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checkCompatibility="1"/>
  <mc:AlternateContent xmlns:mc="http://schemas.openxmlformats.org/markup-compatibility/2006">
    <mc:Choice Requires="x15">
      <x15ac:absPath xmlns:x15ac="http://schemas.microsoft.com/office/spreadsheetml/2010/11/ac" url="E:\OFCE\Cas types et infos sur les TSF\SOFI\"/>
    </mc:Choice>
  </mc:AlternateContent>
  <bookViews>
    <workbookView xWindow="-12" yWindow="-12" windowWidth="14400" windowHeight="11940" activeTab="1"/>
  </bookViews>
  <sheets>
    <sheet name="Données 2021" sheetId="6" r:id="rId1"/>
    <sheet name="cas type" sheetId="184" r:id="rId2"/>
  </sheets>
  <definedNames>
    <definedName name="AAH_I0">'Données 2021'!$B$69</definedName>
    <definedName name="AAH_majo_couple">'Données 2021'!$B$70</definedName>
    <definedName name="AAH_seuil_abat1_part_de_smic">'Données 2021'!$B$73</definedName>
    <definedName name="AAH_Sup_enf">'Données 2021'!$B$71</definedName>
    <definedName name="aah_taux_abat_revconj">'Données 2021'!$B$72</definedName>
    <definedName name="AAH_taux_abat1">'Données 2021'!$B$74</definedName>
    <definedName name="AAH_taux_abat2">'Données 2021'!$B$75</definedName>
    <definedName name="ab">'Données 2021'!$B$51</definedName>
    <definedName name="ab_plaf1_couple_biact_ou_iso_1_enf">'Données 2021'!$F$52</definedName>
    <definedName name="ab_plaf1_couple_biact_ou_iso_2_enf">'Données 2021'!$G$52</definedName>
    <definedName name="ab_plaf1_couple_monact_2_enf">'Données 2021'!$E$52</definedName>
    <definedName name="ab_plaf1_couple_monoact_1_enf">'Données 2021'!$D$52</definedName>
    <definedName name="ab_plaf1_sup_enf">'Données 2021'!$H$52</definedName>
    <definedName name="ab_plaf2_couple_biact_ou_iso_1_enf">'Données 2021'!$F$51</definedName>
    <definedName name="ab_plaf2_couple_biact_ou_iso_2_enf">'Données 2021'!$G$51</definedName>
    <definedName name="ab_plaf2_couple_monact_2_enf">'Données 2021'!$E$51</definedName>
    <definedName name="ab_plaf2_couple_monoact_1_enf">'Données 2021'!$D$51</definedName>
    <definedName name="ab_plaf2_sup_enf">'Données 2021'!$H$51</definedName>
    <definedName name="ab_réduit">'Données 2021'!$B$52</definedName>
    <definedName name="af_1">'Données 2021'!$B$23</definedName>
    <definedName name="af_2">'Données 2021'!$B$24</definedName>
    <definedName name="af_3">'Données 2021'!$B$25</definedName>
    <definedName name="af_4">'Données 2021'!$B$26</definedName>
    <definedName name="af_5">'Données 2021'!$B$27</definedName>
    <definedName name="af_6">'Données 2021'!$B$28</definedName>
    <definedName name="af_forfait">'Données 2021'!$B$31</definedName>
    <definedName name="af_majo_âge">'Données 2021'!$B$30</definedName>
    <definedName name="af_plaf_suppl_enf">'Données 2021'!$F$23</definedName>
    <definedName name="af_plaf1">'Données 2021'!$D$23</definedName>
    <definedName name="af_plaf2">'Données 2021'!$E$23</definedName>
    <definedName name="al_forf_charges_0_pac">'Données 2021'!$G$117</definedName>
    <definedName name="al_forf_charges_1_pac">'Données 2021'!$G$118</definedName>
    <definedName name="al_forf_charges_sup_pac">'Données 2021'!$G$119</definedName>
    <definedName name="al_loy_plaf_1_pac_z1">'Données 2021'!$G$115</definedName>
    <definedName name="al_loy_plaf_1_pac_z2">'Données 2021'!$H$115</definedName>
    <definedName name="al_loy_plaf_1_pac_z3">'Données 2021'!$I$115</definedName>
    <definedName name="al_loy_plaf_c0_z1">'Données 2021'!$G$114</definedName>
    <definedName name="al_loy_plaf_C0_z2">'Données 2021'!$H$114</definedName>
    <definedName name="al_loy_plaf_C0_z3">'Données 2021'!$I$114</definedName>
    <definedName name="al_loy_plaf_I0_z1">'Données 2021'!$G$113</definedName>
    <definedName name="al_loy_plaf_I0_z2">'Données 2021'!$H$113</definedName>
    <definedName name="al_loy_plaf_I0_z3">'Données 2021'!$I$113</definedName>
    <definedName name="al_loy_plaf_sup_pac_z1">'Données 2021'!$G$116</definedName>
    <definedName name="al_loy_plaf_sup_pac_z2">'Données 2021'!$H$116</definedName>
    <definedName name="al_loy_plaf_sup_pac_z3">'Données 2021'!$I$116</definedName>
    <definedName name="al_p0">'Données 2021'!$G$129</definedName>
    <definedName name="al_p0_taux">'Données 2021'!$G$130</definedName>
    <definedName name="al_R0_1pac">'Données 2021'!$H$122</definedName>
    <definedName name="al_R0_2pac">'Données 2021'!$H$123</definedName>
    <definedName name="al_R0_3pac">'Données 2021'!$H$124</definedName>
    <definedName name="al_R0_4pac">'Données 2021'!$H$125</definedName>
    <definedName name="al_R0_5pac">'Données 2021'!$H$126</definedName>
    <definedName name="al_R0_6pac">'Données 2021'!$H$127</definedName>
    <definedName name="al_R0_C0">'Données 2021'!$H$121</definedName>
    <definedName name="al_R0_I0">'Données 2021'!$H$120</definedName>
    <definedName name="al_R0_suppac">'Données 2021'!$H$128</definedName>
    <definedName name="al_reduc">'Données 2021'!$H$141</definedName>
    <definedName name="al_seuil_versement">'Données 2021'!$H$142</definedName>
    <definedName name="al_seuil1_deg_z1">'Données 2021'!$G$139</definedName>
    <definedName name="al_seuil1_deg_z2">'Données 2021'!$H$139</definedName>
    <definedName name="al_seuil1_deg_z3">'Données 2021'!$I$139</definedName>
    <definedName name="al_seuil2_deg_z1">'Données 2021'!$G$140</definedName>
    <definedName name="al_seuil2_deg_z2">'Données 2021'!$H$140</definedName>
    <definedName name="al_seuil2_deg_z3">'Données 2021'!$I$140</definedName>
    <definedName name="al_tf_1pac">'Données 2021'!$G$133</definedName>
    <definedName name="al_tf_2pac">'Données 2021'!$G$134</definedName>
    <definedName name="al_tf_3pac">'Données 2021'!$G$135</definedName>
    <definedName name="al_tf_4pac">'Données 2021'!$G$136</definedName>
    <definedName name="al_tf_C0">'Données 2021'!$G$132</definedName>
    <definedName name="al_tf_I0">'Données 2021'!$G$131</definedName>
    <definedName name="al_tf_suppac">'Données 2021'!$G$137</definedName>
    <definedName name="al_tl_z1">'Données 2021'!$G$138</definedName>
    <definedName name="al_tl_z2">'Données 2021'!$H$138</definedName>
    <definedName name="al_tl_z3">'Données 2021'!$I$138</definedName>
    <definedName name="ancre5" localSheetId="1">'cas type'!$E$43</definedName>
    <definedName name="ars_11_14">'Données 2021'!$B$46</definedName>
    <definedName name="ars_15_18">'Données 2021'!$B$47</definedName>
    <definedName name="ars_6_10">'Données 2021'!$B$45</definedName>
    <definedName name="ars_plaf_1_enf">'Données 2021'!$D$45</definedName>
    <definedName name="ars_plaf_sup_enf">'Données 2021'!$E$45</definedName>
    <definedName name="asf">'Données 2021'!$B$35</definedName>
    <definedName name="ASF_à_déduire_du_RSA">'Données 2021'!$B$36</definedName>
    <definedName name="assiette_csgcrds">'Données 2021'!$F$12</definedName>
    <definedName name="assmat_cout_brut_total">'Données 2021'!$B$195</definedName>
    <definedName name="assmat_nb_heures_par_jour">'Données 2021'!$B$193</definedName>
    <definedName name="assmat_nb_jour">'Données 2021'!$B$192</definedName>
    <definedName name="bcol_montant1">'Données 2021'!$A$234</definedName>
    <definedName name="bcol_montant2">'Données 2021'!$A$235</definedName>
    <definedName name="bcol_montant3">'Données 2021'!$A$236</definedName>
    <definedName name="bcol_seuil1_1enf">'Données 2021'!$B$234</definedName>
    <definedName name="bcol_seuil1_enf_sup">'Données 2021'!$C$234</definedName>
    <definedName name="bcol_seuil2_1enf">'Données 2021'!$B$235</definedName>
    <definedName name="bcol_seuil2_enf_sup">'Données 2021'!$C$235</definedName>
    <definedName name="bcol_seuil3_1enf">'Données 2021'!$B$236</definedName>
    <definedName name="bcol_seuil3_enf_sup">'Données 2021'!$C$236</definedName>
    <definedName name="blyc_1enf_seuil1">'Données 2021'!$B$250</definedName>
    <definedName name="blyc_1enf_seuil2">'Données 2021'!$C$250</definedName>
    <definedName name="blyc_1enf_seuil3">'Données 2021'!$D$250</definedName>
    <definedName name="blyc_1enf_seuil4">'Données 2021'!$E$250</definedName>
    <definedName name="blyc_1enf_seuil5">'Données 2021'!$F$250</definedName>
    <definedName name="blyc_1enf_seuil6">'Données 2021'!$G$250</definedName>
    <definedName name="blyc_2enf_seuil1">'Données 2021'!$B$251</definedName>
    <definedName name="blyc_2enf_seuil2">'Données 2021'!$C$251</definedName>
    <definedName name="blyc_2enf_seuil3">'Données 2021'!$D$251</definedName>
    <definedName name="blyc_2enf_seuil4">'Données 2021'!$E$251</definedName>
    <definedName name="blyc_2enf_seuil5">'Données 2021'!$F$251</definedName>
    <definedName name="blyc_2enf_seuil6">'Données 2021'!$G$251</definedName>
    <definedName name="blyc_3enf_seuil1">'Données 2021'!$B$252</definedName>
    <definedName name="blyc_3enf_seuil2">'Données 2021'!$C$252</definedName>
    <definedName name="blyc_3enf_seuil3">'Données 2021'!$D$252</definedName>
    <definedName name="blyc_3enf_seuil4">'Données 2021'!$E$252</definedName>
    <definedName name="blyc_3enf_seuil5">'Données 2021'!$F$252</definedName>
    <definedName name="blyc_3enf_seuil6">'Données 2021'!$G$252</definedName>
    <definedName name="blyc_4enf_seuil1">'Données 2021'!$B$253</definedName>
    <definedName name="blyc_4enf_seuil2">'Données 2021'!$C$253</definedName>
    <definedName name="blyc_4enf_seuil3">'Données 2021'!$D$253</definedName>
    <definedName name="blyc_4enf_seuil4">'Données 2021'!$E$253</definedName>
    <definedName name="blyc_4enf_seuil5">'Données 2021'!$F$253</definedName>
    <definedName name="blyc_4enf_seuil6">'Données 2021'!$G$253</definedName>
    <definedName name="blyc_5enf_seuil1">'Données 2021'!$B$254</definedName>
    <definedName name="blyc_5enf_seuil2">'Données 2021'!$C$254</definedName>
    <definedName name="blyc_5enf_seuil3">'Données 2021'!$D$254</definedName>
    <definedName name="blyc_5enf_seuil4">'Données 2021'!$E$254</definedName>
    <definedName name="blyc_5enf_seuil5">'Données 2021'!$F$254</definedName>
    <definedName name="blyc_5enf_seuil6">'Données 2021'!$G$254</definedName>
    <definedName name="blyc_6enf_seuil1">'Données 2021'!$B$255</definedName>
    <definedName name="blyc_6enf_seuil2">'Données 2021'!$C$255</definedName>
    <definedName name="blyc_6enf_seuil3">'Données 2021'!$D$255</definedName>
    <definedName name="blyc_6enf_seuil4">'Données 2021'!$E$255</definedName>
    <definedName name="blyc_6enf_seuil5">'Données 2021'!$F$255</definedName>
    <definedName name="blyc_6enf_seuil6">'Données 2021'!$G$255</definedName>
    <definedName name="blyc_montant_ech1">'Données 2021'!$B$242</definedName>
    <definedName name="blyc_montant_ech2">'Données 2021'!$B$243</definedName>
    <definedName name="blyc_montant_ech3">'Données 2021'!$B$244</definedName>
    <definedName name="blyc_montant_ech4">'Données 2021'!$B$245</definedName>
    <definedName name="blyc_montant_ech5">'Données 2021'!$B$246</definedName>
    <definedName name="blyc_montant_ech6">'Données 2021'!$B$247</definedName>
    <definedName name="bmaf">'Données 2021'!$B$20</definedName>
    <definedName name="bmaf_n_2" localSheetId="1">'Données 2021'!#REF!</definedName>
    <definedName name="bmaf_n_2">'Données 2021'!#REF!</definedName>
    <definedName name="bs_montant_ech0bis">'Données 2021'!$C$289</definedName>
    <definedName name="bs_montant_ech1">'Données 2021'!$C$290</definedName>
    <definedName name="bs_montant_ech2">'Données 2021'!$C$291</definedName>
    <definedName name="bs_montant_ech3">'Données 2021'!$C$292</definedName>
    <definedName name="bs_montant_ech4">'Données 2021'!$C$293</definedName>
    <definedName name="bs_montant_ech5">'Données 2021'!$C$294</definedName>
    <definedName name="bs_montant_ech6">'Données 2021'!$C$295</definedName>
    <definedName name="bs_montant_ech7">'Données 2021'!$C$296</definedName>
    <definedName name="bs_pc0_seuil1">'Données 2021'!$I$268</definedName>
    <definedName name="bs_pc0_seuil2">'Données 2021'!$H$268</definedName>
    <definedName name="bs_pc0_seuil3">'Données 2021'!$G$268</definedName>
    <definedName name="bs_pc0_seuil4">'Données 2021'!$F$268</definedName>
    <definedName name="bs_pc0_seuil5">'Données 2021'!$E$268</definedName>
    <definedName name="bs_pc0_seuil6">'Données 2021'!$D$268</definedName>
    <definedName name="bs_pc0_seuil7">'Données 2021'!$C$268</definedName>
    <definedName name="bs_pc0_seuil8">'Données 2021'!$B$268</definedName>
    <definedName name="bs_pc1_seuil1">'Données 2021'!$I$269</definedName>
    <definedName name="bs_pc1_seuil2">'Données 2021'!$H$269</definedName>
    <definedName name="bs_pc1_seuil3">'Données 2021'!$G$269</definedName>
    <definedName name="bs_pc1_seuil4">'Données 2021'!$F$269</definedName>
    <definedName name="bs_pc1_seuil5">'Données 2021'!$E$269</definedName>
    <definedName name="bs_pc1_seuil6">'Données 2021'!$D$269</definedName>
    <definedName name="bs_pc1_seuil7">'Données 2021'!$C$269</definedName>
    <definedName name="bs_pc1_seuil8">'Données 2021'!$B$269</definedName>
    <definedName name="bs_pc10_seuil1">'Données 2021'!$I$278</definedName>
    <definedName name="bs_pc10_seuil2">'Données 2021'!$H$278</definedName>
    <definedName name="bs_pc10_seuil3">'Données 2021'!$G$278</definedName>
    <definedName name="bs_pc10_seuil4">'Données 2021'!$F$278</definedName>
    <definedName name="bs_pc10_seuil5">'Données 2021'!$E$278</definedName>
    <definedName name="bs_pc10_seuil6">'Données 2021'!$D$278</definedName>
    <definedName name="bs_pc10_seuil7">'Données 2021'!$C$278</definedName>
    <definedName name="bs_pc10_seuil8">'Données 2021'!$B$278</definedName>
    <definedName name="bs_pc11_seuil1">'Données 2021'!$I$279</definedName>
    <definedName name="bs_pc11_seuil2">'Données 2021'!$H$279</definedName>
    <definedName name="bs_pc11_seuil3">'Données 2021'!$G$279</definedName>
    <definedName name="bs_pc11_seuil4">'Données 2021'!$F$279</definedName>
    <definedName name="bs_pc11_seuil5">'Données 2021'!$E$279</definedName>
    <definedName name="bs_pc11_seuil6">'Données 2021'!$D$279</definedName>
    <definedName name="bs_pc11_seuil7">'Données 2021'!$C$279</definedName>
    <definedName name="bs_pc11_seuil8">'Données 2021'!$B$279</definedName>
    <definedName name="bs_pc12_seuil1">'Données 2021'!$I$280</definedName>
    <definedName name="bs_pc12_seuil2">'Données 2021'!$H$280</definedName>
    <definedName name="bs_pc12_seuil3">'Données 2021'!$G$280</definedName>
    <definedName name="bs_pc12_seuil4">'Données 2021'!$F$280</definedName>
    <definedName name="bs_pc12_seuil5">'Données 2021'!$E$280</definedName>
    <definedName name="bs_pc12_seuil6">'Données 2021'!$D$280</definedName>
    <definedName name="bs_pc12_seuil7">'Données 2021'!$C$280</definedName>
    <definedName name="bs_pc12_seuil8">'Données 2021'!$B$280</definedName>
    <definedName name="bs_pc13_seuil1">'Données 2021'!$I$281</definedName>
    <definedName name="bs_pc13_seuil2">'Données 2021'!$H$281</definedName>
    <definedName name="bs_pc13_seuil3">'Données 2021'!$G$281</definedName>
    <definedName name="bs_pc13_seuil4">'Données 2021'!$F$281</definedName>
    <definedName name="bs_pc13_seuil5">'Données 2021'!$E$281</definedName>
    <definedName name="bs_pc13_seuil6">'Données 2021'!$D$281</definedName>
    <definedName name="bs_pc13_seuil7">'Données 2021'!$C$281</definedName>
    <definedName name="bs_pc13_seuil8">'Données 2021'!$B$281</definedName>
    <definedName name="bs_pc14_seuil1">'Données 2021'!$I$282</definedName>
    <definedName name="bs_pc14_seuil2">'Données 2021'!$H$282</definedName>
    <definedName name="bs_pc14_seuil3">'Données 2021'!$G$282</definedName>
    <definedName name="bs_pc14_seuil4">'Données 2021'!$F$282</definedName>
    <definedName name="bs_pc14_seuil5">'Données 2021'!$E$282</definedName>
    <definedName name="bs_pc14_seuil6">'Données 2021'!$D$282</definedName>
    <definedName name="bs_pc14_seuil7">'Données 2021'!$C$282</definedName>
    <definedName name="bs_pc14_seuil8">'Données 2021'!$B$282</definedName>
    <definedName name="bs_pc15_seuil1">'Données 2021'!$I$283</definedName>
    <definedName name="bs_pc15_seuil2">'Données 2021'!$H$283</definedName>
    <definedName name="bs_pc15_seuil3">'Données 2021'!$G$283</definedName>
    <definedName name="bs_pc15_seuil4">'Données 2021'!$F$283</definedName>
    <definedName name="bs_pc15_seuil5">'Données 2021'!$E$283</definedName>
    <definedName name="bs_pc15_seuil6">'Données 2021'!$D$283</definedName>
    <definedName name="bs_pc15_seuil7">'Données 2021'!$C$283</definedName>
    <definedName name="bs_pc15_seuil8">'Données 2021'!$B$283</definedName>
    <definedName name="bs_pc16_seuil1">'Données 2021'!$I$284</definedName>
    <definedName name="bs_pc16_seuil2">'Données 2021'!$H$284</definedName>
    <definedName name="bs_pc16_seuil3">'Données 2021'!$G$284</definedName>
    <definedName name="bs_pc16_seuil4">'Données 2021'!$F$284</definedName>
    <definedName name="bs_pc16_seuil5">'Données 2021'!$E$284</definedName>
    <definedName name="bs_pc16_seuil6">'Données 2021'!$D$284</definedName>
    <definedName name="bs_pc16_seuil7">'Données 2021'!$C$284</definedName>
    <definedName name="bs_pc16_seuil8">'Données 2021'!$B$284</definedName>
    <definedName name="bs_pc17_seuil1">'Données 2021'!$I$285</definedName>
    <definedName name="bs_pc17_seuil2">'Données 2021'!$H$285</definedName>
    <definedName name="bs_pc17_seuil3">'Données 2021'!$G$285</definedName>
    <definedName name="bs_pc17_seuil4">'Données 2021'!$F$285</definedName>
    <definedName name="bs_pc17_seuil5">'Données 2021'!$E$285</definedName>
    <definedName name="bs_pc17_seuil6">'Données 2021'!$D$285</definedName>
    <definedName name="bs_pc17_seuil7">'Données 2021'!$C$285</definedName>
    <definedName name="bs_pc17_seuil8">'Données 2021'!$B$285</definedName>
    <definedName name="bs_pc2_seuil1">'Données 2021'!$I$270</definedName>
    <definedName name="bs_pc2_seuil2">'Données 2021'!$H$270</definedName>
    <definedName name="bs_pc2_seuil3">'Données 2021'!$G$270</definedName>
    <definedName name="bs_pc2_seuil4">'Données 2021'!$F$270</definedName>
    <definedName name="bs_pc2_seuil5">'Données 2021'!$E$270</definedName>
    <definedName name="bs_pc2_seuil6">'Données 2021'!$D$270</definedName>
    <definedName name="bs_pc2_seuil7">'Données 2021'!$C$270</definedName>
    <definedName name="bs_pc2_seuil8">'Données 2021'!$B$270</definedName>
    <definedName name="bs_pc3_seuil1">'Données 2021'!$I$271</definedName>
    <definedName name="bs_pc3_seuil2">'Données 2021'!$H$271</definedName>
    <definedName name="bs_pc3_seuil3">'Données 2021'!$G$271</definedName>
    <definedName name="bs_pc3_seuil4">'Données 2021'!$F$271</definedName>
    <definedName name="bs_pc3_seuil5">'Données 2021'!$E$271</definedName>
    <definedName name="bs_pc3_seuil6">'Données 2021'!$D$271</definedName>
    <definedName name="bs_pc3_seuil7">'Données 2021'!$C$271</definedName>
    <definedName name="bs_pc3_seuil8">'Données 2021'!$B$271</definedName>
    <definedName name="bs_pc4_seuil1">'Données 2021'!$I$272</definedName>
    <definedName name="bs_pc4_seuil2">'Données 2021'!$H$272</definedName>
    <definedName name="bs_pc4_seuil3">'Données 2021'!$G$272</definedName>
    <definedName name="bs_pc4_seuil4">'Données 2021'!$F$272</definedName>
    <definedName name="bs_pc4_seuil5">'Données 2021'!$E$272</definedName>
    <definedName name="bs_pc4_seuil6">'Données 2021'!$D$272</definedName>
    <definedName name="bs_pc4_seuil7">'Données 2021'!$C$272</definedName>
    <definedName name="bs_pc4_seuil8">'Données 2021'!$B$272</definedName>
    <definedName name="bs_pc5_seuil1">'Données 2021'!$I$273</definedName>
    <definedName name="bs_pc5_seuil2">'Données 2021'!$H$273</definedName>
    <definedName name="bs_pc5_seuil3">'Données 2021'!$G$273</definedName>
    <definedName name="bs_pc5_seuil4">'Données 2021'!$F$273</definedName>
    <definedName name="bs_pc5_seuil5">'Données 2021'!$E$273</definedName>
    <definedName name="bs_pc5_seuil6">'Données 2021'!$D$273</definedName>
    <definedName name="bs_pc5_seuil7">'Données 2021'!$C$273</definedName>
    <definedName name="bs_pc5_seuil8">'Données 2021'!$B$273</definedName>
    <definedName name="bs_pc6_seuil1">'Données 2021'!$I$274</definedName>
    <definedName name="bs_pc6_seuil2">'Données 2021'!$H$274</definedName>
    <definedName name="bs_pc6_seuil3">'Données 2021'!$G$274</definedName>
    <definedName name="bs_pc6_seuil4">'Données 2021'!$F$274</definedName>
    <definedName name="bs_pc6_seuil5">'Données 2021'!$E$274</definedName>
    <definedName name="bs_pc6_seuil6">'Données 2021'!$D$274</definedName>
    <definedName name="bs_pc6_seuil7">'Données 2021'!$C$274</definedName>
    <definedName name="bs_pc6_seuil8">'Données 2021'!$B$274</definedName>
    <definedName name="bs_pc7_seuil1">'Données 2021'!$I$275</definedName>
    <definedName name="bs_pc7_seuil2">'Données 2021'!$H$275</definedName>
    <definedName name="bs_pc7_seuil3">'Données 2021'!$G$275</definedName>
    <definedName name="bs_pc7_seuil4">'Données 2021'!$F$275</definedName>
    <definedName name="bs_pc7_seuil5">'Données 2021'!$E$275</definedName>
    <definedName name="bs_pc7_seuil6">'Données 2021'!$D$275</definedName>
    <definedName name="bs_pc7_seuil7">'Données 2021'!$C$275</definedName>
    <definedName name="bs_pc7_seuil8">'Données 2021'!$B$275</definedName>
    <definedName name="bs_pc8_seuil1">'Données 2021'!$I$276</definedName>
    <definedName name="bs_pc8_seuil2">'Données 2021'!$H$276</definedName>
    <definedName name="bs_pc8_seuil3">'Données 2021'!$G$276</definedName>
    <definedName name="bs_pc8_seuil4">'Données 2021'!$F$276</definedName>
    <definedName name="bs_pc8_seuil5">'Données 2021'!$E$276</definedName>
    <definedName name="bs_pc8_seuil6">'Données 2021'!$D$276</definedName>
    <definedName name="bs_pc8_seuil7">'Données 2021'!$C$276</definedName>
    <definedName name="bs_pc8_seuil8">'Données 2021'!$B$276</definedName>
    <definedName name="bs_pc9_seuil1">'Données 2021'!$I$277</definedName>
    <definedName name="bs_pc9_seuil2">'Données 2021'!$H$277</definedName>
    <definedName name="bs_pc9_seuil3">'Données 2021'!$G$277</definedName>
    <definedName name="bs_pc9_seuil4">'Données 2021'!$F$277</definedName>
    <definedName name="bs_pc9_seuil5">'Données 2021'!$E$277</definedName>
    <definedName name="bs_pc9_seuil6">'Données 2021'!$D$277</definedName>
    <definedName name="bs_pc9_seuil7">'Données 2021'!$C$277</definedName>
    <definedName name="bs_pc9_seuil8">'Données 2021'!$B$277</definedName>
    <definedName name="ceee_abat">'Données 2021'!$C$321</definedName>
    <definedName name="ceee_inter_coef">'Données 2021'!$H$352</definedName>
    <definedName name="ceee_inter_seuil1">'Données 2021'!$H$349</definedName>
    <definedName name="ceee_inter_seuil2">'Données 2021'!$H$350</definedName>
    <definedName name="ceee_taux_1enf">'Données 2021'!$C$325</definedName>
    <definedName name="ceee_taux_2enf">'Données 2021'!$C$326</definedName>
    <definedName name="ceee_taux_3enf">'Données 2021'!$C$327</definedName>
    <definedName name="ceee_taux_4enf">'Données 2021'!$C$328</definedName>
    <definedName name="ceee_taux_5enf">'Données 2021'!$C$329</definedName>
    <definedName name="ceee_taux_6enf">'Données 2021'!$C$330</definedName>
    <definedName name="ceeeb_reste_à_vivre">'Données 2021'!$C$335</definedName>
    <definedName name="ceeeb_taux_1enf">'Données 2021'!$C$339</definedName>
    <definedName name="ceeeb_taux_2enf">'Données 2021'!$C$340</definedName>
    <definedName name="ceeeb_taux_3enf">'Données 2021'!$C$341</definedName>
    <definedName name="ceeeb_taux_4enf">'Données 2021'!$C$342</definedName>
    <definedName name="ceeeb_taux_5enf">'Données 2021'!$C$343</definedName>
    <definedName name="ceeeb_taux_6enf">'Données 2021'!$C$344</definedName>
    <definedName name="cf_base">'Données 2021'!$B$40</definedName>
    <definedName name="cf_majoration">'Données 2021'!$B$41</definedName>
    <definedName name="cf_plaf1_couple_biact_ou_iso_3_enf">'Données 2021'!$E$41</definedName>
    <definedName name="cf_plaf1_couple_monoact_3_enf">'Données 2021'!$D$41</definedName>
    <definedName name="cf_plaf1_sup_enf">'Données 2021'!$F$41</definedName>
    <definedName name="cf_plaf2_couple_biact_ou_iso_3_enf">'Données 2021'!$E$40</definedName>
    <definedName name="cf_plaf2_couple_monoact_3_enf">'Données 2021'!$D$40</definedName>
    <definedName name="cf_plaf2_sup_enf">'Données 2021'!$F$40</definedName>
    <definedName name="cf_seuil_act">'Données 2021'!$G$40</definedName>
    <definedName name="clca_tp">'Données 2021'!$B$56</definedName>
    <definedName name="clca_tr_1">'Données 2021'!$B$57</definedName>
    <definedName name="clca_tr_2">'Données 2021'!$B$58</definedName>
    <definedName name="cmg_cotis_assmat">'Données 2021'!$B$198</definedName>
    <definedName name="cmg_cotis_gdom">'Données 2021'!$B$207</definedName>
    <definedName name="cmg_cout_net_assmat">'Données 2021'!$B$196</definedName>
    <definedName name="cmg_cout_net_gdom">'Données 2021'!$B$205</definedName>
    <definedName name="cmg_inter">'Données 2021'!$B$63</definedName>
    <definedName name="cmg_majo_plaf_isolé">'Données 2021'!$H$62</definedName>
    <definedName name="cmg_max">'Données 2021'!$B$62</definedName>
    <definedName name="cmg_max_pccs_gdom">'Données 2021'!$B$66</definedName>
    <definedName name="cmg_min">'Données 2021'!$B$64</definedName>
    <definedName name="cmg_part_max_pcsn">'Données 2021'!$B$65</definedName>
    <definedName name="cmg_plaf_1_pct_plaf_inter">'Données 2021'!$G$62</definedName>
    <definedName name="cmg_plaf_inter_1_enf">'Données 2021'!$D$62</definedName>
    <definedName name="cmg_plaf_inter_2_enf">'Données 2021'!$E$62</definedName>
    <definedName name="cmg_plaf_inter_sup_enf">'Données 2021'!$F$62</definedName>
    <definedName name="Coef_n">'Données 2021'!$B$17</definedName>
    <definedName name="Coef_n_1">'Données 2021'!$B$16</definedName>
    <definedName name="Coef_n_2">'Données 2021'!$B$15</definedName>
    <definedName name="crds">'Données 2021'!$F$16</definedName>
    <definedName name="creche_coef_1_enf">'Données 2021'!$C$213</definedName>
    <definedName name="creche_coef_2_enf">'Données 2021'!$C$214</definedName>
    <definedName name="creche_coef_3_enf">'Données 2021'!$C$215</definedName>
    <definedName name="creche_coef_4_enf">'Données 2021'!$C$216</definedName>
    <definedName name="creche_plafond_ressources">'Données 2021'!$B$222</definedName>
    <definedName name="creche_plancher_ressource">'Données 2021'!$B$221</definedName>
    <definedName name="evol_ipc_n_1_n">'Données 2021'!$B$7</definedName>
    <definedName name="evol_ipc_n_2_n">'Données 2021'!$B$8</definedName>
    <definedName name="evol_smic">'Données 2021'!$B$4</definedName>
    <definedName name="évol_smic_21_12">'Données 2021'!$F$8</definedName>
    <definedName name="evol_smic_n_moins_1_n">'Données 2021'!$B$12</definedName>
    <definedName name="evol_smic_n_moins_2_n">'Données 2021'!$B$13</definedName>
    <definedName name="evol_smic_n_moins_2_n_moins_1">'Données 2021'!$B$14</definedName>
    <definedName name="gdom_cout_brut_total">'Données 2021'!$B$208</definedName>
    <definedName name="IPC2020_2020">'Données 2021'!$E$7</definedName>
    <definedName name="irpp_cout_net_assmat">'Données 2021'!$B$197</definedName>
    <definedName name="irpp_max_avqf_couple">'Données 2021'!$G$170</definedName>
    <definedName name="irpp_max_avqf_iso">'Données 2021'!$G$169</definedName>
    <definedName name="irpp_max_fg_assmat">'Données 2021'!$G$178</definedName>
    <definedName name="irpp_max_fg_gdom">'Données 2021'!$G$182</definedName>
    <definedName name="irpp_max_reduc_fp">'Données 2021'!$G$164</definedName>
    <definedName name="irpp_max_reduc_pens">'Données 2021'!$G$167</definedName>
    <definedName name="irpp_min_reduc_fp">'Données 2021'!$G$165</definedName>
    <definedName name="irpp_min_reduc_pens">'Données 2021'!$G$168</definedName>
    <definedName name="irpp_part_fg_assmat">'Données 2021'!$G$177</definedName>
    <definedName name="irpp_part_fg_gdom">'Données 2021'!$G$179</definedName>
    <definedName name="irpp_plaf_decote">'Données 2021'!$G$172</definedName>
    <definedName name="irpp_plaf_decote_couple">'Données 2021'!$G$173</definedName>
    <definedName name="irpp_reduc_coll">'Données 2021'!$G$174</definedName>
    <definedName name="irpp_reduc_es">'Données 2021'!$G$176</definedName>
    <definedName name="irpp_reduc_lyc">'Données 2021'!$G$175</definedName>
    <definedName name="irpp_reduc1">'Données 2021'!$G$155</definedName>
    <definedName name="irpp_reduc2">'Données 2021'!$G$156</definedName>
    <definedName name="irpp_reduc3">'Données 2021'!$G$157</definedName>
    <definedName name="irpp_reduc4">'Données 2021'!$G$158</definedName>
    <definedName name="irpp_seuil1">'Données 2021'!$G$147</definedName>
    <definedName name="irpp_seuil1_cont_excep">'Données 2021'!$G$159</definedName>
    <definedName name="irpp_seuil1_fg_gdom">'Données 2021'!$G$180</definedName>
    <definedName name="irpp_seuil2">'Données 2021'!$G$148</definedName>
    <definedName name="irpp_seuil2_cont_excep">'Données 2021'!$G$160</definedName>
    <definedName name="irpp_seuil3">'Données 2021'!$G$149</definedName>
    <definedName name="irpp_seuil4">'Données 2021'!$G$150</definedName>
    <definedName name="irpp_supp_enf_seuil_fg_gdom">'Données 2021'!$G$181</definedName>
    <definedName name="irpp_taux_decote">'Données 2021'!$G$171</definedName>
    <definedName name="irpp_taux_reduc_fp">'Données 2021'!$G$163</definedName>
    <definedName name="irpp_taux_reduc_pens">'Données 2021'!$G$166</definedName>
    <definedName name="irpp_taux1">'Données 2021'!$G$151</definedName>
    <definedName name="irpp_taux1_cont_excep">'Données 2021'!$G$161</definedName>
    <definedName name="irpp_taux2">'Données 2021'!$G$152</definedName>
    <definedName name="irpp_taux2_cont_excep">'Données 2021'!$G$162</definedName>
    <definedName name="irpp_taux3">'Données 2021'!$G$153</definedName>
    <definedName name="irpp_taux4">'Données 2021'!$G$154</definedName>
    <definedName name="pa_coeff_calcul_bonus">'Données 2021'!$B$108</definedName>
    <definedName name="pa_fl1">'Données 2021'!$B$93</definedName>
    <definedName name="pa_fl2">'Données 2021'!$B$94</definedName>
    <definedName name="pa_fl3">'Données 2021'!$B$95</definedName>
    <definedName name="pa_forf_c0">'Données 2021'!$C$98</definedName>
    <definedName name="pa_forf_c1">'Données 2021'!$C$99</definedName>
    <definedName name="pa_forf_c2">'Données 2021'!$C$100</definedName>
    <definedName name="pa_forf_I0">'Données 2021'!$B$98</definedName>
    <definedName name="pa_forf_I1">'Données 2021'!$B$99</definedName>
    <definedName name="pa_forf_I2">'Données 2021'!$B$100</definedName>
    <definedName name="pa_forfm_I0">'Données 2021'!$D$98</definedName>
    <definedName name="pa_forfm_I1">'Données 2021'!$D$99</definedName>
    <definedName name="pa_forfm_I2">'Données 2021'!$D$100</definedName>
    <definedName name="pa_forfm_supenf">'Données 2021'!$D$101</definedName>
    <definedName name="pa_max_BPA">'Données 2021'!$B$107</definedName>
    <definedName name="pa_seuil_versement">'Données 2021'!$B$109</definedName>
    <definedName name="pa_seuil1_BPA">'Données 2021'!$B$105</definedName>
    <definedName name="pa_seuil2_BPA">'Données 2021'!$B$106</definedName>
    <definedName name="pa_sup_enf">'Données 2021'!$B$101</definedName>
    <definedName name="pa_taux_rev_act">'Données 2021'!$B$102</definedName>
    <definedName name="rsa_C0">'Données 2021'!$C$85</definedName>
    <definedName name="rsa_C1">'Données 2021'!$C$86</definedName>
    <definedName name="rsa_C2">'Données 2021'!$C$87</definedName>
    <definedName name="rsa_fl_1">'Données 2021'!$B$79</definedName>
    <definedName name="rsa_fl_2">'Données 2021'!$B$80</definedName>
    <definedName name="rsa_fl_3">'Données 2021'!$B$81</definedName>
    <definedName name="rsa_I0">'Données 2021'!$B$85</definedName>
    <definedName name="rsa_I0_n_2" localSheetId="1">'Données 2021'!#REF!</definedName>
    <definedName name="rsa_I0_n_2">'Données 2021'!#REF!</definedName>
    <definedName name="rsa_I1">'Données 2021'!$B$86</definedName>
    <definedName name="rsa_I2">'Données 2021'!$B$87</definedName>
    <definedName name="rsa_seuil_versement">'Données 2021'!$B$90</definedName>
    <definedName name="rsa_sup_enf">'Données 2021'!$B$88</definedName>
    <definedName name="rsam_I0">'Données 2021'!$D$85</definedName>
    <definedName name="rsam_I1">'Données 2021'!$D$86</definedName>
    <definedName name="rsam_I2">'Données 2021'!$D$87</definedName>
    <definedName name="rsam_sup_enf">'Données 2021'!$D$88</definedName>
    <definedName name="smic">'Données 2021'!$B$3</definedName>
    <definedName name="smic_2012">'Données 2021'!$E$8</definedName>
    <definedName name="smic_h">'Données 2021'!$B$5</definedName>
    <definedName name="smicb_h">'Données 2021'!$E$9</definedName>
    <definedName name="taux_CRDS">'Données 2021'!$F$16</definedName>
    <definedName name="taux_pat">'Données 2021'!$F$188</definedName>
    <definedName name="taux_sal">'Données 2021'!$E$188</definedName>
    <definedName name="tx_cotsal">'Données 2021'!$F$15</definedName>
    <definedName name="tx_csgded">'Données 2021'!$F$13</definedName>
    <definedName name="tx_csgimp">'Données 2021'!$F$14</definedName>
    <definedName name="uc_ado_iso">'Données 2021'!$B$351</definedName>
    <definedName name="uc_ado_pg">'Données 2021'!$B$352</definedName>
    <definedName name="uc_ado_png">'Données 2021'!$B$353</definedName>
    <definedName name="uc_enf_iso">'Données 2021'!$B$348</definedName>
    <definedName name="uc_enf_pg">'Données 2021'!$B$349</definedName>
    <definedName name="uc_enf_png">'Données 2021'!$B$350</definedName>
  </definedNames>
  <calcPr calcId="162913"/>
</workbook>
</file>

<file path=xl/calcChain.xml><?xml version="1.0" encoding="utf-8"?>
<calcChain xmlns="http://schemas.openxmlformats.org/spreadsheetml/2006/main">
  <c r="C50" i="184" l="1"/>
  <c r="C37" i="184" l="1"/>
  <c r="C54" i="184" s="1"/>
  <c r="C209" i="184" l="1"/>
  <c r="C201" i="184"/>
  <c r="C114" i="184"/>
  <c r="C115" i="184" s="1"/>
  <c r="C113" i="184"/>
  <c r="C109" i="184"/>
  <c r="C110" i="184" s="1"/>
  <c r="C108" i="184"/>
  <c r="C104" i="184"/>
  <c r="C103" i="184"/>
  <c r="C102" i="184"/>
  <c r="C101" i="184"/>
  <c r="C100" i="184"/>
  <c r="C99" i="184"/>
  <c r="C98" i="184"/>
  <c r="C97" i="184"/>
  <c r="C96" i="184"/>
  <c r="C169" i="184" s="1"/>
  <c r="C95" i="184"/>
  <c r="C126" i="184" s="1"/>
  <c r="C41" i="184"/>
  <c r="C40" i="184"/>
  <c r="C39" i="184"/>
  <c r="C10" i="184"/>
  <c r="C94" i="184" s="1"/>
  <c r="C208" i="184" s="1"/>
  <c r="C80" i="184" l="1"/>
  <c r="C111" i="184"/>
  <c r="C116" i="184"/>
  <c r="C223" i="184"/>
  <c r="C168" i="184"/>
  <c r="C170" i="184"/>
  <c r="C171" i="184" s="1"/>
  <c r="C145" i="184"/>
  <c r="C122" i="184"/>
  <c r="C146" i="184"/>
  <c r="C172" i="184"/>
  <c r="C161" i="184"/>
  <c r="C183" i="184"/>
  <c r="C136" i="184"/>
  <c r="C174" i="184"/>
  <c r="C216" i="184"/>
  <c r="C225" i="184"/>
  <c r="C125" i="184"/>
  <c r="C238" i="184"/>
  <c r="F8" i="6"/>
  <c r="C55" i="184" l="1"/>
  <c r="C56" i="184" s="1"/>
  <c r="C51" i="184" s="1"/>
  <c r="C173" i="184"/>
  <c r="B351" i="6"/>
  <c r="C186" i="184" l="1"/>
  <c r="C184" i="184"/>
  <c r="C185" i="184" s="1"/>
  <c r="H350" i="6"/>
  <c r="H349" i="6"/>
  <c r="H352" i="6" l="1"/>
  <c r="I138" i="6" l="1"/>
  <c r="H138" i="6"/>
  <c r="G138" i="6"/>
  <c r="C175" i="184" s="1"/>
  <c r="B14" i="6" l="1"/>
  <c r="B353" i="6" l="1"/>
  <c r="B352" i="6"/>
  <c r="B350" i="6"/>
  <c r="B349" i="6"/>
  <c r="C85" i="184" s="1"/>
  <c r="C335" i="6" l="1"/>
  <c r="C321" i="6"/>
  <c r="C187" i="184" l="1"/>
  <c r="B72" i="6"/>
  <c r="C72" i="184" l="1"/>
  <c r="B247" i="6"/>
  <c r="B246" i="6"/>
  <c r="B245" i="6"/>
  <c r="B244" i="6"/>
  <c r="B243" i="6"/>
  <c r="B242" i="6"/>
  <c r="B205" i="6" l="1"/>
  <c r="C157" i="184" s="1"/>
  <c r="B17" i="6"/>
  <c r="B207" i="6" l="1"/>
  <c r="D98" i="6"/>
  <c r="D99" i="6" s="1"/>
  <c r="D100" i="6" s="1"/>
  <c r="B51" i="6"/>
  <c r="C155" i="184" l="1"/>
  <c r="C156" i="184"/>
  <c r="B206" i="6"/>
  <c r="B196" i="6" l="1"/>
  <c r="C216" i="6"/>
  <c r="C215" i="6"/>
  <c r="C214" i="6"/>
  <c r="C213" i="6"/>
  <c r="B197" i="6"/>
  <c r="B194" i="6"/>
  <c r="B198" i="6" s="1"/>
  <c r="C151" i="184" l="1"/>
  <c r="C65" i="184" s="1"/>
  <c r="C150" i="184"/>
  <c r="B64" i="6"/>
  <c r="B63" i="6"/>
  <c r="B62" i="6"/>
  <c r="B58" i="6"/>
  <c r="B57" i="6"/>
  <c r="B56" i="6"/>
  <c r="C147" i="184" l="1"/>
  <c r="C63" i="184" s="1"/>
  <c r="B107" i="6"/>
  <c r="B93" i="6"/>
  <c r="D101" i="6"/>
  <c r="B101" i="6"/>
  <c r="C98" i="6"/>
  <c r="B99" i="6"/>
  <c r="C198" i="184" l="1"/>
  <c r="B100" i="6"/>
  <c r="C99" i="6"/>
  <c r="B94" i="6"/>
  <c r="B79" i="6"/>
  <c r="C88" i="6"/>
  <c r="B88" i="6"/>
  <c r="C85" i="6"/>
  <c r="B86" i="6"/>
  <c r="C191" i="184" l="1"/>
  <c r="B87" i="6"/>
  <c r="C100" i="6"/>
  <c r="B95" i="6"/>
  <c r="C86" i="6"/>
  <c r="B80" i="6"/>
  <c r="B81" i="6" l="1"/>
  <c r="C87" i="6"/>
  <c r="B52" i="6"/>
  <c r="B35" i="6"/>
  <c r="C60" i="184" l="1"/>
  <c r="E87" i="6"/>
  <c r="E99" i="6"/>
  <c r="E100" i="6"/>
  <c r="E86" i="6"/>
  <c r="B24" i="6" l="1"/>
  <c r="B105" i="6" l="1"/>
  <c r="C200" i="184" s="1"/>
  <c r="C202" i="184" s="1"/>
  <c r="G155" i="6" l="1"/>
  <c r="G156" i="6" s="1"/>
  <c r="G157" i="6" s="1"/>
  <c r="G158" i="6" s="1"/>
  <c r="B36" i="6" l="1"/>
  <c r="B42" i="6"/>
  <c r="B30" i="6"/>
  <c r="C123" i="184" l="1"/>
  <c r="C101" i="6"/>
  <c r="B13" i="6" l="1"/>
  <c r="B15" i="6" s="1"/>
  <c r="B40" i="6"/>
  <c r="B41" i="6" s="1"/>
  <c r="B4" i="6"/>
  <c r="B12" i="6" s="1"/>
  <c r="B16" i="6" s="1"/>
  <c r="B31" i="6"/>
  <c r="B45" i="6"/>
  <c r="B46" i="6"/>
  <c r="B47" i="6"/>
  <c r="B25" i="6"/>
  <c r="B27" i="6"/>
  <c r="B28" i="6" s="1"/>
  <c r="B26" i="6"/>
  <c r="C124" i="184" l="1"/>
  <c r="C137" i="184"/>
  <c r="C210" i="184"/>
  <c r="C167" i="184"/>
  <c r="C176" i="184" s="1"/>
  <c r="C177" i="184" s="1"/>
  <c r="C178" i="184" s="1"/>
  <c r="C179" i="184" s="1"/>
  <c r="C180" i="184" s="1"/>
  <c r="C232" i="184"/>
  <c r="C119" i="184"/>
  <c r="C131" i="184"/>
  <c r="C141" i="184"/>
  <c r="C130" i="184"/>
  <c r="C142" i="184"/>
  <c r="C127" i="184" l="1"/>
  <c r="C138" i="184"/>
  <c r="C61" i="184" s="1"/>
  <c r="C62" i="184"/>
  <c r="C164" i="184"/>
  <c r="C133" i="184"/>
  <c r="C59" i="184" s="1"/>
  <c r="C132" i="184"/>
  <c r="C64" i="184"/>
  <c r="C68" i="184"/>
  <c r="C237" i="184"/>
  <c r="C239" i="184" s="1"/>
  <c r="C240" i="184" s="1"/>
  <c r="C70" i="184" s="1"/>
  <c r="C233" i="184"/>
  <c r="C234" i="184" s="1"/>
  <c r="C69" i="184" s="1"/>
  <c r="C67" i="184"/>
  <c r="C199" i="184"/>
  <c r="C192" i="184"/>
  <c r="C228" i="184"/>
  <c r="C212" i="184"/>
  <c r="C215" i="184" s="1"/>
  <c r="C211" i="184"/>
  <c r="C214" i="184" s="1"/>
  <c r="C57" i="184"/>
  <c r="C71" i="184" l="1"/>
  <c r="C217" i="184"/>
  <c r="C218" i="184" s="1"/>
  <c r="C158" i="184"/>
  <c r="C226" i="184" s="1"/>
  <c r="C152" i="184"/>
  <c r="C224" i="184" s="1"/>
  <c r="C58" i="184"/>
  <c r="C66" i="184" s="1"/>
  <c r="C203" i="184"/>
  <c r="C193" i="184"/>
  <c r="C194" i="184" l="1"/>
  <c r="C195" i="184" s="1"/>
  <c r="C88" i="184"/>
  <c r="C220" i="184"/>
  <c r="C221" i="184" s="1"/>
  <c r="C222" i="184" s="1"/>
  <c r="C227" i="184" s="1"/>
  <c r="C229" i="184" s="1"/>
  <c r="C76" i="184" s="1"/>
  <c r="C73" i="184" l="1"/>
  <c r="C204" i="184"/>
  <c r="C205" i="184" s="1"/>
  <c r="C74" i="184" s="1"/>
  <c r="C75" i="184" l="1"/>
  <c r="C77" i="184" s="1"/>
  <c r="C89" i="184" s="1"/>
  <c r="C90" i="184" s="1"/>
  <c r="C86" i="184" l="1"/>
  <c r="C81" i="184"/>
</calcChain>
</file>

<file path=xl/sharedStrings.xml><?xml version="1.0" encoding="utf-8"?>
<sst xmlns="http://schemas.openxmlformats.org/spreadsheetml/2006/main" count="566" uniqueCount="491">
  <si>
    <t>RSA forfaitaire</t>
  </si>
  <si>
    <t>Allocations familiales</t>
  </si>
  <si>
    <t>Allocation de soutien familial</t>
  </si>
  <si>
    <t>Total Prestations</t>
  </si>
  <si>
    <t>Avant décote</t>
  </si>
  <si>
    <t>Impôt avant plafonnement de l'AVQF</t>
  </si>
  <si>
    <t>Impôt sans enfants à charge</t>
  </si>
  <si>
    <t>plafond QF</t>
  </si>
  <si>
    <t>Impôt après plafonnement de l'AVQF</t>
  </si>
  <si>
    <t>décote</t>
  </si>
  <si>
    <t>Nombre de parts fiscales</t>
  </si>
  <si>
    <t>isolé</t>
  </si>
  <si>
    <t>couple</t>
  </si>
  <si>
    <t>C</t>
  </si>
  <si>
    <t xml:space="preserve">pour une personne seule </t>
  </si>
  <si>
    <t>pour 2 personnes</t>
  </si>
  <si>
    <t xml:space="preserve">pour 3 personnes ou plus </t>
  </si>
  <si>
    <t> Nombre d'enfants</t>
  </si>
  <si>
    <t>Par enfant en plus</t>
  </si>
  <si>
    <t>Montant du loyer plafond pour les isolés sans pàc en zone 2</t>
  </si>
  <si>
    <t>Montant du loyer plafond pour les couples sans pàc en zone 2</t>
  </si>
  <si>
    <t>Montant du loyer plafond pour les familles une pàc en zone 2</t>
  </si>
  <si>
    <t>Montant du loyer plafond pour les familles supp pàc en zone 2</t>
  </si>
  <si>
    <t>Forfait de charges pour les familles sans personne à charge</t>
  </si>
  <si>
    <t>Forfait de charges pour les familles avec une personne à charge</t>
  </si>
  <si>
    <t>Forfait de charges pour les familles par personne à charge après une</t>
  </si>
  <si>
    <t>Montant de PL mensuel minimum pour donner lieu à versement</t>
  </si>
  <si>
    <t>Situation maritale</t>
  </si>
  <si>
    <t>montant</t>
  </si>
  <si>
    <t>majoré</t>
  </si>
  <si>
    <t>Seuil de la première tranche du barème</t>
  </si>
  <si>
    <t>Seuil de la deuxième tranche du barème</t>
  </si>
  <si>
    <t>Seuil de la troisième tranche du barème</t>
  </si>
  <si>
    <t>Seuil de la quatrième tranche du barème</t>
  </si>
  <si>
    <t>Taux de la première tranche du barème (en %)</t>
  </si>
  <si>
    <t>Taux de la deuxième tranche du barème (en %)</t>
  </si>
  <si>
    <t>Taux de la troisième tranche du barème (en %)</t>
  </si>
  <si>
    <t>Taux de la quatrième tranche du barème (en %)</t>
  </si>
  <si>
    <t>Maximum de la déduction au titre des frais professionnels</t>
  </si>
  <si>
    <t>Minimum de la déduction au titre des frais professionnels</t>
  </si>
  <si>
    <t>Plafond de l'avantage apporté par le quotient familial pour un parent isolé</t>
  </si>
  <si>
    <t>Plafond de la décote</t>
  </si>
  <si>
    <t>Déduction deuxième tranche</t>
  </si>
  <si>
    <t>Déduction troisième tranche</t>
  </si>
  <si>
    <t>Déduction quatrième tranche</t>
  </si>
  <si>
    <t>Déduction première tranche</t>
  </si>
  <si>
    <t>AIDES AU LOGEMENT</t>
  </si>
  <si>
    <t>Barème aides au logement</t>
  </si>
  <si>
    <t>Supplément par enfant</t>
  </si>
  <si>
    <t>nombre d'enfants &lt; 3 ans</t>
  </si>
  <si>
    <t>AB de la PAJE</t>
  </si>
  <si>
    <t>plafond isolé ou couple biactif 3 enf</t>
  </si>
  <si>
    <t>plafond couple monoactif 3 enf</t>
  </si>
  <si>
    <t>plafond couple monoactif 2 enf</t>
  </si>
  <si>
    <t>plafond couple monoactif 
1 enf</t>
  </si>
  <si>
    <t>plafond isoléou couple biactif  1 enf</t>
  </si>
  <si>
    <t>plafond isolé ou couple biactif 2 enf</t>
  </si>
  <si>
    <t>seuil activité</t>
  </si>
  <si>
    <t>Coefficient calcul ressources n-2</t>
  </si>
  <si>
    <t>Coefficient revenu imposable n-1</t>
  </si>
  <si>
    <t>Nombre de parts fiscales sans enfant à charge</t>
  </si>
  <si>
    <t>(isolé / couple)</t>
  </si>
  <si>
    <t>Zone 2</t>
  </si>
  <si>
    <t>Zone 3</t>
  </si>
  <si>
    <t>Zone1</t>
  </si>
  <si>
    <t>(1 / 2 / 3)</t>
  </si>
  <si>
    <t xml:space="preserve">Zone pour les aides au logement </t>
  </si>
  <si>
    <t>ARS 11-14 ans</t>
  </si>
  <si>
    <t>plafond  
1 enf</t>
  </si>
  <si>
    <t>Plafond ARS</t>
  </si>
  <si>
    <t>(soit un nombre, soit sous la forme =x*smic)</t>
  </si>
  <si>
    <t>ARS/12</t>
  </si>
  <si>
    <t>Aides au logement</t>
  </si>
  <si>
    <t>droit ASF</t>
  </si>
  <si>
    <t>(0 ou 1)</t>
  </si>
  <si>
    <t>ARS 6-10 ans</t>
  </si>
  <si>
    <t>ARS 15-18 ans</t>
  </si>
  <si>
    <t>INSEE</t>
  </si>
  <si>
    <t>Taux appliqué à la somme loyer plus charge afin de calculer la participation personnelle</t>
  </si>
  <si>
    <t>Participation personnelle minimale forfaitaire notée p0</t>
  </si>
  <si>
    <t>Taux de la déduction au titre des frais professionnels</t>
  </si>
  <si>
    <t>Plafond de l'avantage apporté par le quotient familial pour un couple</t>
  </si>
  <si>
    <t>Coefficient de calcul de la décote</t>
  </si>
  <si>
    <t>ARS total</t>
  </si>
  <si>
    <t>ARS total max</t>
  </si>
  <si>
    <t>Forfait logement</t>
  </si>
  <si>
    <t>RSA</t>
  </si>
  <si>
    <t>CF</t>
  </si>
  <si>
    <t>ARS</t>
  </si>
  <si>
    <t>AB</t>
  </si>
  <si>
    <t>majoration RSA (y compris grossesse)</t>
  </si>
  <si>
    <t>coefficient drevenus d'activité pour le revenu garanti</t>
  </si>
  <si>
    <t>AF hors majo</t>
  </si>
  <si>
    <t>majoration AF</t>
  </si>
  <si>
    <t>revenu d'activité</t>
  </si>
  <si>
    <t>quotient familial</t>
  </si>
  <si>
    <t>quotient familial sans enfant à charge</t>
  </si>
  <si>
    <t>réduction d'impôt pour enfant à charge au collège</t>
  </si>
  <si>
    <t>réduction d'impôt pour enfant à charge au lycée</t>
  </si>
  <si>
    <t>réduction d'impôt pour enfant à charge étudiant du supérieur</t>
  </si>
  <si>
    <t>âge premier enfant</t>
  </si>
  <si>
    <t>âge deuxième enfant</t>
  </si>
  <si>
    <t>âge troisième enfant</t>
  </si>
  <si>
    <t>âge quatrième enfant</t>
  </si>
  <si>
    <t>âge cinquième enfant</t>
  </si>
  <si>
    <t>âge sixième enfant</t>
  </si>
  <si>
    <t xml:space="preserve">écrire -1 si n'existe pas dans la famille </t>
  </si>
  <si>
    <t>Avantage du QF plafonné</t>
  </si>
  <si>
    <t>Impôt avant réductions et crédits d'impôt</t>
  </si>
  <si>
    <t>Réduction pour enfants poursuivant des études secondaires ou supérieures</t>
  </si>
  <si>
    <t>nombre d'enfants à charge pour l'impôt (moins de 18 ans ou étudiant de moins de 25 ans)</t>
  </si>
  <si>
    <t>nombre d'enfants PF (moins de 20 ans)</t>
  </si>
  <si>
    <t>nombre d'enfants RSA (moins de 25 ans)</t>
  </si>
  <si>
    <t>nombre d'enfants 14-20 ans (pour majo AF)</t>
  </si>
  <si>
    <t>Impôt après réductions et crédits d'impôt</t>
  </si>
  <si>
    <t>BMAF (base menseulle de calcul des PF)</t>
  </si>
  <si>
    <t>majoration AF &gt;14 ans sauf aîné famille de 2)</t>
  </si>
  <si>
    <t>Montant</t>
  </si>
  <si>
    <t>Rsa socle avant seuil versement</t>
  </si>
  <si>
    <t xml:space="preserve">Montant </t>
  </si>
  <si>
    <t>majoration</t>
  </si>
  <si>
    <t>Montant réduit</t>
  </si>
  <si>
    <t>Plafond 1 CF</t>
  </si>
  <si>
    <t>Plafond 2 CF</t>
  </si>
  <si>
    <t>Plafond 2 AB</t>
  </si>
  <si>
    <t>Plafond 1 AB</t>
  </si>
  <si>
    <t>forfait AF</t>
  </si>
  <si>
    <t>Forfait AF</t>
  </si>
  <si>
    <t>plafond 1 AF pour 2 enfants</t>
  </si>
  <si>
    <t>supplément plafond AF par enfant</t>
  </si>
  <si>
    <t>AF avant modulation</t>
  </si>
  <si>
    <t xml:space="preserve">plafond1 </t>
  </si>
  <si>
    <t>plafond2</t>
  </si>
  <si>
    <t>nombre d'enfants CF et  PL (moins de 21 ans)</t>
  </si>
  <si>
    <t>Cf de base</t>
  </si>
  <si>
    <t>complément CF</t>
  </si>
  <si>
    <t>ASF à déduire du RSA</t>
  </si>
  <si>
    <t>Complément familial avant majoration</t>
  </si>
  <si>
    <t>Majoration du complément familial</t>
  </si>
  <si>
    <t>nombre d'enfant au collège</t>
  </si>
  <si>
    <t>nombre d'enfant au lycée</t>
  </si>
  <si>
    <t>plafond décote couple</t>
  </si>
  <si>
    <t>complément dégressif</t>
  </si>
  <si>
    <t>Total prestations familiales (hors CMG)</t>
  </si>
  <si>
    <t>Bonus indiv théorique</t>
  </si>
  <si>
    <t>Prime d'activité</t>
  </si>
  <si>
    <t>Prime d'activité avant seuil versement</t>
  </si>
  <si>
    <t>INSEE : Montant mensuel net du smic pour 35 heures de travail par semaine (151,67 h/mois) après déduction de la CSG et CRDS    -       http://www.insee.fr/fr/bases-de-donnees/bsweb/serie.asp?idbank=000879878</t>
  </si>
  <si>
    <t>INSEE : Indice des prix à la consommation - Secteurs conjoncturels (mensuel, ensemble des ménages, métropole + DOM, base 1998) - Ensemble hors tabac         -       http://www.bdm.insee.fr/bdm2/affichageSeries.action?idbank=000641194&amp;request_locale=fr</t>
  </si>
  <si>
    <t>Prestations légales Caf 2016 (circulaire DSS du 15 mars 2016)</t>
  </si>
  <si>
    <t>Prime d'activité - calcul du bonus</t>
  </si>
  <si>
    <t>seuil bonus max</t>
  </si>
  <si>
    <t>montant bonus max</t>
  </si>
  <si>
    <t>Allocations familiales après crds (hors forfait)</t>
  </si>
  <si>
    <t>Complément familial après crds</t>
  </si>
  <si>
    <t>ASF après CRDS</t>
  </si>
  <si>
    <t>Allocation de rentrée scolaire après crds</t>
  </si>
  <si>
    <t>AB de la PAJE après CRDS</t>
  </si>
  <si>
    <t>Montant maximum du RSA</t>
  </si>
  <si>
    <t>Décote et réduction sous condition de revenus</t>
  </si>
  <si>
    <t>Impôt après décote</t>
  </si>
  <si>
    <t>plafond 2 AF pour 2 enfants</t>
  </si>
  <si>
    <t>nombre d'enfants &gt;=14 ans (pour calcul niveau de vie)</t>
  </si>
  <si>
    <t>Montant du forfait pour la PA</t>
  </si>
  <si>
    <t>Forfait logement pour la PA</t>
  </si>
  <si>
    <t>FL pour la prime d'activité</t>
  </si>
  <si>
    <t>décret du 27mai 2014</t>
  </si>
  <si>
    <t>CF à déduire du rsa</t>
  </si>
  <si>
    <r>
      <rPr>
        <b/>
        <sz val="12"/>
        <rFont val="Arial"/>
        <family val="2"/>
      </rPr>
      <t xml:space="preserve">Impôt sur le revenu  </t>
    </r>
    <r>
      <rPr>
        <sz val="12"/>
        <rFont val="Arial"/>
        <family val="2"/>
      </rPr>
      <t>: sur www.impot.gouv.fr ; onglet documentation puis recherche de formulaire</t>
    </r>
  </si>
  <si>
    <t xml:space="preserve">Seuil 1 de la contribution exceptionnelle sur les hauts revenus </t>
  </si>
  <si>
    <t xml:space="preserve">Seuil 2 de la contribution exceptionnelle sur les hauts revenus </t>
  </si>
  <si>
    <t>Taux 1 de la contribution exceptionnelle sur les hauts revenus</t>
  </si>
  <si>
    <t>Taux 2 de la contribution exceptionnelle sur les hauts revenus</t>
  </si>
  <si>
    <t>contribution exceptionnelle sur les hauts revenus</t>
  </si>
  <si>
    <t xml:space="preserve"> en € mensuels</t>
  </si>
  <si>
    <t>Loyer plafonné L</t>
  </si>
  <si>
    <t>Loyer</t>
  </si>
  <si>
    <t>Loyer pour les aides au logement ("plaf" si = au loyer plafond)</t>
  </si>
  <si>
    <t>L+C</t>
  </si>
  <si>
    <t>R0 personne seule</t>
  </si>
  <si>
    <t>R0 Couple sans PAC</t>
  </si>
  <si>
    <t>R0 1 pac</t>
  </si>
  <si>
    <t>R0 2 Pac</t>
  </si>
  <si>
    <t>R0 3 pac</t>
  </si>
  <si>
    <t>R0 4 pac</t>
  </si>
  <si>
    <t>R0 5 Pac</t>
  </si>
  <si>
    <t>R0 6 pac</t>
  </si>
  <si>
    <t>R0 par pac sup</t>
  </si>
  <si>
    <t>Taux de participation Tf pour les isolés sans personne à charge</t>
  </si>
  <si>
    <t>Taux de participation Tf pour les couples sans personne à charge</t>
  </si>
  <si>
    <t>Taux de participation Tf pour les familles avec une personne à charge</t>
  </si>
  <si>
    <t>Taux de participation Tf pour les familles avec deux personnes à charge</t>
  </si>
  <si>
    <t>Taux de participation Tf pour les familles avec trois personnes à charge</t>
  </si>
  <si>
    <t>Taux de participation Tf pour les familles avec quatre personnes à charge</t>
  </si>
  <si>
    <t>Taux de participation Tf diminution du taux par personne à charge après quatre</t>
  </si>
  <si>
    <t>taux de participation famille TF</t>
  </si>
  <si>
    <t>taux de participation lié au loyer TL</t>
  </si>
  <si>
    <t>participation personnelle</t>
  </si>
  <si>
    <t>participation minimale</t>
  </si>
  <si>
    <t>smic horaire (pour PA)</t>
  </si>
  <si>
    <t>seuil déclenchement bonus (nb de smic_h)</t>
  </si>
  <si>
    <t>Salaire Adulte 1</t>
  </si>
  <si>
    <t>Salaire Adulte 2</t>
  </si>
  <si>
    <t>smic net 1 er janvier 2019</t>
  </si>
  <si>
    <t>smic net 1 er janvier 2020</t>
  </si>
  <si>
    <t>Evolution jan 2019 - janv 2020</t>
  </si>
  <si>
    <t>taux cotisation employé</t>
  </si>
  <si>
    <t>taux csg imposable</t>
  </si>
  <si>
    <t>taux csg déductible</t>
  </si>
  <si>
    <t>ratio assiette csg et crds</t>
  </si>
  <si>
    <t>taux crds</t>
  </si>
  <si>
    <t>seuil de versement</t>
  </si>
  <si>
    <t>Taux complémentaire Tl au loyer plafond</t>
  </si>
  <si>
    <t>réduction forfaitaire al</t>
  </si>
  <si>
    <t>évolution (n-1)/n pour calcul impôt</t>
  </si>
  <si>
    <r>
      <rPr>
        <b/>
        <sz val="12"/>
        <rFont val="Arial"/>
        <family val="2"/>
      </rPr>
      <t xml:space="preserve">Barème IRPP 2020 </t>
    </r>
    <r>
      <rPr>
        <sz val="12"/>
        <rFont val="Arial"/>
        <family val="2"/>
      </rPr>
      <t>sur revenus 2019</t>
    </r>
  </si>
  <si>
    <t>Quotité travail Adulte 1</t>
  </si>
  <si>
    <t>Quotité travail Adulte 2</t>
  </si>
  <si>
    <t>Montant de l'impôt sur le revenu</t>
  </si>
  <si>
    <t>Prestations familiales à déduire (avant CRDS)</t>
  </si>
  <si>
    <t>AL avant dégressivité liée au loyer (AL0)</t>
  </si>
  <si>
    <t>aide après degressivité (AL1)</t>
  </si>
  <si>
    <t>aide après réduction de 5€ (AL3)</t>
  </si>
  <si>
    <t>AL après troncature seuil de versement et CDRS (AL3)</t>
  </si>
  <si>
    <t>montant forfaitaire pour la prime d'activité</t>
  </si>
  <si>
    <t>Forfait logement du RSA</t>
  </si>
  <si>
    <t>Revenu garanti : forfait PA+0,61*revenu d'activité+bonus théorique</t>
  </si>
  <si>
    <t>seuil de revenu avant dégressivité liée au revenu (R0)</t>
  </si>
  <si>
    <t>PREPARE après CRDS</t>
  </si>
  <si>
    <t>PREPARE taux plein (sans emploi)</t>
  </si>
  <si>
    <t>PREPARE taux réduit 1 (emploi à moins de 50%)</t>
  </si>
  <si>
    <t>PREPARE taux réduit 2 (emploi à 50%-80%)</t>
  </si>
  <si>
    <t>CMG de la PAJE après CRDS</t>
  </si>
  <si>
    <t>seuil intermédiaire 1 enfant</t>
  </si>
  <si>
    <t>seuil intermédiaire 2 enfants</t>
  </si>
  <si>
    <t>seuil intermédiaire  supplément par enfant</t>
  </si>
  <si>
    <t>premier seuil /seuil intermédiaire</t>
  </si>
  <si>
    <t>majo_plafond_isolé</t>
  </si>
  <si>
    <t>tranche1</t>
  </si>
  <si>
    <t>tranche 2</t>
  </si>
  <si>
    <t>tranche 3</t>
  </si>
  <si>
    <t>prise en charge max du salaire net</t>
  </si>
  <si>
    <t>prise en charge max des cotisations (pour garde à domicile)</t>
  </si>
  <si>
    <t>durée garde par Assistante maternelle (en % d'un temps plein)</t>
  </si>
  <si>
    <t>150% si un enfant à plein temps et un à mi temps</t>
  </si>
  <si>
    <t>durée garde à domicile (en % d'un temps plein)</t>
  </si>
  <si>
    <t>durée garde à partagée (en % d'un temps plein)</t>
  </si>
  <si>
    <t>durée de la garde en crèche</t>
  </si>
  <si>
    <t>PREPARE</t>
  </si>
  <si>
    <t>CMG PCSN  (pas incluse dans le revenu disponible)</t>
  </si>
  <si>
    <t>CMG PCCS (pas incluse dans le revenu disponible)</t>
  </si>
  <si>
    <t>PREPARE Adulte 1</t>
  </si>
  <si>
    <t>PREPARE Adulte 2 (avant règle cumul)</t>
  </si>
  <si>
    <t>PREPARE foyer</t>
  </si>
  <si>
    <t>Garde par une assistante maternelle</t>
  </si>
  <si>
    <t>Coût net de la garde par une assistante maternelle</t>
  </si>
  <si>
    <t>cotisations prises en charge par la Caf</t>
  </si>
  <si>
    <t>coût net mensuel pour impôt</t>
  </si>
  <si>
    <t>Garde à domicile</t>
  </si>
  <si>
    <t>Coût brut de la garde à domicile</t>
  </si>
  <si>
    <t>Salaire net garde à domicile</t>
  </si>
  <si>
    <t>Infos complémentaires garde d'enfant</t>
  </si>
  <si>
    <t>Garde par une assistante maternelle (18j, 9h/j)</t>
  </si>
  <si>
    <t>salaire net horaire (yc 10% de congés payés)</t>
  </si>
  <si>
    <t>Part salariale</t>
  </si>
  <si>
    <t>Part patronale</t>
  </si>
  <si>
    <t>indemnité d'entretien/jour</t>
  </si>
  <si>
    <t>indemnité d'entretien/jour forfaitaire pour le crédit d'impôt</t>
  </si>
  <si>
    <t>Indemnité de repas</t>
  </si>
  <si>
    <t>nombre de jours par mois</t>
  </si>
  <si>
    <t>nombre d'heures par jour</t>
  </si>
  <si>
    <t>indeminté repas temps plein</t>
  </si>
  <si>
    <t>coût mensuel brut total pour une garde à temps plein</t>
  </si>
  <si>
    <t>coût net mensuel pris en compte pour le CMG (garde à temps plein)</t>
  </si>
  <si>
    <t>coût net mensuel pris en compte pour le crédit d'impôt (garde à temps plein)</t>
  </si>
  <si>
    <t>cotisation salariales (garde à temps plein)</t>
  </si>
  <si>
    <t>Garde à domicile (18j , 9h par jour dont 1h de présence payée 2/3)</t>
  </si>
  <si>
    <t>salaire net horaire</t>
  </si>
  <si>
    <t>nombre d'heures par jour de travail effectif</t>
  </si>
  <si>
    <t>nombre d'heures par jour de présence responsable</t>
  </si>
  <si>
    <t>coût mensuel net pour une garde à temps plein</t>
  </si>
  <si>
    <t>cotisations pour une garde à temps plein</t>
  </si>
  <si>
    <t>coût mensuel brut pour une garde à temps plein</t>
  </si>
  <si>
    <t>Crèche</t>
  </si>
  <si>
    <t>Coût de la crèche / nb eàc</t>
  </si>
  <si>
    <t>Coef horaire</t>
  </si>
  <si>
    <t>Coeff à multier au revenu imposable n-1 (mensuel !) pour calculer le coût annuel de la crèche pour un temps plein 
(Nb d'heure hebdo x 45 semaines x Tarif Horaire)</t>
  </si>
  <si>
    <t>4 à 6 enfants</t>
  </si>
  <si>
    <t>Nombre d'heures par jour de garde pour un temps plein</t>
  </si>
  <si>
    <t>Nombre de jours de garde par semaine pour un temps plein</t>
  </si>
  <si>
    <t>Nombre de semaines de garde pour un temps plein</t>
  </si>
  <si>
    <t>plancher de ressources</t>
  </si>
  <si>
    <t>plafond de ressources</t>
  </si>
  <si>
    <t>Calcul du tarif mensuel payé par la famille ou participation familiale pour l'accueil régulier :</t>
  </si>
  <si>
    <t>Le calcul résulte du contrat d'accueil qui prévoit les jours, les horaires d'accueil de l'enfant sur une base annuelle.</t>
  </si>
  <si>
    <t>Le prix mensuel est forfaitisé sur 11 mois. Il donne lieu à une facturation mensuelle reçue par la famille à son domicile.</t>
  </si>
  <si>
    <t>Forfait mensuel =  Nb d'heure hebdo x 45 semaines x Tarif Horaire / 11 mois</t>
  </si>
  <si>
    <t>Les 45 semaines représentent 52 semaines par an déduction faites des 6 semaines de congés payés et d'1 semaine de jours fériés.</t>
  </si>
  <si>
    <t>salaire total en part du smic (calcul automatique)</t>
  </si>
  <si>
    <t>plafond intermédiaire</t>
  </si>
  <si>
    <t>Coût mensuel de la garde (étalé sur 12 mois)</t>
  </si>
  <si>
    <t>Plafond CMG</t>
  </si>
  <si>
    <t>Crédit d'impôt garde par crèche ou assmat</t>
  </si>
  <si>
    <t>plafond frais de garde à domicile</t>
  </si>
  <si>
    <t>Crédit d'impôt pour frais de garde</t>
  </si>
  <si>
    <t>part des frais de garde par une assistante maternelle prise en compte pour le crédit d'impôt</t>
  </si>
  <si>
    <t>maximum des  frais de garde par une assistante maternelle pris en comptes pour le crédit d'impôt</t>
  </si>
  <si>
    <t>part des frais de garde par une garde à domicile prise en compte pour le crédit d'impôt</t>
  </si>
  <si>
    <t>seuil 1 pour calcul plafond de dépenses</t>
  </si>
  <si>
    <t>supplément par enfant du plafond de dépense</t>
  </si>
  <si>
    <t>maximum des  frais de garde par une garde à domicile pris en comptes pour loe crédit d'impôt</t>
  </si>
  <si>
    <t>exonération de cotisations</t>
  </si>
  <si>
    <t>montant (avant revalo covid)</t>
  </si>
  <si>
    <t>smic net 1 er janvier 2021</t>
  </si>
  <si>
    <t>Evolution du smic entre 2020 et 2021</t>
  </si>
  <si>
    <t>Evolution jan 2020 - janv 2021</t>
  </si>
  <si>
    <t>1er avril 2021</t>
  </si>
  <si>
    <t>Si vous avez recours à un assistant maternel, il doit être agréé par les services de la protection maternelle et infantile. Son</t>
  </si>
  <si>
    <t>salaire brut ne doit pas dépasser 51,25 € au 1er janvier 2021 par jour et par enfant gardé.</t>
  </si>
  <si>
    <t>Vous ne pourrez pas bénéficier de la Prime d’activité si vous êtes :</t>
  </si>
  <si>
    <t>travailleur détaché exerçant temporairement votre activité en France ;</t>
  </si>
  <si>
    <t>en congé parental d’éducation, sabbatique, sans solde ou en disponibilité, sauf si vous percevez des revenus d’activité ;</t>
  </si>
  <si>
    <t>étudiant ou apprenti et que vous percevez par mois un revenu égal ou inférieur à 78% du Smic net.</t>
  </si>
  <si>
    <t>Maximum de la déduction foyer sur les pensions &amp; retraites</t>
  </si>
  <si>
    <t>Minimum de la déduction foyer sur les pensions &amp; retraites</t>
  </si>
  <si>
    <t>quotité travail pour la PREPARE Adulte 1 ( 0%-50%-80%)</t>
  </si>
  <si>
    <t xml:space="preserve">quotité travail pour la PREPARE Adulte 2 </t>
  </si>
  <si>
    <t>seuil 1 du ratio loyer/loyer plafond</t>
  </si>
  <si>
    <t>seuil 2 du ratio loyer/loyer plafond</t>
  </si>
  <si>
    <t>locataire</t>
  </si>
  <si>
    <t>locataire ou propriétaire</t>
  </si>
  <si>
    <t>Revenus annuels</t>
  </si>
  <si>
    <t>1 enfant</t>
  </si>
  <si>
    <t>par enfant suppl.</t>
  </si>
  <si>
    <t>BOURSES DE COLLEGE 2021-2022</t>
  </si>
  <si>
    <t>Bourse de collège</t>
  </si>
  <si>
    <t>Bourse de lycée</t>
  </si>
  <si>
    <t>BOURSES DE LYCEE 2021-2022</t>
  </si>
  <si>
    <t>Montant annuel</t>
  </si>
  <si>
    <t>Echelon</t>
  </si>
  <si>
    <t>Nombre d’enfants à charge</t>
  </si>
  <si>
    <t>Echelon 1</t>
  </si>
  <si>
    <t>Echelon 2</t>
  </si>
  <si>
    <t>Echelon 3</t>
  </si>
  <si>
    <t>Echelon 4</t>
  </si>
  <si>
    <t>Echelon 5</t>
  </si>
  <si>
    <t>Echelon 6</t>
  </si>
  <si>
    <t>8 ou plus</t>
  </si>
  <si>
    <t>pas utilisé, cas types jusqu'à 6 enfants</t>
  </si>
  <si>
    <t>Base ressource</t>
  </si>
  <si>
    <t>Bourse de lycée (par lycéen)</t>
  </si>
  <si>
    <t>Statut adulte 2</t>
  </si>
  <si>
    <t>salarié</t>
  </si>
  <si>
    <t>AAH</t>
  </si>
  <si>
    <t>POUR LE CALCUL ARE adulte 1</t>
  </si>
  <si>
    <t>Coef temps partiel pour ARE</t>
  </si>
  <si>
    <t>Salaire annuel de référence</t>
  </si>
  <si>
    <t>Salaire journalier de référence</t>
  </si>
  <si>
    <t>POUR LE CALCUL ARE adulte 2</t>
  </si>
  <si>
    <t>ARE adulte 1 (mois de 30 jours)</t>
  </si>
  <si>
    <t>ARE adulte 2 (mois de 30 jours)</t>
  </si>
  <si>
    <t>Statut adulte 1 (salarié/chômeur)</t>
  </si>
  <si>
    <t>Droit AAH adulte 1</t>
  </si>
  <si>
    <t>Droit AAH adulte 2</t>
  </si>
  <si>
    <t>(0/1)</t>
  </si>
  <si>
    <t>Revenus primaires mensuels</t>
  </si>
  <si>
    <t>Coeff pour les AL et l'AAH</t>
  </si>
  <si>
    <t>plafond individuel</t>
  </si>
  <si>
    <t>seuil abattement 1 revenus activité en part de smic</t>
  </si>
  <si>
    <t>taux abattement 1 revenus d'activité</t>
  </si>
  <si>
    <t>taux abattement 2 revenus d'activité</t>
  </si>
  <si>
    <t>taux abattement revenus conjoint</t>
  </si>
  <si>
    <t>Base ressource adulte 1</t>
  </si>
  <si>
    <t>AAH adulte 1</t>
  </si>
  <si>
    <t>Base ressource adulte 2</t>
  </si>
  <si>
    <t>AAH adulte 2</t>
  </si>
  <si>
    <t>majo plafond couple (en% d'AAH_I0)</t>
  </si>
  <si>
    <t>supplément plafond/enfant (en% d'AAH_I0)</t>
  </si>
  <si>
    <t>Plafond mensuel</t>
  </si>
  <si>
    <t>Total revenu disponible (hors CMG)</t>
  </si>
  <si>
    <t>hyp : emploi depuis plus de 6 mois</t>
  </si>
  <si>
    <t>Bourse du supérieur</t>
  </si>
  <si>
    <t>BOURSES DU SUPERIEUR</t>
  </si>
  <si>
    <t xml:space="preserve">BOURSES D’ENSEIGNEMENT SUPERIEUR– ANNEE 2020/2021 </t>
  </si>
  <si>
    <t xml:space="preserve">PLAFONDS  (en Euros) Points </t>
  </si>
  <si>
    <t xml:space="preserve">ECHELON </t>
  </si>
  <si>
    <t>Points de charge</t>
  </si>
  <si>
    <t xml:space="preserve">RBG inf à </t>
  </si>
  <si>
    <t>Type de bourses</t>
  </si>
  <si>
    <t>Taux annuel sur dix mois(en euros)</t>
  </si>
  <si>
    <t>Taux pour les étudiants  bénéficiant du maintien de la bourse pendant  les grandes vacances universitaires (en euros)</t>
  </si>
  <si>
    <r>
      <t xml:space="preserve">Echelon 0 </t>
    </r>
    <r>
      <rPr>
        <i/>
        <sz val="12"/>
        <rFont val="Arial"/>
        <family val="2"/>
      </rPr>
      <t>bis</t>
    </r>
  </si>
  <si>
    <t>Echelon 7</t>
  </si>
  <si>
    <t>Bourse du supérieur (par étudiant)4</t>
  </si>
  <si>
    <t>nombre de points de charge (fratrie uniquement, sinon entrer à la main)</t>
  </si>
  <si>
    <t>Points de charge à prendre en considération pour l'attribution d'une bourse sur critères sociaux</t>
  </si>
  <si>
    <t>2.1 Les charges de l'étudiant</t>
  </si>
  <si>
    <t>Candidat boursier dont le domicile (commune de résidence) familial est éloigné de l'établissement d'inscription à la rentrée universitaire :</t>
  </si>
  <si>
    <t>- de 30 à 249 kilomètres : 1 point ;</t>
  </si>
  <si>
    <t>- de 250 kilomètres et plus : 2 points.</t>
  </si>
  <si>
    <t>2.2 Les charges de la famille</t>
  </si>
  <si>
    <t>- Pour chaque autre enfant à charge, à l'exclusion du candidat boursier : 2 points ;</t>
  </si>
  <si>
    <t>- Pour chaque enfant à charge, étudiant dans l'enseignement supérieur, à l'exclusion du candidat boursier : 4 points.</t>
  </si>
  <si>
    <t>2.3 Détail des points de charge de l'étudiant relatifs à l'éloignement du domicile par rapport à l'établissement d'inscription à la rentrée</t>
  </si>
  <si>
    <t>L'appréciation de l'éloignement relève de la compétence du recteur d'académie qui fonde ses décisions sur les données extraites du répertoire des communes de l'Institut géographique national (IGN) et du fichier de la Poste. Toutefois, conformément à l'article 8 de la loi  n° 85-30 du 9 janvier 1985 relative au développement et à la protection de la montagne qui prévoit que les dispositions de portée générale sont adaptées en tant que de besoin à la spécificité des zones de montagne, cette méthode d'appréciation de l'éloignement peut être ajustée. À cet égard, lorsque le domicile familial est situé dans une commune répertoriée par le Commissariat général à l'égalité des territoires comme étant en zone de montagne, l'étudiant bénéficie d'une majoration du nombre de ses points de charge, dans la limite du nombre prévu au point 2.1 ci-dessus.</t>
  </si>
  <si>
    <t>Le domicile (commune de résidence) de l'étudiant est celui de sa famille. Lorsque la bourse est attribuée en fonction des ressources du candidat ou de son conjoint, c'est  la commune de résidence du couple qui sert de référence. Lorsque l'étudiant vient d'un département d'outre-mer, d'une collectivité d'outre-mer ou de Nouvelle-Calédonie afin de poursuivre ses études en métropole, c'est le lieu de résidence des parents ou de l'étudiant et de son conjoint qui est pris en compte si ceux-ci résident en outre-mer. En cas de délocalisation du lieu d'enseignement, c'est celui-ci qui sert de référence. L'étudiant inscrit dans un établissement situé dans un pays membre du Conseil de l'Europe bénéficie à ce titre du nombre de points de charge relatifs à l'éloignement conformément aux dispositions du point 2.1 ci-dessus, même s'il est parallèlement inscrit en France dans un établissement d'enseignement supérieur. L'étudiant inscrit à une préparation à distance ne peut bénéficier des points de charge liés à l'éloignement.</t>
  </si>
  <si>
    <t>2.4 Détail des points de charge de la famille</t>
  </si>
  <si>
    <t>Attribution de point de charge pour chaque autre enfant à charge de la famille, à l'exclusion du candidat boursier.</t>
  </si>
  <si>
    <t>Est considéré à charge de la famille, l'enfant rattaché fiscalement aux parents, au tuteur légal ou au délégataire de l'autorité parentale y compris celui issu de précédent(s) mariage(s). Le rattachement fiscal est celui de l'année de référence n - 2 prise en compte pour l'examen du droit à bourse ou les années suivantes en cas de naissance ou de mariage.</t>
  </si>
  <si>
    <t>Le versement d'une pension alimentaire à un enfant majeur ne constitue pas une prise en charge fiscale.</t>
  </si>
  <si>
    <t>Attribution de point de charge pour chaque enfant à charge étudiant dans l'enseignement supérieur, à l'exclusion du candidat boursier</t>
  </si>
  <si>
    <t>L'étudiant considéré doit être inscrit dans l'enseignement supérieur au cours de l'année durant laquelle une bourse est sollicitée. La notion d'enseignement supérieur recouvre l'ensemble des formations supérieures dispensées à plein temps ou à distance par le Centre national d'enseignement à distance ou par télé-enseignement organisé par les universités (même si la possession du baccalauréat n'est pas exigée pour l'admission) et ouvrant droit au régime de la sécurité sociale étudiante. Les points de charge sont également attribués au titre de chaque enfant à charge, à l'exclusion du candidat boursier, inscrit dans une formation d'enseignement supérieur en alternance (sous contrat d'apprentissage ou de professionnalisation) ou dans l'enseignement supérieur à l'étranger.</t>
  </si>
  <si>
    <t>Coût net de la garde</t>
  </si>
  <si>
    <t>Total Bourses</t>
  </si>
  <si>
    <t>Niveau de vie net du coût de la garde</t>
  </si>
  <si>
    <t>CASES BLEUES : A RENSEIGNER
(texte rouge calculé automatiquement)</t>
  </si>
  <si>
    <t>nombre d'enfants âgés de 18 ans ou plus étudiants du supérieur (pour impôt et bourses, calcul automatique sauf souhait contraire)</t>
  </si>
  <si>
    <t>Calcul automatique sauf souhait contraire</t>
  </si>
  <si>
    <t>RESULTATS PRINCIPAUX</t>
  </si>
  <si>
    <t>RESULTATS COMPLEMENTAIRES</t>
  </si>
  <si>
    <t>Calculs intermédiaires (peuvent être démasqués)</t>
  </si>
  <si>
    <t>Revenu disponible net du coût de la garde</t>
  </si>
  <si>
    <t>y compris cas d'un revenu nul</t>
  </si>
  <si>
    <t>Nombre d'enfants par âge</t>
  </si>
  <si>
    <t>Revenus salariaux</t>
  </si>
  <si>
    <t>Allocations chômage</t>
  </si>
  <si>
    <t>Barèmes pensions alimentaires</t>
  </si>
  <si>
    <t>TABLE DE REFERENCE 2013 POUR FIXER LES PENSIONS ALIMENTAIRES</t>
  </si>
  <si>
    <t>Abattement</t>
  </si>
  <si>
    <t>taux</t>
  </si>
  <si>
    <t>Enf</t>
  </si>
  <si>
    <t>classique</t>
  </si>
  <si>
    <t>réduit</t>
  </si>
  <si>
    <t>alterné</t>
  </si>
  <si>
    <t>TABLE DE REFERENCE 2018 POUR FIXER LES PENSIONS ALIMENTAIRES</t>
  </si>
  <si>
    <t>reste à vivre minimum</t>
  </si>
  <si>
    <t>nombre d'unités de consommation (echelle standard)</t>
  </si>
  <si>
    <t>Niveau de vie (échelle standard)</t>
  </si>
  <si>
    <t>Niveau de vie (échelle modifiée)</t>
  </si>
  <si>
    <t>Nombre d'UC parents isolés/non gardien</t>
  </si>
  <si>
    <t>uc_enf_iso</t>
  </si>
  <si>
    <t>uc_enf_pg</t>
  </si>
  <si>
    <t>uc_enf_png</t>
  </si>
  <si>
    <t>uc_ado_iso</t>
  </si>
  <si>
    <t>uc_ado_pg</t>
  </si>
  <si>
    <t>uc_ado_png</t>
  </si>
  <si>
    <t>3/4</t>
  </si>
  <si>
    <t>1/4</t>
  </si>
  <si>
    <t>nombre enfants hors domicile pour png</t>
  </si>
  <si>
    <t>nombre enfants de 14 ans ou plus hors domicile pour png</t>
  </si>
  <si>
    <t>indiquer l'âge même pour le parent non gardien</t>
  </si>
  <si>
    <t>Base ressources pour les PF : revenu net imposable n-2</t>
  </si>
  <si>
    <t>Impôt sur le revenu/12  (sur revenus n-1 déflatés de la hausse du smic)</t>
  </si>
  <si>
    <t>évolution (n-2)/(n-1) pour calcul PF sous conditions de ressources et bourses</t>
  </si>
  <si>
    <t>évolution (n-2)/n</t>
  </si>
  <si>
    <t>Allocation de retour à l'emploi : hypothèse emploi stable avant le chômage : si souhait inverse, entrer manuellement le SAR</t>
  </si>
  <si>
    <t>IMPOT SUR LE REVENU calculé pour simplifier sur revenus n-1</t>
  </si>
  <si>
    <t>type de parent isolé</t>
  </si>
  <si>
    <t>Pensions alimentaires versées (calcul automatique si png)</t>
  </si>
  <si>
    <t>Lorsque c'est le parent non gardien, les enfants ne sont pas pris en compte dans les barèmes socio-fiscaux mais permettent de calculer le montant de la CEEE et comptent pour le niveau de vie corrigé</t>
  </si>
  <si>
    <t>(pg/png/solo)</t>
  </si>
  <si>
    <t>Barème de calcul de la CEEE (si pg ou png)</t>
  </si>
  <si>
    <t>revenu primaire du parent qui a la arde secondaire (si pg : pour calcul cEEE)</t>
  </si>
  <si>
    <t>Pensions alimentaires reçue (calcul automatique si pg)</t>
  </si>
  <si>
    <t>nombre d'unités de consommation (echelle modifiée)</t>
  </si>
  <si>
    <t>Ces valeurs peuvent être modifiées dans l'onglet données 2021 lignes 357 à 362</t>
  </si>
  <si>
    <t>Pour les parents isolés : on précise si c'est le parent non gardien (png), ou le parent gardien (pg) pour un DVH classique ou si c'est un parent seul sans ex-conjoint (solo)</t>
  </si>
  <si>
    <t>(2010 / 2018)</t>
  </si>
  <si>
    <t>Taux de l'abattement sur les pensions &amp; retraites</t>
  </si>
  <si>
    <t>revenu net imposable n-1</t>
  </si>
  <si>
    <t>RIC Caf ressources n-2 pour les PF et les bourses</t>
  </si>
  <si>
    <t>Base ressources (RIC n-1)</t>
  </si>
  <si>
    <t>Préciser si calcul ARE ou saisie de valeur</t>
  </si>
  <si>
    <t>On peut calculer automatiquement l'ARE à partir du salaire antérieur sous l'hyp d'un emploi stable depuis suffisamment longtemps.</t>
  </si>
  <si>
    <t>(calcul/saisie)</t>
  </si>
  <si>
    <t>calcul</t>
  </si>
  <si>
    <t>Montant d'allocation chômage adulte 1 si "saisie"</t>
  </si>
  <si>
    <t>Salaire antérieur pour calcul ARE adulte 1 si "calcul"</t>
  </si>
  <si>
    <t>Salaire antérieur pour calcul ARE adulte 2  si "calcul"</t>
  </si>
  <si>
    <t>Montant d'allocation chômage adulte 2 si "saisie"</t>
  </si>
  <si>
    <t>plaf</t>
  </si>
  <si>
    <t>coeff a</t>
  </si>
  <si>
    <t>Barème intermédiaire</t>
  </si>
  <si>
    <t>entre seuil 1 et seuil 2, f(R)=aR+b avec b=(1-a)S2</t>
  </si>
  <si>
    <t>seuil 1</t>
  </si>
  <si>
    <t>a=(S2-(S1-RSA_I0))/(S2-S1)</t>
  </si>
  <si>
    <t>seuil 2</t>
  </si>
  <si>
    <t>smic 2012</t>
  </si>
  <si>
    <t>solo</t>
  </si>
  <si>
    <t>smic horaire brut</t>
  </si>
  <si>
    <t>Avec l'échelle modifiée, sous les hypothèse actuelle,  un enfant d'une famille monoparentale compte pour 0,4/0,67 uc selon son âge s'il n'y a pas de second parent, il compte pour 0,4/0,67 en tout pour les parents séparés dont 0,1/0,17 pour le parent qui a la garde secondaire)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</si>
</sst>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6" formatCode="#,##0\ &quot;€&quot;;[Red]\-#,##0\ &quot;€&quot;"/>
    <numFmt numFmtId="8" formatCode="#,##0.00\ &quot;€&quot;;[Red]\-#,##0.00\ &quot;€&quot;"/>
    <numFmt numFmtId="44" formatCode="_-* #,##0.00\ &quot;€&quot;_-;\-* #,##0.00\ &quot;€&quot;_-;_-* &quot;-&quot;??\ &quot;€&quot;_-;_-@_-"/>
    <numFmt numFmtId="43" formatCode="_-* #,##0.00\ _€_-;\-* #,##0.00\ _€_-;_-* &quot;-&quot;??\ _€_-;_-@_-"/>
    <numFmt numFmtId="164" formatCode="_-* #,##0.00_-;\-* #,##0.00_-;_-* &quot;-&quot;??_-;_-@_-"/>
    <numFmt numFmtId="165" formatCode="#,##0\ &quot;€&quot;"/>
    <numFmt numFmtId="166" formatCode="0.000"/>
    <numFmt numFmtId="167" formatCode="#,##0.00\ &quot;€&quot;"/>
    <numFmt numFmtId="168" formatCode="0.0%"/>
    <numFmt numFmtId="169" formatCode="#,##0.0"/>
    <numFmt numFmtId="170" formatCode="0.0000"/>
    <numFmt numFmtId="171" formatCode="#,##0.000"/>
    <numFmt numFmtId="172" formatCode="_-* #,##0.0000\ _€_-;\-* #,##0.0000\ _€_-;_-* &quot;-&quot;??\ _€_-;_-@_-"/>
    <numFmt numFmtId="173" formatCode="#,##0.0000\ &quot;€&quot;"/>
    <numFmt numFmtId="174" formatCode="_-* #,##0\ _€_-;\-* #,##0\ _€_-;_-* &quot;-&quot;??\ _€_-;_-@_-"/>
    <numFmt numFmtId="175" formatCode="0.00000"/>
    <numFmt numFmtId="176" formatCode="_-* #,##0\ _€_-;\-* #,##0\ _€_-;_-* &quot;-&quot;??\ _€_-;_-@"/>
    <numFmt numFmtId="177" formatCode="0.000%"/>
    <numFmt numFmtId="178" formatCode="#,##0_ ;\-#,##0\ "/>
  </numFmts>
  <fonts count="52"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10"/>
      <name val="MS Sans Serif"/>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sz val="10"/>
      <name val="Arial"/>
      <family val="2"/>
    </font>
    <font>
      <sz val="12"/>
      <name val="Century Gothic"/>
      <family val="2"/>
    </font>
    <font>
      <sz val="12"/>
      <name val="Arial"/>
      <family val="2"/>
    </font>
    <font>
      <b/>
      <sz val="12"/>
      <name val="Arial"/>
      <family val="2"/>
    </font>
    <font>
      <sz val="12"/>
      <color rgb="FFFF0000"/>
      <name val="Arial"/>
      <family val="2"/>
    </font>
    <font>
      <b/>
      <sz val="11"/>
      <color theme="1"/>
      <name val="Calibri"/>
      <family val="2"/>
      <scheme val="minor"/>
    </font>
    <font>
      <sz val="10"/>
      <color rgb="FF000000"/>
      <name val="Arial"/>
      <family val="2"/>
    </font>
    <font>
      <sz val="11"/>
      <name val="Arial"/>
      <family val="2"/>
    </font>
    <font>
      <u/>
      <sz val="9"/>
      <color theme="10"/>
      <name val="Arial"/>
      <family val="2"/>
    </font>
    <font>
      <b/>
      <sz val="10"/>
      <color theme="0"/>
      <name val="Arial"/>
      <family val="2"/>
    </font>
    <font>
      <u/>
      <sz val="10"/>
      <color theme="10"/>
      <name val="Arial"/>
      <family val="2"/>
    </font>
    <font>
      <sz val="10"/>
      <color rgb="FFFF0000"/>
      <name val="Arial"/>
      <family val="2"/>
    </font>
    <font>
      <b/>
      <sz val="12"/>
      <color rgb="FFFF0000"/>
      <name val="Arial"/>
      <family val="2"/>
    </font>
    <font>
      <u/>
      <sz val="10"/>
      <name val="Arial"/>
      <family val="2"/>
    </font>
    <font>
      <sz val="12"/>
      <color rgb="FFFF0000"/>
      <name val="Century Gothic"/>
      <family val="2"/>
    </font>
    <font>
      <sz val="12"/>
      <color rgb="FF000000"/>
      <name val="Arial"/>
      <family val="2"/>
    </font>
    <font>
      <b/>
      <sz val="12"/>
      <color rgb="FF000000"/>
      <name val="Arial"/>
      <family val="2"/>
    </font>
    <font>
      <i/>
      <sz val="12"/>
      <name val="Arial"/>
      <family val="2"/>
    </font>
    <font>
      <b/>
      <sz val="10"/>
      <color rgb="FFC00000"/>
      <name val="Arial"/>
      <family val="2"/>
    </font>
    <font>
      <b/>
      <sz val="10"/>
      <color rgb="FF0000FF"/>
      <name val="Arial"/>
      <family val="2"/>
    </font>
    <font>
      <sz val="10"/>
      <color rgb="FFC00000"/>
      <name val="Arial"/>
      <family val="2"/>
    </font>
    <font>
      <b/>
      <sz val="12"/>
      <name val="Century Gothic"/>
      <family val="2"/>
    </font>
    <font>
      <sz val="8"/>
      <name val="Century Gothic"/>
      <family val="2"/>
    </font>
    <font>
      <sz val="6"/>
      <name val="Arial"/>
      <family val="2"/>
    </font>
    <font>
      <sz val="8"/>
      <name val="Arial"/>
      <family val="2"/>
    </font>
    <font>
      <b/>
      <sz val="10"/>
      <color rgb="FFFF0000"/>
      <name val="Arial"/>
      <family val="2"/>
    </font>
    <font>
      <b/>
      <sz val="10"/>
      <color rgb="FFFFD347"/>
      <name val="Arial"/>
      <family val="2"/>
    </font>
    <font>
      <b/>
      <sz val="10"/>
      <name val="Arial"/>
      <family val="2"/>
    </font>
  </fonts>
  <fills count="3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indexed="41"/>
        <bgColor indexed="64"/>
      </patternFill>
    </fill>
    <fill>
      <patternFill patternType="solid">
        <fgColor theme="5" tint="0.39997558519241921"/>
        <bgColor indexed="64"/>
      </patternFill>
    </fill>
    <fill>
      <patternFill patternType="solid">
        <fgColor theme="0"/>
        <bgColor indexed="64"/>
      </patternFill>
    </fill>
    <fill>
      <patternFill patternType="solid">
        <fgColor rgb="FF66FFFF"/>
        <bgColor indexed="64"/>
      </patternFill>
    </fill>
    <fill>
      <patternFill patternType="solid">
        <fgColor theme="8" tint="0.39994506668294322"/>
        <bgColor indexed="64"/>
      </patternFill>
    </fill>
    <fill>
      <patternFill patternType="solid">
        <fgColor rgb="FF66FFFF"/>
        <bgColor rgb="FF66FFFF"/>
      </patternFill>
    </fill>
    <fill>
      <patternFill patternType="solid">
        <fgColor rgb="FF66FFFF"/>
        <bgColor rgb="FFD8D8D8"/>
      </patternFill>
    </fill>
    <fill>
      <patternFill patternType="solid">
        <fgColor rgb="FF0000FF"/>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CCFFFF"/>
        <bgColor indexed="64"/>
      </patternFill>
    </fill>
    <fill>
      <patternFill patternType="solid">
        <fgColor theme="0" tint="-0.14999847407452621"/>
        <bgColor indexed="64"/>
      </patternFill>
    </fill>
  </fills>
  <borders count="64">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65">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0" borderId="0" applyNumberFormat="0" applyFill="0" applyBorder="0" applyAlignment="0" applyProtection="0"/>
    <xf numFmtId="0" fontId="10" fillId="20" borderId="1" applyNumberFormat="0" applyAlignment="0" applyProtection="0"/>
    <xf numFmtId="0" fontId="11" fillId="0" borderId="2" applyNumberFormat="0" applyFill="0" applyAlignment="0" applyProtection="0"/>
    <xf numFmtId="0" fontId="3" fillId="21" borderId="3" applyNumberFormat="0" applyFont="0" applyAlignment="0" applyProtection="0"/>
    <xf numFmtId="0" fontId="12" fillId="7" borderId="1" applyNumberFormat="0" applyAlignment="0" applyProtection="0"/>
    <xf numFmtId="44" fontId="3" fillId="0" borderId="0" applyFont="0" applyFill="0" applyBorder="0" applyAlignment="0" applyProtection="0"/>
    <xf numFmtId="0" fontId="13" fillId="3" borderId="0" applyNumberFormat="0" applyBorder="0" applyAlignment="0" applyProtection="0"/>
    <xf numFmtId="43" fontId="3" fillId="0" borderId="0" applyFont="0" applyFill="0" applyBorder="0" applyAlignment="0" applyProtection="0"/>
    <xf numFmtId="43" fontId="24" fillId="0" borderId="0" applyFont="0" applyFill="0" applyBorder="0" applyAlignment="0" applyProtection="0"/>
    <xf numFmtId="0" fontId="14" fillId="22" borderId="0" applyNumberFormat="0" applyBorder="0" applyAlignment="0" applyProtection="0"/>
    <xf numFmtId="0" fontId="6" fillId="0" borderId="0"/>
    <xf numFmtId="0" fontId="6" fillId="0" borderId="0"/>
    <xf numFmtId="9" fontId="3" fillId="0" borderId="0" applyFont="0" applyFill="0" applyBorder="0" applyAlignment="0" applyProtection="0"/>
    <xf numFmtId="0" fontId="15" fillId="4" borderId="0" applyNumberFormat="0" applyBorder="0" applyAlignment="0" applyProtection="0"/>
    <xf numFmtId="0" fontId="16" fillId="20" borderId="4"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5" applyNumberFormat="0" applyFill="0" applyAlignment="0" applyProtection="0"/>
    <xf numFmtId="0" fontId="20" fillId="0" borderId="6" applyNumberFormat="0" applyFill="0" applyAlignment="0" applyProtection="0"/>
    <xf numFmtId="0" fontId="21" fillId="0" borderId="7" applyNumberFormat="0" applyFill="0" applyAlignment="0" applyProtection="0"/>
    <xf numFmtId="0" fontId="21" fillId="0" borderId="0" applyNumberFormat="0" applyFill="0" applyBorder="0" applyAlignment="0" applyProtection="0"/>
    <xf numFmtId="0" fontId="22" fillId="0" borderId="8" applyNumberFormat="0" applyFill="0" applyAlignment="0" applyProtection="0"/>
    <xf numFmtId="0" fontId="23" fillId="23" borderId="9" applyNumberFormat="0" applyAlignment="0" applyProtection="0"/>
    <xf numFmtId="0" fontId="3"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29" fillId="28" borderId="0">
      <alignment horizontal="center" vertical="center" wrapText="1"/>
    </xf>
    <xf numFmtId="0" fontId="30"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2" fillId="0" borderId="0" applyNumberFormat="0" applyFill="0" applyBorder="0" applyAlignment="0" applyProtection="0">
      <alignment vertical="top"/>
      <protection locked="0"/>
    </xf>
    <xf numFmtId="0" fontId="34"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cellStyleXfs>
  <cellXfs count="535">
    <xf numFmtId="0" fontId="0" fillId="0" borderId="0" xfId="0"/>
    <xf numFmtId="0" fontId="0" fillId="0" borderId="0" xfId="0" applyFill="1"/>
    <xf numFmtId="0" fontId="5" fillId="24" borderId="11" xfId="0" applyFont="1" applyFill="1" applyBorder="1"/>
    <xf numFmtId="0" fontId="5" fillId="24" borderId="12" xfId="0" applyFont="1" applyFill="1" applyBorder="1"/>
    <xf numFmtId="0" fontId="5" fillId="24" borderId="16" xfId="0" applyFont="1" applyFill="1" applyBorder="1"/>
    <xf numFmtId="0" fontId="5" fillId="0" borderId="0" xfId="0" applyFont="1" applyFill="1" applyBorder="1"/>
    <xf numFmtId="1" fontId="5" fillId="0" borderId="0" xfId="0" applyNumberFormat="1" applyFont="1" applyBorder="1"/>
    <xf numFmtId="0" fontId="5" fillId="0" borderId="0" xfId="0" applyFont="1" applyBorder="1"/>
    <xf numFmtId="0" fontId="5" fillId="24" borderId="10" xfId="0" applyFont="1" applyFill="1" applyBorder="1"/>
    <xf numFmtId="0" fontId="25" fillId="0" borderId="0" xfId="0" applyFont="1" applyFill="1" applyAlignment="1">
      <alignment horizontal="center" vertical="center"/>
    </xf>
    <xf numFmtId="0" fontId="25" fillId="0" borderId="0" xfId="0" applyFont="1" applyFill="1" applyAlignment="1">
      <alignment horizontal="left" vertical="center"/>
    </xf>
    <xf numFmtId="1" fontId="5" fillId="0" borderId="0" xfId="0" applyNumberFormat="1" applyFont="1" applyFill="1" applyBorder="1"/>
    <xf numFmtId="0" fontId="26" fillId="25" borderId="0" xfId="0" applyFont="1" applyFill="1" applyAlignment="1">
      <alignment wrapText="1"/>
    </xf>
    <xf numFmtId="0" fontId="3" fillId="0" borderId="0" xfId="0" applyFont="1"/>
    <xf numFmtId="0" fontId="26" fillId="0" borderId="0" xfId="0" applyFont="1"/>
    <xf numFmtId="0" fontId="26" fillId="0" borderId="0" xfId="0" applyFont="1" applyFill="1" applyAlignment="1">
      <alignment horizontal="center" vertical="center"/>
    </xf>
    <xf numFmtId="0" fontId="0" fillId="0" borderId="0" xfId="0"/>
    <xf numFmtId="0" fontId="26" fillId="0" borderId="0" xfId="0" applyFont="1" applyFill="1" applyAlignment="1">
      <alignment horizontal="left" vertical="center"/>
    </xf>
    <xf numFmtId="0" fontId="26" fillId="25" borderId="0" xfId="0" applyFont="1" applyFill="1" applyAlignment="1">
      <alignment horizontal="left" vertical="center"/>
    </xf>
    <xf numFmtId="0" fontId="26" fillId="25" borderId="0" xfId="0" applyFont="1" applyFill="1" applyAlignment="1">
      <alignment horizontal="center" vertical="center"/>
    </xf>
    <xf numFmtId="0" fontId="26" fillId="0" borderId="14" xfId="0" applyFont="1" applyFill="1" applyBorder="1" applyAlignment="1">
      <alignment horizontal="left" vertical="center"/>
    </xf>
    <xf numFmtId="170" fontId="26" fillId="0" borderId="0" xfId="0" applyNumberFormat="1" applyFont="1" applyFill="1" applyAlignment="1">
      <alignment horizontal="center" vertical="center"/>
    </xf>
    <xf numFmtId="0" fontId="26" fillId="0" borderId="13" xfId="0" applyFont="1" applyFill="1" applyBorder="1" applyAlignment="1">
      <alignment horizontal="left" vertical="center"/>
    </xf>
    <xf numFmtId="0" fontId="26" fillId="0" borderId="0" xfId="0" applyFont="1" applyFill="1" applyBorder="1" applyAlignment="1">
      <alignment horizontal="left" vertical="center"/>
    </xf>
    <xf numFmtId="10" fontId="28" fillId="0" borderId="0" xfId="37" applyNumberFormat="1" applyFont="1" applyFill="1" applyAlignment="1">
      <alignment horizontal="left" vertical="center"/>
    </xf>
    <xf numFmtId="0" fontId="26" fillId="0" borderId="17" xfId="0" applyFont="1" applyFill="1" applyBorder="1" applyAlignment="1">
      <alignment horizontal="left" vertical="center"/>
    </xf>
    <xf numFmtId="0" fontId="26" fillId="0" borderId="0" xfId="0" applyNumberFormat="1" applyFont="1" applyFill="1" applyAlignment="1">
      <alignment horizontal="center" vertical="center"/>
    </xf>
    <xf numFmtId="0" fontId="26" fillId="0" borderId="33" xfId="0" applyFont="1" applyFill="1" applyBorder="1" applyAlignment="1">
      <alignment horizontal="left" vertical="center"/>
    </xf>
    <xf numFmtId="0" fontId="26" fillId="0" borderId="0" xfId="0" applyFont="1" applyFill="1" applyBorder="1" applyAlignment="1">
      <alignment horizontal="center" vertical="center"/>
    </xf>
    <xf numFmtId="4" fontId="26" fillId="0" borderId="0" xfId="0" applyNumberFormat="1" applyFont="1" applyFill="1" applyBorder="1" applyAlignment="1">
      <alignment horizontal="center" vertical="center"/>
    </xf>
    <xf numFmtId="0" fontId="26" fillId="0" borderId="0" xfId="0" applyFont="1" applyFill="1" applyBorder="1" applyAlignment="1">
      <alignment horizontal="left" vertical="center" wrapText="1"/>
    </xf>
    <xf numFmtId="0" fontId="26" fillId="25" borderId="0" xfId="0" applyFont="1" applyFill="1" applyBorder="1" applyAlignment="1">
      <alignment horizontal="left" vertical="center" wrapText="1"/>
    </xf>
    <xf numFmtId="0" fontId="26" fillId="25" borderId="0" xfId="0" applyFont="1" applyFill="1" applyBorder="1" applyAlignment="1">
      <alignment horizontal="center" vertical="center"/>
    </xf>
    <xf numFmtId="4" fontId="26" fillId="25" borderId="0" xfId="0" applyNumberFormat="1" applyFont="1" applyFill="1" applyBorder="1" applyAlignment="1">
      <alignment horizontal="center" vertical="center"/>
    </xf>
    <xf numFmtId="0" fontId="28" fillId="0" borderId="0" xfId="0" applyFont="1" applyFill="1" applyAlignment="1">
      <alignment horizontal="center" vertical="center"/>
    </xf>
    <xf numFmtId="166" fontId="26" fillId="0" borderId="0" xfId="0" applyNumberFormat="1" applyFont="1" applyFill="1" applyBorder="1" applyAlignment="1">
      <alignment horizontal="center"/>
    </xf>
    <xf numFmtId="0" fontId="27" fillId="0" borderId="0" xfId="0" applyFont="1" applyFill="1" applyAlignment="1">
      <alignment vertical="center"/>
    </xf>
    <xf numFmtId="0" fontId="26" fillId="0" borderId="0" xfId="0" applyFont="1" applyFill="1" applyBorder="1" applyAlignment="1">
      <alignment horizontal="center" vertical="center" wrapText="1"/>
    </xf>
    <xf numFmtId="0" fontId="26" fillId="0" borderId="11" xfId="0" applyFont="1" applyFill="1" applyBorder="1" applyAlignment="1">
      <alignment horizontal="left" vertical="center"/>
    </xf>
    <xf numFmtId="1" fontId="26" fillId="0" borderId="0" xfId="0" applyNumberFormat="1" applyFont="1" applyFill="1" applyBorder="1" applyAlignment="1">
      <alignment horizontal="center" vertical="center"/>
    </xf>
    <xf numFmtId="166" fontId="26" fillId="0" borderId="0" xfId="0" applyNumberFormat="1" applyFont="1" applyFill="1" applyBorder="1" applyAlignment="1">
      <alignment horizontal="center" vertical="center"/>
    </xf>
    <xf numFmtId="0" fontId="26" fillId="0" borderId="45" xfId="0" applyFont="1" applyFill="1" applyBorder="1" applyAlignment="1">
      <alignment horizontal="left" vertical="center"/>
    </xf>
    <xf numFmtId="165" fontId="26" fillId="0" borderId="0" xfId="0" applyNumberFormat="1" applyFont="1" applyFill="1" applyBorder="1" applyAlignment="1">
      <alignment horizontal="center" vertical="center"/>
    </xf>
    <xf numFmtId="167" fontId="26" fillId="0" borderId="0" xfId="0" applyNumberFormat="1" applyFont="1" applyFill="1" applyBorder="1" applyAlignment="1">
      <alignment horizontal="center" vertical="center"/>
    </xf>
    <xf numFmtId="0" fontId="26" fillId="0" borderId="0" xfId="35" applyFont="1" applyFill="1" applyBorder="1" applyAlignment="1">
      <alignment horizontal="left" vertical="center"/>
    </xf>
    <xf numFmtId="0" fontId="26" fillId="0" borderId="17" xfId="0" applyFont="1" applyFill="1" applyBorder="1" applyAlignment="1">
      <alignment horizontal="left" vertical="center" wrapText="1"/>
    </xf>
    <xf numFmtId="9" fontId="26" fillId="0" borderId="0" xfId="37" applyFont="1" applyFill="1" applyBorder="1" applyAlignment="1">
      <alignment horizontal="center" vertical="center"/>
    </xf>
    <xf numFmtId="0" fontId="27" fillId="0" borderId="0" xfId="35" applyFont="1" applyFill="1" applyBorder="1" applyAlignment="1">
      <alignment horizontal="left" vertical="center"/>
    </xf>
    <xf numFmtId="0" fontId="27" fillId="0" borderId="0" xfId="0" applyFont="1" applyFill="1" applyBorder="1" applyAlignment="1">
      <alignment horizontal="left" vertical="center" wrapText="1"/>
    </xf>
    <xf numFmtId="167" fontId="26" fillId="0" borderId="0" xfId="0" applyNumberFormat="1" applyFont="1" applyFill="1" applyBorder="1" applyAlignment="1">
      <alignment horizontal="center"/>
    </xf>
    <xf numFmtId="165" fontId="26" fillId="0" borderId="0" xfId="0" applyNumberFormat="1" applyFont="1" applyFill="1" applyBorder="1" applyAlignment="1">
      <alignment horizontal="center"/>
    </xf>
    <xf numFmtId="0" fontId="26" fillId="0" borderId="12" xfId="0" applyFont="1" applyFill="1" applyBorder="1" applyAlignment="1">
      <alignment horizontal="left" vertical="center"/>
    </xf>
    <xf numFmtId="0" fontId="27" fillId="0" borderId="0" xfId="0" applyFont="1" applyFill="1" applyAlignment="1">
      <alignment horizontal="left" vertical="center"/>
    </xf>
    <xf numFmtId="0" fontId="26" fillId="0" borderId="21" xfId="0" applyFont="1" applyFill="1" applyBorder="1" applyAlignment="1">
      <alignment horizontal="left" vertical="center" wrapText="1"/>
    </xf>
    <xf numFmtId="168" fontId="26" fillId="0" borderId="0" xfId="37" applyNumberFormat="1" applyFont="1" applyFill="1" applyAlignment="1">
      <alignment horizontal="center" vertical="center"/>
    </xf>
    <xf numFmtId="0" fontId="26" fillId="0" borderId="22" xfId="0" applyFont="1" applyFill="1" applyBorder="1" applyAlignment="1">
      <alignment horizontal="left" vertical="center" wrapText="1"/>
    </xf>
    <xf numFmtId="0" fontId="26" fillId="0" borderId="23" xfId="0" applyFont="1" applyFill="1" applyBorder="1" applyAlignment="1">
      <alignment horizontal="left" vertical="center" wrapText="1"/>
    </xf>
    <xf numFmtId="0" fontId="26" fillId="0" borderId="24" xfId="0" applyFont="1" applyFill="1" applyBorder="1" applyAlignment="1">
      <alignment horizontal="left" vertical="center" wrapText="1"/>
    </xf>
    <xf numFmtId="167" fontId="26" fillId="0" borderId="24" xfId="0" applyNumberFormat="1" applyFont="1" applyFill="1" applyBorder="1" applyAlignment="1">
      <alignment horizontal="center" vertical="center" wrapText="1"/>
    </xf>
    <xf numFmtId="9" fontId="26" fillId="0" borderId="0" xfId="37" applyFont="1" applyFill="1" applyAlignment="1">
      <alignment horizontal="center" vertical="center"/>
    </xf>
    <xf numFmtId="0" fontId="26" fillId="0" borderId="34" xfId="0" applyFont="1" applyFill="1" applyBorder="1" applyAlignment="1">
      <alignment horizontal="center" vertical="center" wrapText="1"/>
    </xf>
    <xf numFmtId="0" fontId="26" fillId="0" borderId="35" xfId="0" applyFont="1" applyFill="1" applyBorder="1" applyAlignment="1">
      <alignment horizontal="center" vertical="center" wrapText="1"/>
    </xf>
    <xf numFmtId="0" fontId="26" fillId="0" borderId="36" xfId="0" applyFont="1" applyFill="1" applyBorder="1" applyAlignment="1">
      <alignment horizontal="center" vertical="center" wrapText="1"/>
    </xf>
    <xf numFmtId="8" fontId="26" fillId="0" borderId="0" xfId="0" applyNumberFormat="1" applyFont="1" applyFill="1" applyBorder="1" applyAlignment="1">
      <alignment horizontal="center" vertical="center" wrapText="1"/>
    </xf>
    <xf numFmtId="0" fontId="26" fillId="0" borderId="10" xfId="0" applyFont="1" applyFill="1" applyBorder="1" applyAlignment="1">
      <alignment horizontal="left" vertical="center" wrapText="1"/>
    </xf>
    <xf numFmtId="167" fontId="26" fillId="0" borderId="0" xfId="0" applyNumberFormat="1" applyFont="1" applyFill="1" applyBorder="1" applyAlignment="1">
      <alignment horizontal="center" vertical="center" wrapText="1"/>
    </xf>
    <xf numFmtId="0" fontId="26" fillId="0" borderId="19" xfId="0" applyFont="1" applyFill="1" applyBorder="1" applyAlignment="1">
      <alignment horizontal="left" vertical="center" wrapText="1"/>
    </xf>
    <xf numFmtId="0" fontId="26" fillId="0" borderId="20" xfId="0" applyFont="1" applyFill="1" applyBorder="1" applyAlignment="1">
      <alignment horizontal="left" vertical="center" wrapText="1"/>
    </xf>
    <xf numFmtId="0" fontId="26" fillId="0" borderId="37" xfId="0" applyFont="1" applyFill="1" applyBorder="1" applyAlignment="1">
      <alignment horizontal="left" vertical="center" wrapText="1"/>
    </xf>
    <xf numFmtId="0" fontId="27" fillId="25" borderId="0" xfId="0" applyFont="1" applyFill="1" applyAlignment="1">
      <alignment horizontal="left" vertical="center"/>
    </xf>
    <xf numFmtId="0" fontId="26" fillId="27" borderId="0" xfId="0" applyFont="1" applyFill="1" applyAlignment="1">
      <alignment horizontal="left" vertical="center"/>
    </xf>
    <xf numFmtId="0" fontId="26" fillId="27" borderId="0" xfId="0" applyFont="1" applyFill="1" applyAlignment="1">
      <alignment horizontal="center" vertical="center"/>
    </xf>
    <xf numFmtId="0" fontId="26" fillId="0" borderId="11" xfId="35" applyFont="1" applyFill="1" applyBorder="1" applyAlignment="1">
      <alignment horizontal="left" vertical="center"/>
    </xf>
    <xf numFmtId="3" fontId="26" fillId="0" borderId="26" xfId="0" applyNumberFormat="1" applyFont="1" applyBorder="1" applyAlignment="1">
      <alignment horizontal="left"/>
    </xf>
    <xf numFmtId="0" fontId="26" fillId="0" borderId="26" xfId="0" applyFont="1" applyBorder="1" applyAlignment="1">
      <alignment horizontal="left"/>
    </xf>
    <xf numFmtId="0" fontId="26" fillId="0" borderId="27" xfId="0" applyFont="1" applyBorder="1" applyAlignment="1">
      <alignment horizontal="left"/>
    </xf>
    <xf numFmtId="175" fontId="26" fillId="0" borderId="0" xfId="0" applyNumberFormat="1" applyFont="1" applyFill="1" applyAlignment="1">
      <alignment horizontal="center" vertical="center"/>
    </xf>
    <xf numFmtId="0" fontId="26" fillId="0" borderId="12" xfId="35" applyFont="1" applyFill="1" applyBorder="1" applyAlignment="1">
      <alignment horizontal="left" vertical="center"/>
    </xf>
    <xf numFmtId="3" fontId="26" fillId="0" borderId="0" xfId="0" applyNumberFormat="1" applyFont="1" applyBorder="1" applyAlignment="1">
      <alignment horizontal="left"/>
    </xf>
    <xf numFmtId="0" fontId="26" fillId="0" borderId="0" xfId="0" applyFont="1" applyBorder="1" applyAlignment="1">
      <alignment horizontal="left"/>
    </xf>
    <xf numFmtId="0" fontId="26" fillId="0" borderId="28" xfId="0" applyFont="1" applyBorder="1" applyAlignment="1">
      <alignment horizontal="left"/>
    </xf>
    <xf numFmtId="0" fontId="26" fillId="0" borderId="16" xfId="35" applyFont="1" applyFill="1" applyBorder="1" applyAlignment="1">
      <alignment horizontal="left" vertical="center"/>
    </xf>
    <xf numFmtId="3" fontId="26" fillId="0" borderId="29" xfId="0" applyNumberFormat="1" applyFont="1" applyBorder="1" applyAlignment="1">
      <alignment horizontal="left"/>
    </xf>
    <xf numFmtId="0" fontId="26" fillId="0" borderId="29" xfId="0" applyFont="1" applyBorder="1" applyAlignment="1">
      <alignment horizontal="left"/>
    </xf>
    <xf numFmtId="0" fontId="26" fillId="0" borderId="30" xfId="0" applyFont="1" applyBorder="1" applyAlignment="1">
      <alignment horizontal="left"/>
    </xf>
    <xf numFmtId="0" fontId="26" fillId="0" borderId="21" xfId="35" applyFont="1" applyFill="1" applyBorder="1" applyAlignment="1">
      <alignment horizontal="left" vertical="center"/>
    </xf>
    <xf numFmtId="3" fontId="26" fillId="0" borderId="31" xfId="0" applyNumberFormat="1" applyFont="1" applyBorder="1" applyAlignment="1">
      <alignment horizontal="left"/>
    </xf>
    <xf numFmtId="0" fontId="26" fillId="0" borderId="31" xfId="0" applyFont="1" applyBorder="1" applyAlignment="1">
      <alignment horizontal="left"/>
    </xf>
    <xf numFmtId="0" fontId="26" fillId="0" borderId="32" xfId="0" applyFont="1" applyBorder="1" applyAlignment="1">
      <alignment horizontal="left"/>
    </xf>
    <xf numFmtId="0" fontId="26" fillId="0" borderId="11" xfId="0" applyFont="1" applyBorder="1" applyAlignment="1">
      <alignment horizontal="left"/>
    </xf>
    <xf numFmtId="0" fontId="26" fillId="0" borderId="26" xfId="0" applyFont="1" applyFill="1" applyBorder="1" applyAlignment="1">
      <alignment horizontal="center" vertical="center"/>
    </xf>
    <xf numFmtId="174" fontId="26" fillId="0" borderId="0" xfId="32" applyNumberFormat="1" applyFont="1" applyFill="1" applyAlignment="1">
      <alignment horizontal="center" vertical="center"/>
    </xf>
    <xf numFmtId="0" fontId="26" fillId="0" borderId="12" xfId="0" applyFont="1" applyBorder="1" applyAlignment="1">
      <alignment horizontal="left"/>
    </xf>
    <xf numFmtId="0" fontId="26" fillId="26" borderId="0" xfId="0" applyFont="1" applyFill="1" applyAlignment="1">
      <alignment horizontal="center" vertical="center"/>
    </xf>
    <xf numFmtId="174" fontId="26" fillId="0" borderId="0" xfId="0" applyNumberFormat="1" applyFont="1" applyFill="1" applyAlignment="1">
      <alignment horizontal="center" vertical="center"/>
    </xf>
    <xf numFmtId="6" fontId="26" fillId="0" borderId="0" xfId="0" applyNumberFormat="1" applyFont="1" applyFill="1" applyAlignment="1">
      <alignment horizontal="center" vertical="center"/>
    </xf>
    <xf numFmtId="0" fontId="26" fillId="0" borderId="0" xfId="0" applyFont="1" applyAlignment="1">
      <alignment wrapText="1"/>
    </xf>
    <xf numFmtId="4" fontId="26" fillId="0" borderId="0" xfId="0" applyNumberFormat="1" applyFont="1" applyAlignment="1">
      <alignment wrapText="1"/>
    </xf>
    <xf numFmtId="0" fontId="5" fillId="0" borderId="15" xfId="0" applyFont="1" applyFill="1" applyBorder="1" applyAlignment="1">
      <alignment horizontal="center"/>
    </xf>
    <xf numFmtId="0" fontId="5" fillId="0" borderId="13" xfId="0" applyFont="1" applyFill="1" applyBorder="1" applyAlignment="1">
      <alignment horizontal="center"/>
    </xf>
    <xf numFmtId="169" fontId="5" fillId="0" borderId="15" xfId="0" applyNumberFormat="1" applyFont="1" applyFill="1" applyBorder="1" applyAlignment="1">
      <alignment horizontal="center"/>
    </xf>
    <xf numFmtId="0" fontId="3" fillId="0" borderId="0" xfId="0" applyFont="1" applyAlignment="1">
      <alignment horizontal="right" vertical="center" wrapText="1"/>
    </xf>
    <xf numFmtId="8" fontId="3" fillId="0" borderId="0" xfId="0" applyNumberFormat="1" applyFont="1" applyAlignment="1">
      <alignment horizontal="right" vertical="center" wrapText="1"/>
    </xf>
    <xf numFmtId="0" fontId="3" fillId="0" borderId="0" xfId="0" applyFont="1" applyAlignment="1">
      <alignment vertical="center" wrapText="1"/>
    </xf>
    <xf numFmtId="0" fontId="4" fillId="0" borderId="0" xfId="0" applyFont="1" applyAlignment="1">
      <alignment horizontal="center" vertical="center" wrapText="1"/>
    </xf>
    <xf numFmtId="0" fontId="4" fillId="0" borderId="0" xfId="0" applyFont="1" applyAlignment="1">
      <alignment horizontal="left" vertical="center" indent="1"/>
    </xf>
    <xf numFmtId="0" fontId="26" fillId="0" borderId="0" xfId="0" applyFont="1"/>
    <xf numFmtId="0" fontId="26" fillId="26" borderId="0" xfId="0" applyFont="1" applyFill="1" applyBorder="1" applyAlignment="1">
      <alignment horizontal="left" vertical="center" wrapText="1"/>
    </xf>
    <xf numFmtId="167" fontId="26" fillId="26" borderId="0" xfId="0" applyNumberFormat="1" applyFont="1" applyFill="1" applyBorder="1" applyAlignment="1">
      <alignment horizontal="center" vertical="center"/>
    </xf>
    <xf numFmtId="165" fontId="26" fillId="26" borderId="0" xfId="0" applyNumberFormat="1" applyFont="1" applyFill="1" applyBorder="1" applyAlignment="1">
      <alignment horizontal="center"/>
    </xf>
    <xf numFmtId="165" fontId="26" fillId="26" borderId="0" xfId="0" applyNumberFormat="1" applyFont="1" applyFill="1" applyBorder="1" applyAlignment="1">
      <alignment horizontal="center" vertical="center"/>
    </xf>
    <xf numFmtId="0" fontId="26" fillId="26" borderId="0" xfId="0" applyFont="1" applyFill="1" applyBorder="1" applyAlignment="1">
      <alignment horizontal="center" vertical="center"/>
    </xf>
    <xf numFmtId="0" fontId="4" fillId="0" borderId="0" xfId="0" applyFont="1"/>
    <xf numFmtId="0" fontId="28" fillId="0" borderId="0" xfId="0" applyFont="1" applyFill="1" applyBorder="1" applyAlignment="1">
      <alignment horizontal="center" vertical="center"/>
    </xf>
    <xf numFmtId="173" fontId="26" fillId="0" borderId="0" xfId="0" applyNumberFormat="1" applyFont="1" applyFill="1" applyBorder="1" applyAlignment="1">
      <alignment horizontal="center" vertical="center"/>
    </xf>
    <xf numFmtId="2" fontId="31" fillId="27" borderId="11" xfId="0" applyNumberFormat="1" applyFont="1" applyFill="1" applyBorder="1" applyAlignment="1">
      <alignment horizontal="center" vertical="center"/>
    </xf>
    <xf numFmtId="2" fontId="31" fillId="27" borderId="27" xfId="0" applyNumberFormat="1" applyFont="1" applyFill="1" applyBorder="1" applyAlignment="1">
      <alignment horizontal="center" vertical="center"/>
    </xf>
    <xf numFmtId="2" fontId="31" fillId="27" borderId="12" xfId="0" applyNumberFormat="1" applyFont="1" applyFill="1" applyBorder="1" applyAlignment="1">
      <alignment horizontal="center" vertical="center"/>
    </xf>
    <xf numFmtId="2" fontId="31" fillId="27" borderId="28" xfId="0" applyNumberFormat="1" applyFont="1" applyFill="1" applyBorder="1" applyAlignment="1">
      <alignment horizontal="center" vertical="center"/>
    </xf>
    <xf numFmtId="2" fontId="31" fillId="27" borderId="16" xfId="0" applyNumberFormat="1" applyFont="1" applyFill="1" applyBorder="1" applyAlignment="1">
      <alignment horizontal="center" vertical="center"/>
    </xf>
    <xf numFmtId="2" fontId="31" fillId="27" borderId="30" xfId="0" applyNumberFormat="1" applyFont="1" applyFill="1" applyBorder="1" applyAlignment="1">
      <alignment horizontal="center" vertical="center"/>
    </xf>
    <xf numFmtId="167" fontId="28" fillId="27" borderId="14" xfId="36" applyNumberFormat="1" applyFont="1" applyFill="1" applyBorder="1" applyAlignment="1">
      <alignment horizontal="center" vertical="center"/>
    </xf>
    <xf numFmtId="2" fontId="28" fillId="27" borderId="14" xfId="0" applyNumberFormat="1" applyFont="1" applyFill="1" applyBorder="1" applyAlignment="1">
      <alignment horizontal="center" vertical="center"/>
    </xf>
    <xf numFmtId="166" fontId="28" fillId="27" borderId="48" xfId="0" applyNumberFormat="1" applyFont="1" applyFill="1" applyBorder="1" applyAlignment="1">
      <alignment horizontal="center"/>
    </xf>
    <xf numFmtId="170" fontId="28" fillId="27" borderId="14" xfId="0" applyNumberFormat="1" applyFont="1" applyFill="1" applyBorder="1" applyAlignment="1">
      <alignment horizontal="center" vertical="center"/>
    </xf>
    <xf numFmtId="170" fontId="28" fillId="27" borderId="48" xfId="0" applyNumberFormat="1" applyFont="1" applyFill="1" applyBorder="1" applyAlignment="1">
      <alignment horizontal="center"/>
    </xf>
    <xf numFmtId="172" fontId="28" fillId="0" borderId="0" xfId="32" applyNumberFormat="1" applyFont="1" applyFill="1" applyBorder="1" applyAlignment="1">
      <alignment horizontal="center" vertical="center"/>
    </xf>
    <xf numFmtId="166" fontId="28" fillId="27" borderId="34" xfId="0" applyNumberFormat="1" applyFont="1" applyFill="1" applyBorder="1" applyAlignment="1">
      <alignment horizontal="center"/>
    </xf>
    <xf numFmtId="170" fontId="28" fillId="27" borderId="17" xfId="0" applyNumberFormat="1" applyFont="1" applyFill="1" applyBorder="1" applyAlignment="1">
      <alignment horizontal="center" vertical="center"/>
    </xf>
    <xf numFmtId="2" fontId="26" fillId="0" borderId="34" xfId="0" applyNumberFormat="1" applyFont="1" applyFill="1" applyBorder="1" applyAlignment="1">
      <alignment horizontal="center"/>
    </xf>
    <xf numFmtId="0" fontId="28" fillId="27" borderId="33" xfId="0" applyFont="1" applyFill="1" applyBorder="1" applyAlignment="1">
      <alignment horizontal="center" vertical="center"/>
    </xf>
    <xf numFmtId="0" fontId="28" fillId="27" borderId="17" xfId="0" applyFont="1" applyFill="1" applyBorder="1" applyAlignment="1">
      <alignment horizontal="center" vertical="center"/>
    </xf>
    <xf numFmtId="2" fontId="28" fillId="27" borderId="34" xfId="0" applyNumberFormat="1" applyFont="1" applyFill="1" applyBorder="1" applyAlignment="1">
      <alignment horizontal="center"/>
    </xf>
    <xf numFmtId="167" fontId="28" fillId="27" borderId="17" xfId="0" applyNumberFormat="1" applyFont="1" applyFill="1" applyBorder="1" applyAlignment="1">
      <alignment horizontal="center"/>
    </xf>
    <xf numFmtId="167" fontId="28" fillId="27" borderId="17" xfId="0" applyNumberFormat="1" applyFont="1" applyFill="1" applyBorder="1" applyAlignment="1">
      <alignment horizontal="center" vertical="center"/>
    </xf>
    <xf numFmtId="167" fontId="28" fillId="27" borderId="19" xfId="0" applyNumberFormat="1" applyFont="1" applyFill="1" applyBorder="1" applyAlignment="1">
      <alignment horizontal="center" vertical="center" wrapText="1"/>
    </xf>
    <xf numFmtId="167" fontId="28" fillId="27" borderId="20" xfId="0" applyNumberFormat="1" applyFont="1" applyFill="1" applyBorder="1" applyAlignment="1">
      <alignment horizontal="center" vertical="center" wrapText="1"/>
    </xf>
    <xf numFmtId="167" fontId="28" fillId="27" borderId="37" xfId="0" applyNumberFormat="1" applyFont="1" applyFill="1" applyBorder="1" applyAlignment="1">
      <alignment horizontal="center" vertical="center" wrapText="1"/>
    </xf>
    <xf numFmtId="167" fontId="28" fillId="27" borderId="38" xfId="0" applyNumberFormat="1" applyFont="1" applyFill="1" applyBorder="1" applyAlignment="1">
      <alignment horizontal="center" vertical="center" wrapText="1"/>
    </xf>
    <xf numFmtId="167" fontId="28" fillId="27" borderId="40" xfId="0" applyNumberFormat="1" applyFont="1" applyFill="1" applyBorder="1" applyAlignment="1">
      <alignment horizontal="center" vertical="center" wrapText="1"/>
    </xf>
    <xf numFmtId="167" fontId="28" fillId="27" borderId="18" xfId="0" applyNumberFormat="1" applyFont="1" applyFill="1" applyBorder="1" applyAlignment="1">
      <alignment horizontal="center" vertical="center" wrapText="1"/>
    </xf>
    <xf numFmtId="167" fontId="28" fillId="27" borderId="42" xfId="0" applyNumberFormat="1" applyFont="1" applyFill="1" applyBorder="1" applyAlignment="1">
      <alignment horizontal="center" vertical="center" wrapText="1"/>
    </xf>
    <xf numFmtId="167" fontId="28" fillId="27" borderId="43" xfId="0" applyNumberFormat="1" applyFont="1" applyFill="1" applyBorder="1" applyAlignment="1">
      <alignment horizontal="center" vertical="center" wrapText="1"/>
    </xf>
    <xf numFmtId="167" fontId="28" fillId="27" borderId="39" xfId="0" applyNumberFormat="1" applyFont="1" applyFill="1" applyBorder="1" applyAlignment="1">
      <alignment horizontal="center" vertical="center" wrapText="1"/>
    </xf>
    <xf numFmtId="167" fontId="28" fillId="27" borderId="41" xfId="0" applyNumberFormat="1" applyFont="1" applyFill="1" applyBorder="1" applyAlignment="1">
      <alignment horizontal="center" vertical="center" wrapText="1"/>
    </xf>
    <xf numFmtId="167" fontId="28" fillId="27" borderId="44" xfId="0" applyNumberFormat="1" applyFont="1" applyFill="1" applyBorder="1" applyAlignment="1">
      <alignment horizontal="center" vertical="center" wrapText="1"/>
    </xf>
    <xf numFmtId="9" fontId="28" fillId="27" borderId="42" xfId="37" applyFont="1" applyFill="1" applyBorder="1" applyAlignment="1">
      <alignment horizontal="center" vertical="center" wrapText="1"/>
    </xf>
    <xf numFmtId="2" fontId="28" fillId="27" borderId="19" xfId="37" applyNumberFormat="1" applyFont="1" applyFill="1" applyBorder="1" applyAlignment="1">
      <alignment horizontal="center" vertical="center" wrapText="1"/>
    </xf>
    <xf numFmtId="2" fontId="28" fillId="27" borderId="20" xfId="37" applyNumberFormat="1" applyFont="1" applyFill="1" applyBorder="1" applyAlignment="1">
      <alignment horizontal="center" vertical="center" wrapText="1"/>
    </xf>
    <xf numFmtId="165" fontId="28" fillId="27" borderId="17" xfId="0" applyNumberFormat="1" applyFont="1" applyFill="1" applyBorder="1" applyAlignment="1">
      <alignment horizontal="center" vertical="center"/>
    </xf>
    <xf numFmtId="176" fontId="28" fillId="29" borderId="49" xfId="53" applyNumberFormat="1" applyFont="1" applyFill="1" applyBorder="1"/>
    <xf numFmtId="176" fontId="28" fillId="29" borderId="50" xfId="53" applyNumberFormat="1" applyFont="1" applyFill="1" applyBorder="1"/>
    <xf numFmtId="9" fontId="28" fillId="29" borderId="50" xfId="53" applyNumberFormat="1" applyFont="1" applyFill="1" applyBorder="1"/>
    <xf numFmtId="43" fontId="28" fillId="27" borderId="15" xfId="32" applyNumberFormat="1" applyFont="1" applyFill="1" applyBorder="1" applyAlignment="1">
      <alignment horizontal="center"/>
    </xf>
    <xf numFmtId="0" fontId="28" fillId="29" borderId="50" xfId="53" applyFont="1" applyFill="1" applyBorder="1"/>
    <xf numFmtId="0" fontId="28" fillId="30" borderId="50" xfId="53" applyFont="1" applyFill="1" applyBorder="1"/>
    <xf numFmtId="10" fontId="28" fillId="30" borderId="50" xfId="53" applyNumberFormat="1" applyFont="1" applyFill="1" applyBorder="1"/>
    <xf numFmtId="0" fontId="28" fillId="29" borderId="15" xfId="53" applyFont="1" applyFill="1" applyBorder="1"/>
    <xf numFmtId="9" fontId="28" fillId="29" borderId="15" xfId="53" applyNumberFormat="1" applyFont="1" applyFill="1" applyBorder="1"/>
    <xf numFmtId="9" fontId="28" fillId="29" borderId="13" xfId="53" applyNumberFormat="1" applyFont="1" applyFill="1" applyBorder="1"/>
    <xf numFmtId="0" fontId="5" fillId="0" borderId="12" xfId="0" applyFont="1" applyBorder="1"/>
    <xf numFmtId="0" fontId="5" fillId="0" borderId="12" xfId="0" applyFont="1" applyFill="1" applyBorder="1"/>
    <xf numFmtId="0" fontId="5" fillId="0" borderId="11" xfId="0" applyFont="1" applyFill="1" applyBorder="1"/>
    <xf numFmtId="0" fontId="5" fillId="0" borderId="26" xfId="0" applyFont="1" applyFill="1" applyBorder="1"/>
    <xf numFmtId="0" fontId="5" fillId="0" borderId="16" xfId="0" applyFont="1" applyFill="1" applyBorder="1"/>
    <xf numFmtId="0" fontId="5" fillId="0" borderId="29" xfId="0" applyFont="1" applyFill="1" applyBorder="1"/>
    <xf numFmtId="1" fontId="5" fillId="0" borderId="26" xfId="0" applyNumberFormat="1" applyFont="1" applyBorder="1"/>
    <xf numFmtId="1" fontId="5" fillId="0" borderId="29" xfId="0" applyNumberFormat="1" applyFont="1" applyBorder="1"/>
    <xf numFmtId="169" fontId="5" fillId="0" borderId="14" xfId="0" applyNumberFormat="1" applyFont="1" applyFill="1" applyBorder="1" applyAlignment="1">
      <alignment horizontal="center"/>
    </xf>
    <xf numFmtId="169" fontId="5" fillId="0" borderId="13" xfId="0" applyNumberFormat="1" applyFont="1" applyFill="1" applyBorder="1" applyAlignment="1">
      <alignment horizontal="center"/>
    </xf>
    <xf numFmtId="0" fontId="5" fillId="0" borderId="11" xfId="0" applyFont="1" applyBorder="1"/>
    <xf numFmtId="1" fontId="5" fillId="25" borderId="29" xfId="0" applyNumberFormat="1" applyFont="1" applyFill="1" applyBorder="1"/>
    <xf numFmtId="169" fontId="5" fillId="25" borderId="13" xfId="0" applyNumberFormat="1" applyFont="1" applyFill="1" applyBorder="1" applyAlignment="1">
      <alignment horizontal="center"/>
    </xf>
    <xf numFmtId="0" fontId="5" fillId="25" borderId="16" xfId="0" applyFont="1" applyFill="1" applyBorder="1"/>
    <xf numFmtId="174" fontId="26" fillId="0" borderId="0" xfId="32" applyNumberFormat="1" applyFont="1" applyFill="1" applyAlignment="1">
      <alignment horizontal="left" vertical="center"/>
    </xf>
    <xf numFmtId="165" fontId="26" fillId="0" borderId="0" xfId="0" applyNumberFormat="1" applyFont="1" applyFill="1" applyAlignment="1">
      <alignment horizontal="center" vertical="center"/>
    </xf>
    <xf numFmtId="0" fontId="27" fillId="0" borderId="46" xfId="0" applyFont="1" applyFill="1" applyBorder="1" applyAlignment="1">
      <alignment horizontal="left" vertical="center"/>
    </xf>
    <xf numFmtId="0" fontId="26" fillId="0" borderId="18" xfId="0" applyFont="1" applyFill="1" applyBorder="1" applyAlignment="1">
      <alignment horizontal="center" vertical="center" wrapText="1"/>
    </xf>
    <xf numFmtId="0" fontId="26" fillId="0" borderId="19" xfId="0" applyFont="1" applyFill="1" applyBorder="1" applyAlignment="1">
      <alignment horizontal="left" vertical="center"/>
    </xf>
    <xf numFmtId="10" fontId="26" fillId="0" borderId="0" xfId="37" applyNumberFormat="1" applyFont="1" applyFill="1" applyAlignment="1">
      <alignment horizontal="center" vertical="center"/>
    </xf>
    <xf numFmtId="0" fontId="26" fillId="0" borderId="20" xfId="0" applyFont="1" applyFill="1" applyBorder="1" applyAlignment="1">
      <alignment horizontal="left" vertical="center"/>
    </xf>
    <xf numFmtId="0" fontId="27" fillId="0" borderId="14" xfId="0" applyFont="1" applyFill="1" applyBorder="1" applyAlignment="1">
      <alignment horizontal="left" vertical="center" wrapText="1"/>
    </xf>
    <xf numFmtId="0" fontId="26" fillId="0" borderId="0" xfId="0" applyFont="1" applyFill="1" applyAlignment="1">
      <alignment horizontal="center" vertical="center" wrapText="1"/>
    </xf>
    <xf numFmtId="0" fontId="26" fillId="0" borderId="18" xfId="0" applyFont="1" applyFill="1" applyBorder="1" applyAlignment="1">
      <alignment horizontal="left" vertical="center"/>
    </xf>
    <xf numFmtId="167" fontId="28" fillId="27" borderId="18" xfId="0" applyNumberFormat="1" applyFont="1" applyFill="1" applyBorder="1" applyAlignment="1">
      <alignment horizontal="center" vertical="center"/>
    </xf>
    <xf numFmtId="9" fontId="28" fillId="27" borderId="17" xfId="37" applyFont="1" applyFill="1" applyBorder="1" applyAlignment="1">
      <alignment horizontal="center" vertical="center"/>
    </xf>
    <xf numFmtId="43" fontId="26" fillId="0" borderId="0" xfId="32" applyFont="1" applyFill="1" applyBorder="1" applyAlignment="1">
      <alignment horizontal="center" vertical="center"/>
    </xf>
    <xf numFmtId="8" fontId="26" fillId="0" borderId="0" xfId="0" applyNumberFormat="1" applyFont="1" applyFill="1" applyAlignment="1">
      <alignment horizontal="center" vertical="center" wrapText="1"/>
    </xf>
    <xf numFmtId="0" fontId="34" fillId="0" borderId="0" xfId="58"/>
    <xf numFmtId="10" fontId="26" fillId="0" borderId="0" xfId="37" applyNumberFormat="1" applyFont="1" applyFill="1" applyBorder="1" applyAlignment="1">
      <alignment horizontal="center" vertical="center"/>
    </xf>
    <xf numFmtId="9" fontId="28" fillId="27" borderId="18" xfId="37" applyFont="1" applyFill="1" applyBorder="1" applyAlignment="1">
      <alignment horizontal="center" vertical="center"/>
    </xf>
    <xf numFmtId="3" fontId="26" fillId="0" borderId="0" xfId="0" applyNumberFormat="1" applyFont="1" applyFill="1" applyBorder="1" applyAlignment="1">
      <alignment horizontal="center" vertical="center"/>
    </xf>
    <xf numFmtId="0" fontId="5" fillId="0" borderId="0" xfId="0" applyFont="1" applyFill="1" applyBorder="1" applyAlignment="1">
      <alignment horizontal="center"/>
    </xf>
    <xf numFmtId="3" fontId="26" fillId="25" borderId="0" xfId="0" applyNumberFormat="1" applyFont="1" applyFill="1" applyBorder="1" applyAlignment="1">
      <alignment horizontal="center" vertical="center"/>
    </xf>
    <xf numFmtId="165" fontId="26" fillId="25" borderId="0" xfId="0" applyNumberFormat="1" applyFont="1" applyFill="1" applyBorder="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center" vertical="center" wrapText="1"/>
    </xf>
    <xf numFmtId="0" fontId="26" fillId="0" borderId="14" xfId="0" applyFont="1" applyFill="1" applyBorder="1" applyAlignment="1">
      <alignment horizontal="left" vertical="center" wrapText="1"/>
    </xf>
    <xf numFmtId="0" fontId="26" fillId="0" borderId="0" xfId="0" applyFont="1" applyFill="1" applyAlignment="1">
      <alignment vertical="center"/>
    </xf>
    <xf numFmtId="167" fontId="26" fillId="0" borderId="0" xfId="0" applyNumberFormat="1" applyFont="1" applyFill="1" applyAlignment="1">
      <alignment horizontal="center" vertical="center"/>
    </xf>
    <xf numFmtId="0" fontId="27" fillId="0" borderId="0" xfId="0" applyFont="1"/>
    <xf numFmtId="0" fontId="26" fillId="0" borderId="18" xfId="0" applyFont="1" applyFill="1" applyBorder="1" applyAlignment="1">
      <alignment horizontal="left" vertical="center" wrapText="1"/>
    </xf>
    <xf numFmtId="0" fontId="27" fillId="25" borderId="0" xfId="0" applyFont="1" applyFill="1" applyBorder="1" applyAlignment="1">
      <alignment horizontal="left" vertical="center"/>
    </xf>
    <xf numFmtId="167" fontId="27" fillId="0" borderId="0" xfId="0" applyNumberFormat="1" applyFont="1" applyFill="1" applyBorder="1" applyAlignment="1">
      <alignment horizontal="center" vertical="center"/>
    </xf>
    <xf numFmtId="0" fontId="36" fillId="0" borderId="0" xfId="0" applyFont="1" applyFill="1" applyAlignment="1">
      <alignment horizontal="left" vertical="center"/>
    </xf>
    <xf numFmtId="1" fontId="26" fillId="0" borderId="0" xfId="0" applyNumberFormat="1" applyFont="1" applyFill="1" applyAlignment="1">
      <alignment horizontal="center" vertical="center"/>
    </xf>
    <xf numFmtId="9" fontId="28" fillId="29" borderId="50" xfId="37" applyFont="1" applyFill="1" applyBorder="1"/>
    <xf numFmtId="165" fontId="26" fillId="0" borderId="0" xfId="0" applyNumberFormat="1" applyFont="1" applyFill="1" applyBorder="1" applyAlignment="1">
      <alignment horizontal="left" vertical="center"/>
    </xf>
    <xf numFmtId="0" fontId="26" fillId="0" borderId="10" xfId="0" applyFont="1" applyFill="1" applyBorder="1" applyAlignment="1">
      <alignment horizontal="left" vertical="center"/>
    </xf>
    <xf numFmtId="2" fontId="28" fillId="27" borderId="48" xfId="0" applyNumberFormat="1" applyFont="1" applyFill="1" applyBorder="1" applyAlignment="1">
      <alignment horizontal="center"/>
    </xf>
    <xf numFmtId="4" fontId="26" fillId="27" borderId="14" xfId="0" applyNumberFormat="1" applyFont="1" applyFill="1" applyBorder="1" applyAlignment="1">
      <alignment horizontal="center"/>
    </xf>
    <xf numFmtId="4" fontId="26" fillId="27" borderId="15" xfId="0" applyNumberFormat="1" applyFont="1" applyFill="1" applyBorder="1" applyAlignment="1">
      <alignment horizontal="center"/>
    </xf>
    <xf numFmtId="2" fontId="31" fillId="27" borderId="26" xfId="0" applyNumberFormat="1" applyFont="1" applyFill="1" applyBorder="1" applyAlignment="1">
      <alignment horizontal="center" vertical="center"/>
    </xf>
    <xf numFmtId="2" fontId="31" fillId="27" borderId="0" xfId="0" applyNumberFormat="1" applyFont="1" applyFill="1" applyBorder="1" applyAlignment="1">
      <alignment horizontal="center" vertical="center"/>
    </xf>
    <xf numFmtId="2" fontId="31" fillId="27" borderId="29" xfId="0" applyNumberFormat="1" applyFont="1" applyFill="1" applyBorder="1" applyAlignment="1">
      <alignment horizontal="center" vertical="center"/>
    </xf>
    <xf numFmtId="177" fontId="26" fillId="27" borderId="14" xfId="37" applyNumberFormat="1" applyFont="1" applyFill="1" applyBorder="1" applyAlignment="1">
      <alignment horizontal="center"/>
    </xf>
    <xf numFmtId="43" fontId="26" fillId="27" borderId="29" xfId="32" applyNumberFormat="1" applyFont="1" applyFill="1" applyBorder="1" applyAlignment="1">
      <alignment horizontal="center"/>
    </xf>
    <xf numFmtId="43" fontId="26" fillId="27" borderId="10" xfId="32" applyNumberFormat="1" applyFont="1" applyFill="1" applyBorder="1" applyAlignment="1">
      <alignment horizontal="center"/>
    </xf>
    <xf numFmtId="43" fontId="26" fillId="27" borderId="25" xfId="32" applyNumberFormat="1" applyFont="1" applyFill="1" applyBorder="1" applyAlignment="1">
      <alignment horizontal="center"/>
    </xf>
    <xf numFmtId="43" fontId="26" fillId="27" borderId="47" xfId="32" applyNumberFormat="1" applyFont="1" applyFill="1" applyBorder="1" applyAlignment="1">
      <alignment horizontal="center"/>
    </xf>
    <xf numFmtId="0" fontId="26" fillId="0" borderId="12" xfId="53" applyFont="1" applyBorder="1" applyAlignment="1">
      <alignment horizontal="left"/>
    </xf>
    <xf numFmtId="0" fontId="26" fillId="0" borderId="0" xfId="53" applyFont="1" applyBorder="1" applyAlignment="1">
      <alignment horizontal="center" vertical="center"/>
    </xf>
    <xf numFmtId="0" fontId="26" fillId="0" borderId="28" xfId="53" applyFont="1" applyBorder="1" applyAlignment="1">
      <alignment horizontal="center" vertical="center"/>
    </xf>
    <xf numFmtId="0" fontId="26" fillId="0" borderId="16" xfId="53" applyFont="1" applyBorder="1" applyAlignment="1">
      <alignment horizontal="left"/>
    </xf>
    <xf numFmtId="0" fontId="26" fillId="0" borderId="29" xfId="53" applyFont="1" applyBorder="1" applyAlignment="1">
      <alignment horizontal="center" vertical="center"/>
    </xf>
    <xf numFmtId="0" fontId="26" fillId="0" borderId="30" xfId="53" applyFont="1" applyBorder="1" applyAlignment="1">
      <alignment horizontal="center" vertical="center"/>
    </xf>
    <xf numFmtId="0" fontId="26" fillId="0" borderId="0" xfId="53" applyFont="1" applyAlignment="1">
      <alignment horizontal="left"/>
    </xf>
    <xf numFmtId="0" fontId="26" fillId="0" borderId="0" xfId="53" applyFont="1" applyAlignment="1">
      <alignment horizontal="center" vertical="center"/>
    </xf>
    <xf numFmtId="9" fontId="26" fillId="0" borderId="0" xfId="53" applyNumberFormat="1" applyFont="1" applyFill="1" applyBorder="1"/>
    <xf numFmtId="8" fontId="26" fillId="0" borderId="0" xfId="0" applyNumberFormat="1" applyFont="1" applyFill="1" applyAlignment="1">
      <alignment horizontal="center" vertical="center"/>
    </xf>
    <xf numFmtId="10" fontId="26" fillId="27" borderId="53" xfId="37" applyNumberFormat="1" applyFont="1" applyFill="1" applyBorder="1" applyAlignment="1">
      <alignment horizontal="center" vertical="center"/>
    </xf>
    <xf numFmtId="10" fontId="26" fillId="27" borderId="54" xfId="37" applyNumberFormat="1" applyFont="1" applyFill="1" applyBorder="1" applyAlignment="1">
      <alignment horizontal="center" vertical="center"/>
    </xf>
    <xf numFmtId="173" fontId="26" fillId="27" borderId="0" xfId="0" applyNumberFormat="1" applyFont="1" applyFill="1" applyBorder="1" applyAlignment="1">
      <alignment horizontal="center" vertical="center"/>
    </xf>
    <xf numFmtId="3" fontId="26" fillId="27" borderId="0" xfId="0" applyNumberFormat="1" applyFont="1" applyFill="1" applyBorder="1" applyAlignment="1">
      <alignment horizontal="center" vertical="center"/>
    </xf>
    <xf numFmtId="177" fontId="26" fillId="0" borderId="0" xfId="37" applyNumberFormat="1" applyFont="1" applyFill="1" applyBorder="1" applyAlignment="1">
      <alignment horizontal="center"/>
    </xf>
    <xf numFmtId="0" fontId="3" fillId="0" borderId="0" xfId="0" applyFont="1" applyAlignment="1">
      <alignment horizontal="left" vertical="center" indent="1"/>
    </xf>
    <xf numFmtId="0" fontId="3" fillId="0" borderId="0" xfId="0" applyFont="1" applyAlignment="1">
      <alignment vertical="center"/>
    </xf>
    <xf numFmtId="0" fontId="3" fillId="0" borderId="0" xfId="0" applyFont="1" applyAlignment="1">
      <alignment horizontal="left" vertical="center"/>
    </xf>
    <xf numFmtId="9" fontId="26" fillId="0" borderId="0" xfId="37" applyFont="1" applyFill="1" applyAlignment="1">
      <alignment horizontal="left" vertical="center"/>
    </xf>
    <xf numFmtId="0" fontId="26" fillId="0" borderId="47" xfId="0" applyFont="1" applyBorder="1" applyAlignment="1">
      <alignment horizontal="left"/>
    </xf>
    <xf numFmtId="4" fontId="28" fillId="27" borderId="18" xfId="0" applyNumberFormat="1" applyFont="1" applyFill="1" applyBorder="1" applyAlignment="1">
      <alignment horizontal="center" vertical="center"/>
    </xf>
    <xf numFmtId="171" fontId="28" fillId="27" borderId="18" xfId="0" applyNumberFormat="1" applyFont="1" applyFill="1" applyBorder="1" applyAlignment="1">
      <alignment horizontal="center" vertical="center"/>
    </xf>
    <xf numFmtId="167" fontId="36" fillId="27" borderId="18" xfId="0" applyNumberFormat="1" applyFont="1" applyFill="1" applyBorder="1" applyAlignment="1">
      <alignment horizontal="center" vertical="center"/>
    </xf>
    <xf numFmtId="10" fontId="3" fillId="32" borderId="0" xfId="37" applyNumberFormat="1" applyFont="1" applyFill="1" applyAlignment="1">
      <alignment horizontal="center" vertical="center"/>
    </xf>
    <xf numFmtId="0" fontId="3" fillId="0" borderId="0" xfId="0" applyFont="1" applyFill="1" applyAlignment="1">
      <alignment horizontal="left" vertical="center"/>
    </xf>
    <xf numFmtId="10" fontId="28" fillId="27" borderId="18" xfId="37" applyNumberFormat="1" applyFont="1" applyFill="1" applyBorder="1" applyAlignment="1">
      <alignment horizontal="center" vertical="center"/>
    </xf>
    <xf numFmtId="10" fontId="28" fillId="27" borderId="55" xfId="37" applyNumberFormat="1" applyFont="1" applyFill="1" applyBorder="1" applyAlignment="1">
      <alignment horizontal="center" vertical="center"/>
    </xf>
    <xf numFmtId="3" fontId="28" fillId="27" borderId="18" xfId="0" applyNumberFormat="1" applyFont="1" applyFill="1" applyBorder="1" applyAlignment="1">
      <alignment horizontal="center" vertical="center"/>
    </xf>
    <xf numFmtId="3" fontId="26" fillId="0" borderId="0" xfId="0" applyNumberFormat="1" applyFont="1" applyFill="1" applyAlignment="1">
      <alignment horizontal="center" vertical="center"/>
    </xf>
    <xf numFmtId="174" fontId="27" fillId="0" borderId="56" xfId="32" applyNumberFormat="1" applyFont="1" applyFill="1" applyBorder="1" applyAlignment="1">
      <alignment vertical="center"/>
    </xf>
    <xf numFmtId="174" fontId="27" fillId="0" borderId="0" xfId="32" applyNumberFormat="1" applyFont="1" applyFill="1" applyAlignment="1">
      <alignment vertical="center"/>
    </xf>
    <xf numFmtId="174" fontId="26" fillId="0" borderId="0" xfId="0" applyNumberFormat="1" applyFont="1" applyFill="1"/>
    <xf numFmtId="2" fontId="26" fillId="0" borderId="0" xfId="0" applyNumberFormat="1" applyFont="1" applyFill="1" applyAlignment="1">
      <alignment horizontal="center" vertical="center"/>
    </xf>
    <xf numFmtId="43" fontId="26" fillId="27" borderId="16" xfId="32" applyNumberFormat="1" applyFont="1" applyFill="1" applyBorder="1" applyAlignment="1">
      <alignment horizontal="center"/>
    </xf>
    <xf numFmtId="43" fontId="26" fillId="27" borderId="30" xfId="32" applyNumberFormat="1" applyFont="1" applyFill="1" applyBorder="1" applyAlignment="1">
      <alignment horizontal="center"/>
    </xf>
    <xf numFmtId="0" fontId="27" fillId="27" borderId="0" xfId="0" applyFont="1" applyFill="1" applyAlignment="1">
      <alignment horizontal="left" vertical="center"/>
    </xf>
    <xf numFmtId="0" fontId="26" fillId="0" borderId="0" xfId="0" applyFont="1" applyAlignment="1">
      <alignment horizontal="center"/>
    </xf>
    <xf numFmtId="0" fontId="27" fillId="0" borderId="0" xfId="0" applyFont="1" applyAlignment="1">
      <alignment horizontal="center" vertical="center" wrapText="1"/>
    </xf>
    <xf numFmtId="167" fontId="26" fillId="27" borderId="17" xfId="0" applyNumberFormat="1" applyFont="1" applyFill="1" applyBorder="1" applyAlignment="1">
      <alignment horizontal="center" vertical="center"/>
    </xf>
    <xf numFmtId="3" fontId="26" fillId="0" borderId="0" xfId="0" applyNumberFormat="1" applyFont="1" applyAlignment="1">
      <alignment wrapText="1"/>
    </xf>
    <xf numFmtId="0" fontId="26" fillId="0" borderId="12" xfId="0" applyFont="1" applyBorder="1" applyAlignment="1">
      <alignment horizontal="center"/>
    </xf>
    <xf numFmtId="0" fontId="26" fillId="27" borderId="17" xfId="0" applyNumberFormat="1" applyFont="1" applyFill="1" applyBorder="1" applyAlignment="1">
      <alignment horizontal="center" vertical="center"/>
    </xf>
    <xf numFmtId="0" fontId="25" fillId="0" borderId="18" xfId="0" applyFont="1" applyFill="1" applyBorder="1" applyAlignment="1">
      <alignment horizontal="center" vertical="center"/>
    </xf>
    <xf numFmtId="0" fontId="25" fillId="27" borderId="18" xfId="0" applyFont="1" applyFill="1" applyBorder="1" applyAlignment="1">
      <alignment horizontal="center" vertical="center"/>
    </xf>
    <xf numFmtId="0" fontId="25" fillId="27" borderId="18" xfId="0" applyFont="1" applyFill="1" applyBorder="1" applyAlignment="1">
      <alignment horizontal="left" vertical="center"/>
    </xf>
    <xf numFmtId="3" fontId="25" fillId="0" borderId="0" xfId="0" applyNumberFormat="1" applyFont="1" applyFill="1" applyAlignment="1">
      <alignment horizontal="center" vertical="center"/>
    </xf>
    <xf numFmtId="169" fontId="0" fillId="0" borderId="0" xfId="32" applyNumberFormat="1" applyFont="1" applyFill="1" applyBorder="1" applyAlignment="1">
      <alignment horizontal="center"/>
    </xf>
    <xf numFmtId="169" fontId="0" fillId="0" borderId="0" xfId="0" applyNumberFormat="1" applyFill="1" applyBorder="1" applyAlignment="1"/>
    <xf numFmtId="0" fontId="0" fillId="0" borderId="26" xfId="0" applyFill="1" applyBorder="1"/>
    <xf numFmtId="0" fontId="3" fillId="0" borderId="0" xfId="0" applyFont="1" applyFill="1"/>
    <xf numFmtId="9" fontId="3" fillId="0" borderId="29" xfId="37" applyFont="1" applyFill="1" applyBorder="1" applyAlignment="1">
      <alignment horizontal="center"/>
    </xf>
    <xf numFmtId="0" fontId="37" fillId="0" borderId="0" xfId="0" applyFont="1"/>
    <xf numFmtId="169" fontId="5" fillId="0" borderId="0" xfId="0" applyNumberFormat="1" applyFont="1" applyFill="1" applyBorder="1" applyAlignment="1">
      <alignment horizontal="center"/>
    </xf>
    <xf numFmtId="0" fontId="0" fillId="0" borderId="11" xfId="0" applyFill="1" applyBorder="1"/>
    <xf numFmtId="0" fontId="3" fillId="33" borderId="12" xfId="0" applyFont="1" applyFill="1" applyBorder="1"/>
    <xf numFmtId="0" fontId="3" fillId="33" borderId="0" xfId="0" applyFont="1" applyFill="1" applyBorder="1"/>
    <xf numFmtId="0" fontId="3" fillId="33" borderId="16" xfId="0" applyFont="1" applyFill="1" applyBorder="1"/>
    <xf numFmtId="0" fontId="3" fillId="33" borderId="29" xfId="0" applyFont="1" applyFill="1" applyBorder="1"/>
    <xf numFmtId="0" fontId="33" fillId="31" borderId="0" xfId="0" applyFont="1" applyFill="1" applyAlignment="1">
      <alignment horizontal="center"/>
    </xf>
    <xf numFmtId="3" fontId="3" fillId="0" borderId="15" xfId="0" applyNumberFormat="1" applyFont="1" applyFill="1" applyBorder="1" applyAlignment="1">
      <alignment horizontal="center"/>
    </xf>
    <xf numFmtId="2" fontId="3" fillId="0" borderId="15" xfId="0" applyNumberFormat="1" applyFont="1" applyFill="1" applyBorder="1" applyAlignment="1">
      <alignment horizontal="center"/>
    </xf>
    <xf numFmtId="0" fontId="3" fillId="33" borderId="15" xfId="0" applyFont="1" applyFill="1" applyBorder="1" applyAlignment="1">
      <alignment horizontal="center"/>
    </xf>
    <xf numFmtId="0" fontId="0" fillId="0" borderId="15" xfId="0" applyFill="1" applyBorder="1" applyAlignment="1">
      <alignment horizontal="center"/>
    </xf>
    <xf numFmtId="0" fontId="3" fillId="33" borderId="13" xfId="0" applyFont="1" applyFill="1" applyBorder="1" applyAlignment="1">
      <alignment horizontal="center"/>
    </xf>
    <xf numFmtId="169" fontId="0" fillId="0" borderId="0" xfId="0" applyNumberFormat="1" applyFill="1" applyAlignment="1">
      <alignment horizontal="center"/>
    </xf>
    <xf numFmtId="0" fontId="0" fillId="0" borderId="0" xfId="0" applyFill="1" applyAlignment="1">
      <alignment horizontal="center"/>
    </xf>
    <xf numFmtId="3" fontId="38" fillId="27" borderId="18" xfId="0" applyNumberFormat="1" applyFont="1" applyFill="1" applyBorder="1" applyAlignment="1">
      <alignment horizontal="center" vertical="center"/>
    </xf>
    <xf numFmtId="3" fontId="38" fillId="0" borderId="18" xfId="0" applyNumberFormat="1" applyFont="1" applyFill="1" applyBorder="1" applyAlignment="1">
      <alignment horizontal="center" vertical="center"/>
    </xf>
    <xf numFmtId="0" fontId="27" fillId="27" borderId="0" xfId="0" applyFont="1" applyFill="1"/>
    <xf numFmtId="0" fontId="26" fillId="0" borderId="18" xfId="0" applyFont="1" applyBorder="1" applyAlignment="1">
      <alignment horizontal="center" wrapText="1"/>
    </xf>
    <xf numFmtId="0" fontId="26" fillId="27" borderId="18" xfId="0" applyFont="1" applyFill="1" applyBorder="1" applyAlignment="1">
      <alignment horizontal="center" vertical="center"/>
    </xf>
    <xf numFmtId="174" fontId="26" fillId="27" borderId="18" xfId="32" applyNumberFormat="1" applyFont="1" applyFill="1" applyBorder="1" applyAlignment="1">
      <alignment horizontal="center" wrapText="1"/>
    </xf>
    <xf numFmtId="174" fontId="28" fillId="27" borderId="18" xfId="32" applyNumberFormat="1" applyFont="1" applyFill="1" applyBorder="1" applyAlignment="1">
      <alignment horizontal="center" wrapText="1"/>
    </xf>
    <xf numFmtId="0" fontId="0" fillId="0" borderId="0" xfId="0" applyAlignment="1">
      <alignment vertical="center" wrapText="1"/>
    </xf>
    <xf numFmtId="0" fontId="39" fillId="0" borderId="18" xfId="0" applyFont="1" applyBorder="1" applyAlignment="1">
      <alignment vertical="top" wrapText="1"/>
    </xf>
    <xf numFmtId="0" fontId="40" fillId="0" borderId="18" xfId="0" applyFont="1" applyBorder="1" applyAlignment="1">
      <alignment vertical="top" wrapText="1"/>
    </xf>
    <xf numFmtId="3" fontId="28" fillId="27" borderId="18" xfId="32" applyNumberFormat="1" applyFont="1" applyFill="1" applyBorder="1" applyAlignment="1">
      <alignment vertical="top" wrapText="1"/>
    </xf>
    <xf numFmtId="178" fontId="28" fillId="27" borderId="18" xfId="32" applyNumberFormat="1" applyFont="1" applyFill="1" applyBorder="1" applyAlignment="1">
      <alignment vertical="top" wrapText="1"/>
    </xf>
    <xf numFmtId="0" fontId="33" fillId="0" borderId="0" xfId="0" applyFont="1" applyFill="1"/>
    <xf numFmtId="1" fontId="5" fillId="35" borderId="46" xfId="0" applyNumberFormat="1" applyFont="1" applyFill="1" applyBorder="1" applyAlignment="1">
      <alignment horizontal="center"/>
    </xf>
    <xf numFmtId="1" fontId="5" fillId="35" borderId="51" xfId="0" applyNumberFormat="1" applyFont="1" applyFill="1" applyBorder="1" applyAlignment="1">
      <alignment horizontal="center"/>
    </xf>
    <xf numFmtId="1" fontId="3" fillId="35" borderId="51" xfId="0" applyNumberFormat="1" applyFont="1" applyFill="1" applyBorder="1" applyAlignment="1">
      <alignment horizontal="center"/>
    </xf>
    <xf numFmtId="1" fontId="42" fillId="35" borderId="18" xfId="0" applyNumberFormat="1" applyFont="1" applyFill="1" applyBorder="1" applyAlignment="1">
      <alignment horizontal="center"/>
    </xf>
    <xf numFmtId="1" fontId="43" fillId="35" borderId="52" xfId="0" applyNumberFormat="1" applyFont="1" applyFill="1" applyBorder="1" applyAlignment="1">
      <alignment horizontal="center"/>
    </xf>
    <xf numFmtId="1" fontId="43" fillId="35" borderId="46" xfId="0" applyNumberFormat="1" applyFont="1" applyFill="1" applyBorder="1" applyAlignment="1">
      <alignment horizontal="center"/>
    </xf>
    <xf numFmtId="1" fontId="43" fillId="35" borderId="51" xfId="0" applyNumberFormat="1" applyFont="1" applyFill="1" applyBorder="1" applyAlignment="1">
      <alignment horizontal="center"/>
    </xf>
    <xf numFmtId="1" fontId="3" fillId="35" borderId="46" xfId="0" applyNumberFormat="1" applyFont="1" applyFill="1" applyBorder="1" applyAlignment="1">
      <alignment horizontal="center"/>
    </xf>
    <xf numFmtId="0" fontId="42" fillId="0" borderId="0" xfId="0" applyFont="1"/>
    <xf numFmtId="0" fontId="3" fillId="35" borderId="58" xfId="0" applyFont="1" applyFill="1" applyBorder="1"/>
    <xf numFmtId="0" fontId="43" fillId="35" borderId="60" xfId="0" applyFont="1" applyFill="1" applyBorder="1"/>
    <xf numFmtId="2" fontId="3" fillId="35" borderId="46" xfId="0" applyNumberFormat="1" applyFont="1" applyFill="1" applyBorder="1" applyAlignment="1">
      <alignment horizontal="center"/>
    </xf>
    <xf numFmtId="0" fontId="42" fillId="35" borderId="55" xfId="0" applyFont="1" applyFill="1" applyBorder="1"/>
    <xf numFmtId="0" fontId="5" fillId="35" borderId="58" xfId="0" applyFont="1" applyFill="1" applyBorder="1"/>
    <xf numFmtId="0" fontId="5" fillId="35" borderId="57" xfId="0" applyFont="1" applyFill="1" applyBorder="1"/>
    <xf numFmtId="0" fontId="3" fillId="35" borderId="57" xfId="0" applyFont="1" applyFill="1" applyBorder="1"/>
    <xf numFmtId="0" fontId="43" fillId="35" borderId="58" xfId="0" applyFont="1" applyFill="1" applyBorder="1"/>
    <xf numFmtId="0" fontId="43" fillId="35" borderId="57" xfId="0" applyFont="1" applyFill="1" applyBorder="1"/>
    <xf numFmtId="1" fontId="42" fillId="35" borderId="54" xfId="0" applyNumberFormat="1" applyFont="1" applyFill="1" applyBorder="1"/>
    <xf numFmtId="1" fontId="5" fillId="35" borderId="59" xfId="0" applyNumberFormat="1" applyFont="1" applyFill="1" applyBorder="1"/>
    <xf numFmtId="1" fontId="5" fillId="35" borderId="63" xfId="0" applyNumberFormat="1" applyFont="1" applyFill="1" applyBorder="1"/>
    <xf numFmtId="1" fontId="43" fillId="35" borderId="62" xfId="0" applyNumberFormat="1" applyFont="1" applyFill="1" applyBorder="1"/>
    <xf numFmtId="1" fontId="43" fillId="35" borderId="59" xfId="0" applyNumberFormat="1" applyFont="1" applyFill="1" applyBorder="1"/>
    <xf numFmtId="1" fontId="3" fillId="35" borderId="59" xfId="0" applyNumberFormat="1" applyFont="1" applyFill="1" applyBorder="1"/>
    <xf numFmtId="1" fontId="3" fillId="35" borderId="63" xfId="0" applyNumberFormat="1" applyFont="1" applyFill="1" applyBorder="1"/>
    <xf numFmtId="1" fontId="43" fillId="35" borderId="63" xfId="0" applyNumberFormat="1" applyFont="1" applyFill="1" applyBorder="1"/>
    <xf numFmtId="1" fontId="44" fillId="35" borderId="54" xfId="0" applyNumberFormat="1" applyFont="1" applyFill="1" applyBorder="1"/>
    <xf numFmtId="0" fontId="42" fillId="35" borderId="24" xfId="0" applyFont="1" applyFill="1" applyBorder="1"/>
    <xf numFmtId="1" fontId="42" fillId="35" borderId="24" xfId="0" applyNumberFormat="1" applyFont="1" applyFill="1" applyBorder="1"/>
    <xf numFmtId="1" fontId="42" fillId="35" borderId="24" xfId="0" applyNumberFormat="1" applyFont="1" applyFill="1" applyBorder="1" applyAlignment="1">
      <alignment horizontal="center"/>
    </xf>
    <xf numFmtId="0" fontId="42" fillId="35" borderId="61" xfId="0" applyFont="1" applyFill="1" applyBorder="1"/>
    <xf numFmtId="1" fontId="42" fillId="35" borderId="61" xfId="0" applyNumberFormat="1" applyFont="1" applyFill="1" applyBorder="1"/>
    <xf numFmtId="1" fontId="42" fillId="35" borderId="61" xfId="0" applyNumberFormat="1" applyFont="1" applyFill="1" applyBorder="1" applyAlignment="1">
      <alignment horizontal="center"/>
    </xf>
    <xf numFmtId="0" fontId="5" fillId="36" borderId="14" xfId="0" applyFont="1" applyFill="1" applyBorder="1" applyAlignment="1">
      <alignment horizontal="center"/>
    </xf>
    <xf numFmtId="0" fontId="5" fillId="36" borderId="15" xfId="0" applyFont="1" applyFill="1" applyBorder="1" applyAlignment="1">
      <alignment horizontal="center"/>
    </xf>
    <xf numFmtId="0" fontId="5" fillId="36" borderId="17" xfId="0" applyFont="1" applyFill="1" applyBorder="1" applyAlignment="1">
      <alignment horizontal="center"/>
    </xf>
    <xf numFmtId="9" fontId="3" fillId="36" borderId="14" xfId="37" applyFont="1" applyFill="1" applyBorder="1" applyAlignment="1">
      <alignment horizontal="center"/>
    </xf>
    <xf numFmtId="9" fontId="3" fillId="36" borderId="15" xfId="37" applyFont="1" applyFill="1" applyBorder="1" applyAlignment="1">
      <alignment horizontal="center"/>
    </xf>
    <xf numFmtId="9" fontId="3" fillId="36" borderId="13" xfId="37" applyFont="1" applyFill="1" applyBorder="1" applyAlignment="1">
      <alignment horizontal="center"/>
    </xf>
    <xf numFmtId="9" fontId="3" fillId="36" borderId="15" xfId="0" applyNumberFormat="1" applyFont="1" applyFill="1" applyBorder="1" applyAlignment="1">
      <alignment horizontal="center"/>
    </xf>
    <xf numFmtId="9" fontId="3" fillId="36" borderId="13" xfId="0" applyNumberFormat="1" applyFont="1" applyFill="1" applyBorder="1" applyAlignment="1">
      <alignment horizontal="center"/>
    </xf>
    <xf numFmtId="0" fontId="3" fillId="36" borderId="14" xfId="0" applyFont="1" applyFill="1" applyBorder="1" applyAlignment="1">
      <alignment horizontal="center"/>
    </xf>
    <xf numFmtId="0" fontId="3" fillId="36" borderId="13" xfId="0" applyFont="1" applyFill="1" applyBorder="1" applyAlignment="1">
      <alignment horizontal="center"/>
    </xf>
    <xf numFmtId="1" fontId="3" fillId="36" borderId="14" xfId="0" applyNumberFormat="1" applyFont="1" applyFill="1" applyBorder="1" applyAlignment="1">
      <alignment horizontal="center"/>
    </xf>
    <xf numFmtId="1" fontId="3" fillId="36" borderId="13" xfId="0" applyNumberFormat="1" applyFont="1" applyFill="1" applyBorder="1" applyAlignment="1">
      <alignment horizontal="center"/>
    </xf>
    <xf numFmtId="0" fontId="3" fillId="27" borderId="46" xfId="48" applyFill="1" applyBorder="1"/>
    <xf numFmtId="0" fontId="35" fillId="0" borderId="29" xfId="0" applyFont="1" applyFill="1" applyBorder="1"/>
    <xf numFmtId="0" fontId="35" fillId="0" borderId="16" xfId="0" applyFont="1" applyFill="1" applyBorder="1"/>
    <xf numFmtId="0" fontId="46" fillId="27" borderId="46" xfId="48" applyFont="1" applyFill="1" applyBorder="1" applyAlignment="1">
      <alignment horizontal="center" vertical="center"/>
    </xf>
    <xf numFmtId="10" fontId="25" fillId="27" borderId="18" xfId="48" applyNumberFormat="1" applyFont="1" applyFill="1" applyBorder="1" applyAlignment="1">
      <alignment horizontal="center" vertical="center"/>
    </xf>
    <xf numFmtId="0" fontId="25" fillId="27" borderId="18" xfId="48" applyFont="1" applyFill="1" applyBorder="1" applyAlignment="1">
      <alignment horizontal="center" vertical="center"/>
    </xf>
    <xf numFmtId="0" fontId="25" fillId="27" borderId="52" xfId="48" applyFont="1" applyFill="1" applyBorder="1" applyAlignment="1">
      <alignment horizontal="center" vertical="center"/>
    </xf>
    <xf numFmtId="10" fontId="25" fillId="27" borderId="18" xfId="37" applyNumberFormat="1" applyFont="1" applyFill="1" applyBorder="1" applyAlignment="1">
      <alignment horizontal="center" vertical="center"/>
    </xf>
    <xf numFmtId="0" fontId="25" fillId="27" borderId="46" xfId="48" applyFont="1" applyFill="1" applyBorder="1" applyAlignment="1">
      <alignment horizontal="center" vertical="center"/>
    </xf>
    <xf numFmtId="49" fontId="25" fillId="0" borderId="0" xfId="0" applyNumberFormat="1" applyFont="1" applyFill="1" applyAlignment="1">
      <alignment horizontal="center" vertical="center"/>
    </xf>
    <xf numFmtId="0" fontId="0" fillId="0" borderId="0" xfId="0"/>
    <xf numFmtId="0" fontId="0" fillId="0" borderId="0" xfId="0" applyFill="1" applyBorder="1"/>
    <xf numFmtId="0" fontId="0" fillId="0" borderId="0" xfId="0" applyBorder="1"/>
    <xf numFmtId="0" fontId="4" fillId="0" borderId="0" xfId="0" applyFont="1" applyFill="1" applyBorder="1"/>
    <xf numFmtId="3" fontId="0" fillId="0" borderId="0" xfId="0" applyNumberFormat="1" applyFill="1" applyBorder="1" applyAlignment="1"/>
    <xf numFmtId="0" fontId="0" fillId="0" borderId="0" xfId="0" applyFill="1"/>
    <xf numFmtId="0" fontId="3" fillId="24" borderId="11" xfId="0" applyFont="1" applyFill="1" applyBorder="1"/>
    <xf numFmtId="0" fontId="3" fillId="24" borderId="12" xfId="0" applyFont="1" applyFill="1" applyBorder="1"/>
    <xf numFmtId="0" fontId="3" fillId="24" borderId="16" xfId="0" applyFont="1" applyFill="1" applyBorder="1"/>
    <xf numFmtId="171" fontId="0" fillId="0" borderId="0" xfId="0" applyNumberFormat="1" applyBorder="1" applyAlignment="1"/>
    <xf numFmtId="0" fontId="3" fillId="0" borderId="0" xfId="0" applyFont="1" applyFill="1" applyBorder="1"/>
    <xf numFmtId="3" fontId="0" fillId="0" borderId="0" xfId="0" applyNumberFormat="1" applyBorder="1" applyAlignment="1"/>
    <xf numFmtId="3" fontId="0" fillId="0" borderId="0" xfId="32" applyNumberFormat="1" applyFont="1" applyBorder="1" applyAlignment="1"/>
    <xf numFmtId="0" fontId="4" fillId="0" borderId="0" xfId="0" applyFont="1" applyBorder="1"/>
    <xf numFmtId="1" fontId="3" fillId="0" borderId="0" xfId="0" applyNumberFormat="1" applyFont="1" applyFill="1" applyBorder="1"/>
    <xf numFmtId="0" fontId="4" fillId="0" borderId="0" xfId="0" applyFont="1" applyFill="1"/>
    <xf numFmtId="169" fontId="0" fillId="0" borderId="15" xfId="0" applyNumberFormat="1" applyFill="1" applyBorder="1" applyAlignment="1">
      <alignment horizontal="center"/>
    </xf>
    <xf numFmtId="169" fontId="3" fillId="0" borderId="15" xfId="0" applyNumberFormat="1" applyFont="1" applyFill="1" applyBorder="1" applyAlignment="1">
      <alignment horizontal="center"/>
    </xf>
    <xf numFmtId="169" fontId="4" fillId="0" borderId="15" xfId="0" applyNumberFormat="1" applyFont="1" applyFill="1" applyBorder="1" applyAlignment="1">
      <alignment horizontal="center"/>
    </xf>
    <xf numFmtId="169" fontId="0" fillId="0" borderId="15" xfId="32" applyNumberFormat="1" applyFont="1" applyFill="1" applyBorder="1" applyAlignment="1">
      <alignment horizontal="center"/>
    </xf>
    <xf numFmtId="169" fontId="0" fillId="0" borderId="13" xfId="0" applyNumberFormat="1" applyFill="1" applyBorder="1" applyAlignment="1">
      <alignment horizontal="center"/>
    </xf>
    <xf numFmtId="0" fontId="0" fillId="0" borderId="14" xfId="0" applyFill="1" applyBorder="1" applyAlignment="1">
      <alignment horizontal="center"/>
    </xf>
    <xf numFmtId="1" fontId="4" fillId="0" borderId="0" xfId="0" applyNumberFormat="1" applyFont="1" applyFill="1" applyBorder="1"/>
    <xf numFmtId="4" fontId="0" fillId="0" borderId="15" xfId="0" applyNumberFormat="1" applyFill="1" applyBorder="1" applyAlignment="1">
      <alignment horizontal="center"/>
    </xf>
    <xf numFmtId="10" fontId="0" fillId="0" borderId="15" xfId="37" applyNumberFormat="1" applyFont="1" applyFill="1" applyBorder="1" applyAlignment="1">
      <alignment horizontal="center"/>
    </xf>
    <xf numFmtId="2" fontId="0" fillId="0" borderId="15" xfId="37" applyNumberFormat="1" applyFont="1" applyFill="1" applyBorder="1" applyAlignment="1">
      <alignment horizontal="center"/>
    </xf>
    <xf numFmtId="174" fontId="0" fillId="0" borderId="0" xfId="32" applyNumberFormat="1" applyFont="1" applyAlignment="1">
      <alignment horizontal="center"/>
    </xf>
    <xf numFmtId="0" fontId="0" fillId="26" borderId="0" xfId="0" applyFill="1"/>
    <xf numFmtId="169" fontId="0" fillId="0" borderId="14" xfId="0" applyNumberFormat="1" applyFill="1" applyBorder="1" applyAlignment="1">
      <alignment horizontal="center"/>
    </xf>
    <xf numFmtId="0" fontId="0" fillId="0" borderId="12" xfId="0" applyBorder="1"/>
    <xf numFmtId="0" fontId="3" fillId="0" borderId="12" xfId="0" applyFont="1" applyBorder="1"/>
    <xf numFmtId="0" fontId="3" fillId="0" borderId="12" xfId="0" applyFont="1" applyFill="1" applyBorder="1"/>
    <xf numFmtId="0" fontId="4" fillId="0" borderId="12" xfId="0" applyFont="1" applyBorder="1"/>
    <xf numFmtId="0" fontId="0" fillId="0" borderId="12" xfId="0" applyFont="1" applyFill="1" applyBorder="1"/>
    <xf numFmtId="0" fontId="0" fillId="0" borderId="12" xfId="0" applyFill="1" applyBorder="1"/>
    <xf numFmtId="3" fontId="0" fillId="0" borderId="29" xfId="0" applyNumberFormat="1" applyFill="1" applyBorder="1" applyAlignment="1"/>
    <xf numFmtId="177" fontId="0" fillId="0" borderId="15" xfId="37" applyNumberFormat="1" applyFont="1" applyFill="1" applyBorder="1" applyAlignment="1">
      <alignment horizontal="center"/>
    </xf>
    <xf numFmtId="0" fontId="3" fillId="0" borderId="16" xfId="0" applyFont="1" applyFill="1" applyBorder="1"/>
    <xf numFmtId="1" fontId="4" fillId="0" borderId="0" xfId="0" applyNumberFormat="1" applyFont="1" applyFill="1" applyBorder="1" applyAlignment="1">
      <alignment horizontal="center"/>
    </xf>
    <xf numFmtId="0" fontId="33" fillId="31" borderId="0" xfId="0" applyFont="1" applyFill="1"/>
    <xf numFmtId="0" fontId="3" fillId="0" borderId="11" xfId="0" applyFont="1" applyFill="1" applyBorder="1"/>
    <xf numFmtId="0" fontId="3" fillId="0" borderId="29" xfId="0" applyFont="1" applyFill="1" applyBorder="1"/>
    <xf numFmtId="0" fontId="0" fillId="0" borderId="0" xfId="0" applyFill="1" applyBorder="1" applyAlignment="1">
      <alignment horizontal="center"/>
    </xf>
    <xf numFmtId="169" fontId="3" fillId="0" borderId="14" xfId="0" applyNumberFormat="1" applyFont="1" applyFill="1" applyBorder="1" applyAlignment="1">
      <alignment horizontal="center"/>
    </xf>
    <xf numFmtId="169" fontId="3" fillId="0" borderId="13" xfId="0" applyNumberFormat="1" applyFont="1" applyFill="1" applyBorder="1" applyAlignment="1">
      <alignment horizontal="center"/>
    </xf>
    <xf numFmtId="169" fontId="0" fillId="0" borderId="0" xfId="0" applyNumberFormat="1" applyFill="1" applyBorder="1" applyAlignment="1">
      <alignment horizontal="center"/>
    </xf>
    <xf numFmtId="0" fontId="4" fillId="0" borderId="11" xfId="0" applyFont="1" applyFill="1" applyBorder="1"/>
    <xf numFmtId="171" fontId="0" fillId="0" borderId="26" xfId="0" applyNumberFormat="1" applyBorder="1" applyAlignment="1"/>
    <xf numFmtId="0" fontId="4" fillId="0" borderId="12" xfId="0" applyFont="1" applyFill="1" applyBorder="1"/>
    <xf numFmtId="0" fontId="3" fillId="0" borderId="11" xfId="0" applyFont="1" applyBorder="1"/>
    <xf numFmtId="0" fontId="3" fillId="25" borderId="16" xfId="0" applyFont="1" applyFill="1" applyBorder="1"/>
    <xf numFmtId="169" fontId="4" fillId="0" borderId="0" xfId="0" applyNumberFormat="1" applyFont="1" applyFill="1" applyBorder="1" applyAlignment="1">
      <alignment horizontal="center"/>
    </xf>
    <xf numFmtId="0" fontId="3" fillId="25" borderId="29" xfId="0" applyFont="1" applyFill="1" applyBorder="1"/>
    <xf numFmtId="169" fontId="4" fillId="25" borderId="13" xfId="0" applyNumberFormat="1" applyFont="1" applyFill="1" applyBorder="1" applyAlignment="1">
      <alignment horizontal="center"/>
    </xf>
    <xf numFmtId="3" fontId="0" fillId="25" borderId="29" xfId="0" applyNumberFormat="1" applyFill="1" applyBorder="1" applyAlignment="1"/>
    <xf numFmtId="169" fontId="0" fillId="25" borderId="13" xfId="0" applyNumberFormat="1" applyFill="1" applyBorder="1" applyAlignment="1">
      <alignment horizontal="center"/>
    </xf>
    <xf numFmtId="0" fontId="0" fillId="0" borderId="11" xfId="0" applyBorder="1"/>
    <xf numFmtId="169" fontId="0" fillId="0" borderId="26" xfId="0" applyNumberFormat="1" applyBorder="1" applyAlignment="1"/>
    <xf numFmtId="0" fontId="4" fillId="25" borderId="0" xfId="0" applyFont="1" applyFill="1" applyBorder="1"/>
    <xf numFmtId="0" fontId="3" fillId="0" borderId="0" xfId="0" applyFont="1" applyFill="1" applyBorder="1" applyAlignment="1">
      <alignment horizontal="center"/>
    </xf>
    <xf numFmtId="9" fontId="3" fillId="24" borderId="12" xfId="37" applyFont="1" applyFill="1" applyBorder="1"/>
    <xf numFmtId="2" fontId="3" fillId="0" borderId="0" xfId="0" applyNumberFormat="1" applyFont="1" applyFill="1" applyBorder="1"/>
    <xf numFmtId="9" fontId="3" fillId="0" borderId="15" xfId="0" applyNumberFormat="1" applyFont="1" applyFill="1" applyBorder="1" applyAlignment="1">
      <alignment horizontal="center"/>
    </xf>
    <xf numFmtId="9" fontId="3" fillId="24" borderId="11" xfId="37" applyFont="1" applyFill="1" applyBorder="1"/>
    <xf numFmtId="9" fontId="3" fillId="24" borderId="16" xfId="37" applyFont="1" applyFill="1" applyBorder="1"/>
    <xf numFmtId="0" fontId="35" fillId="0" borderId="0" xfId="0" applyFont="1" applyFill="1" applyBorder="1"/>
    <xf numFmtId="169" fontId="3" fillId="0" borderId="0" xfId="0" applyNumberFormat="1" applyFont="1" applyFill="1" applyBorder="1" applyAlignment="1">
      <alignment horizontal="center"/>
    </xf>
    <xf numFmtId="1" fontId="3" fillId="0" borderId="26" xfId="0" applyNumberFormat="1" applyFont="1" applyFill="1" applyBorder="1"/>
    <xf numFmtId="1" fontId="3" fillId="0" borderId="29" xfId="0" applyNumberFormat="1" applyFont="1" applyFill="1" applyBorder="1"/>
    <xf numFmtId="2" fontId="3" fillId="0" borderId="26" xfId="0" applyNumberFormat="1" applyFont="1" applyFill="1" applyBorder="1"/>
    <xf numFmtId="2" fontId="3" fillId="0" borderId="29" xfId="0" applyNumberFormat="1" applyFont="1" applyFill="1" applyBorder="1"/>
    <xf numFmtId="3" fontId="0" fillId="0" borderId="26" xfId="0" applyNumberFormat="1" applyFill="1" applyBorder="1" applyAlignment="1"/>
    <xf numFmtId="1" fontId="4" fillId="0" borderId="29" xfId="0" applyNumberFormat="1" applyFont="1" applyFill="1" applyBorder="1"/>
    <xf numFmtId="169" fontId="4" fillId="0" borderId="13" xfId="0" applyNumberFormat="1" applyFont="1" applyFill="1" applyBorder="1" applyAlignment="1">
      <alignment horizontal="center"/>
    </xf>
    <xf numFmtId="0" fontId="3" fillId="0" borderId="10" xfId="0" applyFont="1" applyFill="1" applyBorder="1"/>
    <xf numFmtId="1" fontId="3" fillId="0" borderId="25" xfId="0" applyNumberFormat="1" applyFont="1" applyFill="1" applyBorder="1"/>
    <xf numFmtId="169" fontId="3" fillId="0" borderId="17" xfId="0" applyNumberFormat="1" applyFont="1" applyFill="1" applyBorder="1" applyAlignment="1">
      <alignment horizontal="center"/>
    </xf>
    <xf numFmtId="1" fontId="4" fillId="0" borderId="25" xfId="0" applyNumberFormat="1" applyFont="1" applyFill="1" applyBorder="1"/>
    <xf numFmtId="169" fontId="4" fillId="0" borderId="17" xfId="0" applyNumberFormat="1" applyFont="1" applyFill="1" applyBorder="1" applyAlignment="1">
      <alignment horizontal="center"/>
    </xf>
    <xf numFmtId="0" fontId="0" fillId="0" borderId="0" xfId="0" applyFont="1" applyFill="1" applyBorder="1"/>
    <xf numFmtId="0" fontId="45" fillId="0" borderId="0" xfId="0" applyFont="1" applyFill="1" applyAlignment="1">
      <alignment horizontal="left" vertical="center"/>
    </xf>
    <xf numFmtId="0" fontId="4" fillId="0" borderId="0" xfId="48" applyFont="1"/>
    <xf numFmtId="0" fontId="46" fillId="0" borderId="0" xfId="48" applyFont="1" applyFill="1" applyAlignment="1">
      <alignment horizontal="left" vertical="center"/>
    </xf>
    <xf numFmtId="0" fontId="46" fillId="0" borderId="0" xfId="48" applyFont="1" applyFill="1" applyAlignment="1">
      <alignment horizontal="center" vertical="center"/>
    </xf>
    <xf numFmtId="0" fontId="3" fillId="0" borderId="0" xfId="48" applyFont="1"/>
    <xf numFmtId="0" fontId="25" fillId="0" borderId="0" xfId="48" applyFont="1" applyFill="1" applyAlignment="1">
      <alignment horizontal="center" vertical="center"/>
    </xf>
    <xf numFmtId="0" fontId="47" fillId="0" borderId="0" xfId="48" applyFont="1"/>
    <xf numFmtId="0" fontId="48" fillId="0" borderId="0" xfId="48" applyFont="1"/>
    <xf numFmtId="0" fontId="25" fillId="0" borderId="0" xfId="48" applyFont="1" applyFill="1" applyAlignment="1">
      <alignment horizontal="left" vertical="center" wrapText="1"/>
    </xf>
    <xf numFmtId="0" fontId="46" fillId="0" borderId="0" xfId="48" applyFont="1" applyFill="1" applyAlignment="1">
      <alignment horizontal="left" vertical="center" wrapText="1"/>
    </xf>
    <xf numFmtId="0" fontId="25" fillId="0" borderId="0" xfId="0" applyFont="1" applyFill="1" applyAlignment="1">
      <alignment horizontal="center" vertical="center" wrapText="1"/>
    </xf>
    <xf numFmtId="0" fontId="35" fillId="0" borderId="0" xfId="0" applyFont="1" applyFill="1" applyBorder="1" applyAlignment="1">
      <alignment horizontal="center"/>
    </xf>
    <xf numFmtId="0" fontId="35" fillId="0" borderId="13" xfId="0" applyFont="1" applyFill="1" applyBorder="1" applyAlignment="1">
      <alignment horizontal="center"/>
    </xf>
    <xf numFmtId="9" fontId="49" fillId="0" borderId="0" xfId="37" applyFont="1" applyFill="1" applyAlignment="1"/>
    <xf numFmtId="1" fontId="5" fillId="0" borderId="53" xfId="0" applyNumberFormat="1" applyFont="1" applyBorder="1"/>
    <xf numFmtId="0" fontId="3" fillId="0" borderId="55" xfId="0" applyFont="1" applyFill="1" applyBorder="1"/>
    <xf numFmtId="0" fontId="0" fillId="25" borderId="0" xfId="0" applyFill="1"/>
    <xf numFmtId="0" fontId="3" fillId="36" borderId="15" xfId="0" applyFont="1" applyFill="1" applyBorder="1" applyAlignment="1">
      <alignment horizontal="center"/>
    </xf>
    <xf numFmtId="0" fontId="35" fillId="0" borderId="29" xfId="0" applyFont="1" applyFill="1" applyBorder="1" applyAlignment="1">
      <alignment horizontal="center"/>
    </xf>
    <xf numFmtId="2" fontId="3" fillId="35" borderId="46" xfId="0" applyNumberFormat="1" applyFont="1" applyFill="1" applyBorder="1" applyAlignment="1">
      <alignment horizontal="center" vertical="center"/>
    </xf>
    <xf numFmtId="0" fontId="35" fillId="0" borderId="0" xfId="0" applyFont="1" applyFill="1" applyBorder="1" applyAlignment="1">
      <alignment vertical="center" wrapText="1"/>
    </xf>
    <xf numFmtId="0" fontId="3" fillId="24" borderId="14" xfId="0" applyFont="1" applyFill="1" applyBorder="1"/>
    <xf numFmtId="1" fontId="3" fillId="36" borderId="15" xfId="0" applyNumberFormat="1" applyFont="1" applyFill="1" applyBorder="1" applyAlignment="1">
      <alignment horizontal="center"/>
    </xf>
    <xf numFmtId="0" fontId="3" fillId="24" borderId="13" xfId="0" applyFont="1" applyFill="1" applyBorder="1"/>
    <xf numFmtId="0" fontId="35" fillId="37" borderId="10" xfId="0" applyFont="1" applyFill="1" applyBorder="1" applyAlignment="1">
      <alignment wrapText="1"/>
    </xf>
    <xf numFmtId="0" fontId="35" fillId="37" borderId="10" xfId="0" applyFont="1" applyFill="1" applyBorder="1"/>
    <xf numFmtId="1" fontId="35" fillId="37" borderId="17" xfId="0" applyNumberFormat="1" applyFont="1" applyFill="1" applyBorder="1" applyAlignment="1">
      <alignment horizontal="center"/>
    </xf>
    <xf numFmtId="0" fontId="35" fillId="37" borderId="11" xfId="0" applyFont="1" applyFill="1" applyBorder="1"/>
    <xf numFmtId="9" fontId="35" fillId="37" borderId="14" xfId="37" applyFont="1" applyFill="1" applyBorder="1" applyAlignment="1">
      <alignment horizontal="center"/>
    </xf>
    <xf numFmtId="0" fontId="35" fillId="37" borderId="16" xfId="0" applyFont="1" applyFill="1" applyBorder="1"/>
    <xf numFmtId="9" fontId="35" fillId="37" borderId="13" xfId="37" applyFont="1" applyFill="1" applyBorder="1" applyAlignment="1">
      <alignment horizontal="center"/>
    </xf>
    <xf numFmtId="0" fontId="35" fillId="37" borderId="10" xfId="0" applyFont="1" applyFill="1" applyBorder="1" applyAlignment="1">
      <alignment vertical="center" wrapText="1"/>
    </xf>
    <xf numFmtId="9" fontId="35" fillId="37" borderId="17" xfId="37" applyFont="1" applyFill="1" applyBorder="1" applyAlignment="1">
      <alignment horizontal="center"/>
    </xf>
    <xf numFmtId="0" fontId="35" fillId="37" borderId="17" xfId="0" applyFont="1" applyFill="1" applyBorder="1" applyAlignment="1">
      <alignment horizontal="center"/>
    </xf>
    <xf numFmtId="0" fontId="4" fillId="35" borderId="0" xfId="0" applyFont="1" applyFill="1" applyBorder="1"/>
    <xf numFmtId="1" fontId="43" fillId="35" borderId="0" xfId="0" applyNumberFormat="1" applyFont="1" applyFill="1" applyBorder="1"/>
    <xf numFmtId="1" fontId="43" fillId="35" borderId="24" xfId="0" applyNumberFormat="1" applyFont="1" applyFill="1" applyBorder="1" applyAlignment="1">
      <alignment horizontal="center"/>
    </xf>
    <xf numFmtId="1" fontId="43" fillId="35" borderId="53" xfId="0" applyNumberFormat="1" applyFont="1" applyFill="1" applyBorder="1" applyAlignment="1">
      <alignment horizontal="center"/>
    </xf>
    <xf numFmtId="1" fontId="4" fillId="35" borderId="51" xfId="0" applyNumberFormat="1" applyFont="1" applyFill="1" applyBorder="1" applyAlignment="1">
      <alignment horizontal="center"/>
    </xf>
    <xf numFmtId="0" fontId="3" fillId="26" borderId="0" xfId="0" applyFont="1" applyFill="1"/>
    <xf numFmtId="1" fontId="4" fillId="35" borderId="0" xfId="0" applyNumberFormat="1" applyFont="1" applyFill="1" applyBorder="1"/>
    <xf numFmtId="1" fontId="4" fillId="35" borderId="61" xfId="0" applyNumberFormat="1" applyFont="1" applyFill="1" applyBorder="1" applyAlignment="1">
      <alignment horizontal="center"/>
    </xf>
    <xf numFmtId="169" fontId="0" fillId="0" borderId="17" xfId="32" applyNumberFormat="1" applyFont="1" applyFill="1" applyBorder="1" applyAlignment="1">
      <alignment horizontal="center"/>
    </xf>
    <xf numFmtId="169" fontId="0" fillId="0" borderId="14" xfId="32" applyNumberFormat="1" applyFont="1" applyFill="1" applyBorder="1" applyAlignment="1">
      <alignment horizontal="center"/>
    </xf>
    <xf numFmtId="0" fontId="3" fillId="24" borderId="11" xfId="0" applyFont="1" applyFill="1" applyBorder="1" applyAlignment="1">
      <alignment vertical="center" wrapText="1"/>
    </xf>
    <xf numFmtId="0" fontId="3" fillId="24" borderId="12" xfId="0" applyFont="1" applyFill="1" applyBorder="1" applyAlignment="1">
      <alignment vertical="center" wrapText="1"/>
    </xf>
    <xf numFmtId="1" fontId="5" fillId="36" borderId="15" xfId="0" applyNumberFormat="1" applyFont="1" applyFill="1" applyBorder="1" applyAlignment="1">
      <alignment horizontal="center"/>
    </xf>
    <xf numFmtId="0" fontId="3" fillId="24" borderId="16" xfId="0" applyFont="1" applyFill="1" applyBorder="1" applyAlignment="1">
      <alignment vertical="center" wrapText="1"/>
    </xf>
    <xf numFmtId="1" fontId="5" fillId="36" borderId="13" xfId="0" applyNumberFormat="1" applyFont="1" applyFill="1" applyBorder="1" applyAlignment="1">
      <alignment horizontal="center"/>
    </xf>
    <xf numFmtId="43" fontId="26" fillId="0" borderId="0" xfId="32" applyFont="1" applyFill="1" applyAlignment="1">
      <alignment horizontal="center" vertical="center"/>
    </xf>
    <xf numFmtId="9" fontId="0" fillId="0" borderId="0" xfId="0" applyNumberFormat="1"/>
    <xf numFmtId="4" fontId="26" fillId="27" borderId="13" xfId="0" applyNumberFormat="1" applyFont="1" applyFill="1" applyBorder="1" applyAlignment="1">
      <alignment horizontal="center"/>
    </xf>
    <xf numFmtId="0" fontId="29" fillId="0" borderId="0" xfId="0" applyFont="1"/>
    <xf numFmtId="0" fontId="33" fillId="34" borderId="29" xfId="0" applyFont="1" applyFill="1" applyBorder="1" applyAlignment="1">
      <alignment wrapText="1"/>
    </xf>
    <xf numFmtId="0" fontId="50" fillId="34" borderId="29" xfId="0" applyFont="1" applyFill="1" applyBorder="1" applyAlignment="1">
      <alignment horizontal="center" vertical="center" wrapText="1"/>
    </xf>
    <xf numFmtId="9" fontId="33" fillId="34" borderId="0" xfId="0" applyNumberFormat="1" applyFont="1" applyFill="1" applyBorder="1" applyAlignment="1">
      <alignment horizontal="center" wrapText="1"/>
    </xf>
    <xf numFmtId="0" fontId="51" fillId="0" borderId="0" xfId="0" applyFont="1"/>
    <xf numFmtId="1" fontId="35" fillId="0" borderId="0" xfId="37" applyNumberFormat="1" applyFont="1" applyFill="1" applyBorder="1" applyAlignment="1">
      <alignment horizontal="center"/>
    </xf>
    <xf numFmtId="0" fontId="26" fillId="0" borderId="11" xfId="0" applyFont="1" applyFill="1" applyBorder="1" applyAlignment="1">
      <alignment horizontal="center" vertical="center"/>
    </xf>
    <xf numFmtId="0" fontId="26" fillId="0" borderId="27" xfId="0" applyFont="1" applyFill="1" applyBorder="1" applyAlignment="1">
      <alignment horizontal="center" vertical="center"/>
    </xf>
    <xf numFmtId="0" fontId="26" fillId="0" borderId="16" xfId="0" applyFont="1" applyFill="1" applyBorder="1" applyAlignment="1">
      <alignment horizontal="center" vertical="center"/>
    </xf>
    <xf numFmtId="0" fontId="26" fillId="0" borderId="30" xfId="0" applyFont="1" applyFill="1" applyBorder="1" applyAlignment="1">
      <alignment horizontal="center" vertical="center"/>
    </xf>
    <xf numFmtId="4" fontId="26" fillId="27" borderId="11" xfId="0" applyNumberFormat="1" applyFont="1" applyFill="1" applyBorder="1" applyAlignment="1">
      <alignment horizontal="center"/>
    </xf>
    <xf numFmtId="4" fontId="26" fillId="27" borderId="26" xfId="0" applyNumberFormat="1" applyFont="1" applyFill="1" applyBorder="1" applyAlignment="1">
      <alignment horizontal="center"/>
    </xf>
    <xf numFmtId="4" fontId="26" fillId="27" borderId="27" xfId="0" applyNumberFormat="1" applyFont="1" applyFill="1" applyBorder="1" applyAlignment="1">
      <alignment horizontal="center"/>
    </xf>
    <xf numFmtId="4" fontId="26" fillId="27" borderId="12" xfId="0" applyNumberFormat="1" applyFont="1" applyFill="1" applyBorder="1" applyAlignment="1">
      <alignment horizontal="center"/>
    </xf>
    <xf numFmtId="4" fontId="26" fillId="27" borderId="0" xfId="0" applyNumberFormat="1" applyFont="1" applyFill="1" applyBorder="1" applyAlignment="1">
      <alignment horizontal="center"/>
    </xf>
    <xf numFmtId="4" fontId="26" fillId="27" borderId="28" xfId="0" applyNumberFormat="1" applyFont="1" applyFill="1" applyBorder="1" applyAlignment="1">
      <alignment horizontal="center"/>
    </xf>
    <xf numFmtId="4" fontId="26" fillId="27" borderId="16" xfId="0" applyNumberFormat="1" applyFont="1" applyFill="1" applyBorder="1" applyAlignment="1">
      <alignment horizontal="center"/>
    </xf>
    <xf numFmtId="4" fontId="26" fillId="27" borderId="29" xfId="0" applyNumberFormat="1" applyFont="1" applyFill="1" applyBorder="1" applyAlignment="1">
      <alignment horizontal="center"/>
    </xf>
    <xf numFmtId="4" fontId="26" fillId="27" borderId="30" xfId="0" applyNumberFormat="1" applyFont="1" applyFill="1" applyBorder="1" applyAlignment="1">
      <alignment horizontal="center"/>
    </xf>
    <xf numFmtId="0" fontId="26" fillId="0" borderId="10" xfId="0" applyFont="1" applyFill="1" applyBorder="1" applyAlignment="1">
      <alignment horizontal="left" vertical="center"/>
    </xf>
    <xf numFmtId="0" fontId="26" fillId="0" borderId="47" xfId="0" applyFont="1" applyFill="1" applyBorder="1" applyAlignment="1">
      <alignment horizontal="left" vertical="center"/>
    </xf>
    <xf numFmtId="0" fontId="25" fillId="0" borderId="57"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6" fillId="0" borderId="22" xfId="0" applyFont="1" applyFill="1" applyBorder="1" applyAlignment="1">
      <alignment horizontal="center" vertical="center" wrapText="1"/>
    </xf>
    <xf numFmtId="0" fontId="26" fillId="0" borderId="53"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26" fillId="27" borderId="55" xfId="0" applyFont="1" applyFill="1" applyBorder="1" applyAlignment="1">
      <alignment horizontal="left" vertical="center"/>
    </xf>
    <xf numFmtId="0" fontId="26" fillId="27" borderId="53" xfId="0" applyFont="1" applyFill="1" applyBorder="1" applyAlignment="1">
      <alignment horizontal="left" vertical="center"/>
    </xf>
    <xf numFmtId="0" fontId="26" fillId="27" borderId="54" xfId="0" applyFont="1" applyFill="1" applyBorder="1" applyAlignment="1">
      <alignment horizontal="left" vertical="center"/>
    </xf>
    <xf numFmtId="4" fontId="26" fillId="27" borderId="17" xfId="0" applyNumberFormat="1" applyFont="1" applyFill="1" applyBorder="1" applyAlignment="1">
      <alignment horizontal="center"/>
    </xf>
    <xf numFmtId="10" fontId="26" fillId="27" borderId="12" xfId="37" applyNumberFormat="1" applyFont="1" applyFill="1" applyBorder="1" applyAlignment="1">
      <alignment horizontal="center"/>
    </xf>
    <xf numFmtId="10" fontId="26" fillId="27" borderId="0" xfId="37" applyNumberFormat="1" applyFont="1" applyFill="1" applyBorder="1" applyAlignment="1">
      <alignment horizontal="center"/>
    </xf>
    <xf numFmtId="10" fontId="26" fillId="27" borderId="28" xfId="37" applyNumberFormat="1" applyFont="1" applyFill="1" applyBorder="1" applyAlignment="1">
      <alignment horizontal="center"/>
    </xf>
    <xf numFmtId="168" fontId="26" fillId="27" borderId="10" xfId="37" applyNumberFormat="1" applyFont="1" applyFill="1" applyBorder="1" applyAlignment="1">
      <alignment horizontal="center"/>
    </xf>
    <xf numFmtId="168" fontId="26" fillId="27" borderId="25" xfId="37" applyNumberFormat="1" applyFont="1" applyFill="1" applyBorder="1" applyAlignment="1">
      <alignment horizontal="center"/>
    </xf>
    <xf numFmtId="168" fontId="26" fillId="27" borderId="47" xfId="37" applyNumberFormat="1" applyFont="1" applyFill="1" applyBorder="1" applyAlignment="1">
      <alignment horizontal="center"/>
    </xf>
    <xf numFmtId="10" fontId="26" fillId="27" borderId="11" xfId="37" applyNumberFormat="1" applyFont="1" applyFill="1" applyBorder="1" applyAlignment="1">
      <alignment horizontal="center"/>
    </xf>
    <xf numFmtId="10" fontId="26" fillId="27" borderId="26" xfId="37" applyNumberFormat="1" applyFont="1" applyFill="1" applyBorder="1" applyAlignment="1">
      <alignment horizontal="center"/>
    </xf>
    <xf numFmtId="10" fontId="26" fillId="27" borderId="27" xfId="37" applyNumberFormat="1" applyFont="1" applyFill="1" applyBorder="1" applyAlignment="1">
      <alignment horizontal="center"/>
    </xf>
    <xf numFmtId="10" fontId="26" fillId="27" borderId="16" xfId="37" applyNumberFormat="1" applyFont="1" applyFill="1" applyBorder="1" applyAlignment="1">
      <alignment horizontal="center"/>
    </xf>
    <xf numFmtId="10" fontId="26" fillId="27" borderId="29" xfId="37" applyNumberFormat="1" applyFont="1" applyFill="1" applyBorder="1" applyAlignment="1">
      <alignment horizontal="center"/>
    </xf>
    <xf numFmtId="10" fontId="26" fillId="27" borderId="30" xfId="37" applyNumberFormat="1" applyFont="1" applyFill="1" applyBorder="1" applyAlignment="1">
      <alignment horizontal="center"/>
    </xf>
    <xf numFmtId="0" fontId="35" fillId="37" borderId="14" xfId="0" applyFont="1" applyFill="1" applyBorder="1" applyAlignment="1">
      <alignment horizontal="center" vertical="center"/>
    </xf>
    <xf numFmtId="0" fontId="35" fillId="37" borderId="13" xfId="0" applyFont="1" applyFill="1" applyBorder="1" applyAlignment="1">
      <alignment horizontal="center" vertical="center"/>
    </xf>
    <xf numFmtId="0" fontId="3" fillId="35" borderId="58" xfId="0" applyFont="1" applyFill="1" applyBorder="1" applyAlignment="1">
      <alignment horizontal="left" vertical="center" wrapText="1"/>
    </xf>
    <xf numFmtId="0" fontId="3" fillId="35" borderId="59" xfId="0" applyFont="1" applyFill="1" applyBorder="1" applyAlignment="1">
      <alignment horizontal="left" vertical="center" wrapText="1"/>
    </xf>
    <xf numFmtId="0" fontId="3" fillId="35" borderId="0" xfId="0" applyFont="1" applyFill="1" applyBorder="1" applyAlignment="1">
      <alignment horizontal="left" vertical="center" wrapText="1"/>
    </xf>
    <xf numFmtId="0" fontId="3" fillId="35" borderId="63" xfId="0" applyFont="1" applyFill="1" applyBorder="1" applyAlignment="1">
      <alignment horizontal="left" vertical="center" wrapText="1"/>
    </xf>
    <xf numFmtId="0" fontId="3" fillId="32" borderId="0" xfId="0" applyFont="1" applyFill="1" applyBorder="1" applyAlignment="1"/>
  </cellXfs>
  <cellStyles count="65">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25" builtinId="11" customBuiltin="1"/>
    <cellStyle name="Calcul" xfId="26" builtinId="22" customBuiltin="1"/>
    <cellStyle name="Cellule liée" xfId="27" builtinId="24" customBuiltin="1"/>
    <cellStyle name="Entrée" xfId="29" builtinId="20" customBuiltin="1"/>
    <cellStyle name="Euro" xfId="30"/>
    <cellStyle name="Euro 2" xfId="54"/>
    <cellStyle name="Insatisfaisant" xfId="31" builtinId="27" customBuiltin="1"/>
    <cellStyle name="Lien hypertexte" xfId="58" builtinId="8"/>
    <cellStyle name="Lien hypertexte 2" xfId="57"/>
    <cellStyle name="Milliers" xfId="32" builtinId="3"/>
    <cellStyle name="Milliers 2" xfId="33"/>
    <cellStyle name="Milliers 2 2" xfId="56"/>
    <cellStyle name="Milliers 3" xfId="50"/>
    <cellStyle name="Milliers 3 2" xfId="60"/>
    <cellStyle name="Milliers 4" xfId="55"/>
    <cellStyle name="Milliers 5" xfId="63"/>
    <cellStyle name="Neutre" xfId="34" builtinId="28" customBuiltin="1"/>
    <cellStyle name="Normal" xfId="0" builtinId="0"/>
    <cellStyle name="Normal 2" xfId="48"/>
    <cellStyle name="Normal 3" xfId="49"/>
    <cellStyle name="Normal 3 2" xfId="59"/>
    <cellStyle name="Normal 4" xfId="53"/>
    <cellStyle name="Normal 5" xfId="62"/>
    <cellStyle name="Normal_ANSA_RSA_simulation_v12" xfId="35"/>
    <cellStyle name="Normal_ANSA_simulation_v9" xfId="36"/>
    <cellStyle name="Note" xfId="28" builtinId="10" customBuiltin="1"/>
    <cellStyle name="Pourcentage" xfId="37" builtinId="5"/>
    <cellStyle name="Pourcentage 2" xfId="51"/>
    <cellStyle name="Pourcentage 2 2" xfId="61"/>
    <cellStyle name="Pourcentage 3" xfId="64"/>
    <cellStyle name="Satisfaisant" xfId="38" builtinId="26" customBuiltin="1"/>
    <cellStyle name="Sortie" xfId="39" builtinId="21" customBuiltin="1"/>
    <cellStyle name="Style 1" xfId="52"/>
    <cellStyle name="Texte explicatif" xfId="40" builtinId="53" customBuiltin="1"/>
    <cellStyle name="Titre" xfId="41" builtinId="15" customBuiltin="1"/>
    <cellStyle name="Titre 1" xfId="42" builtinId="16" customBuiltin="1"/>
    <cellStyle name="Titre 2" xfId="43" builtinId="17" customBuiltin="1"/>
    <cellStyle name="Titre 3" xfId="44" builtinId="18" customBuiltin="1"/>
    <cellStyle name="Titre 4" xfId="45" builtinId="19" customBuiltin="1"/>
    <cellStyle name="Total" xfId="46" builtinId="25" customBuiltin="1"/>
    <cellStyle name="Vérification" xfId="47" builtinId="23" customBuiltin="1"/>
  </cellStyles>
  <dxfs count="0"/>
  <tableStyles count="0" defaultTableStyle="TableStyleMedium2" defaultPivotStyle="PivotStyleLight16"/>
  <colors>
    <mruColors>
      <color rgb="FFFFD347"/>
      <color rgb="FF66FFFF"/>
      <color rgb="FF0000FF"/>
      <color rgb="FF09BFFF"/>
      <color rgb="FFFFE07D"/>
      <color rgb="FFFFFFCC"/>
      <color rgb="FFCCFFFF"/>
      <color rgb="FF0099CC"/>
      <color rgb="FF00CC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solidFill>
            <a:sysClr val="windowText" lastClr="000000"/>
          </a:solidFill>
        </a:ln>
      </a:spPr>
      <a:bodyPr vertOverflow="clip"/>
      <a:lstStyle>
        <a:defPPr>
          <a:defRPr b="1"/>
        </a:defPPr>
      </a:lstStyle>
      <a:style>
        <a:lnRef idx="1">
          <a:schemeClr val="accent1"/>
        </a:lnRef>
        <a:fillRef idx="0">
          <a:schemeClr val="accent1"/>
        </a:fillRef>
        <a:effectRef idx="0">
          <a:schemeClr val="accent1"/>
        </a:effectRef>
        <a:fontRef idx="minor">
          <a:schemeClr val="tx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rgb="FF66FFFF"/>
  </sheetPr>
  <dimension ref="A1:BA353"/>
  <sheetViews>
    <sheetView workbookViewId="0">
      <selection activeCell="E10" sqref="E10"/>
    </sheetView>
  </sheetViews>
  <sheetFormatPr baseColWidth="10" defaultColWidth="8.5546875" defaultRowHeight="15" x14ac:dyDescent="0.25"/>
  <cols>
    <col min="1" max="1" width="61.88671875" style="10" customWidth="1"/>
    <col min="2" max="2" width="15.33203125" style="9" customWidth="1"/>
    <col min="3" max="3" width="14.6640625" style="9" customWidth="1"/>
    <col min="4" max="4" width="15.44140625" style="9" customWidth="1"/>
    <col min="5" max="5" width="17.33203125" style="9" customWidth="1"/>
    <col min="6" max="6" width="15.44140625" style="9" customWidth="1"/>
    <col min="7" max="7" width="16.44140625" style="9" customWidth="1"/>
    <col min="8" max="8" width="15" style="9" customWidth="1"/>
    <col min="9" max="9" width="18.33203125" style="9" customWidth="1"/>
    <col min="10" max="10" width="21.109375" style="9" customWidth="1"/>
    <col min="11" max="11" width="25.44140625" style="9" customWidth="1"/>
    <col min="12" max="12" width="13" style="9" customWidth="1"/>
    <col min="13" max="13" width="15.109375" style="9" customWidth="1"/>
    <col min="14" max="19" width="13.6640625" style="9" customWidth="1"/>
    <col min="20" max="21" width="7" style="9" customWidth="1"/>
    <col min="22" max="22" width="10.88671875" style="9" customWidth="1"/>
    <col min="23" max="31" width="12.109375" style="9" customWidth="1"/>
    <col min="32" max="102" width="7" style="9" customWidth="1"/>
    <col min="103" max="16384" width="8.5546875" style="9"/>
  </cols>
  <sheetData>
    <row r="1" spans="1:19" s="15" customFormat="1" x14ac:dyDescent="0.25">
      <c r="A1" s="17"/>
    </row>
    <row r="2" spans="1:19" s="19" customFormat="1" ht="29.25" customHeight="1" thickBot="1" x14ac:dyDescent="0.3">
      <c r="A2" s="18" t="s">
        <v>147</v>
      </c>
      <c r="D2" s="12"/>
      <c r="E2" s="12"/>
      <c r="F2" s="12"/>
      <c r="G2" s="12"/>
      <c r="H2" s="12"/>
      <c r="I2" s="12"/>
      <c r="J2" s="12"/>
      <c r="K2" s="12"/>
      <c r="L2" s="12"/>
      <c r="M2" s="12"/>
    </row>
    <row r="3" spans="1:19" s="15" customFormat="1" ht="15.6" thickBot="1" x14ac:dyDescent="0.3">
      <c r="A3" s="20" t="s">
        <v>313</v>
      </c>
      <c r="B3" s="121">
        <v>1230.6099999999999</v>
      </c>
      <c r="C3" s="34"/>
      <c r="D3" s="121">
        <v>1218.5999999999999</v>
      </c>
      <c r="E3" s="492" t="s">
        <v>204</v>
      </c>
      <c r="F3" s="493"/>
      <c r="G3" s="96"/>
      <c r="H3" s="96"/>
      <c r="I3" s="97"/>
      <c r="J3" s="21"/>
    </row>
    <row r="4" spans="1:19" s="15" customFormat="1" ht="15.6" thickBot="1" x14ac:dyDescent="0.3">
      <c r="A4" s="22" t="s">
        <v>314</v>
      </c>
      <c r="B4" s="123">
        <f>smic/D3</f>
        <v>1.0098555719678319</v>
      </c>
      <c r="C4" s="34"/>
      <c r="D4" s="122">
        <v>1204.2</v>
      </c>
      <c r="E4" s="494" t="s">
        <v>203</v>
      </c>
      <c r="F4" s="495"/>
      <c r="G4" s="96"/>
      <c r="H4" s="96"/>
      <c r="I4" s="97"/>
      <c r="J4" s="21"/>
    </row>
    <row r="5" spans="1:19" s="15" customFormat="1" ht="15.6" thickBot="1" x14ac:dyDescent="0.3">
      <c r="A5" s="22" t="s">
        <v>199</v>
      </c>
      <c r="B5" s="209">
        <v>10.25</v>
      </c>
      <c r="C5" s="34"/>
      <c r="D5" s="34"/>
      <c r="G5" s="96"/>
      <c r="H5" s="96"/>
      <c r="I5" s="97"/>
    </row>
    <row r="6" spans="1:19" s="19" customFormat="1" ht="29.25" customHeight="1" thickBot="1" x14ac:dyDescent="0.3">
      <c r="A6" s="18" t="s">
        <v>148</v>
      </c>
      <c r="D6" s="12"/>
      <c r="E6" s="12"/>
      <c r="F6" s="12"/>
      <c r="G6" s="12"/>
      <c r="H6" s="12"/>
      <c r="I6" s="12"/>
      <c r="J6" s="12"/>
      <c r="K6" s="12"/>
      <c r="L6" s="12"/>
      <c r="M6" s="12"/>
    </row>
    <row r="7" spans="1:19" s="15" customFormat="1" x14ac:dyDescent="0.25">
      <c r="A7" s="20" t="s">
        <v>315</v>
      </c>
      <c r="B7" s="124">
        <v>1.0028999999999999</v>
      </c>
      <c r="C7" s="24"/>
    </row>
    <row r="8" spans="1:19" s="15" customFormat="1" ht="16.2" thickBot="1" x14ac:dyDescent="0.35">
      <c r="A8" s="22" t="s">
        <v>205</v>
      </c>
      <c r="B8" s="125">
        <v>1.0124</v>
      </c>
      <c r="D8" s="486" t="s">
        <v>487</v>
      </c>
      <c r="E8" s="486">
        <v>1107.348</v>
      </c>
      <c r="F8" s="15">
        <f>smic/smic_2012</f>
        <v>1.1113127941712992</v>
      </c>
    </row>
    <row r="9" spans="1:19" s="15" customFormat="1" x14ac:dyDescent="0.25">
      <c r="B9" s="126"/>
      <c r="D9" s="15" t="s">
        <v>489</v>
      </c>
      <c r="E9" s="15">
        <v>10.029999999999999</v>
      </c>
    </row>
    <row r="10" spans="1:19" s="15" customFormat="1" x14ac:dyDescent="0.25">
      <c r="A10" s="17"/>
    </row>
    <row r="11" spans="1:19" s="19" customFormat="1" ht="15.6" thickBot="1" x14ac:dyDescent="0.3">
      <c r="A11" s="18" t="s">
        <v>77</v>
      </c>
    </row>
    <row r="12" spans="1:19" s="15" customFormat="1" ht="15.6" thickBot="1" x14ac:dyDescent="0.3">
      <c r="A12" s="25" t="s">
        <v>214</v>
      </c>
      <c r="B12" s="128">
        <f>evol_smic</f>
        <v>1.0098555719678319</v>
      </c>
      <c r="D12" s="27" t="s">
        <v>209</v>
      </c>
      <c r="E12" s="129"/>
      <c r="F12" s="130">
        <v>0.98250000000000004</v>
      </c>
    </row>
    <row r="13" spans="1:19" s="15" customFormat="1" ht="15.6" thickBot="1" x14ac:dyDescent="0.3">
      <c r="A13" s="25" t="s">
        <v>454</v>
      </c>
      <c r="B13" s="128">
        <f>smic/D4</f>
        <v>1.0219315728284337</v>
      </c>
      <c r="C13" s="26"/>
      <c r="D13" s="27" t="s">
        <v>208</v>
      </c>
      <c r="E13" s="129"/>
      <c r="F13" s="130">
        <v>6.8000000000000005E-2</v>
      </c>
    </row>
    <row r="14" spans="1:19" s="15" customFormat="1" ht="15.6" thickBot="1" x14ac:dyDescent="0.3">
      <c r="A14" s="25" t="s">
        <v>453</v>
      </c>
      <c r="B14" s="128">
        <f>D3/D4</f>
        <v>1.0119581464872944</v>
      </c>
      <c r="D14" s="27" t="s">
        <v>207</v>
      </c>
      <c r="E14" s="129"/>
      <c r="F14" s="130">
        <v>2.4E-2</v>
      </c>
    </row>
    <row r="15" spans="1:19" s="15" customFormat="1" ht="15.6" thickBot="1" x14ac:dyDescent="0.3">
      <c r="A15" s="27" t="s">
        <v>58</v>
      </c>
      <c r="B15" s="132">
        <f>((1+assiette_csgcrds*(crds+tx_csgimp)/(1-tx_cotsal))/evol_smic_n_moins_2_n)*12</f>
        <v>12.171408032164164</v>
      </c>
      <c r="C15" s="28"/>
      <c r="D15" s="25" t="s">
        <v>206</v>
      </c>
      <c r="E15" s="129"/>
      <c r="F15" s="131">
        <v>0.22</v>
      </c>
      <c r="H15" s="28"/>
      <c r="I15" s="28"/>
      <c r="J15" s="28"/>
      <c r="K15" s="28"/>
      <c r="L15" s="28"/>
      <c r="M15" s="28"/>
      <c r="N15" s="28"/>
      <c r="O15" s="28"/>
      <c r="P15" s="28"/>
      <c r="Q15" s="28"/>
      <c r="R15" s="28"/>
      <c r="S15" s="28"/>
    </row>
    <row r="16" spans="1:19" s="15" customFormat="1" ht="15.6" thickBot="1" x14ac:dyDescent="0.3">
      <c r="A16" s="25" t="s">
        <v>59</v>
      </c>
      <c r="B16" s="132">
        <f>((1+assiette_csgcrds*(crds+tx_csgimp)/(1-tx_cotsal))/evol_smic_n_moins_1_n)*12</f>
        <v>12.316955512369415</v>
      </c>
      <c r="C16" s="28"/>
      <c r="D16" s="505" t="s">
        <v>210</v>
      </c>
      <c r="E16" s="506"/>
      <c r="F16" s="127">
        <v>5.0000000000000001E-3</v>
      </c>
      <c r="H16" s="28"/>
      <c r="I16" s="28"/>
      <c r="J16" s="28"/>
      <c r="K16" s="28"/>
      <c r="L16" s="28"/>
      <c r="M16" s="28"/>
      <c r="N16" s="28"/>
      <c r="O16" s="28"/>
      <c r="P16" s="28"/>
      <c r="Q16" s="28"/>
      <c r="R16" s="28"/>
      <c r="S16" s="28"/>
    </row>
    <row r="17" spans="1:19" s="15" customFormat="1" ht="15.6" thickBot="1" x14ac:dyDescent="0.3">
      <c r="A17" s="25" t="s">
        <v>366</v>
      </c>
      <c r="B17" s="132">
        <f>0.9*((1+assiette_csgcrds*(crds+tx_csgimp)/(1-tx_cotsal)))*12</f>
        <v>11.194511538461541</v>
      </c>
      <c r="C17" s="28"/>
      <c r="H17" s="28"/>
      <c r="I17" s="28"/>
      <c r="J17" s="28"/>
      <c r="K17" s="28"/>
      <c r="L17" s="28"/>
      <c r="M17" s="28"/>
      <c r="N17" s="28"/>
      <c r="O17" s="28"/>
      <c r="P17" s="28"/>
      <c r="Q17" s="28"/>
      <c r="R17" s="28"/>
      <c r="S17" s="28"/>
    </row>
    <row r="18" spans="1:19" s="15" customFormat="1" x14ac:dyDescent="0.25">
      <c r="A18" s="17"/>
      <c r="B18" s="30"/>
      <c r="C18" s="28"/>
      <c r="D18" s="28"/>
      <c r="E18" s="29"/>
      <c r="H18" s="28"/>
      <c r="I18" s="28"/>
      <c r="J18" s="28"/>
      <c r="K18" s="28"/>
      <c r="L18" s="28"/>
      <c r="M18" s="28"/>
      <c r="N18" s="28"/>
      <c r="O18" s="28"/>
      <c r="P18" s="28"/>
      <c r="Q18" s="28"/>
      <c r="R18" s="28"/>
      <c r="S18" s="28"/>
    </row>
    <row r="19" spans="1:19" s="19" customFormat="1" ht="15.6" thickBot="1" x14ac:dyDescent="0.3">
      <c r="A19" s="18" t="s">
        <v>149</v>
      </c>
      <c r="B19" s="31"/>
      <c r="C19" s="32"/>
      <c r="D19" s="32"/>
      <c r="E19" s="33"/>
      <c r="H19" s="32"/>
      <c r="I19" s="32"/>
      <c r="J19" s="32"/>
      <c r="K19" s="32"/>
      <c r="L19" s="32"/>
      <c r="M19" s="32"/>
      <c r="N19" s="32"/>
      <c r="O19" s="32"/>
      <c r="P19" s="32"/>
      <c r="Q19" s="32"/>
      <c r="R19" s="32"/>
      <c r="S19" s="32"/>
    </row>
    <row r="20" spans="1:19" s="15" customFormat="1" ht="15.6" thickBot="1" x14ac:dyDescent="0.3">
      <c r="A20" s="25" t="s">
        <v>115</v>
      </c>
      <c r="B20" s="132">
        <v>414.81</v>
      </c>
      <c r="C20" s="113" t="s">
        <v>316</v>
      </c>
      <c r="E20" s="29"/>
      <c r="H20" s="28"/>
      <c r="I20" s="28"/>
      <c r="J20" s="28"/>
      <c r="K20" s="28"/>
      <c r="L20" s="28"/>
      <c r="M20" s="28"/>
      <c r="N20" s="28"/>
      <c r="O20" s="28"/>
      <c r="P20" s="28"/>
      <c r="Q20" s="28"/>
      <c r="R20" s="28"/>
      <c r="S20" s="28"/>
    </row>
    <row r="21" spans="1:19" s="15" customFormat="1" x14ac:dyDescent="0.25">
      <c r="A21" s="17"/>
      <c r="B21" s="35"/>
      <c r="C21" s="28"/>
      <c r="E21" s="29"/>
      <c r="H21" s="28"/>
      <c r="I21" s="28"/>
      <c r="J21" s="28"/>
      <c r="K21" s="28"/>
      <c r="L21" s="28"/>
      <c r="M21" s="28"/>
      <c r="N21" s="28"/>
      <c r="O21" s="28"/>
      <c r="P21" s="28"/>
      <c r="Q21" s="28"/>
      <c r="R21" s="28"/>
      <c r="S21" s="28"/>
    </row>
    <row r="22" spans="1:19" s="15" customFormat="1" ht="63.75" customHeight="1" thickBot="1" x14ac:dyDescent="0.3">
      <c r="A22" s="36" t="s">
        <v>153</v>
      </c>
      <c r="C22" s="36"/>
      <c r="D22" s="37" t="s">
        <v>128</v>
      </c>
      <c r="E22" s="37" t="s">
        <v>161</v>
      </c>
      <c r="F22" s="37" t="s">
        <v>129</v>
      </c>
    </row>
    <row r="23" spans="1:19" s="28" customFormat="1" ht="15.6" thickBot="1" x14ac:dyDescent="0.3">
      <c r="A23" s="38">
        <v>1</v>
      </c>
      <c r="B23" s="133">
        <v>0</v>
      </c>
      <c r="D23" s="149">
        <v>69933</v>
      </c>
      <c r="E23" s="149">
        <v>93212</v>
      </c>
      <c r="F23" s="149">
        <v>5827</v>
      </c>
      <c r="G23" s="113" t="s">
        <v>316</v>
      </c>
    </row>
    <row r="24" spans="1:19" s="28" customFormat="1" ht="15.6" thickBot="1" x14ac:dyDescent="0.3">
      <c r="A24" s="38">
        <v>2</v>
      </c>
      <c r="B24" s="133">
        <f>(32%*bmaf)*(1-crds)</f>
        <v>132.07550400000002</v>
      </c>
      <c r="C24" s="40"/>
      <c r="H24" s="39"/>
      <c r="I24" s="39"/>
    </row>
    <row r="25" spans="1:19" s="28" customFormat="1" ht="15.6" thickBot="1" x14ac:dyDescent="0.3">
      <c r="A25" s="41">
        <v>3</v>
      </c>
      <c r="B25" s="133">
        <f>(73%*bmaf)*0.995</f>
        <v>301.29724350000004</v>
      </c>
      <c r="C25" s="40"/>
    </row>
    <row r="26" spans="1:19" s="28" customFormat="1" ht="15.6" thickBot="1" x14ac:dyDescent="0.3">
      <c r="A26" s="41">
        <v>4</v>
      </c>
      <c r="B26" s="133">
        <f>(114%*bmaf)*0.995</f>
        <v>470.51898299999993</v>
      </c>
      <c r="C26" s="40"/>
      <c r="D26" s="42"/>
      <c r="E26" s="42"/>
      <c r="F26" s="114"/>
      <c r="G26" s="42"/>
      <c r="H26" s="42"/>
    </row>
    <row r="27" spans="1:19" s="28" customFormat="1" ht="15.6" thickBot="1" x14ac:dyDescent="0.3">
      <c r="A27" s="38">
        <v>5</v>
      </c>
      <c r="B27" s="133">
        <f>(155%*bmaf)*0.995</f>
        <v>639.74072250000006</v>
      </c>
      <c r="C27" s="42"/>
      <c r="D27" s="42"/>
      <c r="E27" s="42"/>
      <c r="F27" s="42"/>
      <c r="G27" s="42"/>
      <c r="H27" s="42"/>
    </row>
    <row r="28" spans="1:19" s="28" customFormat="1" ht="15.6" thickBot="1" x14ac:dyDescent="0.3">
      <c r="A28" s="208">
        <v>6</v>
      </c>
      <c r="B28" s="133">
        <f>(af_5+41%*bmaf)*0.995</f>
        <v>805.76375838750005</v>
      </c>
      <c r="C28" s="43"/>
    </row>
    <row r="29" spans="1:19" s="28" customFormat="1" ht="15.6" thickBot="1" x14ac:dyDescent="0.3">
      <c r="A29" s="44"/>
    </row>
    <row r="30" spans="1:19" s="28" customFormat="1" ht="15.6" thickBot="1" x14ac:dyDescent="0.3">
      <c r="A30" s="45" t="s">
        <v>116</v>
      </c>
      <c r="B30" s="134">
        <f>(16%*bmaf)*0.995</f>
        <v>66.037752000000012</v>
      </c>
    </row>
    <row r="31" spans="1:19" s="28" customFormat="1" ht="15.6" thickBot="1" x14ac:dyDescent="0.3">
      <c r="A31" s="45" t="s">
        <v>127</v>
      </c>
      <c r="B31" s="134">
        <f>(20.234%*bmaf)*0.995</f>
        <v>83.512992123000018</v>
      </c>
      <c r="D31" s="46"/>
    </row>
    <row r="32" spans="1:19" s="28" customFormat="1" x14ac:dyDescent="0.25">
      <c r="A32" s="44"/>
    </row>
    <row r="33" spans="1:22" s="28" customFormat="1" x14ac:dyDescent="0.25">
      <c r="A33" s="44"/>
    </row>
    <row r="34" spans="1:22" s="28" customFormat="1" ht="16.2" thickBot="1" x14ac:dyDescent="0.3">
      <c r="A34" s="47" t="s">
        <v>155</v>
      </c>
    </row>
    <row r="35" spans="1:22" s="15" customFormat="1" ht="15.6" thickBot="1" x14ac:dyDescent="0.3">
      <c r="A35" s="45" t="s">
        <v>2</v>
      </c>
      <c r="B35" s="134">
        <f>28.13%*0.995*bmaf</f>
        <v>116.10262273500001</v>
      </c>
      <c r="D35" s="42"/>
      <c r="E35" s="28"/>
      <c r="F35" s="28"/>
      <c r="G35" s="28"/>
      <c r="H35" s="29"/>
      <c r="K35" s="28"/>
      <c r="L35" s="28"/>
      <c r="M35" s="28"/>
      <c r="N35" s="28"/>
      <c r="O35" s="28"/>
      <c r="P35" s="28"/>
      <c r="Q35" s="28"/>
      <c r="R35" s="28"/>
      <c r="S35" s="28"/>
      <c r="T35" s="28"/>
      <c r="U35" s="28"/>
      <c r="V35" s="28"/>
    </row>
    <row r="36" spans="1:22" s="15" customFormat="1" ht="15.6" thickBot="1" x14ac:dyDescent="0.3">
      <c r="A36" s="45" t="s">
        <v>136</v>
      </c>
      <c r="B36" s="134">
        <f>22.5*0.995*bmaf/100</f>
        <v>92.865588750000001</v>
      </c>
      <c r="C36" s="17" t="s">
        <v>166</v>
      </c>
      <c r="D36" s="42"/>
      <c r="E36" s="28"/>
      <c r="F36" s="28"/>
      <c r="G36" s="28"/>
      <c r="H36" s="29"/>
      <c r="K36" s="28"/>
      <c r="L36" s="28"/>
      <c r="M36" s="28"/>
      <c r="N36" s="28"/>
      <c r="O36" s="28"/>
      <c r="P36" s="28"/>
      <c r="Q36" s="28"/>
      <c r="R36" s="28"/>
      <c r="S36" s="28"/>
      <c r="T36" s="28"/>
      <c r="U36" s="28"/>
      <c r="V36" s="28"/>
    </row>
    <row r="37" spans="1:22" s="15" customFormat="1" x14ac:dyDescent="0.25">
      <c r="A37" s="30"/>
      <c r="B37" s="42"/>
      <c r="D37" s="42"/>
      <c r="E37" s="28"/>
      <c r="F37" s="28"/>
      <c r="G37" s="28"/>
      <c r="H37" s="29"/>
      <c r="K37" s="28"/>
      <c r="L37" s="28"/>
      <c r="M37" s="28"/>
      <c r="N37" s="28"/>
      <c r="O37" s="28"/>
      <c r="P37" s="28"/>
      <c r="Q37" s="28"/>
      <c r="R37" s="28"/>
      <c r="S37" s="28"/>
      <c r="T37" s="28"/>
      <c r="U37" s="28"/>
      <c r="V37" s="28"/>
    </row>
    <row r="38" spans="1:22" s="15" customFormat="1" x14ac:dyDescent="0.25">
      <c r="A38" s="30"/>
      <c r="B38" s="42"/>
      <c r="C38" s="28"/>
      <c r="D38" s="28"/>
      <c r="E38" s="29"/>
      <c r="H38" s="28"/>
      <c r="I38" s="28"/>
      <c r="J38" s="28"/>
      <c r="K38" s="28"/>
      <c r="L38" s="28"/>
      <c r="M38" s="28"/>
      <c r="N38" s="28"/>
      <c r="O38" s="28"/>
      <c r="P38" s="28"/>
      <c r="Q38" s="28"/>
      <c r="R38" s="28"/>
      <c r="S38" s="28"/>
    </row>
    <row r="39" spans="1:22" s="15" customFormat="1" ht="45.6" thickBot="1" x14ac:dyDescent="0.3">
      <c r="A39" s="48" t="s">
        <v>154</v>
      </c>
      <c r="B39" s="37" t="s">
        <v>28</v>
      </c>
      <c r="C39" s="28"/>
      <c r="D39" s="37" t="s">
        <v>52</v>
      </c>
      <c r="E39" s="37" t="s">
        <v>51</v>
      </c>
      <c r="F39" s="37" t="s">
        <v>48</v>
      </c>
      <c r="G39" s="37" t="s">
        <v>57</v>
      </c>
      <c r="H39" s="28"/>
      <c r="I39" s="28"/>
      <c r="J39" s="28"/>
      <c r="K39" s="28"/>
      <c r="L39" s="28"/>
      <c r="M39" s="28"/>
      <c r="N39" s="28"/>
      <c r="O39" s="28"/>
      <c r="P39" s="28"/>
      <c r="Q39" s="28"/>
      <c r="R39" s="28"/>
      <c r="S39" s="28"/>
    </row>
    <row r="40" spans="1:22" s="15" customFormat="1" ht="15.6" thickBot="1" x14ac:dyDescent="0.3">
      <c r="A40" s="45" t="s">
        <v>119</v>
      </c>
      <c r="B40" s="134">
        <f>0.995*41.65*bmaf/100</f>
        <v>171.90452317500001</v>
      </c>
      <c r="D40" s="149">
        <v>39118</v>
      </c>
      <c r="E40" s="149">
        <v>47853</v>
      </c>
      <c r="F40" s="149">
        <v>6520</v>
      </c>
      <c r="G40" s="149">
        <v>5511</v>
      </c>
      <c r="H40" s="113" t="s">
        <v>316</v>
      </c>
      <c r="I40" s="39"/>
      <c r="J40" s="39"/>
      <c r="K40" s="28"/>
      <c r="L40" s="28"/>
      <c r="M40" s="28"/>
      <c r="N40" s="28"/>
      <c r="O40" s="28"/>
      <c r="P40" s="28"/>
      <c r="Q40" s="28"/>
      <c r="R40" s="28"/>
      <c r="S40" s="28"/>
    </row>
    <row r="41" spans="1:22" s="15" customFormat="1" ht="15.6" thickBot="1" x14ac:dyDescent="0.3">
      <c r="A41" s="45" t="s">
        <v>120</v>
      </c>
      <c r="B41" s="134">
        <f>62.48%*0.995*bmaf-cf_base</f>
        <v>85.972898385000008</v>
      </c>
      <c r="C41" s="49"/>
      <c r="D41" s="149">
        <v>19562</v>
      </c>
      <c r="E41" s="149">
        <v>23929</v>
      </c>
      <c r="F41" s="149">
        <v>3260</v>
      </c>
      <c r="G41" s="149"/>
      <c r="H41" s="28"/>
      <c r="I41" s="28"/>
      <c r="J41" s="28"/>
      <c r="K41" s="28"/>
      <c r="L41" s="28"/>
      <c r="M41" s="28"/>
      <c r="N41" s="28"/>
      <c r="O41" s="28"/>
      <c r="P41" s="28"/>
      <c r="Q41" s="28"/>
      <c r="R41" s="28"/>
      <c r="S41" s="28"/>
    </row>
    <row r="42" spans="1:22" s="15" customFormat="1" ht="15.6" thickBot="1" x14ac:dyDescent="0.3">
      <c r="A42" s="45" t="s">
        <v>167</v>
      </c>
      <c r="B42" s="134">
        <f>0.4165*0.995*bmaf</f>
        <v>171.90452317500001</v>
      </c>
      <c r="C42" s="17" t="s">
        <v>166</v>
      </c>
      <c r="D42" s="42"/>
      <c r="E42" s="42"/>
      <c r="F42" s="42"/>
      <c r="G42" s="42"/>
      <c r="H42" s="28"/>
      <c r="I42" s="28"/>
      <c r="J42" s="28"/>
      <c r="K42" s="28"/>
      <c r="L42" s="28"/>
      <c r="M42" s="28"/>
      <c r="N42" s="28"/>
      <c r="O42" s="28"/>
      <c r="P42" s="28"/>
      <c r="Q42" s="28"/>
      <c r="R42" s="28"/>
      <c r="S42" s="28"/>
    </row>
    <row r="43" spans="1:22" s="93" customFormat="1" x14ac:dyDescent="0.25">
      <c r="A43" s="107"/>
      <c r="B43" s="108"/>
      <c r="C43" s="109"/>
      <c r="D43" s="110"/>
      <c r="E43" s="110"/>
      <c r="F43" s="110"/>
      <c r="G43" s="110"/>
      <c r="H43" s="111"/>
      <c r="I43" s="111"/>
      <c r="J43" s="111"/>
      <c r="K43" s="111"/>
      <c r="L43" s="111"/>
      <c r="M43" s="111"/>
      <c r="N43" s="111"/>
      <c r="O43" s="111"/>
      <c r="P43" s="111"/>
      <c r="Q43" s="111"/>
      <c r="R43" s="111"/>
      <c r="S43" s="111"/>
    </row>
    <row r="44" spans="1:22" s="15" customFormat="1" ht="45.6" thickBot="1" x14ac:dyDescent="0.3">
      <c r="A44" s="48" t="s">
        <v>156</v>
      </c>
      <c r="B44" s="37" t="s">
        <v>312</v>
      </c>
      <c r="C44" s="28"/>
      <c r="D44" s="37" t="s">
        <v>68</v>
      </c>
      <c r="E44" s="37" t="s">
        <v>48</v>
      </c>
      <c r="F44" s="28"/>
      <c r="G44" s="28"/>
      <c r="H44" s="28"/>
      <c r="I44" s="28"/>
      <c r="J44" s="28"/>
      <c r="K44" s="28"/>
      <c r="L44" s="28"/>
      <c r="M44" s="28"/>
      <c r="N44" s="28"/>
      <c r="O44" s="28"/>
      <c r="P44" s="28"/>
      <c r="Q44" s="28"/>
    </row>
    <row r="45" spans="1:22" s="15" customFormat="1" ht="15.6" thickBot="1" x14ac:dyDescent="0.3">
      <c r="A45" s="45" t="s">
        <v>75</v>
      </c>
      <c r="B45" s="134">
        <f>0.995*89.72%*bmaf</f>
        <v>370.30669433999998</v>
      </c>
      <c r="D45" s="149">
        <v>25319</v>
      </c>
      <c r="E45" s="149">
        <v>5843</v>
      </c>
      <c r="F45" s="28"/>
      <c r="G45" s="28"/>
      <c r="H45" s="28"/>
      <c r="I45" s="28"/>
      <c r="J45" s="28"/>
      <c r="K45" s="28"/>
      <c r="L45" s="28"/>
      <c r="M45" s="28"/>
      <c r="N45" s="28"/>
      <c r="O45" s="28"/>
      <c r="P45" s="28"/>
      <c r="Q45" s="28"/>
    </row>
    <row r="46" spans="1:22" s="15" customFormat="1" ht="15.6" thickBot="1" x14ac:dyDescent="0.3">
      <c r="A46" s="45" t="s">
        <v>67</v>
      </c>
      <c r="B46" s="134">
        <f>0.995*94.67%*bmaf</f>
        <v>390.737123865</v>
      </c>
      <c r="C46" s="50"/>
      <c r="D46" s="28"/>
      <c r="E46" s="28"/>
    </row>
    <row r="47" spans="1:22" s="15" customFormat="1" ht="15.6" thickBot="1" x14ac:dyDescent="0.3">
      <c r="A47" s="45" t="s">
        <v>76</v>
      </c>
      <c r="B47" s="134">
        <f>0.995*97.95%*bmaf</f>
        <v>404.274863025</v>
      </c>
      <c r="C47" s="50"/>
    </row>
    <row r="48" spans="1:22" s="15" customFormat="1" x14ac:dyDescent="0.25">
      <c r="A48" s="30"/>
      <c r="B48" s="43"/>
      <c r="C48" s="50"/>
    </row>
    <row r="49" spans="1:20" s="15" customFormat="1" x14ac:dyDescent="0.25">
      <c r="A49" s="30"/>
      <c r="B49" s="43"/>
      <c r="C49" s="50"/>
    </row>
    <row r="50" spans="1:20" s="15" customFormat="1" ht="45.6" thickBot="1" x14ac:dyDescent="0.3">
      <c r="A50" s="48" t="s">
        <v>157</v>
      </c>
      <c r="B50" s="37" t="s">
        <v>28</v>
      </c>
      <c r="C50" s="37"/>
      <c r="D50" s="37" t="s">
        <v>54</v>
      </c>
      <c r="E50" s="37" t="s">
        <v>53</v>
      </c>
      <c r="F50" s="37" t="s">
        <v>55</v>
      </c>
      <c r="G50" s="37" t="s">
        <v>56</v>
      </c>
      <c r="H50" s="37" t="s">
        <v>48</v>
      </c>
      <c r="I50" s="28"/>
      <c r="J50" s="28"/>
      <c r="K50" s="28"/>
      <c r="L50" s="28"/>
      <c r="M50" s="28"/>
      <c r="N50" s="28"/>
      <c r="O50" s="28"/>
      <c r="P50" s="28"/>
      <c r="Q50" s="28"/>
      <c r="R50" s="28"/>
      <c r="S50" s="28"/>
      <c r="T50" s="28"/>
    </row>
    <row r="51" spans="1:20" s="15" customFormat="1" ht="15.6" thickBot="1" x14ac:dyDescent="0.3">
      <c r="A51" s="45" t="s">
        <v>117</v>
      </c>
      <c r="B51" s="134">
        <f>41.65%*bmaf</f>
        <v>172.76836499999999</v>
      </c>
      <c r="D51" s="149">
        <v>37216</v>
      </c>
      <c r="E51" s="149">
        <v>43927</v>
      </c>
      <c r="F51" s="149">
        <v>47282</v>
      </c>
      <c r="G51" s="149">
        <v>53993</v>
      </c>
      <c r="H51" s="149">
        <v>6711</v>
      </c>
      <c r="I51" s="113" t="s">
        <v>316</v>
      </c>
      <c r="J51" s="28"/>
      <c r="K51" s="28"/>
      <c r="L51" s="28"/>
      <c r="M51" s="28"/>
      <c r="N51" s="28"/>
      <c r="O51" s="28"/>
      <c r="P51" s="28"/>
      <c r="Q51" s="28"/>
      <c r="R51" s="28"/>
      <c r="S51" s="28"/>
      <c r="T51" s="28"/>
    </row>
    <row r="52" spans="1:20" s="15" customFormat="1" ht="15.6" thickBot="1" x14ac:dyDescent="0.3">
      <c r="A52" s="45" t="s">
        <v>121</v>
      </c>
      <c r="B52" s="134">
        <f>0.5*ab</f>
        <v>86.384182499999994</v>
      </c>
      <c r="C52" s="234"/>
      <c r="D52" s="149">
        <v>31153</v>
      </c>
      <c r="E52" s="149">
        <v>36771</v>
      </c>
      <c r="F52" s="149">
        <v>39577</v>
      </c>
      <c r="G52" s="149">
        <v>45195</v>
      </c>
      <c r="H52" s="149">
        <v>5618</v>
      </c>
      <c r="I52" s="28"/>
      <c r="J52" s="28"/>
      <c r="K52" s="28"/>
      <c r="L52" s="28"/>
      <c r="M52" s="28"/>
      <c r="N52" s="28"/>
      <c r="O52" s="28"/>
      <c r="P52" s="28"/>
      <c r="Q52" s="28"/>
      <c r="R52" s="28"/>
      <c r="S52" s="28"/>
      <c r="T52" s="28"/>
    </row>
    <row r="53" spans="1:20" s="15" customFormat="1" x14ac:dyDescent="0.25">
      <c r="A53" s="30"/>
      <c r="B53" s="43"/>
      <c r="C53" s="50"/>
      <c r="D53" s="42"/>
      <c r="E53" s="42"/>
      <c r="F53" s="42"/>
      <c r="G53" s="42"/>
      <c r="H53" s="42"/>
      <c r="I53" s="28"/>
      <c r="J53" s="28"/>
      <c r="K53" s="28"/>
      <c r="L53" s="28"/>
      <c r="M53" s="28"/>
      <c r="N53" s="28"/>
      <c r="O53" s="28"/>
      <c r="P53" s="28"/>
      <c r="Q53" s="28"/>
      <c r="R53" s="28"/>
      <c r="S53" s="28"/>
      <c r="T53" s="28"/>
    </row>
    <row r="54" spans="1:20" s="15" customFormat="1" x14ac:dyDescent="0.25">
      <c r="A54" s="44"/>
      <c r="B54" s="175"/>
      <c r="E54" s="175"/>
      <c r="G54" s="175"/>
    </row>
    <row r="55" spans="1:20" s="15" customFormat="1" ht="16.2" thickBot="1" x14ac:dyDescent="0.3">
      <c r="A55" s="176" t="s">
        <v>228</v>
      </c>
      <c r="B55" s="177" t="s">
        <v>117</v>
      </c>
      <c r="D55" s="17"/>
    </row>
    <row r="56" spans="1:20" s="15" customFormat="1" ht="15.6" thickBot="1" x14ac:dyDescent="0.3">
      <c r="A56" s="178" t="s">
        <v>229</v>
      </c>
      <c r="B56" s="134">
        <f>96.62%*0.995*bmaf</f>
        <v>398.78547488999999</v>
      </c>
      <c r="D56" s="179"/>
    </row>
    <row r="57" spans="1:20" s="15" customFormat="1" ht="15.6" thickBot="1" x14ac:dyDescent="0.3">
      <c r="A57" s="180" t="s">
        <v>230</v>
      </c>
      <c r="B57" s="134">
        <f>62.46%*0.995*bmaf</f>
        <v>257.79487437</v>
      </c>
      <c r="D57" s="179"/>
    </row>
    <row r="58" spans="1:20" s="15" customFormat="1" ht="15.6" thickBot="1" x14ac:dyDescent="0.3">
      <c r="A58" s="180" t="s">
        <v>231</v>
      </c>
      <c r="B58" s="134">
        <f>36.03%*0.995*bmaf</f>
        <v>148.708762785</v>
      </c>
      <c r="D58" s="179"/>
    </row>
    <row r="59" spans="1:20" s="15" customFormat="1" x14ac:dyDescent="0.25">
      <c r="A59" s="51"/>
      <c r="B59" s="43"/>
    </row>
    <row r="60" spans="1:20" s="15" customFormat="1" ht="15.6" thickBot="1" x14ac:dyDescent="0.3">
      <c r="A60" s="51"/>
      <c r="B60" s="43"/>
    </row>
    <row r="61" spans="1:20" s="15" customFormat="1" ht="60.6" thickBot="1" x14ac:dyDescent="0.3">
      <c r="A61" s="181" t="s">
        <v>232</v>
      </c>
      <c r="B61" s="37" t="s">
        <v>28</v>
      </c>
      <c r="C61" s="50"/>
      <c r="D61" s="182" t="s">
        <v>233</v>
      </c>
      <c r="E61" s="182" t="s">
        <v>234</v>
      </c>
      <c r="F61" s="30" t="s">
        <v>235</v>
      </c>
      <c r="G61" s="30" t="s">
        <v>236</v>
      </c>
      <c r="H61" s="30" t="s">
        <v>237</v>
      </c>
      <c r="I61" s="28"/>
      <c r="J61" s="28"/>
      <c r="K61" s="105"/>
      <c r="L61" s="28"/>
      <c r="M61" s="28"/>
      <c r="N61" s="28"/>
      <c r="O61" s="28"/>
      <c r="P61" s="28"/>
      <c r="Q61" s="28"/>
    </row>
    <row r="62" spans="1:20" s="15" customFormat="1" ht="15.6" thickBot="1" x14ac:dyDescent="0.3">
      <c r="A62" s="183" t="s">
        <v>238</v>
      </c>
      <c r="B62" s="134">
        <f>(114.04%*bmaf)*0.995</f>
        <v>470.68407738000002</v>
      </c>
      <c r="D62" s="149">
        <v>47283</v>
      </c>
      <c r="E62" s="149">
        <v>53995</v>
      </c>
      <c r="F62" s="149">
        <v>6712</v>
      </c>
      <c r="G62" s="185">
        <v>0.45</v>
      </c>
      <c r="H62" s="185">
        <v>0.4</v>
      </c>
      <c r="I62" s="113" t="s">
        <v>316</v>
      </c>
      <c r="K62" s="16"/>
    </row>
    <row r="63" spans="1:20" s="15" customFormat="1" ht="15.6" thickBot="1" x14ac:dyDescent="0.3">
      <c r="A63" s="183" t="s">
        <v>239</v>
      </c>
      <c r="B63" s="134">
        <f>(71.91%*bmaf)*0.995</f>
        <v>296.79842164500002</v>
      </c>
      <c r="C63" s="42"/>
      <c r="D63" s="186"/>
      <c r="E63" s="186"/>
      <c r="G63" s="187"/>
      <c r="H63" s="187"/>
      <c r="K63" s="188"/>
    </row>
    <row r="64" spans="1:20" s="15" customFormat="1" ht="15.6" thickBot="1" x14ac:dyDescent="0.3">
      <c r="A64" s="183" t="s">
        <v>240</v>
      </c>
      <c r="B64" s="134">
        <f>(43.14%*bmaf)*0.995</f>
        <v>178.05428883000002</v>
      </c>
      <c r="C64" s="189"/>
      <c r="D64" s="13" t="s">
        <v>317</v>
      </c>
      <c r="G64" s="187"/>
      <c r="H64" s="187"/>
      <c r="K64" s="16"/>
    </row>
    <row r="65" spans="1:20" s="15" customFormat="1" x14ac:dyDescent="0.25">
      <c r="A65" s="183" t="s">
        <v>241</v>
      </c>
      <c r="B65" s="190">
        <v>0.85</v>
      </c>
      <c r="C65" s="42"/>
      <c r="D65" s="16" t="s">
        <v>318</v>
      </c>
      <c r="K65" s="13"/>
    </row>
    <row r="66" spans="1:20" s="15" customFormat="1" x14ac:dyDescent="0.25">
      <c r="A66" s="183" t="s">
        <v>242</v>
      </c>
      <c r="B66" s="184">
        <v>463</v>
      </c>
      <c r="C66" s="42"/>
      <c r="D66" s="13"/>
      <c r="K66" s="16"/>
    </row>
    <row r="67" spans="1:20" s="15" customFormat="1" x14ac:dyDescent="0.25">
      <c r="A67" s="23"/>
      <c r="B67" s="191"/>
      <c r="C67" s="42"/>
      <c r="D67" s="42"/>
      <c r="K67" s="13"/>
    </row>
    <row r="68" spans="1:20" s="15" customFormat="1" ht="15.6" x14ac:dyDescent="0.25">
      <c r="A68" s="52" t="s">
        <v>353</v>
      </c>
      <c r="B68" s="191"/>
      <c r="C68" s="42"/>
      <c r="D68" s="42"/>
      <c r="K68" s="13"/>
    </row>
    <row r="69" spans="1:20" s="15" customFormat="1" x14ac:dyDescent="0.25">
      <c r="A69" s="183" t="s">
        <v>367</v>
      </c>
      <c r="B69" s="240">
        <v>903.6</v>
      </c>
      <c r="C69" s="42"/>
      <c r="D69" s="42"/>
      <c r="K69" s="13"/>
    </row>
    <row r="70" spans="1:20" s="15" customFormat="1" x14ac:dyDescent="0.25">
      <c r="A70" s="183" t="s">
        <v>376</v>
      </c>
      <c r="B70" s="190">
        <v>0.81</v>
      </c>
      <c r="C70" s="42"/>
      <c r="D70" s="42"/>
      <c r="K70" s="13"/>
    </row>
    <row r="71" spans="1:20" s="15" customFormat="1" x14ac:dyDescent="0.25">
      <c r="A71" s="183" t="s">
        <v>377</v>
      </c>
      <c r="B71" s="190">
        <v>0.5</v>
      </c>
      <c r="C71" s="42"/>
      <c r="D71" s="42"/>
      <c r="K71" s="13"/>
    </row>
    <row r="72" spans="1:20" s="15" customFormat="1" x14ac:dyDescent="0.25">
      <c r="A72" s="183" t="s">
        <v>371</v>
      </c>
      <c r="B72" s="190">
        <f>20%</f>
        <v>0.2</v>
      </c>
      <c r="C72" s="42"/>
      <c r="D72" s="42"/>
      <c r="K72" s="13"/>
    </row>
    <row r="73" spans="1:20" s="15" customFormat="1" x14ac:dyDescent="0.25">
      <c r="A73" s="183" t="s">
        <v>368</v>
      </c>
      <c r="B73" s="190">
        <v>0.3</v>
      </c>
      <c r="C73" s="42"/>
      <c r="D73" s="42"/>
      <c r="K73" s="13"/>
    </row>
    <row r="74" spans="1:20" s="15" customFormat="1" x14ac:dyDescent="0.25">
      <c r="A74" s="183" t="s">
        <v>369</v>
      </c>
      <c r="B74" s="190">
        <v>0.8</v>
      </c>
      <c r="C74" s="42"/>
      <c r="D74" s="42"/>
      <c r="K74" s="13"/>
    </row>
    <row r="75" spans="1:20" s="15" customFormat="1" x14ac:dyDescent="0.25">
      <c r="A75" s="183" t="s">
        <v>370</v>
      </c>
      <c r="B75" s="190">
        <v>0.4</v>
      </c>
      <c r="C75" s="50"/>
      <c r="D75" s="42"/>
      <c r="E75" s="42"/>
      <c r="F75" s="42"/>
      <c r="G75" s="42"/>
      <c r="H75" s="42"/>
      <c r="I75" s="28"/>
      <c r="J75" s="28"/>
      <c r="K75" s="28"/>
      <c r="L75" s="28"/>
      <c r="M75" s="28"/>
      <c r="N75" s="28"/>
      <c r="O75" s="28"/>
      <c r="P75" s="28"/>
      <c r="Q75" s="28"/>
      <c r="R75" s="28"/>
      <c r="S75" s="28"/>
      <c r="T75" s="28"/>
    </row>
    <row r="76" spans="1:20" s="15" customFormat="1" x14ac:dyDescent="0.25">
      <c r="A76" s="23"/>
      <c r="B76" s="43"/>
      <c r="C76" s="50"/>
      <c r="D76" s="42"/>
      <c r="E76" s="42"/>
      <c r="F76" s="42"/>
      <c r="G76" s="42"/>
      <c r="H76" s="42"/>
      <c r="I76" s="28"/>
      <c r="J76" s="28"/>
      <c r="K76" s="28"/>
      <c r="L76" s="28"/>
      <c r="M76" s="28"/>
      <c r="N76" s="28"/>
      <c r="O76" s="28"/>
      <c r="P76" s="28"/>
      <c r="Q76" s="28"/>
      <c r="R76" s="28"/>
      <c r="S76" s="28"/>
      <c r="T76" s="28"/>
    </row>
    <row r="77" spans="1:20" s="15" customFormat="1" ht="16.5" customHeight="1" x14ac:dyDescent="0.25">
      <c r="A77" s="52" t="s">
        <v>86</v>
      </c>
      <c r="B77" s="17"/>
      <c r="C77" s="17"/>
      <c r="E77" s="13"/>
      <c r="K77"/>
    </row>
    <row r="78" spans="1:20" s="15" customFormat="1" ht="16.5" customHeight="1" thickBot="1" x14ac:dyDescent="0.3">
      <c r="A78" s="52" t="s">
        <v>85</v>
      </c>
      <c r="E78" s="13"/>
      <c r="K78" s="13"/>
    </row>
    <row r="79" spans="1:20" s="15" customFormat="1" ht="17.25" customHeight="1" x14ac:dyDescent="0.25">
      <c r="A79" s="53" t="s">
        <v>14</v>
      </c>
      <c r="B79" s="135">
        <f>0.12*rsa_I0</f>
        <v>67.840800000000002</v>
      </c>
      <c r="D79" s="54"/>
      <c r="E79" s="105"/>
      <c r="K79"/>
    </row>
    <row r="80" spans="1:20" s="15" customFormat="1" ht="17.25" customHeight="1" x14ac:dyDescent="0.25">
      <c r="A80" s="55" t="s">
        <v>15</v>
      </c>
      <c r="B80" s="136">
        <f>16%*rsa_C0</f>
        <v>135.6816</v>
      </c>
      <c r="D80" s="54"/>
      <c r="E80" s="105"/>
      <c r="K80" s="13"/>
    </row>
    <row r="81" spans="1:12" s="15" customFormat="1" ht="17.25" customHeight="1" thickBot="1" x14ac:dyDescent="0.3">
      <c r="A81" s="56" t="s">
        <v>16</v>
      </c>
      <c r="B81" s="137">
        <f>16.5%*rsa_C1</f>
        <v>167.90598</v>
      </c>
      <c r="D81" s="54"/>
      <c r="E81" s="105"/>
      <c r="K81" s="13"/>
    </row>
    <row r="82" spans="1:12" s="15" customFormat="1" ht="12" customHeight="1" x14ac:dyDescent="0.25">
      <c r="A82" s="57"/>
      <c r="B82" s="58"/>
      <c r="K82"/>
    </row>
    <row r="83" spans="1:12" s="15" customFormat="1" ht="31.5" customHeight="1" thickBot="1" x14ac:dyDescent="0.3">
      <c r="A83" s="52" t="s">
        <v>158</v>
      </c>
      <c r="B83" s="17"/>
      <c r="D83" s="17"/>
      <c r="E83" s="63"/>
      <c r="J83" s="104"/>
      <c r="K83" s="112"/>
      <c r="L83" s="104"/>
    </row>
    <row r="84" spans="1:12" s="15" customFormat="1" ht="15.6" thickBot="1" x14ac:dyDescent="0.3">
      <c r="A84" s="53" t="s">
        <v>17</v>
      </c>
      <c r="B84" s="60" t="s">
        <v>11</v>
      </c>
      <c r="C84" s="61" t="s">
        <v>12</v>
      </c>
      <c r="D84" s="62" t="s">
        <v>29</v>
      </c>
      <c r="E84" s="63"/>
      <c r="J84" s="103"/>
      <c r="K84"/>
      <c r="L84" s="101"/>
    </row>
    <row r="85" spans="1:12" s="15" customFormat="1" x14ac:dyDescent="0.25">
      <c r="A85" s="55">
        <v>0</v>
      </c>
      <c r="B85" s="138">
        <v>565.34</v>
      </c>
      <c r="C85" s="139">
        <f>rsa_I0+0.5*rsa_I0</f>
        <v>848.01</v>
      </c>
      <c r="D85" s="143">
        <v>725.97</v>
      </c>
      <c r="E85" s="54"/>
      <c r="J85" s="103"/>
      <c r="K85"/>
      <c r="L85" s="101"/>
    </row>
    <row r="86" spans="1:12" s="15" customFormat="1" x14ac:dyDescent="0.25">
      <c r="A86" s="55">
        <v>1</v>
      </c>
      <c r="B86" s="139">
        <f>rsa_I0+0.5*rsa_I0</f>
        <v>848.01</v>
      </c>
      <c r="C86" s="140">
        <f>rsa_C0+0.3*rsa_I0</f>
        <v>1017.612</v>
      </c>
      <c r="D86" s="144">
        <v>967.97</v>
      </c>
      <c r="E86" s="483">
        <f>rsa_I1+0.5*asf</f>
        <v>906.06131136750002</v>
      </c>
      <c r="J86" s="103"/>
      <c r="K86"/>
      <c r="L86" s="101"/>
    </row>
    <row r="87" spans="1:12" s="15" customFormat="1" ht="18" customHeight="1" x14ac:dyDescent="0.25">
      <c r="A87" s="55">
        <v>2</v>
      </c>
      <c r="B87" s="139">
        <f>rsa_I1+0.3*rsa_I0</f>
        <v>1017.612</v>
      </c>
      <c r="C87" s="140">
        <f>rsa_C1+0.3*rsa_I0</f>
        <v>1187.2139999999999</v>
      </c>
      <c r="D87" s="144">
        <v>1209.96</v>
      </c>
      <c r="E87" s="483">
        <f>rsa_I2+0.5*asf*2</f>
        <v>1133.7146227349999</v>
      </c>
      <c r="J87" s="103"/>
      <c r="K87" s="112"/>
      <c r="L87" s="102"/>
    </row>
    <row r="88" spans="1:12" s="15" customFormat="1" ht="15.6" thickBot="1" x14ac:dyDescent="0.3">
      <c r="A88" s="56" t="s">
        <v>18</v>
      </c>
      <c r="B88" s="141">
        <f>0.4*rsa_I0</f>
        <v>226.13600000000002</v>
      </c>
      <c r="C88" s="142">
        <f>0.4*rsa_I0</f>
        <v>226.13600000000002</v>
      </c>
      <c r="D88" s="145">
        <v>241.99</v>
      </c>
      <c r="E88" s="54"/>
      <c r="K88"/>
    </row>
    <row r="89" spans="1:12" s="15" customFormat="1" x14ac:dyDescent="0.25">
      <c r="A89" s="30"/>
      <c r="B89" s="65"/>
      <c r="C89" s="65"/>
      <c r="D89" s="65"/>
      <c r="E89" s="54"/>
      <c r="K89" s="1"/>
    </row>
    <row r="90" spans="1:12" s="15" customFormat="1" ht="15.6" thickBot="1" x14ac:dyDescent="0.3">
      <c r="A90" s="56" t="s">
        <v>211</v>
      </c>
      <c r="B90" s="141">
        <v>6</v>
      </c>
      <c r="C90" s="65"/>
      <c r="D90" s="65"/>
      <c r="E90" s="54"/>
      <c r="K90" s="16"/>
    </row>
    <row r="91" spans="1:12" s="15" customFormat="1" x14ac:dyDescent="0.25">
      <c r="A91" s="30"/>
      <c r="B91" s="37"/>
      <c r="C91" s="37"/>
      <c r="D91" s="37"/>
      <c r="K91" s="13"/>
    </row>
    <row r="92" spans="1:12" s="15" customFormat="1" ht="16.5" customHeight="1" thickBot="1" x14ac:dyDescent="0.3">
      <c r="A92" s="52" t="s">
        <v>164</v>
      </c>
      <c r="B92" s="17"/>
      <c r="E92" s="13"/>
      <c r="K92" s="13"/>
    </row>
    <row r="93" spans="1:12" s="15" customFormat="1" ht="17.25" customHeight="1" thickBot="1" x14ac:dyDescent="0.3">
      <c r="A93" s="53" t="s">
        <v>14</v>
      </c>
      <c r="B93" s="135">
        <f>12%*pa_forf_I0</f>
        <v>66.379199999999997</v>
      </c>
      <c r="D93" s="54"/>
      <c r="E93" s="105"/>
      <c r="K93" s="16"/>
    </row>
    <row r="94" spans="1:12" s="15" customFormat="1" ht="17.25" customHeight="1" thickBot="1" x14ac:dyDescent="0.3">
      <c r="A94" s="55" t="s">
        <v>15</v>
      </c>
      <c r="B94" s="135">
        <f>16%*pa_forf_c0</f>
        <v>132.75839999999999</v>
      </c>
      <c r="D94" s="54"/>
      <c r="E94" s="105"/>
      <c r="K94" s="13"/>
    </row>
    <row r="95" spans="1:12" s="15" customFormat="1" ht="17.25" customHeight="1" thickBot="1" x14ac:dyDescent="0.3">
      <c r="A95" s="56" t="s">
        <v>16</v>
      </c>
      <c r="B95" s="135">
        <f>16.5%*pa_forf_c1</f>
        <v>164.28852000000001</v>
      </c>
      <c r="D95" s="54"/>
      <c r="E95" s="105"/>
      <c r="K95" s="13"/>
    </row>
    <row r="96" spans="1:12" s="15" customFormat="1" ht="31.5" customHeight="1" thickBot="1" x14ac:dyDescent="0.3">
      <c r="A96" s="52" t="s">
        <v>163</v>
      </c>
      <c r="B96" s="17"/>
      <c r="D96" s="17"/>
      <c r="E96" s="63"/>
      <c r="J96" s="104"/>
      <c r="K96" s="112"/>
      <c r="L96" s="104"/>
    </row>
    <row r="97" spans="1:12" s="15" customFormat="1" ht="15.6" thickBot="1" x14ac:dyDescent="0.3">
      <c r="A97" s="53" t="s">
        <v>17</v>
      </c>
      <c r="B97" s="60" t="s">
        <v>11</v>
      </c>
      <c r="C97" s="61" t="s">
        <v>12</v>
      </c>
      <c r="D97" s="62" t="s">
        <v>29</v>
      </c>
      <c r="E97" s="63"/>
      <c r="F97" s="13" t="s">
        <v>319</v>
      </c>
      <c r="J97" s="103"/>
      <c r="K97" s="16"/>
      <c r="L97" s="101"/>
    </row>
    <row r="98" spans="1:12" s="15" customFormat="1" x14ac:dyDescent="0.25">
      <c r="A98" s="55">
        <v>0</v>
      </c>
      <c r="B98" s="138">
        <v>553.16</v>
      </c>
      <c r="C98" s="139">
        <f>pa_forf_I0+0.5*pa_forf_I0</f>
        <v>829.74</v>
      </c>
      <c r="D98" s="143">
        <f>1.28412*pa_forf_I0</f>
        <v>710.32381919999989</v>
      </c>
      <c r="E98" s="54"/>
      <c r="F98" s="13" t="s">
        <v>320</v>
      </c>
      <c r="J98" s="103"/>
      <c r="K98" s="16"/>
      <c r="L98" s="101"/>
    </row>
    <row r="99" spans="1:12" s="15" customFormat="1" x14ac:dyDescent="0.25">
      <c r="A99" s="55">
        <v>1</v>
      </c>
      <c r="B99" s="139">
        <f>pa_forf_I0+0.5*pa_forf_I0</f>
        <v>829.74</v>
      </c>
      <c r="C99" s="140">
        <f>pa_forf_c0+0.3*pa_forf_I0</f>
        <v>995.68799999999999</v>
      </c>
      <c r="D99" s="144">
        <f>pa_forfm_I0+0.42804*pa_forf_I0</f>
        <v>947.09842559999993</v>
      </c>
      <c r="E99" s="483">
        <f>pa_forf_I1+0.5*asf</f>
        <v>887.79131136750004</v>
      </c>
      <c r="F99" s="236" t="s">
        <v>321</v>
      </c>
      <c r="J99" s="103"/>
      <c r="K99" s="16"/>
      <c r="L99" s="101"/>
    </row>
    <row r="100" spans="1:12" s="15" customFormat="1" ht="18" customHeight="1" x14ac:dyDescent="0.25">
      <c r="A100" s="55">
        <v>2</v>
      </c>
      <c r="B100" s="139">
        <f>pa_forf_I1+0.3*pa_forf_I0</f>
        <v>995.68799999999999</v>
      </c>
      <c r="C100" s="140">
        <f>pa_forf_c1+0.3*pa_forf_I0</f>
        <v>1161.636</v>
      </c>
      <c r="D100" s="144">
        <f>pa_forfm_I1+0.42804*pa_forf_I0</f>
        <v>1183.873032</v>
      </c>
      <c r="E100" s="483">
        <f>pa_forf_I2+0.5*asf*2</f>
        <v>1111.7906227349999</v>
      </c>
      <c r="F100" s="237" t="s">
        <v>322</v>
      </c>
      <c r="J100" s="103"/>
      <c r="K100" s="112"/>
      <c r="L100" s="102"/>
    </row>
    <row r="101" spans="1:12" s="15" customFormat="1" ht="15.6" thickBot="1" x14ac:dyDescent="0.3">
      <c r="A101" s="56" t="s">
        <v>18</v>
      </c>
      <c r="B101" s="141">
        <f>0.4*pa_forf_I0</f>
        <v>221.26400000000001</v>
      </c>
      <c r="C101" s="142">
        <f>pa_sup_enf</f>
        <v>221.26400000000001</v>
      </c>
      <c r="D101" s="145">
        <f>0.428*pa_forf_I0</f>
        <v>236.75247999999999</v>
      </c>
      <c r="E101" s="54"/>
      <c r="K101" s="16"/>
    </row>
    <row r="102" spans="1:12" s="15" customFormat="1" ht="15.6" thickBot="1" x14ac:dyDescent="0.3">
      <c r="A102" s="64" t="s">
        <v>91</v>
      </c>
      <c r="B102" s="146">
        <v>0.61</v>
      </c>
      <c r="C102" s="37"/>
      <c r="D102" s="37"/>
      <c r="F102" s="16"/>
    </row>
    <row r="103" spans="1:12" x14ac:dyDescent="0.25">
      <c r="F103" s="235"/>
    </row>
    <row r="104" spans="1:12" s="15" customFormat="1" ht="16.2" thickBot="1" x14ac:dyDescent="0.3">
      <c r="A104" s="52" t="s">
        <v>150</v>
      </c>
      <c r="C104" s="37"/>
      <c r="D104" s="37"/>
      <c r="F104" s="16"/>
      <c r="L104" s="34"/>
    </row>
    <row r="105" spans="1:12" s="15" customFormat="1" x14ac:dyDescent="0.25">
      <c r="A105" s="66" t="s">
        <v>200</v>
      </c>
      <c r="B105" s="147">
        <f>59</f>
        <v>59</v>
      </c>
      <c r="C105" s="37"/>
      <c r="D105" s="37"/>
      <c r="F105" s="235"/>
    </row>
    <row r="106" spans="1:12" s="15" customFormat="1" x14ac:dyDescent="0.25">
      <c r="A106" s="67" t="s">
        <v>151</v>
      </c>
      <c r="B106" s="148">
        <v>120</v>
      </c>
      <c r="C106" s="37"/>
      <c r="D106" s="37"/>
    </row>
    <row r="107" spans="1:12" s="15" customFormat="1" ht="15.6" thickBot="1" x14ac:dyDescent="0.3">
      <c r="A107" s="68" t="s">
        <v>152</v>
      </c>
      <c r="B107" s="137">
        <f>29.101%*pa_forf_I0</f>
        <v>160.97509159999998</v>
      </c>
      <c r="C107" s="37"/>
      <c r="D107" s="37"/>
      <c r="F107" s="16"/>
    </row>
    <row r="108" spans="1:12" s="15" customFormat="1" x14ac:dyDescent="0.25">
      <c r="A108" s="30"/>
      <c r="B108" s="65"/>
      <c r="C108" s="37"/>
      <c r="D108" s="37"/>
      <c r="F108" s="235"/>
    </row>
    <row r="109" spans="1:12" ht="15.6" thickBot="1" x14ac:dyDescent="0.3">
      <c r="A109" s="68" t="s">
        <v>211</v>
      </c>
      <c r="B109" s="137">
        <v>15</v>
      </c>
    </row>
    <row r="110" spans="1:12" s="15" customFormat="1" x14ac:dyDescent="0.25">
      <c r="A110" s="30"/>
      <c r="B110" s="65"/>
      <c r="C110" s="37"/>
      <c r="D110" s="37"/>
      <c r="E110" s="59"/>
      <c r="F110" s="63"/>
    </row>
    <row r="111" spans="1:12" s="15" customFormat="1" x14ac:dyDescent="0.25">
      <c r="A111" s="17"/>
    </row>
    <row r="112" spans="1:12" s="15" customFormat="1" ht="15.6" thickBot="1" x14ac:dyDescent="0.3">
      <c r="A112" s="17" t="s">
        <v>47</v>
      </c>
      <c r="G112" s="15" t="s">
        <v>64</v>
      </c>
      <c r="H112" s="15" t="s">
        <v>62</v>
      </c>
      <c r="I112" s="15" t="s">
        <v>63</v>
      </c>
      <c r="J112" s="17"/>
      <c r="K112" s="17"/>
    </row>
    <row r="113" spans="1:11" s="15" customFormat="1" x14ac:dyDescent="0.25">
      <c r="A113" s="72" t="s">
        <v>19</v>
      </c>
      <c r="B113" s="73"/>
      <c r="C113" s="73"/>
      <c r="D113" s="73"/>
      <c r="E113" s="74"/>
      <c r="F113" s="75"/>
      <c r="G113" s="210">
        <v>296.82</v>
      </c>
      <c r="H113" s="210">
        <v>258.69</v>
      </c>
      <c r="I113" s="210">
        <v>242.46</v>
      </c>
      <c r="K113" s="76"/>
    </row>
    <row r="114" spans="1:11" s="15" customFormat="1" x14ac:dyDescent="0.25">
      <c r="A114" s="77" t="s">
        <v>20</v>
      </c>
      <c r="B114" s="78"/>
      <c r="C114" s="78"/>
      <c r="D114" s="78"/>
      <c r="E114" s="79"/>
      <c r="F114" s="80"/>
      <c r="G114" s="211">
        <v>357.99</v>
      </c>
      <c r="H114" s="211">
        <v>316.64</v>
      </c>
      <c r="I114" s="211">
        <v>293.92</v>
      </c>
    </row>
    <row r="115" spans="1:11" s="15" customFormat="1" x14ac:dyDescent="0.25">
      <c r="A115" s="77" t="s">
        <v>21</v>
      </c>
      <c r="B115" s="78"/>
      <c r="C115" s="78"/>
      <c r="D115" s="78"/>
      <c r="E115" s="79"/>
      <c r="F115" s="80"/>
      <c r="G115" s="211">
        <v>404.6</v>
      </c>
      <c r="H115" s="211">
        <v>356.3</v>
      </c>
      <c r="I115" s="211">
        <v>51.86</v>
      </c>
    </row>
    <row r="116" spans="1:11" s="15" customFormat="1" ht="15.6" thickBot="1" x14ac:dyDescent="0.3">
      <c r="A116" s="81" t="s">
        <v>22</v>
      </c>
      <c r="B116" s="82"/>
      <c r="C116" s="82"/>
      <c r="D116" s="82"/>
      <c r="E116" s="83"/>
      <c r="F116" s="84"/>
      <c r="G116" s="485">
        <v>58.7</v>
      </c>
      <c r="H116" s="485">
        <v>51.86</v>
      </c>
      <c r="I116" s="485">
        <v>47.23</v>
      </c>
    </row>
    <row r="117" spans="1:11" s="15" customFormat="1" x14ac:dyDescent="0.25">
      <c r="A117" s="72" t="s">
        <v>23</v>
      </c>
      <c r="B117" s="73"/>
      <c r="C117" s="73"/>
      <c r="D117" s="73"/>
      <c r="E117" s="74"/>
      <c r="F117" s="75"/>
      <c r="G117" s="496">
        <v>53.99</v>
      </c>
      <c r="H117" s="497"/>
      <c r="I117" s="498"/>
    </row>
    <row r="118" spans="1:11" s="15" customFormat="1" x14ac:dyDescent="0.25">
      <c r="A118" s="77" t="s">
        <v>24</v>
      </c>
      <c r="B118" s="78"/>
      <c r="C118" s="78"/>
      <c r="D118" s="78"/>
      <c r="E118" s="79"/>
      <c r="F118" s="80"/>
      <c r="G118" s="499">
        <v>66.23</v>
      </c>
      <c r="H118" s="500"/>
      <c r="I118" s="501"/>
    </row>
    <row r="119" spans="1:11" s="15" customFormat="1" ht="15.6" thickBot="1" x14ac:dyDescent="0.3">
      <c r="A119" s="81" t="s">
        <v>25</v>
      </c>
      <c r="B119" s="82"/>
      <c r="C119" s="82"/>
      <c r="D119" s="82"/>
      <c r="E119" s="83"/>
      <c r="F119" s="84"/>
      <c r="G119" s="502">
        <v>12.24</v>
      </c>
      <c r="H119" s="503"/>
      <c r="I119" s="504"/>
    </row>
    <row r="120" spans="1:11" s="15" customFormat="1" x14ac:dyDescent="0.25">
      <c r="A120" s="72" t="s">
        <v>179</v>
      </c>
      <c r="B120" s="73"/>
      <c r="C120" s="73"/>
      <c r="D120" s="73"/>
      <c r="E120" s="74"/>
      <c r="F120" s="75"/>
      <c r="G120" s="115"/>
      <c r="H120" s="212">
        <v>4588</v>
      </c>
      <c r="I120" s="116"/>
    </row>
    <row r="121" spans="1:11" s="15" customFormat="1" x14ac:dyDescent="0.25">
      <c r="A121" s="77" t="s">
        <v>180</v>
      </c>
      <c r="B121" s="78"/>
      <c r="C121" s="78"/>
      <c r="D121" s="78"/>
      <c r="E121" s="79"/>
      <c r="F121" s="80"/>
      <c r="G121" s="117"/>
      <c r="H121" s="213">
        <v>6572</v>
      </c>
      <c r="I121" s="118"/>
    </row>
    <row r="122" spans="1:11" s="15" customFormat="1" x14ac:dyDescent="0.25">
      <c r="A122" s="77" t="s">
        <v>181</v>
      </c>
      <c r="B122" s="78"/>
      <c r="C122" s="78"/>
      <c r="D122" s="78"/>
      <c r="E122" s="79"/>
      <c r="F122" s="80"/>
      <c r="G122" s="117"/>
      <c r="H122" s="213">
        <v>7839</v>
      </c>
      <c r="I122" s="118"/>
    </row>
    <row r="123" spans="1:11" s="15" customFormat="1" x14ac:dyDescent="0.25">
      <c r="A123" s="77" t="s">
        <v>182</v>
      </c>
      <c r="B123" s="78"/>
      <c r="C123" s="78"/>
      <c r="D123" s="78"/>
      <c r="E123" s="79"/>
      <c r="F123" s="80"/>
      <c r="G123" s="117"/>
      <c r="H123" s="213">
        <v>8015</v>
      </c>
      <c r="I123" s="118"/>
    </row>
    <row r="124" spans="1:11" s="15" customFormat="1" x14ac:dyDescent="0.25">
      <c r="A124" s="77" t="s">
        <v>183</v>
      </c>
      <c r="B124" s="78"/>
      <c r="C124" s="78"/>
      <c r="D124" s="78"/>
      <c r="E124" s="79"/>
      <c r="F124" s="80"/>
      <c r="G124" s="117"/>
      <c r="H124" s="213">
        <v>8322</v>
      </c>
      <c r="I124" s="118"/>
    </row>
    <row r="125" spans="1:11" s="15" customFormat="1" x14ac:dyDescent="0.25">
      <c r="A125" s="77" t="s">
        <v>184</v>
      </c>
      <c r="B125" s="78"/>
      <c r="C125" s="78"/>
      <c r="D125" s="78"/>
      <c r="E125" s="79"/>
      <c r="F125" s="80"/>
      <c r="G125" s="117"/>
      <c r="H125" s="213">
        <v>8631</v>
      </c>
      <c r="I125" s="118"/>
    </row>
    <row r="126" spans="1:11" s="15" customFormat="1" x14ac:dyDescent="0.25">
      <c r="A126" s="77" t="s">
        <v>185</v>
      </c>
      <c r="B126" s="78"/>
      <c r="C126" s="78"/>
      <c r="D126" s="78"/>
      <c r="E126" s="79"/>
      <c r="F126" s="80"/>
      <c r="G126" s="117"/>
      <c r="H126" s="213">
        <v>8938</v>
      </c>
      <c r="I126" s="118"/>
    </row>
    <row r="127" spans="1:11" s="15" customFormat="1" x14ac:dyDescent="0.25">
      <c r="A127" s="77" t="s">
        <v>186</v>
      </c>
      <c r="B127" s="78"/>
      <c r="C127" s="78"/>
      <c r="D127" s="78"/>
      <c r="E127" s="79"/>
      <c r="F127" s="80"/>
      <c r="G127" s="117"/>
      <c r="H127" s="213">
        <v>9246</v>
      </c>
      <c r="I127" s="118"/>
    </row>
    <row r="128" spans="1:11" s="15" customFormat="1" ht="18" customHeight="1" thickBot="1" x14ac:dyDescent="0.3">
      <c r="A128" s="81" t="s">
        <v>187</v>
      </c>
      <c r="B128" s="82"/>
      <c r="C128" s="82"/>
      <c r="D128" s="82"/>
      <c r="E128" s="83"/>
      <c r="F128" s="84"/>
      <c r="G128" s="119"/>
      <c r="H128" s="214">
        <v>305</v>
      </c>
      <c r="I128" s="120"/>
    </row>
    <row r="129" spans="1:19" s="15" customFormat="1" ht="15.6" thickBot="1" x14ac:dyDescent="0.3">
      <c r="A129" s="85" t="s">
        <v>79</v>
      </c>
      <c r="B129" s="86"/>
      <c r="C129" s="86"/>
      <c r="D129" s="86"/>
      <c r="E129" s="87"/>
      <c r="F129" s="239"/>
      <c r="G129" s="515">
        <v>35.1</v>
      </c>
      <c r="H129" s="515"/>
      <c r="I129" s="515"/>
    </row>
    <row r="130" spans="1:19" s="15" customFormat="1" ht="15.6" thickBot="1" x14ac:dyDescent="0.3">
      <c r="A130" s="85" t="s">
        <v>78</v>
      </c>
      <c r="B130" s="86"/>
      <c r="C130" s="86"/>
      <c r="D130" s="86"/>
      <c r="E130" s="87"/>
      <c r="F130" s="88"/>
      <c r="G130" s="519">
        <v>8.5000000000000006E-2</v>
      </c>
      <c r="H130" s="520"/>
      <c r="I130" s="521"/>
    </row>
    <row r="131" spans="1:19" s="15" customFormat="1" ht="16.95" customHeight="1" x14ac:dyDescent="0.25">
      <c r="A131" s="72" t="s">
        <v>188</v>
      </c>
      <c r="B131" s="73"/>
      <c r="C131" s="73"/>
      <c r="D131" s="73"/>
      <c r="E131" s="74"/>
      <c r="F131" s="75"/>
      <c r="G131" s="522">
        <v>2.8299999999999999E-2</v>
      </c>
      <c r="H131" s="523"/>
      <c r="I131" s="524"/>
    </row>
    <row r="132" spans="1:19" s="15" customFormat="1" x14ac:dyDescent="0.25">
      <c r="A132" s="77" t="s">
        <v>189</v>
      </c>
      <c r="B132" s="78"/>
      <c r="C132" s="78"/>
      <c r="D132" s="78"/>
      <c r="E132" s="79"/>
      <c r="F132" s="80"/>
      <c r="G132" s="516">
        <v>3.15E-2</v>
      </c>
      <c r="H132" s="517"/>
      <c r="I132" s="518"/>
    </row>
    <row r="133" spans="1:19" s="15" customFormat="1" x14ac:dyDescent="0.25">
      <c r="A133" s="77" t="s">
        <v>190</v>
      </c>
      <c r="B133" s="78"/>
      <c r="C133" s="78"/>
      <c r="D133" s="78"/>
      <c r="E133" s="79"/>
      <c r="F133" s="80"/>
      <c r="G133" s="516">
        <v>2.7E-2</v>
      </c>
      <c r="H133" s="517"/>
      <c r="I133" s="518"/>
    </row>
    <row r="134" spans="1:19" s="15" customFormat="1" x14ac:dyDescent="0.25">
      <c r="A134" s="77" t="s">
        <v>191</v>
      </c>
      <c r="B134" s="78"/>
      <c r="C134" s="78"/>
      <c r="D134" s="78"/>
      <c r="E134" s="79"/>
      <c r="F134" s="80"/>
      <c r="G134" s="516">
        <v>2.3800000000000002E-2</v>
      </c>
      <c r="H134" s="517"/>
      <c r="I134" s="518"/>
    </row>
    <row r="135" spans="1:19" s="15" customFormat="1" x14ac:dyDescent="0.25">
      <c r="A135" s="77" t="s">
        <v>192</v>
      </c>
      <c r="B135" s="78"/>
      <c r="C135" s="78"/>
      <c r="D135" s="78"/>
      <c r="E135" s="79"/>
      <c r="F135" s="80"/>
      <c r="G135" s="516">
        <v>2.01E-2</v>
      </c>
      <c r="H135" s="517"/>
      <c r="I135" s="518"/>
    </row>
    <row r="136" spans="1:19" s="15" customFormat="1" x14ac:dyDescent="0.25">
      <c r="A136" s="77" t="s">
        <v>193</v>
      </c>
      <c r="B136" s="78"/>
      <c r="C136" s="78"/>
      <c r="D136" s="78"/>
      <c r="E136" s="79"/>
      <c r="F136" s="80"/>
      <c r="G136" s="516">
        <v>1.8499999999999999E-2</v>
      </c>
      <c r="H136" s="517"/>
      <c r="I136" s="518"/>
    </row>
    <row r="137" spans="1:19" s="15" customFormat="1" ht="15.6" thickBot="1" x14ac:dyDescent="0.3">
      <c r="A137" s="81" t="s">
        <v>194</v>
      </c>
      <c r="B137" s="82"/>
      <c r="C137" s="82"/>
      <c r="D137" s="82"/>
      <c r="E137" s="83"/>
      <c r="F137" s="84"/>
      <c r="G137" s="525">
        <v>-5.9999999999999995E-4</v>
      </c>
      <c r="H137" s="526"/>
      <c r="I137" s="527"/>
    </row>
    <row r="138" spans="1:19" s="15" customFormat="1" x14ac:dyDescent="0.25">
      <c r="A138" s="72" t="s">
        <v>212</v>
      </c>
      <c r="B138" s="73"/>
      <c r="C138" s="73"/>
      <c r="D138" s="73"/>
      <c r="E138" s="74"/>
      <c r="F138" s="75"/>
      <c r="G138" s="215">
        <f>(0.45*0.3+0.68*(G$113/$H$113-0.75))/100</f>
        <v>4.0522961846225208E-3</v>
      </c>
      <c r="H138" s="215">
        <f>(0.45*0.3+0.68*(H$113/$H$113-0.75))/100</f>
        <v>3.0500000000000006E-3</v>
      </c>
      <c r="I138" s="215">
        <f>(0.45*0.3+0.68*(I$113/$H$113-0.75))/100</f>
        <v>2.6233735358923808E-3</v>
      </c>
    </row>
    <row r="139" spans="1:19" s="15" customFormat="1" ht="15.6" thickBot="1" x14ac:dyDescent="0.3">
      <c r="A139" s="81" t="s">
        <v>327</v>
      </c>
      <c r="B139" s="82"/>
      <c r="C139" s="82"/>
      <c r="D139" s="82"/>
      <c r="E139" s="83"/>
      <c r="F139" s="83"/>
      <c r="G139" s="253">
        <v>3.4</v>
      </c>
      <c r="H139" s="216">
        <v>2.5</v>
      </c>
      <c r="I139" s="254">
        <v>2.5</v>
      </c>
      <c r="J139" s="252"/>
      <c r="K139" s="252"/>
      <c r="L139" s="252"/>
    </row>
    <row r="140" spans="1:19" s="15" customFormat="1" ht="15.6" thickBot="1" x14ac:dyDescent="0.3">
      <c r="A140" s="81" t="s">
        <v>328</v>
      </c>
      <c r="B140" s="82"/>
      <c r="C140" s="82"/>
      <c r="D140" s="82"/>
      <c r="E140" s="83"/>
      <c r="F140" s="83"/>
      <c r="G140" s="253">
        <v>4</v>
      </c>
      <c r="H140" s="216">
        <v>3.1</v>
      </c>
      <c r="I140" s="254">
        <v>3.1</v>
      </c>
      <c r="J140" s="252"/>
      <c r="K140" s="252"/>
      <c r="L140" s="252"/>
    </row>
    <row r="141" spans="1:19" s="15" customFormat="1" ht="15.6" thickBot="1" x14ac:dyDescent="0.3">
      <c r="A141" s="81" t="s">
        <v>213</v>
      </c>
      <c r="B141" s="82"/>
      <c r="C141" s="82"/>
      <c r="D141" s="82"/>
      <c r="E141" s="83"/>
      <c r="F141" s="83"/>
      <c r="G141" s="217"/>
      <c r="H141" s="218">
        <v>5</v>
      </c>
      <c r="I141" s="219"/>
    </row>
    <row r="142" spans="1:19" s="15" customFormat="1" ht="15.6" thickBot="1" x14ac:dyDescent="0.3">
      <c r="A142" s="81" t="s">
        <v>26</v>
      </c>
      <c r="B142" s="82"/>
      <c r="C142" s="82"/>
      <c r="D142" s="82"/>
      <c r="E142" s="83"/>
      <c r="F142" s="83"/>
      <c r="G142" s="217"/>
      <c r="H142" s="218">
        <v>10</v>
      </c>
      <c r="I142" s="219"/>
      <c r="J142" s="95"/>
      <c r="P142" s="106"/>
      <c r="Q142" s="106"/>
      <c r="R142" s="106"/>
      <c r="S142" s="106"/>
    </row>
    <row r="143" spans="1:19" s="15" customFormat="1" x14ac:dyDescent="0.25">
      <c r="A143" s="17"/>
    </row>
    <row r="144" spans="1:19" s="19" customFormat="1" ht="15.6" x14ac:dyDescent="0.25">
      <c r="A144" s="18" t="s">
        <v>168</v>
      </c>
    </row>
    <row r="145" spans="1:12" s="15" customFormat="1" x14ac:dyDescent="0.25">
      <c r="A145" s="17"/>
    </row>
    <row r="146" spans="1:12" s="15" customFormat="1" ht="16.2" thickBot="1" x14ac:dyDescent="0.3">
      <c r="A146" s="70" t="s">
        <v>215</v>
      </c>
      <c r="B146" s="71"/>
      <c r="C146" s="71"/>
      <c r="D146" s="71"/>
      <c r="E146" s="71"/>
      <c r="F146" s="71"/>
      <c r="G146" s="71"/>
    </row>
    <row r="147" spans="1:12" s="15" customFormat="1" ht="15.6" x14ac:dyDescent="0.25">
      <c r="A147" s="89" t="s">
        <v>30</v>
      </c>
      <c r="B147" s="90"/>
      <c r="C147" s="90"/>
      <c r="D147" s="90"/>
      <c r="E147" s="90"/>
      <c r="F147" s="90"/>
      <c r="G147" s="150">
        <v>10084</v>
      </c>
      <c r="H147" s="249"/>
      <c r="I147" s="250"/>
      <c r="J147" s="250"/>
    </row>
    <row r="148" spans="1:12" s="15" customFormat="1" ht="15.6" x14ac:dyDescent="0.25">
      <c r="A148" s="92" t="s">
        <v>31</v>
      </c>
      <c r="B148" s="28"/>
      <c r="C148" s="28"/>
      <c r="D148" s="28"/>
      <c r="E148" s="28"/>
      <c r="F148" s="28"/>
      <c r="G148" s="151">
        <v>25710</v>
      </c>
      <c r="H148" s="174"/>
      <c r="I148" s="17"/>
      <c r="J148" s="52"/>
    </row>
    <row r="149" spans="1:12" s="15" customFormat="1" x14ac:dyDescent="0.25">
      <c r="A149" s="92" t="s">
        <v>32</v>
      </c>
      <c r="B149" s="28"/>
      <c r="C149" s="28"/>
      <c r="D149" s="28"/>
      <c r="E149" s="28"/>
      <c r="F149" s="28"/>
      <c r="G149" s="151">
        <v>73516</v>
      </c>
      <c r="H149" s="17"/>
      <c r="I149" s="17"/>
      <c r="J149" s="17"/>
    </row>
    <row r="150" spans="1:12" s="15" customFormat="1" x14ac:dyDescent="0.25">
      <c r="A150" s="92" t="s">
        <v>33</v>
      </c>
      <c r="B150" s="28"/>
      <c r="C150" s="28"/>
      <c r="D150" s="28"/>
      <c r="E150" s="28"/>
      <c r="F150" s="28"/>
      <c r="G150" s="151">
        <v>158122</v>
      </c>
      <c r="H150" s="174"/>
      <c r="I150" s="17"/>
      <c r="J150" s="174"/>
    </row>
    <row r="151" spans="1:12" s="15" customFormat="1" x14ac:dyDescent="0.25">
      <c r="A151" s="92" t="s">
        <v>34</v>
      </c>
      <c r="B151" s="28"/>
      <c r="C151" s="28"/>
      <c r="D151" s="28"/>
      <c r="E151" s="28"/>
      <c r="F151" s="28"/>
      <c r="G151" s="152">
        <v>0.11</v>
      </c>
      <c r="H151" s="17"/>
      <c r="I151" s="17"/>
      <c r="J151" s="17"/>
    </row>
    <row r="152" spans="1:12" s="15" customFormat="1" x14ac:dyDescent="0.25">
      <c r="A152" s="92" t="s">
        <v>35</v>
      </c>
      <c r="B152" s="28"/>
      <c r="C152" s="28"/>
      <c r="D152" s="28"/>
      <c r="E152" s="28"/>
      <c r="F152" s="28"/>
      <c r="G152" s="152">
        <v>0.3</v>
      </c>
      <c r="H152" s="174"/>
      <c r="I152" s="17"/>
      <c r="J152" s="174"/>
    </row>
    <row r="153" spans="1:12" s="15" customFormat="1" ht="15.6" x14ac:dyDescent="0.25">
      <c r="A153" s="92" t="s">
        <v>36</v>
      </c>
      <c r="B153" s="28"/>
      <c r="C153" s="28"/>
      <c r="D153" s="28"/>
      <c r="E153" s="28"/>
      <c r="F153" s="28"/>
      <c r="G153" s="152">
        <v>0.41</v>
      </c>
      <c r="H153" s="174"/>
      <c r="I153" s="17"/>
      <c r="J153" s="17"/>
      <c r="L153" s="204"/>
    </row>
    <row r="154" spans="1:12" s="15" customFormat="1" x14ac:dyDescent="0.25">
      <c r="A154" s="92" t="s">
        <v>37</v>
      </c>
      <c r="B154" s="28"/>
      <c r="C154" s="28"/>
      <c r="D154" s="28"/>
      <c r="E154" s="28"/>
      <c r="F154" s="28"/>
      <c r="G154" s="152">
        <v>0.45</v>
      </c>
      <c r="H154" s="174"/>
      <c r="I154" s="17"/>
      <c r="J154" s="174"/>
      <c r="K154" s="205"/>
      <c r="L154" s="251"/>
    </row>
    <row r="155" spans="1:12" s="15" customFormat="1" x14ac:dyDescent="0.25">
      <c r="A155" s="51" t="s">
        <v>45</v>
      </c>
      <c r="B155" s="28"/>
      <c r="C155" s="28"/>
      <c r="D155" s="28"/>
      <c r="E155" s="28"/>
      <c r="F155" s="28"/>
      <c r="G155" s="153">
        <f>irpp_taux1*irpp_seuil1</f>
        <v>1109.24</v>
      </c>
      <c r="H155" s="174"/>
      <c r="I155" s="17"/>
      <c r="J155" s="17"/>
    </row>
    <row r="156" spans="1:12" s="15" customFormat="1" x14ac:dyDescent="0.25">
      <c r="A156" s="92" t="s">
        <v>42</v>
      </c>
      <c r="B156" s="28"/>
      <c r="C156" s="28"/>
      <c r="D156" s="28"/>
      <c r="E156" s="28"/>
      <c r="F156" s="28"/>
      <c r="G156" s="153">
        <f>(irpp_taux2-irpp_taux1)*irpp_seuil2+G155</f>
        <v>5994.1399999999994</v>
      </c>
      <c r="H156" s="174"/>
      <c r="I156" s="17"/>
      <c r="J156" s="17"/>
    </row>
    <row r="157" spans="1:12" s="15" customFormat="1" x14ac:dyDescent="0.25">
      <c r="A157" s="92" t="s">
        <v>43</v>
      </c>
      <c r="B157" s="28"/>
      <c r="C157" s="28"/>
      <c r="D157" s="28"/>
      <c r="E157" s="28"/>
      <c r="F157" s="28"/>
      <c r="G157" s="153">
        <f>(irpp_taux3-irpp_taux2)*irpp_seuil3+G156</f>
        <v>14080.899999999998</v>
      </c>
      <c r="H157" s="174"/>
      <c r="I157" s="17"/>
      <c r="J157" s="17"/>
    </row>
    <row r="158" spans="1:12" s="15" customFormat="1" x14ac:dyDescent="0.25">
      <c r="A158" s="92" t="s">
        <v>44</v>
      </c>
      <c r="B158" s="28"/>
      <c r="C158" s="28"/>
      <c r="D158" s="28"/>
      <c r="E158" s="28"/>
      <c r="F158" s="28"/>
      <c r="G158" s="153">
        <f>(irpp_taux4-irpp_taux3)*irpp_seuil4+G157</f>
        <v>20405.780000000002</v>
      </c>
      <c r="H158" s="174"/>
      <c r="I158" s="17"/>
      <c r="J158" s="17"/>
    </row>
    <row r="159" spans="1:12" s="15" customFormat="1" x14ac:dyDescent="0.25">
      <c r="A159" s="220" t="s">
        <v>169</v>
      </c>
      <c r="B159" s="221"/>
      <c r="C159" s="221"/>
      <c r="D159" s="221"/>
      <c r="E159" s="221"/>
      <c r="F159" s="222"/>
      <c r="G159" s="157">
        <v>250000</v>
      </c>
      <c r="H159" s="174"/>
      <c r="I159" s="17"/>
      <c r="J159" s="17"/>
    </row>
    <row r="160" spans="1:12" s="15" customFormat="1" x14ac:dyDescent="0.25">
      <c r="A160" s="220" t="s">
        <v>170</v>
      </c>
      <c r="B160" s="221"/>
      <c r="C160" s="221"/>
      <c r="D160" s="221"/>
      <c r="E160" s="221"/>
      <c r="F160" s="222"/>
      <c r="G160" s="157">
        <v>500000</v>
      </c>
      <c r="I160" s="17"/>
      <c r="J160" s="17"/>
    </row>
    <row r="161" spans="1:10" s="15" customFormat="1" x14ac:dyDescent="0.25">
      <c r="A161" s="220" t="s">
        <v>171</v>
      </c>
      <c r="B161" s="221"/>
      <c r="C161" s="221"/>
      <c r="D161" s="221"/>
      <c r="E161" s="221"/>
      <c r="F161" s="222"/>
      <c r="G161" s="158">
        <v>0.03</v>
      </c>
      <c r="H161" s="174"/>
      <c r="I161" s="17"/>
      <c r="J161" s="17"/>
    </row>
    <row r="162" spans="1:10" s="15" customFormat="1" ht="15.6" thickBot="1" x14ac:dyDescent="0.3">
      <c r="A162" s="223" t="s">
        <v>172</v>
      </c>
      <c r="B162" s="224"/>
      <c r="C162" s="224"/>
      <c r="D162" s="224"/>
      <c r="E162" s="224"/>
      <c r="F162" s="225"/>
      <c r="G162" s="159">
        <v>0.04</v>
      </c>
      <c r="H162" s="174"/>
      <c r="I162" s="17"/>
      <c r="J162" s="17"/>
    </row>
    <row r="163" spans="1:10" s="15" customFormat="1" x14ac:dyDescent="0.25">
      <c r="A163" s="92" t="s">
        <v>80</v>
      </c>
      <c r="B163" s="28"/>
      <c r="C163" s="28"/>
      <c r="D163" s="28"/>
      <c r="E163" s="28"/>
      <c r="F163" s="28"/>
      <c r="G163" s="152">
        <v>0.1</v>
      </c>
      <c r="H163" s="174"/>
      <c r="I163" s="17"/>
      <c r="J163" s="17"/>
    </row>
    <row r="164" spans="1:10" s="15" customFormat="1" x14ac:dyDescent="0.25">
      <c r="A164" s="92" t="s">
        <v>38</v>
      </c>
      <c r="B164" s="28"/>
      <c r="C164" s="28"/>
      <c r="D164" s="28"/>
      <c r="E164" s="28"/>
      <c r="F164" s="28"/>
      <c r="G164" s="154">
        <v>12652</v>
      </c>
      <c r="H164" s="174"/>
      <c r="I164" s="238"/>
      <c r="J164" s="17"/>
    </row>
    <row r="165" spans="1:10" s="15" customFormat="1" x14ac:dyDescent="0.25">
      <c r="A165" s="92" t="s">
        <v>39</v>
      </c>
      <c r="B165" s="28"/>
      <c r="C165" s="28"/>
      <c r="D165" s="28"/>
      <c r="E165" s="28"/>
      <c r="F165" s="28"/>
      <c r="G165" s="154">
        <v>442</v>
      </c>
      <c r="H165" s="91"/>
    </row>
    <row r="166" spans="1:10" s="15" customFormat="1" x14ac:dyDescent="0.25">
      <c r="A166" s="92" t="s">
        <v>468</v>
      </c>
      <c r="B166" s="28"/>
      <c r="C166" s="28"/>
      <c r="D166" s="28"/>
      <c r="E166" s="28"/>
      <c r="F166" s="28"/>
      <c r="G166" s="152">
        <v>0.1</v>
      </c>
      <c r="H166" s="174"/>
      <c r="I166" s="17"/>
      <c r="J166" s="17"/>
    </row>
    <row r="167" spans="1:10" s="15" customFormat="1" x14ac:dyDescent="0.25">
      <c r="A167" s="92" t="s">
        <v>323</v>
      </c>
      <c r="B167" s="28"/>
      <c r="C167" s="28"/>
      <c r="D167" s="28"/>
      <c r="E167" s="28"/>
      <c r="F167" s="28"/>
      <c r="G167" s="154">
        <v>3858</v>
      </c>
      <c r="H167" s="91"/>
    </row>
    <row r="168" spans="1:10" s="15" customFormat="1" x14ac:dyDescent="0.25">
      <c r="A168" s="92" t="s">
        <v>324</v>
      </c>
      <c r="B168" s="28"/>
      <c r="C168" s="28"/>
      <c r="D168" s="28"/>
      <c r="E168" s="28"/>
      <c r="F168" s="28"/>
      <c r="G168" s="154">
        <v>394</v>
      </c>
      <c r="H168" s="91"/>
      <c r="I168" s="94"/>
    </row>
    <row r="169" spans="1:10" s="15" customFormat="1" x14ac:dyDescent="0.25">
      <c r="A169" s="92" t="s">
        <v>40</v>
      </c>
      <c r="B169" s="28"/>
      <c r="C169" s="28"/>
      <c r="D169" s="28"/>
      <c r="E169" s="28"/>
      <c r="F169" s="28"/>
      <c r="G169" s="154">
        <v>3704</v>
      </c>
      <c r="H169" s="91"/>
    </row>
    <row r="170" spans="1:10" s="15" customFormat="1" x14ac:dyDescent="0.25">
      <c r="A170" s="92" t="s">
        <v>81</v>
      </c>
      <c r="B170" s="28"/>
      <c r="C170" s="28"/>
      <c r="D170" s="28"/>
      <c r="E170" s="28"/>
      <c r="F170" s="28"/>
      <c r="G170" s="154">
        <v>1570</v>
      </c>
      <c r="H170" s="174"/>
    </row>
    <row r="171" spans="1:10" s="15" customFormat="1" x14ac:dyDescent="0.25">
      <c r="A171" s="92" t="s">
        <v>82</v>
      </c>
      <c r="B171" s="28"/>
      <c r="C171" s="28"/>
      <c r="D171" s="28"/>
      <c r="E171" s="28"/>
      <c r="F171" s="28"/>
      <c r="G171" s="156">
        <v>0.45250000000000001</v>
      </c>
      <c r="H171" s="174"/>
    </row>
    <row r="172" spans="1:10" s="15" customFormat="1" x14ac:dyDescent="0.25">
      <c r="A172" s="92" t="s">
        <v>41</v>
      </c>
      <c r="B172" s="28"/>
      <c r="C172" s="28"/>
      <c r="D172" s="28"/>
      <c r="E172" s="28"/>
      <c r="F172" s="28"/>
      <c r="G172" s="155">
        <v>1721</v>
      </c>
      <c r="H172" s="174"/>
    </row>
    <row r="173" spans="1:10" s="15" customFormat="1" x14ac:dyDescent="0.25">
      <c r="A173" s="92" t="s">
        <v>141</v>
      </c>
      <c r="B173" s="28"/>
      <c r="C173" s="28"/>
      <c r="D173" s="28"/>
      <c r="E173" s="28"/>
      <c r="F173" s="28"/>
      <c r="G173" s="155">
        <v>2848</v>
      </c>
      <c r="H173" s="91"/>
    </row>
    <row r="174" spans="1:10" s="15" customFormat="1" x14ac:dyDescent="0.25">
      <c r="A174" s="92" t="s">
        <v>97</v>
      </c>
      <c r="B174" s="28"/>
      <c r="C174" s="28"/>
      <c r="D174" s="28"/>
      <c r="E174" s="28"/>
      <c r="F174" s="28"/>
      <c r="G174" s="154">
        <v>61</v>
      </c>
      <c r="H174" s="91"/>
    </row>
    <row r="175" spans="1:10" s="15" customFormat="1" x14ac:dyDescent="0.25">
      <c r="A175" s="92" t="s">
        <v>98</v>
      </c>
      <c r="B175" s="28"/>
      <c r="C175" s="28"/>
      <c r="D175" s="28"/>
      <c r="E175" s="28"/>
      <c r="F175" s="28"/>
      <c r="G175" s="154">
        <v>153</v>
      </c>
      <c r="H175" s="91"/>
    </row>
    <row r="176" spans="1:10" s="15" customFormat="1" x14ac:dyDescent="0.25">
      <c r="A176" s="92" t="s">
        <v>99</v>
      </c>
      <c r="B176" s="28"/>
      <c r="C176" s="28"/>
      <c r="D176" s="28"/>
      <c r="E176" s="28"/>
      <c r="F176" s="28"/>
      <c r="G176" s="154">
        <v>183</v>
      </c>
      <c r="H176" s="91"/>
    </row>
    <row r="177" spans="1:53" s="15" customFormat="1" x14ac:dyDescent="0.25">
      <c r="A177" s="92" t="s">
        <v>305</v>
      </c>
      <c r="B177" s="28"/>
      <c r="C177" s="28"/>
      <c r="D177" s="28"/>
      <c r="E177" s="28"/>
      <c r="F177" s="28"/>
      <c r="G177" s="206">
        <v>0.5</v>
      </c>
      <c r="H177" s="91"/>
    </row>
    <row r="178" spans="1:53" s="15" customFormat="1" x14ac:dyDescent="0.25">
      <c r="A178" s="92" t="s">
        <v>306</v>
      </c>
      <c r="B178" s="28"/>
      <c r="C178" s="28"/>
      <c r="D178" s="28"/>
      <c r="E178" s="28"/>
      <c r="F178" s="28"/>
      <c r="G178" s="154">
        <v>2300</v>
      </c>
      <c r="H178" s="91"/>
    </row>
    <row r="179" spans="1:53" s="15" customFormat="1" x14ac:dyDescent="0.25">
      <c r="A179" s="92" t="s">
        <v>307</v>
      </c>
      <c r="B179" s="28"/>
      <c r="C179" s="28"/>
      <c r="D179" s="28"/>
      <c r="E179" s="28"/>
      <c r="F179" s="28"/>
      <c r="G179" s="206">
        <v>0.5</v>
      </c>
    </row>
    <row r="180" spans="1:53" s="15" customFormat="1" x14ac:dyDescent="0.25">
      <c r="A180" s="92" t="s">
        <v>308</v>
      </c>
      <c r="B180" s="28"/>
      <c r="C180" s="28"/>
      <c r="D180" s="28"/>
      <c r="E180" s="28"/>
      <c r="F180" s="28"/>
      <c r="G180" s="154">
        <v>12000</v>
      </c>
      <c r="J180" s="106"/>
      <c r="K180" s="14"/>
      <c r="L180" s="14"/>
      <c r="M180" s="14"/>
      <c r="N180" s="14"/>
      <c r="O180" s="14"/>
      <c r="P180" s="14"/>
      <c r="Q180" s="14"/>
      <c r="R180" s="14"/>
      <c r="S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row>
    <row r="181" spans="1:53" s="15" customFormat="1" x14ac:dyDescent="0.25">
      <c r="A181" s="92" t="s">
        <v>309</v>
      </c>
      <c r="B181" s="28"/>
      <c r="C181" s="28"/>
      <c r="D181" s="28"/>
      <c r="E181" s="28"/>
      <c r="F181" s="28"/>
      <c r="G181" s="154">
        <v>1500</v>
      </c>
      <c r="K181" s="28"/>
      <c r="N181" s="14"/>
      <c r="O181" s="14"/>
      <c r="P181" s="14"/>
      <c r="Q181" s="14"/>
      <c r="R181" s="14"/>
      <c r="S181" s="14"/>
    </row>
    <row r="182" spans="1:53" s="15" customFormat="1" x14ac:dyDescent="0.25">
      <c r="A182" s="92" t="s">
        <v>310</v>
      </c>
      <c r="B182" s="28"/>
      <c r="C182" s="28"/>
      <c r="D182" s="28"/>
      <c r="E182" s="28"/>
      <c r="F182" s="28"/>
      <c r="G182" s="154">
        <v>15000</v>
      </c>
      <c r="K182" s="28"/>
      <c r="N182" s="14"/>
      <c r="O182" s="14"/>
      <c r="P182" s="14"/>
      <c r="Q182" s="14"/>
      <c r="R182" s="14"/>
      <c r="S182" s="14"/>
    </row>
    <row r="183" spans="1:53" s="15" customFormat="1" x14ac:dyDescent="0.25">
      <c r="A183" s="226"/>
      <c r="B183" s="227"/>
      <c r="C183" s="227"/>
      <c r="D183" s="227"/>
      <c r="E183" s="227"/>
      <c r="F183" s="227"/>
      <c r="G183" s="228"/>
      <c r="K183" s="28"/>
      <c r="N183" s="106"/>
      <c r="O183" s="106"/>
      <c r="P183" s="106"/>
      <c r="Q183" s="106"/>
      <c r="R183" s="106"/>
      <c r="S183" s="106"/>
    </row>
    <row r="185" spans="1:53" s="19" customFormat="1" ht="15.6" x14ac:dyDescent="0.25">
      <c r="A185" s="69" t="s">
        <v>261</v>
      </c>
      <c r="B185" s="193"/>
      <c r="C185" s="194"/>
      <c r="D185" s="194"/>
    </row>
    <row r="186" spans="1:53" s="15" customFormat="1" x14ac:dyDescent="0.25">
      <c r="A186" s="17"/>
      <c r="B186" s="191"/>
      <c r="C186" s="42"/>
      <c r="D186" s="42"/>
    </row>
    <row r="187" spans="1:53" s="34" customFormat="1" ht="15.6" x14ac:dyDescent="0.25">
      <c r="A187" s="202" t="s">
        <v>262</v>
      </c>
      <c r="B187" s="193"/>
      <c r="C187" s="42"/>
      <c r="D187" s="244"/>
      <c r="E187" s="196" t="s">
        <v>264</v>
      </c>
      <c r="F187" s="196" t="s">
        <v>265</v>
      </c>
      <c r="G187" s="15"/>
      <c r="H187" s="15"/>
      <c r="I187" s="15"/>
      <c r="J187" s="15"/>
    </row>
    <row r="188" spans="1:53" s="34" customFormat="1" x14ac:dyDescent="0.25">
      <c r="A188" s="183" t="s">
        <v>263</v>
      </c>
      <c r="B188" s="240">
        <v>3.56</v>
      </c>
      <c r="C188" s="42"/>
      <c r="D188" s="196"/>
      <c r="E188" s="243">
        <v>0.223</v>
      </c>
      <c r="F188" s="243">
        <v>0.41810000000000003</v>
      </c>
      <c r="G188" s="15"/>
      <c r="H188" s="15"/>
      <c r="I188" s="15"/>
      <c r="J188" s="15"/>
    </row>
    <row r="189" spans="1:53" s="34" customFormat="1" x14ac:dyDescent="0.25">
      <c r="A189" s="183" t="s">
        <v>266</v>
      </c>
      <c r="B189" s="240">
        <v>3.91</v>
      </c>
      <c r="C189" s="42"/>
      <c r="D189" s="195"/>
      <c r="G189" s="15"/>
      <c r="H189" s="15"/>
      <c r="I189" s="15"/>
      <c r="J189" s="15"/>
    </row>
    <row r="190" spans="1:53" s="34" customFormat="1" x14ac:dyDescent="0.25">
      <c r="A190" s="183" t="s">
        <v>267</v>
      </c>
      <c r="B190" s="240">
        <v>2.65</v>
      </c>
      <c r="C190" s="42"/>
      <c r="D190" s="42"/>
      <c r="E190" s="15"/>
      <c r="F190" s="15"/>
      <c r="G190" s="15"/>
      <c r="H190" s="15"/>
      <c r="I190" s="15"/>
      <c r="J190" s="15"/>
    </row>
    <row r="191" spans="1:53" s="34" customFormat="1" x14ac:dyDescent="0.25">
      <c r="A191" s="183" t="s">
        <v>268</v>
      </c>
      <c r="B191" s="241">
        <v>3.51</v>
      </c>
      <c r="C191" s="42"/>
      <c r="D191" s="42"/>
      <c r="E191" s="15"/>
      <c r="F191" s="15"/>
      <c r="G191" s="15"/>
      <c r="H191" s="15"/>
      <c r="I191" s="15"/>
      <c r="J191" s="15"/>
    </row>
    <row r="192" spans="1:53" s="34" customFormat="1" x14ac:dyDescent="0.25">
      <c r="A192" s="183" t="s">
        <v>269</v>
      </c>
      <c r="B192" s="240">
        <v>18</v>
      </c>
      <c r="C192" s="42"/>
      <c r="D192" s="42"/>
      <c r="E192" s="15"/>
      <c r="F192" s="15"/>
      <c r="G192" s="15"/>
      <c r="H192" s="15"/>
      <c r="I192" s="15"/>
      <c r="J192" s="15"/>
    </row>
    <row r="193" spans="1:10" s="34" customFormat="1" x14ac:dyDescent="0.25">
      <c r="A193" s="183" t="s">
        <v>270</v>
      </c>
      <c r="B193" s="240">
        <v>9</v>
      </c>
      <c r="C193" s="42"/>
      <c r="D193" s="42"/>
      <c r="E193" s="15"/>
      <c r="F193" s="15"/>
      <c r="G193" s="15"/>
      <c r="H193" s="15"/>
      <c r="I193" s="15"/>
      <c r="J193" s="15"/>
    </row>
    <row r="194" spans="1:10" s="34" customFormat="1" x14ac:dyDescent="0.25">
      <c r="A194" s="201" t="s">
        <v>271</v>
      </c>
      <c r="B194" s="184">
        <f>B192*B191</f>
        <v>63.179999999999993</v>
      </c>
      <c r="C194" s="42"/>
      <c r="D194" s="42"/>
      <c r="E194" s="15"/>
      <c r="F194" s="15"/>
      <c r="G194" s="15"/>
      <c r="H194" s="15"/>
      <c r="I194" s="15"/>
      <c r="J194" s="15"/>
    </row>
    <row r="195" spans="1:10" s="34" customFormat="1" x14ac:dyDescent="0.25">
      <c r="A195" s="183" t="s">
        <v>272</v>
      </c>
      <c r="B195" s="184">
        <v>1194</v>
      </c>
      <c r="C195" s="15"/>
      <c r="D195" s="207"/>
      <c r="E195" s="229"/>
      <c r="F195" s="229"/>
      <c r="G195" s="229"/>
      <c r="H195" s="15"/>
      <c r="I195" s="15"/>
      <c r="J195" s="15"/>
    </row>
    <row r="196" spans="1:10" s="34" customFormat="1" ht="30" x14ac:dyDescent="0.25">
      <c r="A196" s="201" t="s">
        <v>273</v>
      </c>
      <c r="B196" s="242">
        <f>assmat_nb_jour*(assmat_nb_heures_par_jour*B$188+B$189)</f>
        <v>647.1</v>
      </c>
      <c r="C196" s="42"/>
      <c r="D196" s="207"/>
      <c r="E196" s="229"/>
      <c r="F196" s="229"/>
      <c r="G196" s="229"/>
      <c r="H196" s="15"/>
      <c r="I196" s="15"/>
      <c r="J196" s="15"/>
    </row>
    <row r="197" spans="1:10" s="34" customFormat="1" ht="30" x14ac:dyDescent="0.25">
      <c r="A197" s="201" t="s">
        <v>274</v>
      </c>
      <c r="B197" s="242">
        <f>assmat_nb_jour*(assmat_nb_heures_par_jour*B$188+B$190)</f>
        <v>624.41999999999996</v>
      </c>
      <c r="C197" s="42"/>
      <c r="D197" s="207"/>
      <c r="E197" s="229"/>
      <c r="F197" s="95"/>
      <c r="G197" s="229"/>
      <c r="H197" s="15"/>
      <c r="I197" s="15"/>
      <c r="J197" s="15"/>
    </row>
    <row r="198" spans="1:10" s="34" customFormat="1" ht="15.6" x14ac:dyDescent="0.25">
      <c r="A198" s="201" t="s">
        <v>275</v>
      </c>
      <c r="B198" s="242">
        <f>assmat_cout_brut_total-assmat_nb_jour*assmat_nb_heures_par_jour*B188-assmat_nb_jour*B189-B194</f>
        <v>483.71999999999997</v>
      </c>
      <c r="C198" s="42"/>
      <c r="D198" s="42"/>
      <c r="E198" s="229"/>
      <c r="F198" s="229"/>
      <c r="G198" s="229"/>
      <c r="H198" s="15"/>
      <c r="I198" s="15"/>
      <c r="J198" s="15"/>
    </row>
    <row r="199" spans="1:10" s="34" customFormat="1" ht="15.6" x14ac:dyDescent="0.25">
      <c r="A199" s="30"/>
      <c r="B199" s="203"/>
      <c r="C199" s="42"/>
      <c r="D199" s="42"/>
      <c r="E199" s="229"/>
      <c r="F199" s="229"/>
      <c r="G199" s="229"/>
      <c r="H199" s="15"/>
      <c r="I199" s="15"/>
      <c r="J199" s="15"/>
    </row>
    <row r="200" spans="1:10" s="34" customFormat="1" ht="23.4" customHeight="1" x14ac:dyDescent="0.25">
      <c r="A200" s="202" t="s">
        <v>276</v>
      </c>
      <c r="B200" s="193"/>
      <c r="C200" s="42"/>
      <c r="D200" s="42"/>
      <c r="E200" s="15"/>
      <c r="F200" s="15"/>
      <c r="G200" s="15"/>
      <c r="H200" s="15"/>
      <c r="I200" s="15"/>
      <c r="J200" s="15"/>
    </row>
    <row r="201" spans="1:10" s="34" customFormat="1" ht="19.5" customHeight="1" x14ac:dyDescent="0.25">
      <c r="A201" s="183" t="s">
        <v>277</v>
      </c>
      <c r="B201" s="240">
        <v>9.42</v>
      </c>
      <c r="C201" s="42"/>
      <c r="D201" s="42"/>
      <c r="E201" s="15"/>
      <c r="F201" s="15"/>
      <c r="G201" s="15"/>
      <c r="H201" s="15"/>
      <c r="I201" s="15"/>
      <c r="J201" s="15"/>
    </row>
    <row r="202" spans="1:10" s="34" customFormat="1" x14ac:dyDescent="0.25">
      <c r="A202" s="183" t="s">
        <v>269</v>
      </c>
      <c r="B202" s="240">
        <v>18</v>
      </c>
      <c r="C202" s="42"/>
      <c r="D202" s="15"/>
      <c r="E202" s="15"/>
      <c r="F202" s="15"/>
      <c r="G202" s="15"/>
      <c r="H202" s="15"/>
      <c r="I202" s="15"/>
      <c r="J202" s="15"/>
    </row>
    <row r="203" spans="1:10" s="34" customFormat="1" x14ac:dyDescent="0.25">
      <c r="A203" s="183" t="s">
        <v>278</v>
      </c>
      <c r="B203" s="240">
        <v>8</v>
      </c>
      <c r="C203" s="15"/>
      <c r="D203" s="15"/>
      <c r="E203" s="15"/>
      <c r="F203" s="15"/>
      <c r="G203" s="15"/>
      <c r="H203" s="15"/>
      <c r="I203" s="15"/>
      <c r="J203" s="15"/>
    </row>
    <row r="204" spans="1:10" s="34" customFormat="1" x14ac:dyDescent="0.25">
      <c r="A204" s="183" t="s">
        <v>279</v>
      </c>
      <c r="B204" s="240">
        <v>1</v>
      </c>
      <c r="C204" s="15"/>
      <c r="D204" s="15"/>
      <c r="E204" s="15"/>
      <c r="F204" s="15"/>
      <c r="G204" s="15"/>
      <c r="H204" s="15"/>
      <c r="I204" s="15"/>
      <c r="J204" s="15"/>
    </row>
    <row r="205" spans="1:10" s="34" customFormat="1" x14ac:dyDescent="0.25">
      <c r="A205" s="201" t="s">
        <v>280</v>
      </c>
      <c r="B205" s="240">
        <f>B202*(B203+B204*2/3)*B201</f>
        <v>1469.52</v>
      </c>
      <c r="C205" s="15"/>
      <c r="D205" s="15"/>
      <c r="E205" s="15"/>
      <c r="F205" s="15"/>
      <c r="G205" s="15"/>
      <c r="H205" s="15"/>
      <c r="I205" s="15"/>
      <c r="J205" s="15"/>
    </row>
    <row r="206" spans="1:10" s="34" customFormat="1" x14ac:dyDescent="0.25">
      <c r="A206" s="201" t="s">
        <v>311</v>
      </c>
      <c r="B206" s="240">
        <f>2*B202*(B203+2/3*B204)*0.9</f>
        <v>280.8</v>
      </c>
      <c r="C206" s="15"/>
      <c r="D206" s="15"/>
      <c r="E206" s="15"/>
      <c r="F206" s="15"/>
      <c r="G206" s="15"/>
      <c r="H206" s="15"/>
      <c r="I206" s="15"/>
      <c r="J206" s="15"/>
    </row>
    <row r="207" spans="1:10" s="34" customFormat="1" x14ac:dyDescent="0.25">
      <c r="A207" s="201" t="s">
        <v>281</v>
      </c>
      <c r="B207" s="240">
        <f>gdom_cout_brut_total-cmg_cout_net_gdom</f>
        <v>1213.48</v>
      </c>
      <c r="C207" s="15"/>
      <c r="D207" s="15"/>
      <c r="E207" s="15"/>
      <c r="F207" s="15"/>
      <c r="G207" s="15"/>
      <c r="H207" s="15"/>
      <c r="I207" s="15"/>
      <c r="J207" s="15"/>
    </row>
    <row r="208" spans="1:10" s="34" customFormat="1" x14ac:dyDescent="0.25">
      <c r="A208" s="201" t="s">
        <v>282</v>
      </c>
      <c r="B208" s="240">
        <v>2683</v>
      </c>
      <c r="C208" s="15"/>
      <c r="D208" s="15"/>
      <c r="E208" s="15"/>
      <c r="F208" s="15"/>
      <c r="G208" s="15"/>
      <c r="H208" s="15"/>
      <c r="I208" s="15"/>
      <c r="J208" s="15"/>
    </row>
    <row r="209" spans="1:20" s="34" customFormat="1" x14ac:dyDescent="0.25">
      <c r="A209" s="15"/>
      <c r="B209" s="15"/>
      <c r="C209" s="15"/>
      <c r="D209" s="15"/>
      <c r="E209" s="15"/>
      <c r="F209" s="15"/>
      <c r="G209" s="15"/>
      <c r="H209" s="15"/>
      <c r="I209" s="15"/>
      <c r="J209" s="15"/>
    </row>
    <row r="210" spans="1:20" s="34" customFormat="1" x14ac:dyDescent="0.25">
      <c r="A210" s="23"/>
      <c r="B210" s="43"/>
      <c r="C210" s="42"/>
      <c r="D210" s="42"/>
      <c r="E210" s="15"/>
      <c r="F210" s="15"/>
      <c r="G210" s="182"/>
      <c r="H210" s="182"/>
      <c r="I210" s="15"/>
      <c r="J210" s="15"/>
    </row>
    <row r="211" spans="1:20" s="34" customFormat="1" ht="16.2" thickBot="1" x14ac:dyDescent="0.3">
      <c r="A211" s="202" t="s">
        <v>283</v>
      </c>
      <c r="B211" s="18"/>
      <c r="C211" s="42"/>
      <c r="D211" s="42"/>
      <c r="E211" s="15"/>
      <c r="F211" s="15"/>
      <c r="G211" s="182"/>
      <c r="H211" s="182"/>
      <c r="I211" s="15"/>
      <c r="J211" s="15"/>
    </row>
    <row r="212" spans="1:20" s="34" customFormat="1" x14ac:dyDescent="0.25">
      <c r="A212" s="197" t="s">
        <v>284</v>
      </c>
      <c r="B212" s="197" t="s">
        <v>285</v>
      </c>
      <c r="C212" s="509" t="s">
        <v>286</v>
      </c>
      <c r="D212" s="510"/>
      <c r="E212" s="510"/>
      <c r="F212" s="511"/>
      <c r="G212" s="187"/>
      <c r="H212" s="187"/>
      <c r="I212" s="15"/>
      <c r="J212" s="15"/>
    </row>
    <row r="213" spans="1:20" s="34" customFormat="1" x14ac:dyDescent="0.25">
      <c r="A213" s="183">
        <v>1</v>
      </c>
      <c r="B213" s="245">
        <v>5.9999999999999995E-4</v>
      </c>
      <c r="C213" s="246">
        <f>B213*B218*B219*B220</f>
        <v>1.1664000000000001</v>
      </c>
      <c r="D213" s="230"/>
      <c r="E213" s="230"/>
      <c r="F213" s="231"/>
      <c r="G213" s="37"/>
      <c r="H213" s="37"/>
      <c r="I213" s="28"/>
      <c r="J213" s="28"/>
      <c r="K213" s="113"/>
      <c r="L213" s="113"/>
      <c r="M213" s="113"/>
      <c r="N213" s="113"/>
      <c r="O213" s="113"/>
      <c r="P213" s="113"/>
      <c r="Q213" s="113"/>
      <c r="R213" s="113"/>
      <c r="S213" s="113"/>
      <c r="T213" s="113"/>
    </row>
    <row r="214" spans="1:20" s="34" customFormat="1" x14ac:dyDescent="0.25">
      <c r="A214" s="183">
        <v>2</v>
      </c>
      <c r="B214" s="245">
        <v>5.0000000000000001E-4</v>
      </c>
      <c r="C214" s="246">
        <f>B214*B218*B219*B220</f>
        <v>0.97200000000000009</v>
      </c>
      <c r="D214" s="230"/>
      <c r="E214" s="230"/>
      <c r="F214" s="231"/>
      <c r="G214" s="187"/>
      <c r="H214" s="187"/>
      <c r="I214" s="15"/>
      <c r="J214" s="15"/>
    </row>
    <row r="215" spans="1:20" s="34" customFormat="1" x14ac:dyDescent="0.25">
      <c r="A215" s="183">
        <v>3</v>
      </c>
      <c r="B215" s="245">
        <v>4.0000000000000002E-4</v>
      </c>
      <c r="C215" s="246">
        <f>B215*B218*B219*B220</f>
        <v>0.77759999999999996</v>
      </c>
      <c r="D215" s="230"/>
      <c r="E215" s="230"/>
      <c r="F215" s="231"/>
      <c r="G215" s="187"/>
      <c r="H215" s="187"/>
      <c r="I215" s="15"/>
      <c r="J215" s="15"/>
    </row>
    <row r="216" spans="1:20" s="34" customFormat="1" x14ac:dyDescent="0.25">
      <c r="A216" s="183" t="s">
        <v>287</v>
      </c>
      <c r="B216" s="245">
        <v>2.9999999999999997E-4</v>
      </c>
      <c r="C216" s="246">
        <f>B216*B218*B219*B220</f>
        <v>0.58320000000000005</v>
      </c>
      <c r="D216" s="230"/>
      <c r="E216" s="230"/>
      <c r="F216" s="231"/>
      <c r="G216" s="15"/>
      <c r="H216" s="15"/>
      <c r="I216" s="15"/>
      <c r="J216" s="15"/>
    </row>
    <row r="217" spans="1:20" s="34" customFormat="1" x14ac:dyDescent="0.25">
      <c r="A217" s="23"/>
      <c r="B217" s="232"/>
      <c r="C217" s="233"/>
      <c r="D217" s="71"/>
      <c r="E217" s="71"/>
      <c r="F217" s="71"/>
      <c r="G217" s="15"/>
      <c r="H217" s="15"/>
      <c r="I217" s="15"/>
      <c r="J217" s="15"/>
    </row>
    <row r="218" spans="1:20" s="34" customFormat="1" x14ac:dyDescent="0.25">
      <c r="A218" s="183" t="s">
        <v>288</v>
      </c>
      <c r="B218" s="247">
        <v>8.64</v>
      </c>
      <c r="C218" s="512"/>
      <c r="D218" s="513"/>
      <c r="E218" s="513"/>
      <c r="F218" s="514"/>
      <c r="G218" s="15"/>
      <c r="H218" s="15"/>
      <c r="I218" s="15"/>
      <c r="J218" s="15"/>
    </row>
    <row r="219" spans="1:20" s="34" customFormat="1" x14ac:dyDescent="0.25">
      <c r="A219" s="183" t="s">
        <v>289</v>
      </c>
      <c r="B219" s="247">
        <v>5</v>
      </c>
      <c r="C219" s="512"/>
      <c r="D219" s="513"/>
      <c r="E219" s="513"/>
      <c r="F219" s="514"/>
      <c r="G219" s="15"/>
      <c r="H219" s="15"/>
      <c r="I219" s="15"/>
      <c r="J219" s="15"/>
    </row>
    <row r="220" spans="1:20" s="34" customFormat="1" x14ac:dyDescent="0.25">
      <c r="A220" s="183" t="s">
        <v>290</v>
      </c>
      <c r="B220" s="247">
        <v>45</v>
      </c>
      <c r="C220" s="15"/>
      <c r="D220" s="15"/>
      <c r="E220" s="15"/>
      <c r="F220" s="15"/>
      <c r="G220" s="15"/>
      <c r="H220" s="15"/>
      <c r="I220" s="15"/>
      <c r="J220" s="15"/>
    </row>
    <row r="221" spans="1:20" s="34" customFormat="1" x14ac:dyDescent="0.25">
      <c r="A221" s="183" t="s">
        <v>291</v>
      </c>
      <c r="B221" s="247">
        <v>771.62</v>
      </c>
      <c r="C221" s="15"/>
      <c r="D221" s="15"/>
      <c r="E221" s="17"/>
      <c r="F221" s="15"/>
      <c r="G221" s="15"/>
      <c r="H221" s="15"/>
      <c r="I221" s="15"/>
      <c r="J221" s="15"/>
    </row>
    <row r="222" spans="1:20" s="34" customFormat="1" x14ac:dyDescent="0.25">
      <c r="A222" s="183" t="s">
        <v>292</v>
      </c>
      <c r="B222" s="247">
        <v>5800</v>
      </c>
      <c r="C222" s="15"/>
      <c r="D222" s="15"/>
      <c r="E222" s="17"/>
      <c r="F222" s="15"/>
      <c r="G222" s="15"/>
      <c r="H222" s="15"/>
      <c r="I222" s="15"/>
      <c r="J222" s="15"/>
    </row>
    <row r="223" spans="1:20" s="34" customFormat="1" ht="28.5" customHeight="1" x14ac:dyDescent="0.25">
      <c r="A223" s="198"/>
      <c r="B223" s="199"/>
      <c r="C223" s="15"/>
      <c r="D223" s="15"/>
      <c r="E223" s="17"/>
      <c r="F223" s="15"/>
      <c r="G223" s="15"/>
      <c r="H223" s="15"/>
      <c r="I223" s="15"/>
      <c r="J223" s="15"/>
    </row>
    <row r="224" spans="1:20" s="34" customFormat="1" ht="28.5" customHeight="1" x14ac:dyDescent="0.3">
      <c r="A224" s="200" t="s">
        <v>293</v>
      </c>
      <c r="B224" s="15"/>
      <c r="C224" s="15"/>
      <c r="D224" s="15"/>
      <c r="E224" s="15"/>
      <c r="F224" s="15"/>
      <c r="G224" s="15"/>
      <c r="H224" s="15"/>
      <c r="I224" s="15"/>
      <c r="J224" s="15"/>
    </row>
    <row r="225" spans="1:10" s="34" customFormat="1" x14ac:dyDescent="0.25">
      <c r="A225" s="106" t="s">
        <v>294</v>
      </c>
      <c r="B225" s="15"/>
      <c r="C225" s="15"/>
      <c r="D225" s="15"/>
      <c r="E225" s="15"/>
      <c r="F225" s="15"/>
      <c r="G225" s="15"/>
      <c r="H225" s="15"/>
      <c r="I225" s="15"/>
      <c r="J225" s="15"/>
    </row>
    <row r="226" spans="1:10" s="34" customFormat="1" x14ac:dyDescent="0.25">
      <c r="A226" s="106" t="s">
        <v>295</v>
      </c>
      <c r="B226" s="15"/>
      <c r="C226" s="15"/>
      <c r="D226" s="15"/>
      <c r="E226" s="15"/>
      <c r="F226" s="15"/>
      <c r="G226" s="15"/>
      <c r="H226" s="15"/>
      <c r="I226" s="15"/>
      <c r="J226" s="15"/>
    </row>
    <row r="227" spans="1:10" s="15" customFormat="1" x14ac:dyDescent="0.25">
      <c r="A227" s="106" t="s">
        <v>296</v>
      </c>
    </row>
    <row r="228" spans="1:10" s="15" customFormat="1" x14ac:dyDescent="0.25">
      <c r="A228" s="106" t="s">
        <v>297</v>
      </c>
    </row>
    <row r="231" spans="1:10" ht="15.6" x14ac:dyDescent="0.25">
      <c r="A231" s="255" t="s">
        <v>334</v>
      </c>
      <c r="B231" s="15"/>
      <c r="C231" s="15"/>
      <c r="D231" s="15"/>
      <c r="E231" s="15"/>
      <c r="F231" s="15"/>
      <c r="G231" s="15"/>
      <c r="H231" s="15"/>
      <c r="I231" s="15"/>
    </row>
    <row r="232" spans="1:10" x14ac:dyDescent="0.25">
      <c r="A232" s="256"/>
      <c r="B232" s="106" t="s">
        <v>331</v>
      </c>
      <c r="C232" s="106"/>
      <c r="D232" s="106"/>
      <c r="E232" s="106"/>
      <c r="F232" s="106"/>
      <c r="G232" s="106"/>
      <c r="H232" s="15"/>
      <c r="I232" s="15"/>
    </row>
    <row r="233" spans="1:10" ht="31.8" thickBot="1" x14ac:dyDescent="0.3">
      <c r="A233" s="92" t="s">
        <v>338</v>
      </c>
      <c r="B233" s="257" t="s">
        <v>332</v>
      </c>
      <c r="C233" s="257" t="s">
        <v>333</v>
      </c>
      <c r="D233" s="257"/>
      <c r="E233" s="257"/>
      <c r="F233" s="257"/>
      <c r="G233" s="15"/>
      <c r="H233" s="15"/>
      <c r="I233" s="15"/>
    </row>
    <row r="234" spans="1:10" ht="15.6" thickBot="1" x14ac:dyDescent="0.3">
      <c r="A234" s="258">
        <v>105</v>
      </c>
      <c r="B234" s="134">
        <v>15795</v>
      </c>
      <c r="C234" s="134">
        <v>3645</v>
      </c>
      <c r="D234" s="259"/>
      <c r="E234" s="259"/>
      <c r="F234" s="259"/>
      <c r="G234" s="15"/>
      <c r="H234" s="15"/>
      <c r="I234" s="15"/>
    </row>
    <row r="235" spans="1:10" ht="15.6" thickBot="1" x14ac:dyDescent="0.3">
      <c r="A235" s="258">
        <v>294</v>
      </c>
      <c r="B235" s="134">
        <v>8538</v>
      </c>
      <c r="C235" s="134">
        <v>1971</v>
      </c>
      <c r="D235" s="259"/>
      <c r="E235" s="259"/>
      <c r="F235" s="259"/>
      <c r="G235" s="15"/>
      <c r="H235" s="248"/>
      <c r="I235" s="248"/>
    </row>
    <row r="236" spans="1:10" ht="15.6" thickBot="1" x14ac:dyDescent="0.3">
      <c r="A236" s="258">
        <v>459</v>
      </c>
      <c r="B236" s="134">
        <v>3013</v>
      </c>
      <c r="C236" s="134">
        <v>695</v>
      </c>
      <c r="D236" s="259"/>
      <c r="E236" s="259"/>
      <c r="F236" s="259"/>
      <c r="G236" s="15"/>
      <c r="H236" s="248"/>
      <c r="I236" s="248"/>
    </row>
    <row r="239" spans="1:10" ht="15.6" x14ac:dyDescent="0.25">
      <c r="A239" s="255" t="s">
        <v>337</v>
      </c>
      <c r="B239" s="15"/>
      <c r="C239" s="15"/>
      <c r="D239" s="15"/>
      <c r="E239" s="15"/>
      <c r="F239" s="15"/>
      <c r="G239" s="15"/>
    </row>
    <row r="240" spans="1:10" x14ac:dyDescent="0.25">
      <c r="A240" s="256"/>
      <c r="B240" s="106"/>
      <c r="C240" s="106"/>
      <c r="D240" s="106"/>
      <c r="E240" s="106"/>
    </row>
    <row r="241" spans="1:9" ht="16.2" thickBot="1" x14ac:dyDescent="0.3">
      <c r="A241" s="260" t="s">
        <v>339</v>
      </c>
      <c r="B241" s="92" t="s">
        <v>338</v>
      </c>
      <c r="C241" s="257"/>
      <c r="D241" s="257"/>
      <c r="E241" s="15"/>
    </row>
    <row r="242" spans="1:9" ht="15.6" thickBot="1" x14ac:dyDescent="0.3">
      <c r="A242" s="261">
        <v>1</v>
      </c>
      <c r="B242" s="149">
        <f>3*147</f>
        <v>441</v>
      </c>
      <c r="C242" s="259"/>
      <c r="D242" s="259"/>
      <c r="E242" s="15"/>
    </row>
    <row r="243" spans="1:9" ht="15.6" thickBot="1" x14ac:dyDescent="0.3">
      <c r="A243" s="261">
        <v>2</v>
      </c>
      <c r="B243" s="149">
        <f>3*181</f>
        <v>543</v>
      </c>
      <c r="C243" s="259"/>
      <c r="D243" s="259"/>
      <c r="E243" s="15"/>
    </row>
    <row r="244" spans="1:9" ht="15.6" thickBot="1" x14ac:dyDescent="0.3">
      <c r="A244" s="261">
        <v>3</v>
      </c>
      <c r="B244" s="149">
        <f>3*213</f>
        <v>639</v>
      </c>
      <c r="C244" s="259"/>
      <c r="D244" s="259"/>
      <c r="E244" s="15"/>
    </row>
    <row r="245" spans="1:9" ht="15.6" thickBot="1" x14ac:dyDescent="0.3">
      <c r="A245" s="261">
        <v>4</v>
      </c>
      <c r="B245" s="149">
        <f>3*246</f>
        <v>738</v>
      </c>
    </row>
    <row r="246" spans="1:9" ht="15.6" thickBot="1" x14ac:dyDescent="0.3">
      <c r="A246" s="261">
        <v>5</v>
      </c>
      <c r="B246" s="149">
        <f>3*278</f>
        <v>834</v>
      </c>
    </row>
    <row r="247" spans="1:9" ht="15.6" thickBot="1" x14ac:dyDescent="0.3">
      <c r="A247" s="261">
        <v>6</v>
      </c>
      <c r="B247" s="149">
        <f>3*312</f>
        <v>936</v>
      </c>
    </row>
    <row r="249" spans="1:9" x14ac:dyDescent="0.25">
      <c r="A249" s="263" t="s">
        <v>340</v>
      </c>
      <c r="B249" s="264" t="s">
        <v>341</v>
      </c>
      <c r="C249" s="264" t="s">
        <v>342</v>
      </c>
      <c r="D249" s="264" t="s">
        <v>343</v>
      </c>
      <c r="E249" s="264" t="s">
        <v>344</v>
      </c>
      <c r="F249" s="264" t="s">
        <v>345</v>
      </c>
      <c r="G249" s="264" t="s">
        <v>346</v>
      </c>
    </row>
    <row r="250" spans="1:9" x14ac:dyDescent="0.25">
      <c r="A250" s="263">
        <v>1</v>
      </c>
      <c r="B250" s="286">
        <v>18828</v>
      </c>
      <c r="C250" s="286">
        <v>14904</v>
      </c>
      <c r="D250" s="286">
        <v>12658</v>
      </c>
      <c r="E250" s="286">
        <v>10209</v>
      </c>
      <c r="F250" s="286">
        <v>6345</v>
      </c>
      <c r="G250" s="286">
        <v>2480</v>
      </c>
    </row>
    <row r="251" spans="1:9" x14ac:dyDescent="0.25">
      <c r="A251" s="263">
        <v>2</v>
      </c>
      <c r="B251" s="286">
        <v>20276</v>
      </c>
      <c r="C251" s="286">
        <v>16261</v>
      </c>
      <c r="D251" s="286">
        <v>13808</v>
      </c>
      <c r="E251" s="286">
        <v>11136</v>
      </c>
      <c r="F251" s="286">
        <v>7050</v>
      </c>
      <c r="G251" s="286">
        <v>2963</v>
      </c>
    </row>
    <row r="252" spans="1:9" x14ac:dyDescent="0.25">
      <c r="A252" s="263">
        <v>3</v>
      </c>
      <c r="B252" s="286">
        <v>23171</v>
      </c>
      <c r="C252" s="286">
        <v>18970</v>
      </c>
      <c r="D252" s="286">
        <v>16110</v>
      </c>
      <c r="E252" s="286">
        <v>12993</v>
      </c>
      <c r="F252" s="286">
        <v>8460</v>
      </c>
      <c r="G252" s="286">
        <v>3927</v>
      </c>
    </row>
    <row r="253" spans="1:9" x14ac:dyDescent="0.25">
      <c r="A253" s="263">
        <v>4</v>
      </c>
      <c r="B253" s="286">
        <v>26793</v>
      </c>
      <c r="C253" s="286">
        <v>21682</v>
      </c>
      <c r="D253" s="286">
        <v>18412</v>
      </c>
      <c r="E253" s="286">
        <v>14849</v>
      </c>
      <c r="F253" s="286">
        <v>9869</v>
      </c>
      <c r="G253" s="286">
        <v>4889</v>
      </c>
    </row>
    <row r="254" spans="1:9" x14ac:dyDescent="0.25">
      <c r="A254" s="263">
        <v>5</v>
      </c>
      <c r="B254" s="286">
        <v>30413</v>
      </c>
      <c r="C254" s="286">
        <v>25748</v>
      </c>
      <c r="D254" s="286">
        <v>21864</v>
      </c>
      <c r="E254" s="286">
        <v>17634</v>
      </c>
      <c r="F254" s="286">
        <v>11984</v>
      </c>
      <c r="G254" s="286">
        <v>6335</v>
      </c>
    </row>
    <row r="255" spans="1:9" x14ac:dyDescent="0.25">
      <c r="A255" s="263">
        <v>6</v>
      </c>
      <c r="B255" s="286">
        <v>34760</v>
      </c>
      <c r="C255" s="286">
        <v>29812</v>
      </c>
      <c r="D255" s="286">
        <v>25317</v>
      </c>
      <c r="E255" s="286">
        <v>20420</v>
      </c>
      <c r="F255" s="286">
        <v>14100</v>
      </c>
      <c r="G255" s="286">
        <v>7779</v>
      </c>
    </row>
    <row r="256" spans="1:9" ht="15" customHeight="1" x14ac:dyDescent="0.25">
      <c r="A256" s="262">
        <v>7</v>
      </c>
      <c r="B256" s="287">
        <v>39104</v>
      </c>
      <c r="C256" s="287">
        <v>33878</v>
      </c>
      <c r="D256" s="287">
        <v>28770</v>
      </c>
      <c r="E256" s="287">
        <v>23202</v>
      </c>
      <c r="F256" s="287">
        <v>16215</v>
      </c>
      <c r="G256" s="287">
        <v>9226</v>
      </c>
      <c r="H256" s="507" t="s">
        <v>348</v>
      </c>
      <c r="I256" s="508"/>
    </row>
    <row r="257" spans="1:9" x14ac:dyDescent="0.25">
      <c r="A257" s="262" t="s">
        <v>347</v>
      </c>
      <c r="B257" s="287">
        <v>43449</v>
      </c>
      <c r="C257" s="287">
        <v>37945</v>
      </c>
      <c r="D257" s="287">
        <v>32223</v>
      </c>
      <c r="E257" s="287">
        <v>25986</v>
      </c>
      <c r="F257" s="287">
        <v>18330</v>
      </c>
      <c r="G257" s="287">
        <v>10671</v>
      </c>
      <c r="H257" s="507"/>
      <c r="I257" s="508"/>
    </row>
    <row r="259" spans="1:9" x14ac:dyDescent="0.25">
      <c r="B259" s="265"/>
      <c r="C259" s="265"/>
      <c r="D259" s="265"/>
      <c r="E259" s="265"/>
      <c r="F259" s="265"/>
      <c r="G259" s="265"/>
    </row>
    <row r="260" spans="1:9" x14ac:dyDescent="0.25">
      <c r="B260" s="265"/>
      <c r="C260" s="265"/>
      <c r="D260" s="265"/>
      <c r="E260" s="265"/>
      <c r="F260" s="265"/>
      <c r="G260" s="265"/>
    </row>
    <row r="261" spans="1:9" x14ac:dyDescent="0.25">
      <c r="B261" s="265"/>
      <c r="C261" s="265"/>
      <c r="D261" s="265"/>
      <c r="E261" s="265"/>
      <c r="F261" s="265"/>
      <c r="G261" s="265"/>
    </row>
    <row r="262" spans="1:9" ht="15.6" x14ac:dyDescent="0.25">
      <c r="A262" s="255" t="s">
        <v>382</v>
      </c>
      <c r="B262" s="15"/>
      <c r="C262" s="15"/>
      <c r="D262" s="15"/>
      <c r="E262" s="15"/>
      <c r="F262" s="15"/>
      <c r="G262" s="15"/>
      <c r="H262" s="248"/>
      <c r="I262" s="248"/>
    </row>
    <row r="263" spans="1:9" x14ac:dyDescent="0.25">
      <c r="A263" s="17"/>
      <c r="B263" s="15"/>
      <c r="C263" s="15"/>
      <c r="D263" s="15"/>
      <c r="E263" s="15"/>
      <c r="F263" s="15"/>
      <c r="G263" s="15"/>
      <c r="H263" s="248"/>
      <c r="I263" s="248"/>
    </row>
    <row r="264" spans="1:9" ht="15.6" x14ac:dyDescent="0.3">
      <c r="A264" s="288" t="s">
        <v>383</v>
      </c>
      <c r="B264" s="71"/>
      <c r="C264" s="15"/>
      <c r="D264" s="15"/>
      <c r="E264" s="15"/>
      <c r="F264" s="15"/>
      <c r="G264" s="15"/>
      <c r="H264" s="248"/>
      <c r="I264" s="248"/>
    </row>
    <row r="265" spans="1:9" x14ac:dyDescent="0.25">
      <c r="A265" s="294" t="s">
        <v>384</v>
      </c>
      <c r="B265" s="294" t="s">
        <v>385</v>
      </c>
      <c r="C265" s="294" t="s">
        <v>385</v>
      </c>
      <c r="D265" s="294" t="s">
        <v>385</v>
      </c>
      <c r="E265" s="294" t="s">
        <v>385</v>
      </c>
      <c r="F265" s="294" t="s">
        <v>385</v>
      </c>
      <c r="G265" s="294" t="s">
        <v>385</v>
      </c>
      <c r="H265" s="294" t="s">
        <v>385</v>
      </c>
      <c r="I265" s="294" t="s">
        <v>385</v>
      </c>
    </row>
    <row r="266" spans="1:9" ht="15.6" x14ac:dyDescent="0.25">
      <c r="A266" s="294" t="s">
        <v>386</v>
      </c>
      <c r="B266" s="295">
        <v>0.5</v>
      </c>
      <c r="C266" s="295">
        <v>1</v>
      </c>
      <c r="D266" s="295">
        <v>2</v>
      </c>
      <c r="E266" s="295">
        <v>3</v>
      </c>
      <c r="F266" s="295">
        <v>4</v>
      </c>
      <c r="G266" s="295">
        <v>5</v>
      </c>
      <c r="H266" s="295">
        <v>6</v>
      </c>
      <c r="I266" s="295">
        <v>7</v>
      </c>
    </row>
    <row r="267" spans="1:9" x14ac:dyDescent="0.25">
      <c r="A267" s="294"/>
      <c r="B267" s="294" t="s">
        <v>387</v>
      </c>
      <c r="C267" s="294" t="s">
        <v>387</v>
      </c>
      <c r="D267" s="294" t="s">
        <v>387</v>
      </c>
      <c r="E267" s="294" t="s">
        <v>387</v>
      </c>
      <c r="F267" s="294" t="s">
        <v>387</v>
      </c>
      <c r="G267" s="294" t="s">
        <v>387</v>
      </c>
      <c r="H267" s="294" t="s">
        <v>387</v>
      </c>
      <c r="I267" s="294" t="s">
        <v>387</v>
      </c>
    </row>
    <row r="268" spans="1:9" x14ac:dyDescent="0.25">
      <c r="A268" s="294">
        <v>0</v>
      </c>
      <c r="B268" s="296">
        <v>33100</v>
      </c>
      <c r="C268" s="297">
        <v>22500</v>
      </c>
      <c r="D268" s="297">
        <v>18190</v>
      </c>
      <c r="E268" s="297">
        <v>16070</v>
      </c>
      <c r="F268" s="297">
        <v>13990</v>
      </c>
      <c r="G268" s="297">
        <v>11950</v>
      </c>
      <c r="H268" s="297">
        <v>7540</v>
      </c>
      <c r="I268" s="297">
        <v>250</v>
      </c>
    </row>
    <row r="269" spans="1:9" x14ac:dyDescent="0.25">
      <c r="A269" s="294">
        <v>1</v>
      </c>
      <c r="B269" s="297">
        <v>36760</v>
      </c>
      <c r="C269" s="297">
        <v>25000</v>
      </c>
      <c r="D269" s="297">
        <v>20210</v>
      </c>
      <c r="E269" s="297">
        <v>17850</v>
      </c>
      <c r="F269" s="297">
        <v>15540</v>
      </c>
      <c r="G269" s="297">
        <v>13280</v>
      </c>
      <c r="H269" s="297">
        <v>8370</v>
      </c>
      <c r="I269" s="297">
        <v>500</v>
      </c>
    </row>
    <row r="270" spans="1:9" x14ac:dyDescent="0.25">
      <c r="A270" s="294">
        <v>2</v>
      </c>
      <c r="B270" s="297">
        <v>40450</v>
      </c>
      <c r="C270" s="297">
        <v>27500</v>
      </c>
      <c r="D270" s="297">
        <v>22230</v>
      </c>
      <c r="E270" s="297">
        <v>19640</v>
      </c>
      <c r="F270" s="297">
        <v>17100</v>
      </c>
      <c r="G270" s="297">
        <v>14600</v>
      </c>
      <c r="H270" s="297">
        <v>9220</v>
      </c>
      <c r="I270" s="297">
        <v>750</v>
      </c>
    </row>
    <row r="271" spans="1:9" x14ac:dyDescent="0.25">
      <c r="A271" s="294">
        <v>3</v>
      </c>
      <c r="B271" s="297">
        <v>44120</v>
      </c>
      <c r="C271" s="297">
        <v>30000</v>
      </c>
      <c r="D271" s="297">
        <v>24250</v>
      </c>
      <c r="E271" s="297">
        <v>21430</v>
      </c>
      <c r="F271" s="297">
        <v>18640</v>
      </c>
      <c r="G271" s="297">
        <v>15920</v>
      </c>
      <c r="H271" s="297">
        <v>10050</v>
      </c>
      <c r="I271" s="297">
        <v>1000</v>
      </c>
    </row>
    <row r="272" spans="1:9" x14ac:dyDescent="0.25">
      <c r="A272" s="294">
        <v>4</v>
      </c>
      <c r="B272" s="297">
        <v>47800</v>
      </c>
      <c r="C272" s="297">
        <v>32500</v>
      </c>
      <c r="D272" s="297">
        <v>26270</v>
      </c>
      <c r="E272" s="297">
        <v>23210</v>
      </c>
      <c r="F272" s="297">
        <v>20200</v>
      </c>
      <c r="G272" s="297">
        <v>17250</v>
      </c>
      <c r="H272" s="297">
        <v>10880</v>
      </c>
      <c r="I272" s="297">
        <v>1250</v>
      </c>
    </row>
    <row r="273" spans="1:9" x14ac:dyDescent="0.25">
      <c r="A273" s="294">
        <v>5</v>
      </c>
      <c r="B273" s="297">
        <v>51480</v>
      </c>
      <c r="C273" s="297">
        <v>35010</v>
      </c>
      <c r="D273" s="297">
        <v>28300</v>
      </c>
      <c r="E273" s="297">
        <v>25000</v>
      </c>
      <c r="F273" s="297">
        <v>21760</v>
      </c>
      <c r="G273" s="297">
        <v>18580</v>
      </c>
      <c r="H273" s="297">
        <v>11730</v>
      </c>
      <c r="I273" s="297">
        <v>1500</v>
      </c>
    </row>
    <row r="274" spans="1:9" x14ac:dyDescent="0.25">
      <c r="A274" s="294">
        <v>6</v>
      </c>
      <c r="B274" s="297">
        <v>55150</v>
      </c>
      <c r="C274" s="297">
        <v>37510</v>
      </c>
      <c r="D274" s="297">
        <v>30320</v>
      </c>
      <c r="E274" s="297">
        <v>26770</v>
      </c>
      <c r="F274" s="297">
        <v>23310</v>
      </c>
      <c r="G274" s="297">
        <v>19910</v>
      </c>
      <c r="H274" s="297">
        <v>12570</v>
      </c>
      <c r="I274" s="297">
        <v>1750</v>
      </c>
    </row>
    <row r="275" spans="1:9" x14ac:dyDescent="0.25">
      <c r="A275" s="294">
        <v>7</v>
      </c>
      <c r="B275" s="297">
        <v>58830</v>
      </c>
      <c r="C275" s="297">
        <v>40010</v>
      </c>
      <c r="D275" s="297">
        <v>32340</v>
      </c>
      <c r="E275" s="297">
        <v>28560</v>
      </c>
      <c r="F275" s="297">
        <v>24860</v>
      </c>
      <c r="G275" s="297">
        <v>21240</v>
      </c>
      <c r="H275" s="297">
        <v>13410</v>
      </c>
      <c r="I275" s="297">
        <v>2000</v>
      </c>
    </row>
    <row r="276" spans="1:9" x14ac:dyDescent="0.25">
      <c r="A276" s="294">
        <v>8</v>
      </c>
      <c r="B276" s="297">
        <v>62510</v>
      </c>
      <c r="C276" s="297">
        <v>42510</v>
      </c>
      <c r="D276" s="297">
        <v>34360</v>
      </c>
      <c r="E276" s="297">
        <v>30350</v>
      </c>
      <c r="F276" s="297">
        <v>26420</v>
      </c>
      <c r="G276" s="297">
        <v>22560</v>
      </c>
      <c r="H276" s="297">
        <v>14240</v>
      </c>
      <c r="I276" s="297">
        <v>2250</v>
      </c>
    </row>
    <row r="277" spans="1:9" x14ac:dyDescent="0.25">
      <c r="A277" s="294">
        <v>9</v>
      </c>
      <c r="B277" s="297">
        <v>66180</v>
      </c>
      <c r="C277" s="297">
        <v>45000</v>
      </c>
      <c r="D277" s="297">
        <v>36380</v>
      </c>
      <c r="E277" s="297">
        <v>32130</v>
      </c>
      <c r="F277" s="297">
        <v>27970</v>
      </c>
      <c r="G277" s="297">
        <v>23890</v>
      </c>
      <c r="H277" s="297">
        <v>15080</v>
      </c>
      <c r="I277" s="297">
        <v>2500</v>
      </c>
    </row>
    <row r="278" spans="1:9" x14ac:dyDescent="0.25">
      <c r="A278" s="294">
        <v>10</v>
      </c>
      <c r="B278" s="297">
        <v>69860</v>
      </c>
      <c r="C278" s="297">
        <v>47510</v>
      </c>
      <c r="D278" s="297">
        <v>38400</v>
      </c>
      <c r="E278" s="297">
        <v>33920</v>
      </c>
      <c r="F278" s="297">
        <v>29520</v>
      </c>
      <c r="G278" s="297">
        <v>25220</v>
      </c>
      <c r="H278" s="297">
        <v>15910</v>
      </c>
      <c r="I278" s="297">
        <v>2750</v>
      </c>
    </row>
    <row r="279" spans="1:9" x14ac:dyDescent="0.25">
      <c r="A279" s="294">
        <v>11</v>
      </c>
      <c r="B279" s="297">
        <v>73540</v>
      </c>
      <c r="C279" s="297">
        <v>50010</v>
      </c>
      <c r="D279" s="297">
        <v>40410</v>
      </c>
      <c r="E279" s="297">
        <v>35710</v>
      </c>
      <c r="F279" s="297">
        <v>31090</v>
      </c>
      <c r="G279" s="297">
        <v>26540</v>
      </c>
      <c r="H279" s="297">
        <v>16750</v>
      </c>
      <c r="I279" s="297">
        <v>3000</v>
      </c>
    </row>
    <row r="280" spans="1:9" x14ac:dyDescent="0.25">
      <c r="A280" s="294">
        <v>12</v>
      </c>
      <c r="B280" s="297">
        <v>77210</v>
      </c>
      <c r="C280" s="297">
        <v>52500</v>
      </c>
      <c r="D280" s="297">
        <v>42430</v>
      </c>
      <c r="E280" s="297">
        <v>37490</v>
      </c>
      <c r="F280" s="297">
        <v>32630</v>
      </c>
      <c r="G280" s="297">
        <v>27870</v>
      </c>
      <c r="H280" s="297">
        <v>17590</v>
      </c>
      <c r="I280" s="297">
        <v>3250</v>
      </c>
    </row>
    <row r="281" spans="1:9" x14ac:dyDescent="0.25">
      <c r="A281" s="294">
        <v>13</v>
      </c>
      <c r="B281" s="297">
        <v>80890</v>
      </c>
      <c r="C281" s="297">
        <v>55000</v>
      </c>
      <c r="D281" s="297">
        <v>44450</v>
      </c>
      <c r="E281" s="297">
        <v>39280</v>
      </c>
      <c r="F281" s="297">
        <v>34180</v>
      </c>
      <c r="G281" s="297">
        <v>29200</v>
      </c>
      <c r="H281" s="297">
        <v>18420</v>
      </c>
      <c r="I281" s="297">
        <v>3500</v>
      </c>
    </row>
    <row r="282" spans="1:9" x14ac:dyDescent="0.25">
      <c r="A282" s="294">
        <v>14</v>
      </c>
      <c r="B282" s="297">
        <v>84560</v>
      </c>
      <c r="C282" s="297">
        <v>57520</v>
      </c>
      <c r="D282" s="297">
        <v>46480</v>
      </c>
      <c r="E282" s="297">
        <v>41050</v>
      </c>
      <c r="F282" s="297">
        <v>35750</v>
      </c>
      <c r="G282" s="297">
        <v>30530</v>
      </c>
      <c r="H282" s="297">
        <v>19270</v>
      </c>
      <c r="I282" s="297">
        <v>3750</v>
      </c>
    </row>
    <row r="283" spans="1:9" x14ac:dyDescent="0.25">
      <c r="A283" s="294">
        <v>15</v>
      </c>
      <c r="B283" s="297">
        <v>88250</v>
      </c>
      <c r="C283" s="297">
        <v>60010</v>
      </c>
      <c r="D283" s="297">
        <v>48500</v>
      </c>
      <c r="E283" s="297">
        <v>42840</v>
      </c>
      <c r="F283" s="297">
        <v>37300</v>
      </c>
      <c r="G283" s="297">
        <v>31860</v>
      </c>
      <c r="H283" s="297">
        <v>20110</v>
      </c>
      <c r="I283" s="297">
        <v>4000</v>
      </c>
    </row>
    <row r="284" spans="1:9" x14ac:dyDescent="0.25">
      <c r="A284" s="294">
        <v>16</v>
      </c>
      <c r="B284" s="297">
        <v>91920</v>
      </c>
      <c r="C284" s="297">
        <v>62510</v>
      </c>
      <c r="D284" s="297">
        <v>50520</v>
      </c>
      <c r="E284" s="297">
        <v>44630</v>
      </c>
      <c r="F284" s="297">
        <v>38840</v>
      </c>
      <c r="G284" s="297">
        <v>33190</v>
      </c>
      <c r="H284" s="297">
        <v>20940</v>
      </c>
      <c r="I284" s="297">
        <v>4250</v>
      </c>
    </row>
    <row r="285" spans="1:9" x14ac:dyDescent="0.25">
      <c r="A285" s="294">
        <v>17</v>
      </c>
      <c r="B285" s="297">
        <v>95610</v>
      </c>
      <c r="C285" s="297">
        <v>65010</v>
      </c>
      <c r="D285" s="297">
        <v>52540</v>
      </c>
      <c r="E285" s="297">
        <v>46410</v>
      </c>
      <c r="F285" s="297">
        <v>40400</v>
      </c>
      <c r="G285" s="297">
        <v>34510</v>
      </c>
      <c r="H285" s="297">
        <v>21780</v>
      </c>
      <c r="I285" s="297">
        <v>4500</v>
      </c>
    </row>
    <row r="286" spans="1:9" x14ac:dyDescent="0.25">
      <c r="A286" s="17"/>
      <c r="B286" s="15"/>
      <c r="C286" s="15"/>
      <c r="D286" s="15"/>
      <c r="E286" s="15"/>
      <c r="F286" s="15"/>
      <c r="G286" s="15"/>
      <c r="H286" s="15"/>
      <c r="I286" s="15"/>
    </row>
    <row r="287" spans="1:9" x14ac:dyDescent="0.25">
      <c r="A287" s="17"/>
      <c r="B287" s="15"/>
      <c r="C287" s="15"/>
      <c r="D287" s="15"/>
      <c r="E287" s="15"/>
      <c r="F287" s="15"/>
      <c r="G287" s="15"/>
      <c r="H287" s="15"/>
      <c r="I287" s="15"/>
    </row>
    <row r="288" spans="1:9" ht="150" x14ac:dyDescent="0.25">
      <c r="A288" s="289" t="s">
        <v>388</v>
      </c>
      <c r="B288" s="15"/>
      <c r="C288" s="289" t="s">
        <v>389</v>
      </c>
      <c r="D288" s="289" t="s">
        <v>390</v>
      </c>
      <c r="E288" s="15"/>
      <c r="F288" s="15"/>
      <c r="G288" s="103"/>
      <c r="H288" s="103"/>
      <c r="I288" s="103"/>
    </row>
    <row r="289" spans="1:9" ht="15.6" x14ac:dyDescent="0.3">
      <c r="A289" s="289" t="s">
        <v>391</v>
      </c>
      <c r="B289" s="290">
        <v>0.5</v>
      </c>
      <c r="C289" s="292">
        <v>1042</v>
      </c>
      <c r="D289" s="291">
        <v>1250</v>
      </c>
      <c r="E289" s="15"/>
      <c r="F289" s="15"/>
      <c r="G289" s="103"/>
      <c r="H289" s="103"/>
      <c r="I289" s="103"/>
    </row>
    <row r="290" spans="1:9" x14ac:dyDescent="0.25">
      <c r="A290" s="289" t="s">
        <v>341</v>
      </c>
      <c r="B290" s="290">
        <v>1</v>
      </c>
      <c r="C290" s="292">
        <v>1724</v>
      </c>
      <c r="D290" s="291">
        <v>2069</v>
      </c>
      <c r="E290" s="15"/>
      <c r="F290" s="15"/>
      <c r="G290" s="103"/>
      <c r="H290" s="103"/>
      <c r="I290" s="103"/>
    </row>
    <row r="291" spans="1:9" x14ac:dyDescent="0.25">
      <c r="A291" s="289" t="s">
        <v>342</v>
      </c>
      <c r="B291" s="290">
        <v>2</v>
      </c>
      <c r="C291" s="292">
        <v>2597</v>
      </c>
      <c r="D291" s="291">
        <v>3116</v>
      </c>
      <c r="E291" s="15"/>
      <c r="F291" s="15"/>
      <c r="G291" s="103"/>
      <c r="H291" s="103"/>
      <c r="I291" s="103"/>
    </row>
    <row r="292" spans="1:9" x14ac:dyDescent="0.25">
      <c r="A292" s="289" t="s">
        <v>343</v>
      </c>
      <c r="B292" s="290">
        <v>3</v>
      </c>
      <c r="C292" s="292">
        <v>3325</v>
      </c>
      <c r="D292" s="291">
        <v>1990</v>
      </c>
      <c r="E292" s="15"/>
      <c r="F292" s="15"/>
      <c r="G292" s="103"/>
      <c r="H292" s="103"/>
      <c r="I292" s="103"/>
    </row>
    <row r="293" spans="1:9" x14ac:dyDescent="0.25">
      <c r="A293" s="289" t="s">
        <v>344</v>
      </c>
      <c r="B293" s="290">
        <v>4</v>
      </c>
      <c r="C293" s="292">
        <v>4055</v>
      </c>
      <c r="D293" s="291">
        <v>1866</v>
      </c>
      <c r="E293" s="15"/>
      <c r="F293" s="15"/>
      <c r="G293" s="103"/>
      <c r="H293" s="103"/>
      <c r="I293" s="103"/>
    </row>
    <row r="294" spans="1:9" x14ac:dyDescent="0.25">
      <c r="A294" s="289" t="s">
        <v>345</v>
      </c>
      <c r="B294" s="290">
        <v>5</v>
      </c>
      <c r="C294" s="292">
        <v>4656</v>
      </c>
      <c r="D294" s="291">
        <v>5587</v>
      </c>
      <c r="E294" s="15"/>
      <c r="F294" s="15"/>
      <c r="G294" s="103"/>
      <c r="H294" s="103"/>
      <c r="I294" s="103"/>
    </row>
    <row r="295" spans="1:9" x14ac:dyDescent="0.25">
      <c r="A295" s="289" t="s">
        <v>346</v>
      </c>
      <c r="B295" s="290">
        <v>6</v>
      </c>
      <c r="C295" s="292">
        <v>4938</v>
      </c>
      <c r="D295" s="291">
        <v>5926</v>
      </c>
      <c r="E295" s="15"/>
      <c r="F295" s="15"/>
      <c r="G295" s="293"/>
      <c r="H295" s="293"/>
      <c r="I295" s="15"/>
    </row>
    <row r="296" spans="1:9" x14ac:dyDescent="0.25">
      <c r="A296" s="289" t="s">
        <v>392</v>
      </c>
      <c r="B296" s="290">
        <v>7</v>
      </c>
      <c r="C296" s="292">
        <v>5736</v>
      </c>
      <c r="D296" s="291">
        <v>6883</v>
      </c>
      <c r="E296" s="94"/>
      <c r="F296" s="15"/>
      <c r="G296" s="293"/>
      <c r="H296" s="293"/>
      <c r="I296" s="15"/>
    </row>
    <row r="299" spans="1:9" x14ac:dyDescent="0.25">
      <c r="A299" s="106" t="s">
        <v>395</v>
      </c>
    </row>
    <row r="300" spans="1:9" x14ac:dyDescent="0.25">
      <c r="A300" s="106" t="s">
        <v>396</v>
      </c>
    </row>
    <row r="301" spans="1:9" x14ac:dyDescent="0.25">
      <c r="A301" s="106" t="s">
        <v>397</v>
      </c>
    </row>
    <row r="302" spans="1:9" x14ac:dyDescent="0.25">
      <c r="A302" s="106" t="s">
        <v>398</v>
      </c>
    </row>
    <row r="303" spans="1:9" x14ac:dyDescent="0.25">
      <c r="A303" s="106" t="s">
        <v>399</v>
      </c>
    </row>
    <row r="304" spans="1:9" x14ac:dyDescent="0.25">
      <c r="A304" s="106" t="s">
        <v>400</v>
      </c>
    </row>
    <row r="305" spans="1:6" x14ac:dyDescent="0.25">
      <c r="A305" s="106" t="s">
        <v>401</v>
      </c>
    </row>
    <row r="306" spans="1:6" x14ac:dyDescent="0.25">
      <c r="A306" s="106" t="s">
        <v>402</v>
      </c>
    </row>
    <row r="307" spans="1:6" x14ac:dyDescent="0.25">
      <c r="A307" s="106" t="s">
        <v>403</v>
      </c>
    </row>
    <row r="308" spans="1:6" x14ac:dyDescent="0.25">
      <c r="A308" s="106" t="s">
        <v>404</v>
      </c>
    </row>
    <row r="309" spans="1:6" x14ac:dyDescent="0.25">
      <c r="A309" s="106" t="s">
        <v>405</v>
      </c>
    </row>
    <row r="310" spans="1:6" x14ac:dyDescent="0.25">
      <c r="A310" s="106" t="s">
        <v>406</v>
      </c>
    </row>
    <row r="311" spans="1:6" ht="15.6" x14ac:dyDescent="0.3">
      <c r="A311" s="200" t="s">
        <v>407</v>
      </c>
    </row>
    <row r="312" spans="1:6" x14ac:dyDescent="0.25">
      <c r="A312" s="106" t="s">
        <v>408</v>
      </c>
    </row>
    <row r="313" spans="1:6" x14ac:dyDescent="0.25">
      <c r="A313" s="106" t="s">
        <v>409</v>
      </c>
    </row>
    <row r="314" spans="1:6" ht="15.6" x14ac:dyDescent="0.3">
      <c r="A314" s="200" t="s">
        <v>410</v>
      </c>
    </row>
    <row r="315" spans="1:6" x14ac:dyDescent="0.25">
      <c r="A315" s="106" t="s">
        <v>411</v>
      </c>
    </row>
    <row r="319" spans="1:6" x14ac:dyDescent="0.25">
      <c r="A319" s="434" t="s">
        <v>426</v>
      </c>
      <c r="B319" s="354"/>
      <c r="C319" s="354"/>
      <c r="D319" s="354"/>
      <c r="E319" s="354"/>
      <c r="F319" s="354"/>
    </row>
    <row r="320" spans="1:6" x14ac:dyDescent="0.25">
      <c r="A320" s="435" t="s">
        <v>427</v>
      </c>
      <c r="B320" s="436"/>
      <c r="C320" s="436"/>
      <c r="D320" s="436"/>
      <c r="E320" s="436"/>
      <c r="F320" s="437"/>
    </row>
    <row r="321" spans="1:6" x14ac:dyDescent="0.25">
      <c r="A321" s="438"/>
      <c r="B321" s="442" t="s">
        <v>428</v>
      </c>
      <c r="C321" s="439">
        <f>rsa_I0</f>
        <v>565.34</v>
      </c>
      <c r="D321" s="436"/>
      <c r="E321" s="436"/>
      <c r="F321" s="437"/>
    </row>
    <row r="322" spans="1:6" x14ac:dyDescent="0.25">
      <c r="A322" s="440"/>
      <c r="B322" s="344"/>
      <c r="C322" s="352" t="s">
        <v>429</v>
      </c>
      <c r="D322" s="344"/>
      <c r="E322" s="347"/>
    </row>
    <row r="323" spans="1:6" x14ac:dyDescent="0.2">
      <c r="A323" s="441"/>
      <c r="B323" s="350" t="s">
        <v>430</v>
      </c>
      <c r="C323" s="350" t="s">
        <v>431</v>
      </c>
      <c r="D323" s="350" t="s">
        <v>432</v>
      </c>
      <c r="E323" s="350" t="s">
        <v>433</v>
      </c>
    </row>
    <row r="324" spans="1:6" x14ac:dyDescent="0.2">
      <c r="A324" s="441"/>
      <c r="B324" s="349">
        <v>0</v>
      </c>
      <c r="C324" s="351">
        <v>0</v>
      </c>
      <c r="D324" s="351">
        <v>0</v>
      </c>
      <c r="E324" s="351">
        <v>0</v>
      </c>
    </row>
    <row r="325" spans="1:6" x14ac:dyDescent="0.2">
      <c r="A325" s="441"/>
      <c r="B325" s="349">
        <v>1</v>
      </c>
      <c r="C325" s="348">
        <v>0.13500000000000001</v>
      </c>
      <c r="D325" s="348">
        <v>0.18</v>
      </c>
      <c r="E325" s="348">
        <v>0.09</v>
      </c>
    </row>
    <row r="326" spans="1:6" x14ac:dyDescent="0.2">
      <c r="A326" s="441"/>
      <c r="B326" s="349">
        <v>2</v>
      </c>
      <c r="C326" s="348">
        <v>0.115</v>
      </c>
      <c r="D326" s="348">
        <v>0.155</v>
      </c>
      <c r="E326" s="348">
        <v>7.8E-2</v>
      </c>
    </row>
    <row r="327" spans="1:6" x14ac:dyDescent="0.2">
      <c r="A327" s="441"/>
      <c r="B327" s="349">
        <v>3</v>
      </c>
      <c r="C327" s="348">
        <v>0.1</v>
      </c>
      <c r="D327" s="348">
        <v>0.13300000000000001</v>
      </c>
      <c r="E327" s="348">
        <v>6.7000000000000004E-2</v>
      </c>
    </row>
    <row r="328" spans="1:6" x14ac:dyDescent="0.2">
      <c r="A328" s="441"/>
      <c r="B328" s="349">
        <v>4</v>
      </c>
      <c r="C328" s="348">
        <v>8.7999999999999995E-2</v>
      </c>
      <c r="D328" s="348">
        <v>0.11700000000000001</v>
      </c>
      <c r="E328" s="348">
        <v>5.8999999999999997E-2</v>
      </c>
    </row>
    <row r="329" spans="1:6" x14ac:dyDescent="0.2">
      <c r="A329" s="441"/>
      <c r="B329" s="349">
        <v>5</v>
      </c>
      <c r="C329" s="348">
        <v>0.08</v>
      </c>
      <c r="D329" s="348">
        <v>0.106</v>
      </c>
      <c r="E329" s="348">
        <v>5.2999999999999999E-2</v>
      </c>
    </row>
    <row r="330" spans="1:6" x14ac:dyDescent="0.2">
      <c r="A330" s="441"/>
      <c r="B330" s="349">
        <v>6</v>
      </c>
      <c r="C330" s="348">
        <v>7.4999999999999997E-2</v>
      </c>
      <c r="D330" s="348">
        <v>9.5000000000000001E-2</v>
      </c>
      <c r="E330" s="348">
        <v>4.8000000000000001E-2</v>
      </c>
    </row>
    <row r="331" spans="1:6" x14ac:dyDescent="0.25">
      <c r="A331" s="354"/>
      <c r="B331" s="444"/>
      <c r="C331" s="354"/>
      <c r="D331" s="354"/>
      <c r="E331" s="354"/>
      <c r="F331" s="354"/>
    </row>
    <row r="332" spans="1:6" x14ac:dyDescent="0.25">
      <c r="A332" s="354"/>
      <c r="B332" s="444"/>
      <c r="C332" s="354"/>
      <c r="D332" s="354"/>
      <c r="E332" s="354"/>
      <c r="F332" s="354"/>
    </row>
    <row r="333" spans="1:6" x14ac:dyDescent="0.25">
      <c r="A333" s="435" t="s">
        <v>434</v>
      </c>
      <c r="B333" s="443"/>
      <c r="C333" s="436"/>
      <c r="D333" s="436"/>
      <c r="E333" s="436"/>
      <c r="F333" s="437"/>
    </row>
    <row r="334" spans="1:6" x14ac:dyDescent="0.25">
      <c r="A334" s="438"/>
      <c r="B334" s="442" t="s">
        <v>428</v>
      </c>
      <c r="C334" s="439">
        <v>0</v>
      </c>
      <c r="D334" s="436"/>
      <c r="E334" s="436"/>
      <c r="F334" s="437"/>
    </row>
    <row r="335" spans="1:6" ht="30" x14ac:dyDescent="0.25">
      <c r="A335" s="438"/>
      <c r="B335" s="442" t="s">
        <v>435</v>
      </c>
      <c r="C335" s="439">
        <f>rsa_I0</f>
        <v>565.34</v>
      </c>
      <c r="D335" s="436"/>
      <c r="E335" s="436"/>
      <c r="F335" s="437"/>
    </row>
    <row r="336" spans="1:6" x14ac:dyDescent="0.25">
      <c r="A336" s="440"/>
      <c r="B336" s="344"/>
      <c r="C336" s="352" t="s">
        <v>429</v>
      </c>
      <c r="D336" s="344"/>
      <c r="E336" s="347"/>
    </row>
    <row r="337" spans="1:9" x14ac:dyDescent="0.2">
      <c r="A337" s="441"/>
      <c r="B337" s="350" t="s">
        <v>430</v>
      </c>
      <c r="C337" s="350" t="s">
        <v>431</v>
      </c>
      <c r="D337" s="350" t="s">
        <v>432</v>
      </c>
      <c r="E337" s="350" t="s">
        <v>433</v>
      </c>
    </row>
    <row r="338" spans="1:9" x14ac:dyDescent="0.2">
      <c r="A338" s="441"/>
      <c r="B338" s="349">
        <v>0</v>
      </c>
      <c r="C338" s="351">
        <v>0</v>
      </c>
      <c r="D338" s="351">
        <v>0</v>
      </c>
      <c r="E338" s="351">
        <v>0</v>
      </c>
    </row>
    <row r="339" spans="1:9" x14ac:dyDescent="0.2">
      <c r="A339" s="441"/>
      <c r="B339" s="349">
        <v>1</v>
      </c>
      <c r="C339" s="348">
        <v>0.14000000000000001</v>
      </c>
      <c r="D339" s="348">
        <v>0.187</v>
      </c>
      <c r="E339" s="348">
        <v>9.2999999999999999E-2</v>
      </c>
    </row>
    <row r="340" spans="1:9" x14ac:dyDescent="0.2">
      <c r="A340" s="441"/>
      <c r="B340" s="349">
        <v>2</v>
      </c>
      <c r="C340" s="348">
        <v>0.11799999999999999</v>
      </c>
      <c r="D340" s="348">
        <v>0.157</v>
      </c>
      <c r="E340" s="348">
        <v>7.9000000000000001E-2</v>
      </c>
    </row>
    <row r="341" spans="1:9" x14ac:dyDescent="0.2">
      <c r="A341" s="441"/>
      <c r="B341" s="349">
        <v>3</v>
      </c>
      <c r="C341" s="348">
        <v>0.10199999999999999</v>
      </c>
      <c r="D341" s="348">
        <v>0.13600000000000001</v>
      </c>
      <c r="E341" s="348">
        <v>6.8000000000000005E-2</v>
      </c>
    </row>
    <row r="342" spans="1:9" x14ac:dyDescent="0.2">
      <c r="A342" s="441"/>
      <c r="B342" s="349">
        <v>4</v>
      </c>
      <c r="C342" s="348">
        <v>0.09</v>
      </c>
      <c r="D342" s="348">
        <v>0.12</v>
      </c>
      <c r="E342" s="348">
        <v>0.06</v>
      </c>
    </row>
    <row r="343" spans="1:9" x14ac:dyDescent="0.2">
      <c r="A343" s="441"/>
      <c r="B343" s="349">
        <v>5</v>
      </c>
      <c r="C343" s="348">
        <v>0.08</v>
      </c>
      <c r="D343" s="348">
        <v>0.107</v>
      </c>
      <c r="E343" s="348">
        <v>5.2999999999999999E-2</v>
      </c>
    </row>
    <row r="344" spans="1:9" x14ac:dyDescent="0.2">
      <c r="A344" s="441"/>
      <c r="B344" s="349">
        <v>6</v>
      </c>
      <c r="C344" s="348">
        <v>7.1999999999999995E-2</v>
      </c>
      <c r="D344" s="348">
        <v>9.7000000000000003E-2</v>
      </c>
      <c r="E344" s="348">
        <v>4.8000000000000001E-2</v>
      </c>
    </row>
    <row r="347" spans="1:9" x14ac:dyDescent="0.25">
      <c r="A347" s="10" t="s">
        <v>439</v>
      </c>
    </row>
    <row r="348" spans="1:9" x14ac:dyDescent="0.25">
      <c r="A348" s="264" t="s">
        <v>440</v>
      </c>
      <c r="B348" s="263">
        <v>0.4</v>
      </c>
      <c r="G348" s="10" t="s">
        <v>482</v>
      </c>
      <c r="I348" s="10" t="s">
        <v>483</v>
      </c>
    </row>
    <row r="349" spans="1:9" x14ac:dyDescent="0.25">
      <c r="A349" s="264" t="s">
        <v>441</v>
      </c>
      <c r="B349" s="263">
        <f>B348*3/4</f>
        <v>0.30000000000000004</v>
      </c>
      <c r="C349" s="353" t="s">
        <v>446</v>
      </c>
      <c r="G349" s="349" t="s">
        <v>484</v>
      </c>
      <c r="H349" s="349">
        <f>smic</f>
        <v>1230.6099999999999</v>
      </c>
      <c r="I349" s="10" t="s">
        <v>485</v>
      </c>
    </row>
    <row r="350" spans="1:9" x14ac:dyDescent="0.25">
      <c r="A350" s="264" t="s">
        <v>442</v>
      </c>
      <c r="B350" s="263">
        <f>B348*1/4</f>
        <v>0.1</v>
      </c>
      <c r="C350" s="353" t="s">
        <v>447</v>
      </c>
      <c r="G350" s="349" t="s">
        <v>486</v>
      </c>
      <c r="H350" s="349">
        <f>2*smic</f>
        <v>2461.2199999999998</v>
      </c>
    </row>
    <row r="351" spans="1:9" x14ac:dyDescent="0.25">
      <c r="A351" s="264" t="s">
        <v>443</v>
      </c>
      <c r="B351" s="263">
        <f>2/3</f>
        <v>0.66666666666666663</v>
      </c>
      <c r="G351" s="349"/>
      <c r="H351" s="349"/>
    </row>
    <row r="352" spans="1:9" x14ac:dyDescent="0.25">
      <c r="A352" s="264" t="s">
        <v>444</v>
      </c>
      <c r="B352" s="263">
        <f>B351*3/4</f>
        <v>0.5</v>
      </c>
      <c r="C352" s="353" t="s">
        <v>446</v>
      </c>
      <c r="G352" s="349" t="s">
        <v>481</v>
      </c>
      <c r="H352" s="349">
        <f>(ceee_inter_seuil2-(ceee_inter_seuil1-rsa_I0))/(ceee_inter_seuil2-ceee_inter_seuil1)</f>
        <v>1.4593981846401378</v>
      </c>
    </row>
    <row r="353" spans="1:3" x14ac:dyDescent="0.25">
      <c r="A353" s="264" t="s">
        <v>445</v>
      </c>
      <c r="B353" s="263">
        <f>B351*1/4</f>
        <v>0.16666666666666666</v>
      </c>
      <c r="C353" s="353" t="s">
        <v>447</v>
      </c>
    </row>
  </sheetData>
  <sheetProtection selectLockedCells="1" selectUnlockedCells="1"/>
  <mergeCells count="19">
    <mergeCell ref="H256:I257"/>
    <mergeCell ref="C212:F212"/>
    <mergeCell ref="C218:F218"/>
    <mergeCell ref="C219:F219"/>
    <mergeCell ref="G129:I129"/>
    <mergeCell ref="G135:I135"/>
    <mergeCell ref="G130:I130"/>
    <mergeCell ref="G131:I131"/>
    <mergeCell ref="G136:I136"/>
    <mergeCell ref="G137:I137"/>
    <mergeCell ref="G134:I134"/>
    <mergeCell ref="G132:I132"/>
    <mergeCell ref="G133:I133"/>
    <mergeCell ref="E3:F3"/>
    <mergeCell ref="E4:F4"/>
    <mergeCell ref="G117:I117"/>
    <mergeCell ref="G118:I118"/>
    <mergeCell ref="G119:I119"/>
    <mergeCell ref="D16:E16"/>
  </mergeCells>
  <pageMargins left="0.78740157499999996" right="0.78740157499999996" top="0.984251969" bottom="0.984251969" header="0.5" footer="0.5"/>
  <pageSetup paperSize="9" scale="64" fitToHeight="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XBE240"/>
  <sheetViews>
    <sheetView tabSelected="1" topLeftCell="A60" workbookViewId="0">
      <selection activeCell="E128" sqref="E128"/>
    </sheetView>
  </sheetViews>
  <sheetFormatPr baseColWidth="10" defaultColWidth="11.44140625" defaultRowHeight="13.2" x14ac:dyDescent="0.25"/>
  <cols>
    <col min="1" max="1" width="73.33203125" style="354" customWidth="1"/>
    <col min="2" max="2" width="41.33203125" style="354" bestFit="1" customWidth="1"/>
    <col min="3" max="3" width="11.6640625" style="285" customWidth="1"/>
    <col min="4" max="16384" width="11.44140625" style="354"/>
  </cols>
  <sheetData>
    <row r="1" spans="1:4" s="359" customFormat="1" x14ac:dyDescent="0.25">
      <c r="A1" s="369"/>
      <c r="C1" s="447"/>
    </row>
    <row r="2" spans="1:4" ht="27" customHeight="1" thickBot="1" x14ac:dyDescent="0.3">
      <c r="A2" s="487" t="s">
        <v>415</v>
      </c>
      <c r="B2" s="488"/>
      <c r="C2" s="489"/>
      <c r="D2" s="484"/>
    </row>
    <row r="3" spans="1:4" ht="13.8" thickBot="1" x14ac:dyDescent="0.3">
      <c r="A3" s="2" t="s">
        <v>27</v>
      </c>
      <c r="B3" s="2" t="s">
        <v>61</v>
      </c>
      <c r="C3" s="451" t="s">
        <v>11</v>
      </c>
    </row>
    <row r="4" spans="1:4" x14ac:dyDescent="0.25">
      <c r="A4" s="2" t="s">
        <v>100</v>
      </c>
      <c r="B4" s="360" t="s">
        <v>106</v>
      </c>
      <c r="C4" s="332">
        <v>-1</v>
      </c>
    </row>
    <row r="5" spans="1:4" x14ac:dyDescent="0.25">
      <c r="A5" s="3" t="s">
        <v>101</v>
      </c>
      <c r="B5" s="361" t="s">
        <v>450</v>
      </c>
      <c r="C5" s="333">
        <v>-1</v>
      </c>
    </row>
    <row r="6" spans="1:4" x14ac:dyDescent="0.25">
      <c r="A6" s="3" t="s">
        <v>102</v>
      </c>
      <c r="B6" s="3"/>
      <c r="C6" s="333">
        <v>-1</v>
      </c>
    </row>
    <row r="7" spans="1:4" x14ac:dyDescent="0.25">
      <c r="A7" s="3" t="s">
        <v>103</v>
      </c>
      <c r="B7" s="3"/>
      <c r="C7" s="333">
        <v>-1</v>
      </c>
    </row>
    <row r="8" spans="1:4" x14ac:dyDescent="0.25">
      <c r="A8" s="3" t="s">
        <v>104</v>
      </c>
      <c r="B8" s="3"/>
      <c r="C8" s="333">
        <v>-1</v>
      </c>
    </row>
    <row r="9" spans="1:4" ht="13.8" thickBot="1" x14ac:dyDescent="0.3">
      <c r="A9" s="4" t="s">
        <v>105</v>
      </c>
      <c r="B9" s="4"/>
      <c r="C9" s="333">
        <v>-1</v>
      </c>
    </row>
    <row r="10" spans="1:4" ht="13.8" thickBot="1" x14ac:dyDescent="0.3">
      <c r="A10" s="459" t="s">
        <v>416</v>
      </c>
      <c r="B10" s="459"/>
      <c r="C10" s="467">
        <f t="shared" ref="C10" si="0">(C$4&gt;=18)+(C$5&gt;=18)+(C$6&gt;=18)+(C$7&gt;=18)+(C$8&gt;=18)+(C$9&gt;=18)</f>
        <v>0</v>
      </c>
    </row>
    <row r="11" spans="1:4" s="355" customFormat="1" x14ac:dyDescent="0.25">
      <c r="A11" s="364" t="s">
        <v>466</v>
      </c>
      <c r="B11" s="419"/>
      <c r="C11" s="445"/>
    </row>
    <row r="12" spans="1:4" s="359" customFormat="1" ht="13.8" thickBot="1" x14ac:dyDescent="0.3">
      <c r="A12" s="391" t="s">
        <v>459</v>
      </c>
      <c r="B12" s="345"/>
      <c r="C12" s="452"/>
    </row>
    <row r="13" spans="1:4" x14ac:dyDescent="0.25">
      <c r="A13" s="360" t="s">
        <v>457</v>
      </c>
      <c r="B13" s="455" t="s">
        <v>460</v>
      </c>
      <c r="C13" s="340" t="s">
        <v>488</v>
      </c>
    </row>
    <row r="14" spans="1:4" x14ac:dyDescent="0.25">
      <c r="A14" s="361" t="s">
        <v>462</v>
      </c>
      <c r="B14" s="361" t="s">
        <v>70</v>
      </c>
      <c r="C14" s="456">
        <v>0</v>
      </c>
    </row>
    <row r="15" spans="1:4" ht="13.8" thickBot="1" x14ac:dyDescent="0.3">
      <c r="A15" s="362" t="s">
        <v>461</v>
      </c>
      <c r="B15" s="457" t="s">
        <v>467</v>
      </c>
      <c r="C15" s="341">
        <v>2010</v>
      </c>
    </row>
    <row r="16" spans="1:4" s="355" customFormat="1" ht="13.8" thickBot="1" x14ac:dyDescent="0.3">
      <c r="A16" s="5"/>
      <c r="B16" s="5"/>
      <c r="C16" s="192"/>
    </row>
    <row r="17" spans="1:3" ht="13.8" thickBot="1" x14ac:dyDescent="0.3">
      <c r="A17" s="2" t="s">
        <v>73</v>
      </c>
      <c r="B17" s="360" t="s">
        <v>74</v>
      </c>
      <c r="C17" s="332">
        <v>1</v>
      </c>
    </row>
    <row r="18" spans="1:3" ht="13.8" thickBot="1" x14ac:dyDescent="0.3">
      <c r="A18" s="8" t="s">
        <v>90</v>
      </c>
      <c r="B18" s="8" t="s">
        <v>74</v>
      </c>
      <c r="C18" s="334">
        <v>0</v>
      </c>
    </row>
    <row r="19" spans="1:3" s="359" customFormat="1" ht="13.8" thickBot="1" x14ac:dyDescent="0.3">
      <c r="A19" s="5"/>
      <c r="B19" s="5"/>
      <c r="C19" s="192"/>
    </row>
    <row r="20" spans="1:3" x14ac:dyDescent="0.25">
      <c r="A20" s="360" t="s">
        <v>243</v>
      </c>
      <c r="B20" s="417" t="s">
        <v>244</v>
      </c>
      <c r="C20" s="335">
        <v>0</v>
      </c>
    </row>
    <row r="21" spans="1:3" x14ac:dyDescent="0.25">
      <c r="A21" s="361" t="s">
        <v>245</v>
      </c>
      <c r="B21" s="414"/>
      <c r="C21" s="336">
        <v>0</v>
      </c>
    </row>
    <row r="22" spans="1:3" x14ac:dyDescent="0.25">
      <c r="A22" s="361" t="s">
        <v>246</v>
      </c>
      <c r="B22" s="414"/>
      <c r="C22" s="336">
        <v>0</v>
      </c>
    </row>
    <row r="23" spans="1:3" ht="13.8" thickBot="1" x14ac:dyDescent="0.3">
      <c r="A23" s="362" t="s">
        <v>247</v>
      </c>
      <c r="B23" s="418"/>
      <c r="C23" s="337">
        <v>0</v>
      </c>
    </row>
    <row r="24" spans="1:3" x14ac:dyDescent="0.25">
      <c r="A24" s="361" t="s">
        <v>325</v>
      </c>
      <c r="B24" s="361"/>
      <c r="C24" s="338">
        <v>1</v>
      </c>
    </row>
    <row r="25" spans="1:3" ht="13.8" thickBot="1" x14ac:dyDescent="0.3">
      <c r="A25" s="362" t="s">
        <v>326</v>
      </c>
      <c r="B25" s="362"/>
      <c r="C25" s="339">
        <v>1</v>
      </c>
    </row>
    <row r="26" spans="1:3" s="355" customFormat="1" ht="13.8" thickBot="1" x14ac:dyDescent="0.3">
      <c r="A26" s="5"/>
      <c r="B26" s="5"/>
      <c r="C26" s="192"/>
    </row>
    <row r="27" spans="1:3" s="355" customFormat="1" x14ac:dyDescent="0.25">
      <c r="A27" s="360" t="s">
        <v>330</v>
      </c>
      <c r="B27" s="360"/>
      <c r="C27" s="340" t="s">
        <v>329</v>
      </c>
    </row>
    <row r="28" spans="1:3" x14ac:dyDescent="0.25">
      <c r="A28" s="3" t="s">
        <v>66</v>
      </c>
      <c r="B28" s="3" t="s">
        <v>65</v>
      </c>
      <c r="C28" s="333">
        <v>2</v>
      </c>
    </row>
    <row r="29" spans="1:3" ht="13.8" thickBot="1" x14ac:dyDescent="0.3">
      <c r="A29" s="362" t="s">
        <v>177</v>
      </c>
      <c r="B29" s="362" t="s">
        <v>174</v>
      </c>
      <c r="C29" s="341" t="s">
        <v>480</v>
      </c>
    </row>
    <row r="30" spans="1:3" ht="13.8" thickBot="1" x14ac:dyDescent="0.3">
      <c r="A30" s="364"/>
      <c r="B30" s="364"/>
      <c r="C30" s="413"/>
    </row>
    <row r="31" spans="1:3" x14ac:dyDescent="0.25">
      <c r="A31" s="360" t="s">
        <v>362</v>
      </c>
      <c r="B31" s="360" t="s">
        <v>364</v>
      </c>
      <c r="C31" s="340">
        <v>0</v>
      </c>
    </row>
    <row r="32" spans="1:3" ht="13.8" thickBot="1" x14ac:dyDescent="0.3">
      <c r="A32" s="362" t="s">
        <v>363</v>
      </c>
      <c r="B32" s="362" t="s">
        <v>380</v>
      </c>
      <c r="C32" s="341">
        <v>0</v>
      </c>
    </row>
    <row r="33" spans="1:5" ht="13.8" thickBot="1" x14ac:dyDescent="0.3">
      <c r="A33" s="364"/>
      <c r="B33" s="364"/>
      <c r="C33" s="413"/>
    </row>
    <row r="34" spans="1:5" x14ac:dyDescent="0.25">
      <c r="A34" s="360" t="s">
        <v>361</v>
      </c>
      <c r="B34" s="360" t="s">
        <v>422</v>
      </c>
      <c r="C34" s="340" t="s">
        <v>352</v>
      </c>
    </row>
    <row r="35" spans="1:5" ht="13.8" thickBot="1" x14ac:dyDescent="0.3">
      <c r="A35" s="362" t="s">
        <v>351</v>
      </c>
      <c r="B35" s="362"/>
      <c r="C35" s="341" t="s">
        <v>352</v>
      </c>
    </row>
    <row r="36" spans="1:5" s="359" customFormat="1" ht="13.8" thickBot="1" x14ac:dyDescent="0.3">
      <c r="A36" s="364"/>
      <c r="B36" s="364"/>
      <c r="C36" s="413"/>
    </row>
    <row r="37" spans="1:5" x14ac:dyDescent="0.25">
      <c r="A37" s="360" t="s">
        <v>201</v>
      </c>
      <c r="B37" s="360" t="s">
        <v>70</v>
      </c>
      <c r="C37" s="342">
        <f>smic</f>
        <v>1230.6099999999999</v>
      </c>
    </row>
    <row r="38" spans="1:5" ht="13.8" thickBot="1" x14ac:dyDescent="0.3">
      <c r="A38" s="361" t="s">
        <v>202</v>
      </c>
      <c r="B38" s="361" t="s">
        <v>70</v>
      </c>
      <c r="C38" s="343">
        <v>0</v>
      </c>
    </row>
    <row r="39" spans="1:5" x14ac:dyDescent="0.25">
      <c r="A39" s="461" t="s">
        <v>216</v>
      </c>
      <c r="B39" s="528" t="s">
        <v>417</v>
      </c>
      <c r="C39" s="462">
        <f t="shared" ref="C39:C40" si="1">MIN(100%,C37/smic)</f>
        <v>1</v>
      </c>
    </row>
    <row r="40" spans="1:5" ht="13.8" thickBot="1" x14ac:dyDescent="0.3">
      <c r="A40" s="463" t="s">
        <v>217</v>
      </c>
      <c r="B40" s="529"/>
      <c r="C40" s="464">
        <f t="shared" si="1"/>
        <v>0</v>
      </c>
      <c r="E40" s="490"/>
    </row>
    <row r="41" spans="1:5" s="355" customFormat="1" ht="13.8" thickBot="1" x14ac:dyDescent="0.3">
      <c r="A41" s="465" t="s">
        <v>298</v>
      </c>
      <c r="B41" s="459"/>
      <c r="C41" s="466">
        <f t="shared" ref="C41" si="2">(C37+C38)/smic</f>
        <v>1</v>
      </c>
      <c r="E41"/>
    </row>
    <row r="42" spans="1:5" s="355" customFormat="1" x14ac:dyDescent="0.25">
      <c r="A42" s="454"/>
      <c r="B42" s="419"/>
      <c r="C42" s="491"/>
      <c r="E42"/>
    </row>
    <row r="43" spans="1:5" ht="13.8" thickBot="1" x14ac:dyDescent="0.3">
      <c r="A43" s="395" t="s">
        <v>473</v>
      </c>
      <c r="B43" s="395"/>
      <c r="C43" s="270"/>
      <c r="E43"/>
    </row>
    <row r="44" spans="1:5" x14ac:dyDescent="0.25">
      <c r="A44" s="478" t="s">
        <v>472</v>
      </c>
      <c r="B44" s="360" t="s">
        <v>474</v>
      </c>
      <c r="C44" s="342" t="s">
        <v>475</v>
      </c>
    </row>
    <row r="45" spans="1:5" x14ac:dyDescent="0.25">
      <c r="A45" s="479" t="s">
        <v>476</v>
      </c>
      <c r="B45" s="3"/>
      <c r="C45" s="480">
        <v>0</v>
      </c>
    </row>
    <row r="46" spans="1:5" x14ac:dyDescent="0.25">
      <c r="A46" s="479" t="s">
        <v>479</v>
      </c>
      <c r="B46" s="3"/>
      <c r="C46" s="480">
        <v>0</v>
      </c>
    </row>
    <row r="47" spans="1:5" x14ac:dyDescent="0.25">
      <c r="A47" s="479" t="s">
        <v>477</v>
      </c>
      <c r="B47" s="3"/>
      <c r="C47" s="480">
        <v>0</v>
      </c>
    </row>
    <row r="48" spans="1:5" ht="13.8" thickBot="1" x14ac:dyDescent="0.3">
      <c r="A48" s="481" t="s">
        <v>478</v>
      </c>
      <c r="B48" s="4"/>
      <c r="C48" s="482">
        <v>0</v>
      </c>
    </row>
    <row r="49" spans="1:12" ht="13.8" thickBot="1" x14ac:dyDescent="0.3">
      <c r="A49" s="395"/>
      <c r="B49" s="395"/>
      <c r="C49" s="270"/>
    </row>
    <row r="50" spans="1:12" ht="13.8" thickBot="1" x14ac:dyDescent="0.3">
      <c r="A50" s="458" t="s">
        <v>463</v>
      </c>
      <c r="B50" s="459"/>
      <c r="C50" s="460">
        <f>(C$3="isolé")*IF(C$13="pg",(
(C$15=2010)*(C$97*((C$97=1)*ceee_taux_1enf+(C$97=2)*ceee_taux_2enf+(C$97=3)*ceee_taux_3enf+(C$97=4)*ceee_taux_4enf+(C$97=5)*ceee_taux_5enf+(C$97=6)*ceee_taux_6enf)*MAX(C$14-ceee_abat,0))
+(C$15=2018)*MAX(0,(MIN(C$97*((C$97=1)*ceeeb_taux_1enf+(C$97=2)*ceeeb_taux_2enf+(C$97=3)*ceeeb_taux_3enf+(C$97=4)*ceeeb_taux_4enf+(C$97=5)*ceeeb_taux_5enf+(C$97=6)*ceeeb_taux_6enf)*C$14,C$14-ceeeb_reste_à_vivre)))
+(C$15="inter")*IF(C$14&lt;=ceee_inter_seuil1,
(C$97*((C$97=1)*ceee_taux_1enf+(C$97=2)*ceee_taux_2enf+(C$97=3)*ceee_taux_3enf+(C$97=4)*ceee_taux_4enf+(C$97=5)*ceee_taux_5enf+(C$97=6)*ceee_taux_6enf)*MAX(C$14-ceee_abat,0)),
IF(C$14&gt;=ceee_inter_seuil2,
(MIN(C$97*((C$97=1)*ceeeb_taux_1enf+(C$97=2)*ceeeb_taux_2enf+(C$97=3)*ceeeb_taux_3enf+(C$97=4)*ceeeb_taux_4enf+(C$97=5)*ceeeb_taux_5enf+(C$97=6)*ceeeb_taux_6enf)*C$14,C$14-ceeeb_reste_à_vivre)),
(C$97*((C$97=1)*ceeeb_taux_1enf+(C$97=2)*ceeeb_taux_2enf+(C$97=3)*ceeeb_taux_3enf+(C$97=4)*ceeeb_taux_4enf+(C$97=5)*ceeeb_taux_5enf+(C$97=6)*ceeeb_taux_6enf))*(ceee_inter_coef*C$14+(1-ceee_inter_coef)*ceee_inter_seuil2)
))
),0)*(C$14&gt;=700)</f>
        <v>0</v>
      </c>
    </row>
    <row r="51" spans="1:12" s="359" customFormat="1" ht="13.8" thickBot="1" x14ac:dyDescent="0.3">
      <c r="A51" s="458" t="s">
        <v>458</v>
      </c>
      <c r="B51" s="459"/>
      <c r="C51" s="460">
        <f>(C$3="isolé")*IF(C$13="png",(
(C$15=2010)*(C$103*((C$103=1)*ceee_taux_1enf+(C$103=2)*ceee_taux_2enf+(C$103=3)*ceee_taux_3enf+(C$103=4)*ceee_taux_4enf+(C$103=5)*ceee_taux_5enf+(C$103=6)*ceee_taux_6enf)*MAX(C$56-ceee_abat,0))
+(C$15=2018)*MAX(0,(MIN(C$103*((C$103=1)*ceeeb_taux_1enf+(C$103=2)*ceeeb_taux_2enf+(C$103=3)*ceeeb_taux_3enf+(C$103=4)*ceeeb_taux_4enf+(C$103=5)*ceeeb_taux_5enf+(C$103=6)*ceeeb_taux_6enf)*C$56,C$56-ceeeb_reste_à_vivre)))
+(C$15="inter")*IF(C$56&lt;=ceee_inter_seuil1,
(C$103*((C$103=1)*ceee_taux_1enf+(C$103=2)*ceee_taux_2enf+(C$103=3)*ceee_taux_3enf+(C$103=4)*ceee_taux_4enf+(C$103=5)*ceee_taux_5enf+(C$103=6)*ceee_taux_6enf)*MAX(C$56-ceee_abat,0)),
IF(C$56&gt;=ceee_inter_seuil2,
(MIN(C$103*((C$103=1)*ceeeb_taux_1enf+(C$103=2)*ceeeb_taux_2enf+(C$103=3)*ceeeb_taux_3enf+(C$103=4)*ceeeb_taux_4enf+(C$103=5)*ceeeb_taux_5enf+(C$103=6)*ceeeb_taux_6enf)*C$56,C$56-ceeeb_reste_à_vivre)),
(C$103*((C$103=1)*ceeeb_taux_1enf+(C$103=2)*ceeeb_taux_2enf+(C$103=3)*ceeeb_taux_3enf+(C$103=4)*ceeeb_taux_4enf+(C$103=5)*ceeeb_taux_5enf+(C$103=6)*ceeeb_taux_6enf))*(ceee_inter_coef*C$56+(1-ceee_inter_coef)*ceee_inter_seuil2)
))),0)*(C$56&gt;=700)</f>
        <v>0</v>
      </c>
    </row>
    <row r="52" spans="1:12" s="359" customFormat="1" x14ac:dyDescent="0.25">
      <c r="A52" s="354"/>
      <c r="B52" s="354"/>
      <c r="C52" s="354"/>
      <c r="D52" s="354"/>
      <c r="E52" s="354"/>
      <c r="F52" s="354"/>
      <c r="G52" s="354"/>
      <c r="H52" s="354"/>
      <c r="I52" s="354"/>
      <c r="J52" s="354"/>
      <c r="K52" s="354"/>
      <c r="L52" s="354"/>
    </row>
    <row r="53" spans="1:12" x14ac:dyDescent="0.25">
      <c r="A53" s="307" t="s">
        <v>418</v>
      </c>
      <c r="B53" s="357"/>
      <c r="C53" s="380"/>
    </row>
    <row r="54" spans="1:12" x14ac:dyDescent="0.25">
      <c r="A54" s="308" t="s">
        <v>424</v>
      </c>
      <c r="B54" s="318"/>
      <c r="C54" s="299">
        <f>C37+(C$3="couple")*C38</f>
        <v>1230.6099999999999</v>
      </c>
    </row>
    <row r="55" spans="1:12" ht="13.95" customHeight="1" x14ac:dyDescent="0.25">
      <c r="A55" s="314" t="s">
        <v>425</v>
      </c>
      <c r="B55" s="319"/>
      <c r="C55" s="300">
        <f>IF(C44="calcul",C111+(C$3="couple")*C116,C45+C46)</f>
        <v>0</v>
      </c>
    </row>
    <row r="56" spans="1:12" x14ac:dyDescent="0.25">
      <c r="A56" s="311" t="s">
        <v>365</v>
      </c>
      <c r="B56" s="317"/>
      <c r="C56" s="302">
        <f t="shared" ref="C56" si="3">SUM(C54:C55)</f>
        <v>1230.6099999999999</v>
      </c>
    </row>
    <row r="57" spans="1:12" x14ac:dyDescent="0.25">
      <c r="A57" s="312" t="s">
        <v>1</v>
      </c>
      <c r="B57" s="318"/>
      <c r="C57" s="299">
        <f>(C$122+C$123+C$124)*IF(C$119&lt;=C$125,1,IF(C$119&lt;=C$126,0.5,0.25))+C$127</f>
        <v>0</v>
      </c>
    </row>
    <row r="58" spans="1:12" x14ac:dyDescent="0.25">
      <c r="A58" s="313" t="s">
        <v>137</v>
      </c>
      <c r="B58" s="319"/>
      <c r="C58" s="300">
        <f>C$132</f>
        <v>0</v>
      </c>
    </row>
    <row r="59" spans="1:12" x14ac:dyDescent="0.25">
      <c r="A59" s="313" t="s">
        <v>138</v>
      </c>
      <c r="B59" s="319"/>
      <c r="C59" s="300">
        <f>C$133</f>
        <v>0</v>
      </c>
    </row>
    <row r="60" spans="1:12" x14ac:dyDescent="0.25">
      <c r="A60" s="313" t="s">
        <v>2</v>
      </c>
      <c r="B60" s="319"/>
      <c r="C60" s="300">
        <f>(C$17=1)*(C$3="isolé")*MAX(0,asf*C95-C$50)*((asf*C$95-C$50)&gt;=15)</f>
        <v>0</v>
      </c>
    </row>
    <row r="61" spans="1:12" x14ac:dyDescent="0.25">
      <c r="A61" s="313" t="s">
        <v>71</v>
      </c>
      <c r="B61" s="319"/>
      <c r="C61" s="300">
        <f t="shared" ref="C61" si="4">C138/12</f>
        <v>0</v>
      </c>
    </row>
    <row r="62" spans="1:12" x14ac:dyDescent="0.25">
      <c r="A62" s="313" t="s">
        <v>50</v>
      </c>
      <c r="B62" s="319"/>
      <c r="C62" s="300">
        <f>(C$98&gt;0)*IF(C$119&lt;C$141,ab,IF(C$119&lt;C$142,ab_réduit,0))</f>
        <v>0</v>
      </c>
    </row>
    <row r="63" spans="1:12" x14ac:dyDescent="0.25">
      <c r="A63" s="314" t="s">
        <v>248</v>
      </c>
      <c r="B63" s="319"/>
      <c r="C63" s="300">
        <f>C$147</f>
        <v>0</v>
      </c>
    </row>
    <row r="64" spans="1:12" x14ac:dyDescent="0.25">
      <c r="A64" s="314" t="s">
        <v>249</v>
      </c>
      <c r="B64" s="319"/>
      <c r="C64" s="300">
        <f>(C$20&gt;0)*MIN((1-taux_CRDS)*cmg_part_max_pcsn*C$150,IF(C$119&lt;cmg_plaf_1_pct_plaf_inter*C$161,cmg_max,IF(C$119&lt;C$161,cmg_inter,cmg_min)))+(C$21+C$22&gt;0)*MIN((1-taux_CRDS)*cmg_part_max_pcsn*C$157,IF(C$119&lt;cmg_plaf_1_pct_plaf_inter*C$161,cmg_max,IF(C$119&lt;C$161,cmg_inter,cmg_min)))</f>
        <v>0</v>
      </c>
    </row>
    <row r="65" spans="1:3" x14ac:dyDescent="0.25">
      <c r="A65" s="314" t="s">
        <v>250</v>
      </c>
      <c r="B65" s="319"/>
      <c r="C65" s="300">
        <f>(C$20&gt;0)*C$151+(C$21+C$22&gt;0)*C$156</f>
        <v>0</v>
      </c>
    </row>
    <row r="66" spans="1:3" x14ac:dyDescent="0.25">
      <c r="A66" s="309" t="s">
        <v>143</v>
      </c>
      <c r="B66" s="320"/>
      <c r="C66" s="303">
        <f t="shared" ref="C66" si="5">SUM(C57:C63)</f>
        <v>0</v>
      </c>
    </row>
    <row r="67" spans="1:3" x14ac:dyDescent="0.25">
      <c r="A67" s="315" t="s">
        <v>72</v>
      </c>
      <c r="B67" s="321"/>
      <c r="C67" s="304">
        <f>IF(C27="locataire",C180,0)</f>
        <v>0</v>
      </c>
    </row>
    <row r="68" spans="1:3" x14ac:dyDescent="0.25">
      <c r="A68" s="308" t="s">
        <v>335</v>
      </c>
      <c r="B68" s="322"/>
      <c r="C68" s="306">
        <f>((IF(C$232&lt;(bcol_seuil3_1enf+bcol_seuil3_enf_sup*(C$95-1)),bcol_montant3,IF(C$232&lt;(bcol_seuil2_1enf+bcol_seuil2_enf_sup*(C$95-1)),bcol_montant2,IF(C$232&lt;(bcol_seuil1_1enf+bcol_seuil1_enf_sup*(C$95-1)),bcol_montant1,0))))/12)*C$101</f>
        <v>0</v>
      </c>
    </row>
    <row r="69" spans="1:3" x14ac:dyDescent="0.25">
      <c r="A69" s="314" t="s">
        <v>336</v>
      </c>
      <c r="B69" s="323"/>
      <c r="C69" s="301">
        <f t="shared" ref="C69" si="6">C102*C234/12</f>
        <v>0</v>
      </c>
    </row>
    <row r="70" spans="1:3" x14ac:dyDescent="0.25">
      <c r="A70" s="314" t="s">
        <v>381</v>
      </c>
      <c r="B70" s="323"/>
      <c r="C70" s="301">
        <f>C10*C240/12</f>
        <v>0</v>
      </c>
    </row>
    <row r="71" spans="1:3" x14ac:dyDescent="0.25">
      <c r="A71" s="309" t="s">
        <v>413</v>
      </c>
      <c r="B71" s="320"/>
      <c r="C71" s="303">
        <f t="shared" ref="C71" si="7">SUM(C68:C70)</f>
        <v>0</v>
      </c>
    </row>
    <row r="72" spans="1:3" x14ac:dyDescent="0.25">
      <c r="A72" s="316" t="s">
        <v>353</v>
      </c>
      <c r="B72" s="324"/>
      <c r="C72" s="305">
        <f>C$185+(C$3="couple")*C$187</f>
        <v>0</v>
      </c>
    </row>
    <row r="73" spans="1:3" x14ac:dyDescent="0.25">
      <c r="A73" s="315" t="s">
        <v>86</v>
      </c>
      <c r="B73" s="321"/>
      <c r="C73" s="304">
        <f>(C$195&gt;=6)*C$195</f>
        <v>0</v>
      </c>
    </row>
    <row r="74" spans="1:3" x14ac:dyDescent="0.25">
      <c r="A74" s="316" t="s">
        <v>145</v>
      </c>
      <c r="B74" s="324"/>
      <c r="C74" s="305">
        <f>(C$205&gt;=pa_seuil_versement)*C$205</f>
        <v>234.1971916</v>
      </c>
    </row>
    <row r="75" spans="1:3" x14ac:dyDescent="0.25">
      <c r="A75" s="311" t="s">
        <v>3</v>
      </c>
      <c r="B75" s="325"/>
      <c r="C75" s="302">
        <f t="shared" ref="C75" si="8">C66+C67+C68+C69+C70+C72+C73+C74</f>
        <v>234.1971916</v>
      </c>
    </row>
    <row r="76" spans="1:3" x14ac:dyDescent="0.25">
      <c r="A76" s="311" t="s">
        <v>452</v>
      </c>
      <c r="B76" s="317"/>
      <c r="C76" s="302">
        <f>C$229/12</f>
        <v>0</v>
      </c>
    </row>
    <row r="77" spans="1:3" x14ac:dyDescent="0.25">
      <c r="A77" s="311" t="s">
        <v>379</v>
      </c>
      <c r="B77" s="317"/>
      <c r="C77" s="302">
        <f>C$56+C$75-C$76+C$50-C$51</f>
        <v>1464.8071915999999</v>
      </c>
    </row>
    <row r="78" spans="1:3" x14ac:dyDescent="0.25">
      <c r="A78" s="326"/>
      <c r="B78" s="327"/>
      <c r="C78" s="328"/>
    </row>
    <row r="79" spans="1:3" x14ac:dyDescent="0.25">
      <c r="A79" s="329" t="s">
        <v>419</v>
      </c>
      <c r="B79" s="330"/>
      <c r="C79" s="331"/>
    </row>
    <row r="80" spans="1:3" x14ac:dyDescent="0.25">
      <c r="A80" s="308" t="s">
        <v>436</v>
      </c>
      <c r="B80" s="322"/>
      <c r="C80" s="310">
        <f>((C$3="isolé")+(C$3="couple")*1.5)+0.3*C$97+0.2*C$100</f>
        <v>1</v>
      </c>
    </row>
    <row r="81" spans="1:3" s="381" customFormat="1" x14ac:dyDescent="0.25">
      <c r="A81" s="309" t="s">
        <v>437</v>
      </c>
      <c r="B81" s="320"/>
      <c r="C81" s="303">
        <f t="shared" ref="C81" si="9">C77/C80</f>
        <v>1464.8071915999999</v>
      </c>
    </row>
    <row r="82" spans="1:3" s="381" customFormat="1" x14ac:dyDescent="0.25">
      <c r="A82" s="468"/>
      <c r="B82" s="469"/>
      <c r="C82" s="470"/>
    </row>
    <row r="83" spans="1:3" s="473" customFormat="1" ht="25.8" customHeight="1" x14ac:dyDescent="0.25">
      <c r="A83" s="532" t="s">
        <v>490</v>
      </c>
      <c r="B83" s="533"/>
      <c r="C83" s="472"/>
    </row>
    <row r="84" spans="1:3" s="473" customFormat="1" ht="13.5" customHeight="1" x14ac:dyDescent="0.25">
      <c r="A84" s="534" t="s">
        <v>465</v>
      </c>
      <c r="B84" s="474"/>
      <c r="C84" s="475"/>
    </row>
    <row r="85" spans="1:3" s="381" customFormat="1" x14ac:dyDescent="0.25">
      <c r="A85" s="530" t="s">
        <v>464</v>
      </c>
      <c r="B85" s="531"/>
      <c r="C85" s="453">
        <f>(C$3="isolé")*(1+(C$13="solo")*(uc_enf_iso*C$97+(uc_ado_iso-uc_enf_iso)*C$100)+(C$13="pg")*(uc_enf_pg*C$97+(uc_ado_pg-uc_enf_pg)*C$100)+(C$13="png")*(uc_enf_png*C$103+(uc_ado_png-uc_enf_png)*C$104))
+(C$3="couple")*(1.5+0.3*C$97+0.2*C$100)</f>
        <v>1</v>
      </c>
    </row>
    <row r="86" spans="1:3" s="381" customFormat="1" x14ac:dyDescent="0.25">
      <c r="A86" s="309" t="s">
        <v>438</v>
      </c>
      <c r="B86" s="320"/>
      <c r="C86" s="303">
        <f t="shared" ref="C86" si="10">C77/C85</f>
        <v>1464.8071915999999</v>
      </c>
    </row>
    <row r="87" spans="1:3" s="381" customFormat="1" x14ac:dyDescent="0.25">
      <c r="A87" s="316"/>
      <c r="B87" s="469"/>
      <c r="C87" s="471"/>
    </row>
    <row r="88" spans="1:3" s="381" customFormat="1" x14ac:dyDescent="0.25">
      <c r="A88" s="308" t="s">
        <v>412</v>
      </c>
      <c r="B88" s="322"/>
      <c r="C88" s="306">
        <f t="shared" ref="C88" si="11">C150+C155-C156+C164-C64-(C224+C226)/12</f>
        <v>0</v>
      </c>
    </row>
    <row r="89" spans="1:3" s="381" customFormat="1" x14ac:dyDescent="0.25">
      <c r="A89" s="314" t="s">
        <v>421</v>
      </c>
      <c r="B89" s="323"/>
      <c r="C89" s="301">
        <f t="shared" ref="C89" si="12">C77-C88</f>
        <v>1464.8071915999999</v>
      </c>
    </row>
    <row r="90" spans="1:3" s="359" customFormat="1" x14ac:dyDescent="0.25">
      <c r="A90" s="309" t="s">
        <v>414</v>
      </c>
      <c r="B90" s="320"/>
      <c r="C90" s="303">
        <f t="shared" ref="C90" si="13">C89/C80</f>
        <v>1464.8071915999999</v>
      </c>
    </row>
    <row r="91" spans="1:3" s="359" customFormat="1" x14ac:dyDescent="0.25">
      <c r="A91" s="357"/>
      <c r="B91" s="376"/>
      <c r="C91" s="392"/>
    </row>
    <row r="92" spans="1:3" s="298" customFormat="1" x14ac:dyDescent="0.25">
      <c r="A92" s="393" t="s">
        <v>420</v>
      </c>
      <c r="B92" s="393"/>
      <c r="C92" s="278"/>
    </row>
    <row r="93" spans="1:3" s="298" customFormat="1" x14ac:dyDescent="0.25">
      <c r="A93" s="412" t="s">
        <v>423</v>
      </c>
      <c r="B93" s="359"/>
      <c r="C93" s="396"/>
    </row>
    <row r="94" spans="1:3" hidden="1" x14ac:dyDescent="0.25">
      <c r="A94" s="162" t="s">
        <v>110</v>
      </c>
      <c r="B94" s="163"/>
      <c r="C94" s="375">
        <f t="shared" ref="C94" si="14">(C$13&lt;&gt;"png")*(COUNTIFS(C$4:C$9,"&gt;=0",C$4:C$9,"&lt;18")+C$10)</f>
        <v>0</v>
      </c>
    </row>
    <row r="95" spans="1:3" hidden="1" x14ac:dyDescent="0.25">
      <c r="A95" s="161" t="s">
        <v>111</v>
      </c>
      <c r="B95" s="5"/>
      <c r="C95" s="98">
        <f t="shared" ref="C95" si="15">(C$13&lt;&gt;"png")*COUNTIFS(C$4:C$9,"&gt;=0",C$4:C$9,"&lt;20")</f>
        <v>0</v>
      </c>
    </row>
    <row r="96" spans="1:3" hidden="1" x14ac:dyDescent="0.25">
      <c r="A96" s="161" t="s">
        <v>133</v>
      </c>
      <c r="B96" s="5"/>
      <c r="C96" s="98">
        <f t="shared" ref="C96" si="16">(C$13&lt;&gt;"png")*COUNTIFS(C$4:C$9,"&gt;=0",C$4:C$9,"&lt;21")</f>
        <v>0</v>
      </c>
    </row>
    <row r="97" spans="1:16281" hidden="1" x14ac:dyDescent="0.25">
      <c r="A97" s="161" t="s">
        <v>112</v>
      </c>
      <c r="B97" s="5"/>
      <c r="C97" s="98">
        <f t="shared" ref="C97" si="17">(C$13&lt;&gt;"png")*COUNTIFS(C$4:C$9,"&gt;=0",C$4:C$9,"&lt;25")</f>
        <v>0</v>
      </c>
    </row>
    <row r="98" spans="1:16281" hidden="1" x14ac:dyDescent="0.25">
      <c r="A98" s="161" t="s">
        <v>49</v>
      </c>
      <c r="B98" s="5"/>
      <c r="C98" s="98">
        <f t="shared" ref="C98" si="18">(C$13&lt;&gt;"png")*COUNTIFS(C$4:C$9,"&gt;=0",C$4:C$9,"&lt;3")</f>
        <v>0</v>
      </c>
    </row>
    <row r="99" spans="1:16281" hidden="1" x14ac:dyDescent="0.25">
      <c r="A99" s="161" t="s">
        <v>113</v>
      </c>
      <c r="B99" s="5"/>
      <c r="C99" s="98">
        <f t="shared" ref="C99" si="19">(C$13&lt;&gt;"png")*COUNTIFS(C$4:C$9,"&gt;=14",C$4:C$9,"&lt;20")</f>
        <v>0</v>
      </c>
    </row>
    <row r="100" spans="1:16281" hidden="1" x14ac:dyDescent="0.25">
      <c r="A100" s="385" t="s">
        <v>162</v>
      </c>
      <c r="B100" s="5"/>
      <c r="C100" s="98">
        <f t="shared" ref="C100" si="20">(C$13&lt;&gt;"png")*COUNTIFS(C$4:C$9,"&gt;=14",C$4:C$9,"&lt;25")</f>
        <v>0</v>
      </c>
    </row>
    <row r="101" spans="1:16281" hidden="1" x14ac:dyDescent="0.25">
      <c r="A101" s="161" t="s">
        <v>139</v>
      </c>
      <c r="B101" s="5"/>
      <c r="C101" s="98">
        <f t="shared" ref="C101" si="21">(C$13&lt;&gt;"png")*COUNTIFS(C$4:C$9,"&gt;=11",C$4:C$9,"&lt;15")</f>
        <v>0</v>
      </c>
    </row>
    <row r="102" spans="1:16281" ht="13.8" hidden="1" thickBot="1" x14ac:dyDescent="0.3">
      <c r="A102" s="164" t="s">
        <v>140</v>
      </c>
      <c r="B102" s="165"/>
      <c r="C102" s="99">
        <f t="shared" ref="C102" si="22">(C$13&lt;&gt;"png")*COUNTIFS(C$4:C$9,"&gt;=15",C$4:C$9,"&lt;18")</f>
        <v>0</v>
      </c>
    </row>
    <row r="103" spans="1:16281" ht="13.8" hidden="1" thickBot="1" x14ac:dyDescent="0.3">
      <c r="A103" s="346" t="s">
        <v>448</v>
      </c>
      <c r="B103" s="345"/>
      <c r="C103" s="446">
        <f t="shared" ref="C103" si="23">(C$13="png")*COUNTIFS(C$4:C$9,"&gt;=0",C$4:C$9,"&lt;25")</f>
        <v>0</v>
      </c>
    </row>
    <row r="104" spans="1:16281" ht="13.8" hidden="1" thickBot="1" x14ac:dyDescent="0.3">
      <c r="A104" s="346" t="s">
        <v>449</v>
      </c>
      <c r="B104" s="345"/>
      <c r="C104" s="446">
        <f t="shared" ref="C104" si="24">(C$13="png")*COUNTIFS(C$4:C$9,"&gt;=14",C$4:C$9,"&lt;25")</f>
        <v>0</v>
      </c>
    </row>
    <row r="105" spans="1:16281" x14ac:dyDescent="0.25">
      <c r="A105" s="419"/>
      <c r="B105" s="419"/>
      <c r="C105" s="445"/>
    </row>
    <row r="106" spans="1:16281" x14ac:dyDescent="0.25">
      <c r="A106" s="412" t="s">
        <v>455</v>
      </c>
      <c r="B106" s="450"/>
      <c r="C106" s="396"/>
    </row>
    <row r="107" spans="1:16281" s="355" customFormat="1" hidden="1" x14ac:dyDescent="0.25">
      <c r="A107" s="273" t="s">
        <v>354</v>
      </c>
      <c r="B107" s="268"/>
      <c r="C107" s="375"/>
    </row>
    <row r="108" spans="1:16281" s="355" customFormat="1" hidden="1" x14ac:dyDescent="0.25">
      <c r="A108" s="385" t="s">
        <v>355</v>
      </c>
      <c r="B108" s="364"/>
      <c r="C108" s="416">
        <f>C47/smic</f>
        <v>0</v>
      </c>
      <c r="D108" s="364"/>
      <c r="E108" s="364"/>
      <c r="F108" s="364"/>
      <c r="G108" s="364"/>
      <c r="H108" s="364"/>
      <c r="I108" s="364"/>
      <c r="J108" s="364"/>
      <c r="K108" s="364"/>
      <c r="L108" s="364"/>
      <c r="M108" s="364"/>
      <c r="N108" s="364"/>
      <c r="O108" s="364"/>
      <c r="P108" s="364"/>
      <c r="Q108" s="364"/>
      <c r="R108" s="364"/>
      <c r="S108" s="364"/>
      <c r="T108" s="364"/>
      <c r="U108" s="364"/>
      <c r="V108" s="364"/>
      <c r="W108" s="364"/>
      <c r="X108" s="364"/>
      <c r="Y108" s="364"/>
      <c r="Z108" s="364"/>
      <c r="AA108" s="364"/>
      <c r="AB108" s="364"/>
      <c r="AC108" s="364"/>
      <c r="AD108" s="364"/>
      <c r="AE108" s="364"/>
      <c r="AF108" s="364"/>
      <c r="AG108" s="364"/>
      <c r="AH108" s="364"/>
      <c r="AI108" s="364"/>
      <c r="AJ108" s="364"/>
      <c r="AK108" s="364"/>
      <c r="AL108" s="364"/>
      <c r="AM108" s="364"/>
      <c r="AN108" s="364"/>
      <c r="AO108" s="364"/>
      <c r="AP108" s="364"/>
      <c r="AQ108" s="364"/>
      <c r="AR108" s="364"/>
      <c r="AS108" s="364"/>
      <c r="AT108" s="364"/>
      <c r="AU108" s="364"/>
      <c r="AV108" s="364"/>
      <c r="AW108" s="364"/>
      <c r="AX108" s="364"/>
      <c r="AY108" s="364"/>
      <c r="AZ108" s="364"/>
      <c r="BA108" s="364"/>
      <c r="BB108" s="364"/>
      <c r="BC108" s="364"/>
      <c r="BD108" s="364"/>
      <c r="BE108" s="364"/>
      <c r="BF108" s="364"/>
      <c r="BG108" s="364"/>
      <c r="BH108" s="364"/>
      <c r="BI108" s="364"/>
      <c r="BJ108" s="364"/>
      <c r="BK108" s="364"/>
      <c r="BL108" s="364"/>
      <c r="BM108" s="364"/>
      <c r="BN108" s="364"/>
      <c r="BO108" s="364"/>
      <c r="BP108" s="364"/>
      <c r="BQ108" s="364"/>
      <c r="BR108" s="364"/>
      <c r="BS108" s="364"/>
      <c r="BT108" s="364"/>
      <c r="BU108" s="364"/>
      <c r="BV108" s="364"/>
      <c r="BW108" s="364"/>
      <c r="BX108" s="364"/>
      <c r="BY108" s="364"/>
      <c r="BZ108" s="364"/>
      <c r="CA108" s="364"/>
      <c r="CB108" s="364"/>
      <c r="CC108" s="364"/>
      <c r="CD108" s="364"/>
      <c r="CE108" s="364"/>
      <c r="CF108" s="364"/>
      <c r="CG108" s="364"/>
      <c r="CH108" s="364"/>
      <c r="CI108" s="364"/>
      <c r="CJ108" s="364"/>
      <c r="CK108" s="364"/>
      <c r="CL108" s="364"/>
      <c r="CM108" s="364"/>
      <c r="CN108" s="364"/>
      <c r="CO108" s="364"/>
      <c r="CP108" s="364"/>
      <c r="CQ108" s="364"/>
      <c r="CR108" s="364"/>
      <c r="CS108" s="364"/>
      <c r="CT108" s="364"/>
      <c r="CU108" s="364"/>
      <c r="CV108" s="364"/>
      <c r="CW108" s="364"/>
      <c r="CX108" s="364"/>
      <c r="CY108" s="364"/>
      <c r="CZ108" s="364"/>
      <c r="DA108" s="364"/>
      <c r="DB108" s="364"/>
      <c r="DC108" s="364"/>
      <c r="DD108" s="364"/>
      <c r="DE108" s="364"/>
      <c r="DF108" s="364"/>
      <c r="DG108" s="364"/>
      <c r="DH108" s="364"/>
      <c r="DI108" s="364"/>
      <c r="DJ108" s="364"/>
      <c r="DK108" s="364"/>
      <c r="DL108" s="364"/>
      <c r="DM108" s="364"/>
      <c r="DN108" s="364"/>
      <c r="DO108" s="364"/>
      <c r="DP108" s="364"/>
      <c r="DQ108" s="364"/>
      <c r="DR108" s="364"/>
      <c r="DS108" s="364"/>
      <c r="DT108" s="364"/>
      <c r="DU108" s="364"/>
      <c r="DV108" s="364"/>
      <c r="DW108" s="364"/>
      <c r="DX108" s="364"/>
      <c r="DY108" s="364"/>
      <c r="DZ108" s="364"/>
      <c r="EA108" s="364"/>
      <c r="EB108" s="364"/>
      <c r="EC108" s="364"/>
      <c r="ED108" s="364"/>
      <c r="EE108" s="364"/>
      <c r="EF108" s="364"/>
      <c r="EG108" s="364"/>
      <c r="EH108" s="364"/>
      <c r="EI108" s="364"/>
      <c r="EJ108" s="364"/>
      <c r="EK108" s="364"/>
      <c r="EL108" s="364"/>
      <c r="EM108" s="364"/>
      <c r="EN108" s="364"/>
      <c r="EO108" s="364"/>
      <c r="EP108" s="364"/>
      <c r="EQ108" s="364"/>
      <c r="ER108" s="364"/>
      <c r="ES108" s="364"/>
      <c r="ET108" s="364"/>
      <c r="EU108" s="364"/>
      <c r="EV108" s="364"/>
      <c r="EW108" s="364"/>
      <c r="EX108" s="364"/>
      <c r="EY108" s="364"/>
      <c r="EZ108" s="364"/>
      <c r="FA108" s="364"/>
      <c r="FB108" s="364"/>
      <c r="FC108" s="364"/>
      <c r="FD108" s="364"/>
      <c r="FE108" s="364"/>
      <c r="FF108" s="364"/>
      <c r="FG108" s="364"/>
      <c r="FH108" s="364"/>
      <c r="FI108" s="364"/>
      <c r="FJ108" s="364"/>
      <c r="FK108" s="364"/>
      <c r="FL108" s="364"/>
      <c r="FM108" s="364"/>
      <c r="FN108" s="364"/>
      <c r="FO108" s="364"/>
      <c r="FP108" s="364"/>
      <c r="FQ108" s="364"/>
      <c r="FR108" s="364"/>
      <c r="FS108" s="364"/>
      <c r="FT108" s="364"/>
      <c r="FU108" s="364"/>
      <c r="FV108" s="364"/>
      <c r="FW108" s="364"/>
      <c r="FX108" s="364"/>
      <c r="FY108" s="364"/>
      <c r="FZ108" s="364"/>
      <c r="GA108" s="364"/>
      <c r="GB108" s="364"/>
      <c r="GC108" s="364"/>
      <c r="GD108" s="364"/>
      <c r="GE108" s="364"/>
      <c r="GF108" s="364"/>
      <c r="GG108" s="364"/>
      <c r="GH108" s="364"/>
      <c r="GI108" s="364"/>
      <c r="GJ108" s="364"/>
      <c r="GK108" s="364"/>
      <c r="GL108" s="364"/>
      <c r="GM108" s="364"/>
      <c r="GN108" s="364"/>
      <c r="GO108" s="364"/>
      <c r="GP108" s="364"/>
      <c r="GQ108" s="364"/>
      <c r="GR108" s="364"/>
      <c r="GS108" s="364"/>
      <c r="GT108" s="364"/>
      <c r="GU108" s="364"/>
      <c r="GV108" s="364"/>
      <c r="GW108" s="364"/>
      <c r="GX108" s="364"/>
      <c r="GY108" s="364"/>
      <c r="GZ108" s="364"/>
      <c r="HA108" s="364"/>
      <c r="HB108" s="364"/>
      <c r="HC108" s="364"/>
      <c r="HD108" s="364"/>
      <c r="HE108" s="364"/>
      <c r="HF108" s="364"/>
      <c r="HG108" s="364"/>
      <c r="HH108" s="364"/>
      <c r="HI108" s="364"/>
      <c r="HJ108" s="364"/>
      <c r="HK108" s="364"/>
      <c r="HL108" s="364"/>
      <c r="HM108" s="364"/>
      <c r="HN108" s="364"/>
      <c r="HO108" s="364"/>
      <c r="HP108" s="364"/>
      <c r="HQ108" s="364"/>
      <c r="HR108" s="364"/>
      <c r="HS108" s="364"/>
      <c r="HT108" s="364"/>
      <c r="HU108" s="364"/>
      <c r="HV108" s="364"/>
      <c r="HW108" s="364"/>
      <c r="HX108" s="364"/>
      <c r="HY108" s="364"/>
      <c r="HZ108" s="364"/>
      <c r="IA108" s="364"/>
      <c r="IB108" s="364"/>
      <c r="IC108" s="364"/>
      <c r="ID108" s="364"/>
      <c r="IE108" s="364"/>
      <c r="IF108" s="364"/>
      <c r="IG108" s="364"/>
      <c r="IH108" s="364"/>
      <c r="II108" s="364"/>
      <c r="IJ108" s="364"/>
      <c r="IK108" s="364"/>
      <c r="IL108" s="364"/>
      <c r="IM108" s="364"/>
      <c r="IN108" s="364"/>
      <c r="IO108" s="364"/>
      <c r="IP108" s="364"/>
      <c r="IQ108" s="364"/>
      <c r="IR108" s="364"/>
      <c r="IS108" s="364"/>
      <c r="IT108" s="364"/>
      <c r="IU108" s="364"/>
      <c r="IV108" s="364"/>
      <c r="IW108" s="364"/>
      <c r="IX108" s="364"/>
      <c r="IY108" s="364"/>
      <c r="IZ108" s="364"/>
      <c r="JA108" s="364"/>
      <c r="JB108" s="364"/>
      <c r="JC108" s="364"/>
      <c r="JD108" s="364"/>
      <c r="JE108" s="364"/>
      <c r="JF108" s="364"/>
      <c r="JG108" s="364"/>
      <c r="JH108" s="364"/>
      <c r="JI108" s="364"/>
      <c r="JJ108" s="364"/>
      <c r="JK108" s="364"/>
      <c r="JL108" s="364"/>
      <c r="JM108" s="364"/>
      <c r="JN108" s="364"/>
      <c r="JO108" s="364"/>
      <c r="JP108" s="364"/>
      <c r="JQ108" s="364"/>
      <c r="JR108" s="364"/>
      <c r="JS108" s="364"/>
      <c r="JT108" s="364"/>
      <c r="JU108" s="364"/>
      <c r="JV108" s="364"/>
      <c r="JW108" s="364"/>
      <c r="JX108" s="364"/>
      <c r="JY108" s="364"/>
      <c r="JZ108" s="364"/>
      <c r="KA108" s="364"/>
      <c r="KB108" s="364"/>
      <c r="KC108" s="364"/>
      <c r="KD108" s="364"/>
      <c r="KE108" s="364"/>
      <c r="KF108" s="364"/>
      <c r="KG108" s="364"/>
      <c r="KH108" s="364"/>
      <c r="KI108" s="364"/>
      <c r="KJ108" s="364"/>
      <c r="KK108" s="364"/>
      <c r="KL108" s="364"/>
      <c r="KM108" s="364"/>
      <c r="KN108" s="364"/>
      <c r="KO108" s="364"/>
      <c r="KP108" s="364"/>
      <c r="KQ108" s="364"/>
      <c r="KR108" s="364"/>
      <c r="KS108" s="364"/>
      <c r="KT108" s="364"/>
      <c r="KU108" s="364"/>
      <c r="KV108" s="364"/>
      <c r="KW108" s="364"/>
      <c r="KX108" s="364"/>
      <c r="KY108" s="364"/>
      <c r="KZ108" s="364"/>
      <c r="LA108" s="364"/>
      <c r="LB108" s="364"/>
      <c r="LC108" s="364"/>
      <c r="LD108" s="364"/>
      <c r="LE108" s="364"/>
      <c r="LF108" s="364"/>
      <c r="LG108" s="364"/>
      <c r="LH108" s="364"/>
      <c r="LI108" s="364"/>
      <c r="LJ108" s="364"/>
      <c r="LK108" s="364"/>
      <c r="LL108" s="364"/>
      <c r="LM108" s="364"/>
      <c r="LN108" s="364"/>
      <c r="LO108" s="364"/>
      <c r="LP108" s="364"/>
      <c r="LQ108" s="364"/>
      <c r="LR108" s="364"/>
      <c r="LS108" s="364"/>
      <c r="LT108" s="364"/>
      <c r="LU108" s="364"/>
      <c r="LV108" s="364"/>
      <c r="LW108" s="364"/>
      <c r="LX108" s="364"/>
      <c r="LY108" s="364"/>
      <c r="LZ108" s="364"/>
      <c r="MA108" s="364"/>
      <c r="MB108" s="364"/>
      <c r="MC108" s="364"/>
      <c r="MD108" s="364"/>
      <c r="ME108" s="364"/>
      <c r="MF108" s="364"/>
      <c r="MG108" s="364"/>
      <c r="MH108" s="364"/>
      <c r="MI108" s="364"/>
      <c r="MJ108" s="364"/>
      <c r="MK108" s="364"/>
      <c r="ML108" s="364"/>
      <c r="MM108" s="364"/>
      <c r="MN108" s="364"/>
      <c r="MO108" s="364"/>
      <c r="MP108" s="364"/>
      <c r="MQ108" s="364"/>
      <c r="MR108" s="364"/>
      <c r="MS108" s="364"/>
      <c r="MT108" s="364"/>
      <c r="MU108" s="364"/>
      <c r="MV108" s="364"/>
      <c r="MW108" s="364"/>
      <c r="MX108" s="364"/>
      <c r="MY108" s="364"/>
      <c r="MZ108" s="364"/>
      <c r="NA108" s="364"/>
      <c r="NB108" s="364"/>
      <c r="NC108" s="364"/>
      <c r="ND108" s="364"/>
      <c r="NE108" s="364"/>
      <c r="NF108" s="364"/>
      <c r="NG108" s="364"/>
      <c r="NH108" s="364"/>
      <c r="NI108" s="364"/>
      <c r="NJ108" s="364"/>
      <c r="NK108" s="364"/>
      <c r="NL108" s="364"/>
      <c r="NM108" s="364"/>
      <c r="NN108" s="364"/>
      <c r="NO108" s="364"/>
      <c r="NP108" s="364"/>
      <c r="NQ108" s="364"/>
      <c r="NR108" s="364"/>
      <c r="NS108" s="364"/>
      <c r="NT108" s="364"/>
      <c r="NU108" s="364"/>
      <c r="NV108" s="364"/>
      <c r="NW108" s="364"/>
      <c r="NX108" s="364"/>
      <c r="NY108" s="364"/>
      <c r="NZ108" s="364"/>
      <c r="OA108" s="364"/>
      <c r="OB108" s="364"/>
      <c r="OC108" s="364"/>
      <c r="OD108" s="364"/>
      <c r="OE108" s="364"/>
      <c r="OF108" s="364"/>
      <c r="OG108" s="364"/>
      <c r="OH108" s="364"/>
      <c r="OI108" s="364"/>
      <c r="OJ108" s="364"/>
      <c r="OK108" s="364"/>
      <c r="OL108" s="364"/>
      <c r="OM108" s="364"/>
      <c r="ON108" s="364"/>
      <c r="OO108" s="364"/>
      <c r="OP108" s="364"/>
      <c r="OQ108" s="364"/>
      <c r="OR108" s="364"/>
      <c r="OS108" s="364"/>
      <c r="OT108" s="364"/>
      <c r="OU108" s="364"/>
      <c r="OV108" s="364"/>
      <c r="OW108" s="364"/>
      <c r="OX108" s="364"/>
      <c r="OY108" s="364"/>
      <c r="OZ108" s="364"/>
      <c r="PA108" s="364"/>
      <c r="PB108" s="364"/>
      <c r="PC108" s="364"/>
      <c r="PD108" s="364"/>
      <c r="PE108" s="364"/>
      <c r="PF108" s="364"/>
      <c r="PG108" s="364"/>
      <c r="PH108" s="364"/>
      <c r="PI108" s="364"/>
      <c r="PJ108" s="364"/>
      <c r="PK108" s="364"/>
      <c r="PL108" s="364"/>
      <c r="PM108" s="364"/>
      <c r="PN108" s="364"/>
      <c r="PO108" s="364"/>
      <c r="PP108" s="364"/>
      <c r="PQ108" s="364"/>
      <c r="PR108" s="364"/>
      <c r="PS108" s="364"/>
      <c r="PT108" s="364"/>
      <c r="PU108" s="364"/>
      <c r="PV108" s="364"/>
      <c r="PW108" s="364"/>
      <c r="PX108" s="364"/>
      <c r="PY108" s="364"/>
      <c r="PZ108" s="364"/>
      <c r="QA108" s="364"/>
      <c r="QB108" s="364"/>
      <c r="QC108" s="364"/>
      <c r="QD108" s="364"/>
      <c r="QE108" s="364"/>
      <c r="QF108" s="364"/>
      <c r="QG108" s="364"/>
      <c r="QH108" s="364"/>
      <c r="QI108" s="364"/>
      <c r="QJ108" s="364"/>
      <c r="QK108" s="364"/>
      <c r="QL108" s="364"/>
      <c r="QM108" s="364"/>
      <c r="QN108" s="364"/>
      <c r="QO108" s="364"/>
      <c r="QP108" s="364"/>
      <c r="QQ108" s="364"/>
      <c r="QR108" s="364"/>
      <c r="QS108" s="364"/>
      <c r="QT108" s="364"/>
      <c r="QU108" s="364"/>
      <c r="QV108" s="364"/>
      <c r="QW108" s="364"/>
      <c r="QX108" s="364"/>
      <c r="QY108" s="364"/>
      <c r="QZ108" s="364"/>
      <c r="RA108" s="364"/>
      <c r="RB108" s="364"/>
      <c r="RC108" s="364"/>
      <c r="RD108" s="364"/>
      <c r="RE108" s="364"/>
      <c r="RF108" s="364"/>
      <c r="RG108" s="364"/>
      <c r="RH108" s="364"/>
      <c r="RI108" s="364"/>
      <c r="RJ108" s="364"/>
      <c r="RK108" s="364"/>
      <c r="RL108" s="364"/>
      <c r="RM108" s="364"/>
      <c r="RN108" s="364"/>
      <c r="RO108" s="364"/>
      <c r="RP108" s="364"/>
      <c r="RQ108" s="364"/>
      <c r="RR108" s="364"/>
      <c r="RS108" s="364"/>
      <c r="RT108" s="364"/>
      <c r="RU108" s="364"/>
      <c r="RV108" s="364"/>
      <c r="RW108" s="364"/>
      <c r="RX108" s="364"/>
      <c r="RY108" s="364"/>
      <c r="RZ108" s="364"/>
      <c r="SA108" s="364"/>
      <c r="SB108" s="364"/>
      <c r="SC108" s="364"/>
      <c r="SD108" s="364"/>
      <c r="SE108" s="364"/>
      <c r="SF108" s="364"/>
      <c r="SG108" s="364"/>
      <c r="SH108" s="364"/>
      <c r="SI108" s="364"/>
      <c r="SJ108" s="364"/>
      <c r="SK108" s="364"/>
      <c r="SL108" s="364"/>
      <c r="SM108" s="364"/>
      <c r="SN108" s="364"/>
      <c r="SO108" s="364"/>
      <c r="SP108" s="364"/>
      <c r="SQ108" s="364"/>
      <c r="SR108" s="364"/>
      <c r="SS108" s="364"/>
      <c r="ST108" s="364"/>
      <c r="SU108" s="364"/>
      <c r="SV108" s="364"/>
      <c r="SW108" s="364"/>
      <c r="SX108" s="364"/>
      <c r="SY108" s="364"/>
      <c r="SZ108" s="364"/>
      <c r="TA108" s="364"/>
      <c r="TB108" s="364"/>
      <c r="TC108" s="364"/>
      <c r="TD108" s="364"/>
      <c r="TE108" s="364"/>
      <c r="TF108" s="364"/>
      <c r="TG108" s="364"/>
      <c r="TH108" s="364"/>
      <c r="TI108" s="364"/>
      <c r="TJ108" s="364"/>
      <c r="TK108" s="364"/>
      <c r="TL108" s="364"/>
      <c r="TM108" s="364"/>
      <c r="TN108" s="364"/>
      <c r="TO108" s="364"/>
      <c r="TP108" s="364"/>
      <c r="TQ108" s="364"/>
      <c r="TR108" s="364"/>
      <c r="TS108" s="364"/>
      <c r="TT108" s="364"/>
      <c r="TU108" s="364"/>
      <c r="TV108" s="364"/>
      <c r="TW108" s="364"/>
      <c r="TX108" s="364"/>
      <c r="TY108" s="364"/>
      <c r="TZ108" s="364"/>
      <c r="UA108" s="364"/>
      <c r="UB108" s="364"/>
      <c r="UC108" s="364"/>
      <c r="UD108" s="364"/>
      <c r="UE108" s="364"/>
      <c r="UF108" s="364"/>
      <c r="UG108" s="364"/>
      <c r="UH108" s="364"/>
      <c r="UI108" s="364"/>
      <c r="UJ108" s="364"/>
      <c r="UK108" s="364"/>
      <c r="UL108" s="364"/>
      <c r="UM108" s="364"/>
      <c r="UN108" s="364"/>
      <c r="UO108" s="364"/>
      <c r="UP108" s="364"/>
      <c r="UQ108" s="364"/>
      <c r="UR108" s="364"/>
      <c r="US108" s="364"/>
      <c r="UT108" s="364"/>
      <c r="UU108" s="364"/>
      <c r="UV108" s="364"/>
      <c r="UW108" s="364"/>
      <c r="UX108" s="364"/>
      <c r="UY108" s="364"/>
      <c r="UZ108" s="364"/>
      <c r="VA108" s="364"/>
      <c r="VB108" s="364"/>
      <c r="VC108" s="364"/>
      <c r="VD108" s="364"/>
      <c r="VE108" s="364"/>
      <c r="VF108" s="364"/>
      <c r="VG108" s="364"/>
      <c r="VH108" s="364"/>
      <c r="VI108" s="364"/>
      <c r="VJ108" s="364"/>
      <c r="VK108" s="364"/>
      <c r="VL108" s="364"/>
      <c r="VM108" s="364"/>
      <c r="VN108" s="364"/>
      <c r="VO108" s="364"/>
      <c r="VP108" s="364"/>
      <c r="VQ108" s="364"/>
      <c r="VR108" s="364"/>
      <c r="VS108" s="364"/>
      <c r="VT108" s="364"/>
      <c r="VU108" s="364"/>
      <c r="VV108" s="364"/>
      <c r="VW108" s="364"/>
      <c r="VX108" s="364"/>
      <c r="VY108" s="364"/>
      <c r="VZ108" s="364"/>
      <c r="WA108" s="364"/>
      <c r="WB108" s="364"/>
      <c r="WC108" s="364"/>
      <c r="WD108" s="364"/>
      <c r="WE108" s="364"/>
      <c r="WF108" s="364"/>
      <c r="WG108" s="364"/>
      <c r="WH108" s="364"/>
      <c r="WI108" s="364"/>
      <c r="WJ108" s="364"/>
      <c r="WK108" s="364"/>
      <c r="WL108" s="364"/>
      <c r="WM108" s="364"/>
      <c r="WN108" s="364"/>
      <c r="WO108" s="364"/>
      <c r="WP108" s="364"/>
      <c r="WQ108" s="364"/>
      <c r="WR108" s="364"/>
      <c r="WS108" s="364"/>
      <c r="WT108" s="364"/>
      <c r="WU108" s="364"/>
      <c r="WV108" s="364"/>
      <c r="WW108" s="364"/>
      <c r="WX108" s="364"/>
      <c r="WY108" s="364"/>
      <c r="WZ108" s="364"/>
      <c r="XA108" s="364"/>
      <c r="XB108" s="364"/>
      <c r="XC108" s="364"/>
      <c r="XD108" s="364"/>
      <c r="XE108" s="364"/>
      <c r="XF108" s="364"/>
      <c r="XG108" s="364"/>
      <c r="XH108" s="364"/>
      <c r="XI108" s="364"/>
      <c r="XJ108" s="364"/>
      <c r="XK108" s="364"/>
      <c r="XL108" s="364"/>
      <c r="XM108" s="364"/>
      <c r="XN108" s="364"/>
      <c r="XO108" s="364"/>
      <c r="XP108" s="364"/>
      <c r="XQ108" s="364"/>
      <c r="XR108" s="364"/>
      <c r="XS108" s="364"/>
      <c r="XT108" s="364"/>
      <c r="XU108" s="364"/>
      <c r="XV108" s="364"/>
      <c r="XW108" s="364"/>
      <c r="XX108" s="364"/>
      <c r="XY108" s="364"/>
      <c r="XZ108" s="364"/>
      <c r="YA108" s="364"/>
      <c r="YB108" s="364"/>
      <c r="YC108" s="364"/>
      <c r="YD108" s="364"/>
      <c r="YE108" s="364"/>
      <c r="YF108" s="364"/>
      <c r="YG108" s="364"/>
      <c r="YH108" s="364"/>
      <c r="YI108" s="364"/>
      <c r="YJ108" s="364"/>
      <c r="YK108" s="364"/>
      <c r="YL108" s="364"/>
      <c r="YM108" s="364"/>
      <c r="YN108" s="364"/>
      <c r="YO108" s="364"/>
      <c r="YP108" s="364"/>
      <c r="YQ108" s="364"/>
      <c r="YR108" s="364"/>
      <c r="YS108" s="364"/>
      <c r="YT108" s="364"/>
      <c r="YU108" s="364"/>
      <c r="YV108" s="364"/>
      <c r="YW108" s="364"/>
      <c r="YX108" s="364"/>
      <c r="YY108" s="364"/>
      <c r="YZ108" s="364"/>
      <c r="ZA108" s="364"/>
      <c r="ZB108" s="364"/>
      <c r="ZC108" s="364"/>
      <c r="ZD108" s="364"/>
      <c r="ZE108" s="364"/>
      <c r="ZF108" s="364"/>
      <c r="ZG108" s="364"/>
      <c r="ZH108" s="364"/>
      <c r="ZI108" s="364"/>
      <c r="ZJ108" s="364"/>
      <c r="ZK108" s="364"/>
      <c r="ZL108" s="364"/>
      <c r="ZM108" s="364"/>
      <c r="ZN108" s="364"/>
      <c r="ZO108" s="364"/>
      <c r="ZP108" s="364"/>
      <c r="ZQ108" s="364"/>
      <c r="ZR108" s="364"/>
      <c r="ZS108" s="364"/>
      <c r="ZT108" s="364"/>
      <c r="ZU108" s="364"/>
      <c r="ZV108" s="364"/>
      <c r="ZW108" s="364"/>
      <c r="ZX108" s="364"/>
      <c r="ZY108" s="364"/>
      <c r="ZZ108" s="364"/>
      <c r="AAA108" s="364"/>
      <c r="AAB108" s="364"/>
      <c r="AAC108" s="364"/>
      <c r="AAD108" s="364"/>
      <c r="AAE108" s="364"/>
      <c r="AAF108" s="364"/>
      <c r="AAG108" s="364"/>
      <c r="AAH108" s="364"/>
      <c r="AAI108" s="364"/>
      <c r="AAJ108" s="364"/>
      <c r="AAK108" s="364"/>
      <c r="AAL108" s="364"/>
      <c r="AAM108" s="364"/>
      <c r="AAN108" s="364"/>
      <c r="AAO108" s="364"/>
      <c r="AAP108" s="364"/>
      <c r="AAQ108" s="364"/>
      <c r="AAR108" s="364"/>
      <c r="AAS108" s="364"/>
      <c r="AAT108" s="364"/>
      <c r="AAU108" s="364"/>
      <c r="AAV108" s="364"/>
      <c r="AAW108" s="364"/>
      <c r="AAX108" s="364"/>
      <c r="AAY108" s="364"/>
      <c r="AAZ108" s="364"/>
      <c r="ABA108" s="364"/>
      <c r="ABB108" s="364"/>
      <c r="ABC108" s="364"/>
      <c r="ABD108" s="364"/>
      <c r="ABE108" s="364"/>
      <c r="ABF108" s="364"/>
      <c r="ABG108" s="364"/>
      <c r="ABH108" s="364"/>
      <c r="ABI108" s="364"/>
      <c r="ABJ108" s="364"/>
      <c r="ABK108" s="364"/>
      <c r="ABL108" s="364"/>
      <c r="ABM108" s="364"/>
      <c r="ABN108" s="364"/>
      <c r="ABO108" s="364"/>
      <c r="ABP108" s="364"/>
      <c r="ABQ108" s="364"/>
      <c r="ABR108" s="364"/>
      <c r="ABS108" s="364"/>
      <c r="ABT108" s="364"/>
      <c r="ABU108" s="364"/>
      <c r="ABV108" s="364"/>
      <c r="ABW108" s="364"/>
      <c r="ABX108" s="364"/>
      <c r="ABY108" s="364"/>
      <c r="ABZ108" s="364"/>
      <c r="ACA108" s="364"/>
      <c r="ACB108" s="364"/>
      <c r="ACC108" s="364"/>
      <c r="ACD108" s="364"/>
      <c r="ACE108" s="364"/>
      <c r="ACF108" s="364"/>
      <c r="ACG108" s="364"/>
      <c r="ACH108" s="364"/>
      <c r="ACI108" s="364"/>
      <c r="ACJ108" s="364"/>
      <c r="ACK108" s="364"/>
      <c r="ACL108" s="364"/>
      <c r="ACM108" s="364"/>
      <c r="ACN108" s="364"/>
      <c r="ACO108" s="364"/>
      <c r="ACP108" s="364"/>
      <c r="ACQ108" s="364"/>
      <c r="ACR108" s="364"/>
      <c r="ACS108" s="364"/>
      <c r="ACT108" s="364"/>
      <c r="ACU108" s="364"/>
      <c r="ACV108" s="364"/>
      <c r="ACW108" s="364"/>
      <c r="ACX108" s="364"/>
      <c r="ACY108" s="364"/>
      <c r="ACZ108" s="364"/>
      <c r="ADA108" s="364"/>
      <c r="ADB108" s="364"/>
      <c r="ADC108" s="364"/>
      <c r="ADD108" s="364"/>
      <c r="ADE108" s="364"/>
      <c r="ADF108" s="364"/>
      <c r="ADG108" s="364"/>
      <c r="ADH108" s="364"/>
      <c r="ADI108" s="364"/>
      <c r="ADJ108" s="364"/>
      <c r="ADK108" s="364"/>
      <c r="ADL108" s="364"/>
      <c r="ADM108" s="364"/>
      <c r="ADN108" s="364"/>
      <c r="ADO108" s="364"/>
      <c r="ADP108" s="364"/>
      <c r="ADQ108" s="364"/>
      <c r="ADR108" s="364"/>
      <c r="ADS108" s="364"/>
      <c r="ADT108" s="364"/>
      <c r="ADU108" s="364"/>
      <c r="ADV108" s="364"/>
      <c r="ADW108" s="364"/>
      <c r="ADX108" s="364"/>
      <c r="ADY108" s="364"/>
      <c r="ADZ108" s="364"/>
      <c r="AEA108" s="364"/>
      <c r="AEB108" s="364"/>
      <c r="AEC108" s="364"/>
      <c r="AED108" s="364"/>
      <c r="AEE108" s="364"/>
      <c r="AEF108" s="364"/>
      <c r="AEG108" s="364"/>
      <c r="AEH108" s="364"/>
      <c r="AEI108" s="364"/>
      <c r="AEJ108" s="364"/>
      <c r="AEK108" s="364"/>
      <c r="AEL108" s="364"/>
      <c r="AEM108" s="364"/>
      <c r="AEN108" s="364"/>
      <c r="AEO108" s="364"/>
      <c r="AEP108" s="364"/>
      <c r="AEQ108" s="364"/>
      <c r="AER108" s="364"/>
      <c r="AES108" s="364"/>
      <c r="AET108" s="364"/>
      <c r="AEU108" s="364"/>
      <c r="AEV108" s="364"/>
      <c r="AEW108" s="364"/>
      <c r="AEX108" s="364"/>
      <c r="AEY108" s="364"/>
      <c r="AEZ108" s="364"/>
      <c r="AFA108" s="364"/>
      <c r="AFB108" s="364"/>
      <c r="AFC108" s="364"/>
      <c r="AFD108" s="364"/>
      <c r="AFE108" s="364"/>
      <c r="AFF108" s="364"/>
      <c r="AFG108" s="364"/>
      <c r="AFH108" s="364"/>
      <c r="AFI108" s="364"/>
      <c r="AFJ108" s="364"/>
      <c r="AFK108" s="364"/>
      <c r="AFL108" s="364"/>
      <c r="AFM108" s="364"/>
      <c r="AFN108" s="364"/>
      <c r="AFO108" s="364"/>
      <c r="AFP108" s="364"/>
      <c r="AFQ108" s="364"/>
      <c r="AFR108" s="364"/>
      <c r="AFS108" s="364"/>
      <c r="AFT108" s="364"/>
      <c r="AFU108" s="364"/>
      <c r="AFV108" s="364"/>
      <c r="AFW108" s="364"/>
      <c r="AFX108" s="364"/>
      <c r="AFY108" s="364"/>
      <c r="AFZ108" s="364"/>
      <c r="AGA108" s="364"/>
      <c r="AGB108" s="364"/>
      <c r="AGC108" s="364"/>
      <c r="AGD108" s="364"/>
      <c r="AGE108" s="364"/>
      <c r="AGF108" s="364"/>
      <c r="AGG108" s="364"/>
      <c r="AGH108" s="364"/>
      <c r="AGI108" s="364"/>
      <c r="AGJ108" s="364"/>
      <c r="AGK108" s="364"/>
      <c r="AGL108" s="364"/>
      <c r="AGM108" s="364"/>
      <c r="AGN108" s="364"/>
      <c r="AGO108" s="364"/>
      <c r="AGP108" s="364"/>
      <c r="AGQ108" s="364"/>
      <c r="AGR108" s="364"/>
      <c r="AGS108" s="364"/>
      <c r="AGT108" s="364"/>
      <c r="AGU108" s="364"/>
      <c r="AGV108" s="364"/>
      <c r="AGW108" s="364"/>
      <c r="AGX108" s="364"/>
      <c r="AGY108" s="364"/>
      <c r="AGZ108" s="364"/>
      <c r="AHA108" s="364"/>
      <c r="AHB108" s="364"/>
      <c r="AHC108" s="364"/>
      <c r="AHD108" s="364"/>
      <c r="AHE108" s="364"/>
      <c r="AHF108" s="364"/>
      <c r="AHG108" s="364"/>
      <c r="AHH108" s="364"/>
      <c r="AHI108" s="364"/>
      <c r="AHJ108" s="364"/>
      <c r="AHK108" s="364"/>
      <c r="AHL108" s="364"/>
      <c r="AHM108" s="364"/>
      <c r="AHN108" s="364"/>
      <c r="AHO108" s="364"/>
      <c r="AHP108" s="364"/>
      <c r="AHQ108" s="364"/>
      <c r="AHR108" s="364"/>
      <c r="AHS108" s="364"/>
      <c r="AHT108" s="364"/>
      <c r="AHU108" s="364"/>
      <c r="AHV108" s="364"/>
      <c r="AHW108" s="364"/>
      <c r="AHX108" s="364"/>
      <c r="AHY108" s="364"/>
      <c r="AHZ108" s="364"/>
      <c r="AIA108" s="364"/>
      <c r="AIB108" s="364"/>
      <c r="AIC108" s="364"/>
      <c r="AID108" s="364"/>
      <c r="AIE108" s="364"/>
      <c r="AIF108" s="364"/>
      <c r="AIG108" s="364"/>
      <c r="AIH108" s="364"/>
      <c r="AII108" s="364"/>
      <c r="AIJ108" s="364"/>
      <c r="AIK108" s="364"/>
      <c r="AIL108" s="364"/>
      <c r="AIM108" s="364"/>
      <c r="AIN108" s="364"/>
      <c r="AIO108" s="364"/>
      <c r="AIP108" s="364"/>
      <c r="AIQ108" s="364"/>
      <c r="AIR108" s="364"/>
      <c r="AIS108" s="364"/>
      <c r="AIT108" s="364"/>
      <c r="AIU108" s="364"/>
      <c r="AIV108" s="364"/>
      <c r="AIW108" s="364"/>
      <c r="AIX108" s="364"/>
      <c r="AIY108" s="364"/>
      <c r="AIZ108" s="364"/>
      <c r="AJA108" s="364"/>
      <c r="AJB108" s="364"/>
      <c r="AJC108" s="364"/>
      <c r="AJD108" s="364"/>
      <c r="AJE108" s="364"/>
      <c r="AJF108" s="364"/>
      <c r="AJG108" s="364"/>
      <c r="AJH108" s="364"/>
      <c r="AJI108" s="364"/>
      <c r="AJJ108" s="364"/>
      <c r="AJK108" s="364"/>
      <c r="AJL108" s="364"/>
      <c r="AJM108" s="364"/>
      <c r="AJN108" s="364"/>
      <c r="AJO108" s="364"/>
      <c r="AJP108" s="364"/>
      <c r="AJQ108" s="364"/>
      <c r="AJR108" s="364"/>
      <c r="AJS108" s="364"/>
      <c r="AJT108" s="364"/>
      <c r="AJU108" s="364"/>
      <c r="AJV108" s="364"/>
      <c r="AJW108" s="364"/>
      <c r="AJX108" s="364"/>
      <c r="AJY108" s="364"/>
      <c r="AJZ108" s="364"/>
      <c r="AKA108" s="364"/>
      <c r="AKB108" s="364"/>
      <c r="AKC108" s="364"/>
      <c r="AKD108" s="364"/>
      <c r="AKE108" s="364"/>
      <c r="AKF108" s="364"/>
      <c r="AKG108" s="364"/>
      <c r="AKH108" s="364"/>
      <c r="AKI108" s="364"/>
      <c r="AKJ108" s="364"/>
      <c r="AKK108" s="364"/>
      <c r="AKL108" s="364"/>
      <c r="AKM108" s="364"/>
      <c r="AKN108" s="364"/>
      <c r="AKO108" s="364"/>
      <c r="AKP108" s="364"/>
      <c r="AKQ108" s="364"/>
      <c r="AKR108" s="364"/>
      <c r="AKS108" s="364"/>
      <c r="AKT108" s="364"/>
      <c r="AKU108" s="364"/>
      <c r="AKV108" s="364"/>
      <c r="AKW108" s="364"/>
      <c r="AKX108" s="364"/>
      <c r="AKY108" s="364"/>
      <c r="AKZ108" s="364"/>
      <c r="ALA108" s="364"/>
      <c r="ALB108" s="364"/>
      <c r="ALC108" s="364"/>
      <c r="ALD108" s="364"/>
      <c r="ALE108" s="364"/>
      <c r="ALF108" s="364"/>
      <c r="ALG108" s="364"/>
      <c r="ALH108" s="364"/>
      <c r="ALI108" s="364"/>
      <c r="ALJ108" s="364"/>
      <c r="ALK108" s="364"/>
      <c r="ALL108" s="364"/>
      <c r="ALM108" s="364"/>
      <c r="ALN108" s="364"/>
      <c r="ALO108" s="364"/>
      <c r="ALP108" s="364"/>
      <c r="ALQ108" s="364"/>
      <c r="ALR108" s="364"/>
      <c r="ALS108" s="364"/>
      <c r="ALT108" s="364"/>
      <c r="ALU108" s="364"/>
      <c r="ALV108" s="364"/>
      <c r="ALW108" s="364"/>
      <c r="ALX108" s="364"/>
      <c r="ALY108" s="364"/>
      <c r="ALZ108" s="364"/>
      <c r="AMA108" s="364"/>
      <c r="AMB108" s="364"/>
      <c r="AMC108" s="364"/>
      <c r="AMD108" s="364"/>
      <c r="AME108" s="364"/>
      <c r="AMF108" s="364"/>
      <c r="AMG108" s="364"/>
      <c r="AMH108" s="364"/>
      <c r="AMI108" s="364"/>
      <c r="AMJ108" s="364"/>
      <c r="AMK108" s="364"/>
      <c r="AML108" s="364"/>
      <c r="AMM108" s="364"/>
      <c r="AMN108" s="364"/>
      <c r="AMO108" s="364"/>
      <c r="AMP108" s="364"/>
      <c r="AMQ108" s="364"/>
      <c r="AMR108" s="364"/>
      <c r="AMS108" s="364"/>
      <c r="AMT108" s="364"/>
      <c r="AMU108" s="364"/>
      <c r="AMV108" s="364"/>
      <c r="AMW108" s="364"/>
      <c r="AMX108" s="364"/>
      <c r="AMY108" s="364"/>
      <c r="AMZ108" s="364"/>
      <c r="ANA108" s="364"/>
      <c r="ANB108" s="364"/>
      <c r="ANC108" s="364"/>
      <c r="AND108" s="364"/>
      <c r="ANE108" s="364"/>
      <c r="ANF108" s="364"/>
      <c r="ANG108" s="364"/>
      <c r="ANH108" s="364"/>
      <c r="ANI108" s="364"/>
      <c r="ANJ108" s="364"/>
      <c r="ANK108" s="364"/>
      <c r="ANL108" s="364"/>
      <c r="ANM108" s="364"/>
      <c r="ANN108" s="364"/>
      <c r="ANO108" s="364"/>
      <c r="ANP108" s="364"/>
      <c r="ANQ108" s="364"/>
      <c r="ANR108" s="364"/>
      <c r="ANS108" s="364"/>
      <c r="ANT108" s="364"/>
      <c r="ANU108" s="364"/>
      <c r="ANV108" s="364"/>
      <c r="ANW108" s="364"/>
      <c r="ANX108" s="364"/>
      <c r="ANY108" s="364"/>
      <c r="ANZ108" s="364"/>
      <c r="AOA108" s="364"/>
      <c r="AOB108" s="364"/>
      <c r="AOC108" s="364"/>
      <c r="AOD108" s="364"/>
      <c r="AOE108" s="364"/>
      <c r="AOF108" s="364"/>
      <c r="AOG108" s="364"/>
      <c r="AOH108" s="364"/>
      <c r="AOI108" s="364"/>
      <c r="AOJ108" s="364"/>
      <c r="AOK108" s="364"/>
      <c r="AOL108" s="364"/>
      <c r="AOM108" s="364"/>
      <c r="AON108" s="364"/>
      <c r="AOO108" s="364"/>
      <c r="AOP108" s="364"/>
      <c r="AOQ108" s="364"/>
      <c r="AOR108" s="364"/>
      <c r="AOS108" s="364"/>
      <c r="AOT108" s="364"/>
      <c r="AOU108" s="364"/>
      <c r="AOV108" s="364"/>
      <c r="AOW108" s="364"/>
      <c r="AOX108" s="364"/>
      <c r="AOY108" s="364"/>
      <c r="AOZ108" s="364"/>
      <c r="APA108" s="364"/>
      <c r="APB108" s="364"/>
      <c r="APC108" s="364"/>
      <c r="APD108" s="364"/>
      <c r="APE108" s="364"/>
      <c r="APF108" s="364"/>
      <c r="APG108" s="364"/>
      <c r="APH108" s="364"/>
      <c r="API108" s="364"/>
      <c r="APJ108" s="364"/>
      <c r="APK108" s="364"/>
      <c r="APL108" s="364"/>
      <c r="APM108" s="364"/>
      <c r="APN108" s="364"/>
      <c r="APO108" s="364"/>
      <c r="APP108" s="364"/>
      <c r="APQ108" s="364"/>
      <c r="APR108" s="364"/>
      <c r="APS108" s="364"/>
      <c r="APT108" s="364"/>
      <c r="APU108" s="364"/>
      <c r="APV108" s="364"/>
      <c r="APW108" s="364"/>
      <c r="APX108" s="364"/>
      <c r="APY108" s="364"/>
      <c r="APZ108" s="364"/>
      <c r="AQA108" s="364"/>
      <c r="AQB108" s="364"/>
      <c r="AQC108" s="364"/>
      <c r="AQD108" s="364"/>
      <c r="AQE108" s="364"/>
      <c r="AQF108" s="364"/>
      <c r="AQG108" s="364"/>
      <c r="AQH108" s="364"/>
      <c r="AQI108" s="364"/>
      <c r="AQJ108" s="364"/>
      <c r="AQK108" s="364"/>
      <c r="AQL108" s="364"/>
      <c r="AQM108" s="364"/>
      <c r="AQN108" s="364"/>
      <c r="AQO108" s="364"/>
      <c r="AQP108" s="364"/>
      <c r="AQQ108" s="364"/>
      <c r="AQR108" s="364"/>
      <c r="AQS108" s="364"/>
      <c r="AQT108" s="364"/>
      <c r="AQU108" s="364"/>
      <c r="AQV108" s="364"/>
      <c r="AQW108" s="364"/>
      <c r="AQX108" s="364"/>
      <c r="AQY108" s="364"/>
      <c r="AQZ108" s="364"/>
      <c r="ARA108" s="364"/>
      <c r="ARB108" s="364"/>
      <c r="ARC108" s="364"/>
      <c r="ARD108" s="364"/>
      <c r="ARE108" s="364"/>
      <c r="ARF108" s="364"/>
      <c r="ARG108" s="364"/>
      <c r="ARH108" s="364"/>
      <c r="ARI108" s="364"/>
      <c r="ARJ108" s="364"/>
      <c r="ARK108" s="364"/>
      <c r="ARL108" s="364"/>
      <c r="ARM108" s="364"/>
      <c r="ARN108" s="364"/>
      <c r="ARO108" s="364"/>
      <c r="ARP108" s="364"/>
      <c r="ARQ108" s="364"/>
      <c r="ARR108" s="364"/>
      <c r="ARS108" s="364"/>
      <c r="ART108" s="364"/>
      <c r="ARU108" s="364"/>
      <c r="ARV108" s="364"/>
      <c r="ARW108" s="364"/>
      <c r="ARX108" s="364"/>
      <c r="ARY108" s="364"/>
      <c r="ARZ108" s="364"/>
      <c r="ASA108" s="364"/>
      <c r="ASB108" s="364"/>
      <c r="ASC108" s="364"/>
      <c r="ASD108" s="364"/>
      <c r="ASE108" s="364"/>
      <c r="ASF108" s="364"/>
      <c r="ASG108" s="364"/>
      <c r="ASH108" s="364"/>
      <c r="ASI108" s="364"/>
      <c r="ASJ108" s="364"/>
      <c r="ASK108" s="364"/>
      <c r="ASL108" s="364"/>
      <c r="ASM108" s="364"/>
      <c r="ASN108" s="364"/>
      <c r="ASO108" s="364"/>
      <c r="ASP108" s="364"/>
      <c r="ASQ108" s="364"/>
      <c r="ASR108" s="364"/>
      <c r="ASS108" s="364"/>
      <c r="AST108" s="364"/>
      <c r="ASU108" s="364"/>
      <c r="ASV108" s="364"/>
      <c r="ASW108" s="364"/>
      <c r="ASX108" s="364"/>
      <c r="ASY108" s="364"/>
      <c r="ASZ108" s="364"/>
      <c r="ATA108" s="364"/>
      <c r="ATB108" s="364"/>
      <c r="ATC108" s="364"/>
      <c r="ATD108" s="364"/>
      <c r="ATE108" s="364"/>
      <c r="ATF108" s="364"/>
      <c r="ATG108" s="364"/>
      <c r="ATH108" s="364"/>
      <c r="ATI108" s="364"/>
      <c r="ATJ108" s="364"/>
      <c r="ATK108" s="364"/>
      <c r="ATL108" s="364"/>
      <c r="ATM108" s="364"/>
      <c r="ATN108" s="364"/>
      <c r="ATO108" s="364"/>
      <c r="ATP108" s="364"/>
      <c r="ATQ108" s="364"/>
      <c r="ATR108" s="364"/>
      <c r="ATS108" s="364"/>
      <c r="ATT108" s="364"/>
      <c r="ATU108" s="364"/>
      <c r="ATV108" s="364"/>
      <c r="ATW108" s="364"/>
      <c r="ATX108" s="364"/>
      <c r="ATY108" s="364"/>
      <c r="ATZ108" s="364"/>
      <c r="AUA108" s="364"/>
      <c r="AUB108" s="364"/>
      <c r="AUC108" s="364"/>
      <c r="AUD108" s="364"/>
      <c r="AUE108" s="364"/>
      <c r="AUF108" s="364"/>
      <c r="AUG108" s="364"/>
      <c r="AUH108" s="364"/>
      <c r="AUI108" s="364"/>
      <c r="AUJ108" s="364"/>
      <c r="AUK108" s="364"/>
      <c r="AUL108" s="364"/>
      <c r="AUM108" s="364"/>
      <c r="AUN108" s="364"/>
      <c r="AUO108" s="364"/>
      <c r="AUP108" s="364"/>
      <c r="AUQ108" s="364"/>
      <c r="AUR108" s="364"/>
      <c r="AUS108" s="364"/>
      <c r="AUT108" s="364"/>
      <c r="AUU108" s="364"/>
      <c r="AUV108" s="364"/>
      <c r="AUW108" s="364"/>
      <c r="AUX108" s="364"/>
      <c r="AUY108" s="364"/>
      <c r="AUZ108" s="364"/>
      <c r="AVA108" s="364"/>
      <c r="AVB108" s="364"/>
      <c r="AVC108" s="364"/>
      <c r="AVD108" s="364"/>
      <c r="AVE108" s="364"/>
      <c r="AVF108" s="364"/>
      <c r="AVG108" s="364"/>
      <c r="AVH108" s="364"/>
      <c r="AVI108" s="364"/>
      <c r="AVJ108" s="364"/>
      <c r="AVK108" s="364"/>
      <c r="AVL108" s="364"/>
      <c r="AVM108" s="364"/>
      <c r="AVN108" s="364"/>
      <c r="AVO108" s="364"/>
      <c r="AVP108" s="364"/>
      <c r="AVQ108" s="364"/>
      <c r="AVR108" s="364"/>
      <c r="AVS108" s="364"/>
      <c r="AVT108" s="364"/>
      <c r="AVU108" s="364"/>
      <c r="AVV108" s="364"/>
      <c r="AVW108" s="364"/>
      <c r="AVX108" s="364"/>
      <c r="AVY108" s="364"/>
      <c r="AVZ108" s="364"/>
      <c r="AWA108" s="364"/>
      <c r="AWB108" s="364"/>
      <c r="AWC108" s="364"/>
      <c r="AWD108" s="364"/>
      <c r="AWE108" s="364"/>
      <c r="AWF108" s="364"/>
      <c r="AWG108" s="364"/>
      <c r="AWH108" s="364"/>
      <c r="AWI108" s="364"/>
      <c r="AWJ108" s="364"/>
      <c r="AWK108" s="364"/>
      <c r="AWL108" s="364"/>
      <c r="AWM108" s="364"/>
      <c r="AWN108" s="364"/>
      <c r="AWO108" s="364"/>
      <c r="AWP108" s="364"/>
      <c r="AWQ108" s="364"/>
      <c r="AWR108" s="364"/>
      <c r="AWS108" s="364"/>
      <c r="AWT108" s="364"/>
      <c r="AWU108" s="364"/>
      <c r="AWV108" s="364"/>
      <c r="AWW108" s="364"/>
      <c r="AWX108" s="364"/>
      <c r="AWY108" s="364"/>
      <c r="AWZ108" s="364"/>
      <c r="AXA108" s="364"/>
      <c r="AXB108" s="364"/>
      <c r="AXC108" s="364"/>
      <c r="AXD108" s="364"/>
      <c r="AXE108" s="364"/>
      <c r="AXF108" s="364"/>
      <c r="AXG108" s="364"/>
      <c r="AXH108" s="364"/>
      <c r="AXI108" s="364"/>
      <c r="AXJ108" s="364"/>
      <c r="AXK108" s="364"/>
      <c r="AXL108" s="364"/>
      <c r="AXM108" s="364"/>
      <c r="AXN108" s="364"/>
      <c r="AXO108" s="364"/>
      <c r="AXP108" s="364"/>
      <c r="AXQ108" s="364"/>
      <c r="AXR108" s="364"/>
      <c r="AXS108" s="364"/>
      <c r="AXT108" s="364"/>
      <c r="AXU108" s="364"/>
      <c r="AXV108" s="364"/>
      <c r="AXW108" s="364"/>
      <c r="AXX108" s="364"/>
      <c r="AXY108" s="364"/>
      <c r="AXZ108" s="364"/>
      <c r="AYA108" s="364"/>
      <c r="AYB108" s="364"/>
      <c r="AYC108" s="364"/>
      <c r="AYD108" s="364"/>
      <c r="AYE108" s="364"/>
      <c r="AYF108" s="364"/>
      <c r="AYG108" s="364"/>
      <c r="AYH108" s="364"/>
      <c r="AYI108" s="364"/>
      <c r="AYJ108" s="364"/>
      <c r="AYK108" s="364"/>
      <c r="AYL108" s="364"/>
      <c r="AYM108" s="364"/>
      <c r="AYN108" s="364"/>
      <c r="AYO108" s="364"/>
      <c r="AYP108" s="364"/>
      <c r="AYQ108" s="364"/>
      <c r="AYR108" s="364"/>
      <c r="AYS108" s="364"/>
      <c r="AYT108" s="364"/>
      <c r="AYU108" s="364"/>
      <c r="AYV108" s="364"/>
      <c r="AYW108" s="364"/>
      <c r="AYX108" s="364"/>
      <c r="AYY108" s="364"/>
      <c r="AYZ108" s="364"/>
      <c r="AZA108" s="364"/>
      <c r="AZB108" s="364"/>
      <c r="AZC108" s="364"/>
      <c r="AZD108" s="364"/>
      <c r="AZE108" s="364"/>
      <c r="AZF108" s="364"/>
      <c r="AZG108" s="364"/>
      <c r="AZH108" s="364"/>
      <c r="AZI108" s="364"/>
      <c r="AZJ108" s="364"/>
      <c r="AZK108" s="364"/>
      <c r="AZL108" s="364"/>
      <c r="AZM108" s="364"/>
      <c r="AZN108" s="364"/>
      <c r="AZO108" s="364"/>
      <c r="AZP108" s="364"/>
      <c r="AZQ108" s="364"/>
      <c r="AZR108" s="364"/>
      <c r="AZS108" s="364"/>
      <c r="AZT108" s="364"/>
      <c r="AZU108" s="364"/>
      <c r="AZV108" s="364"/>
      <c r="AZW108" s="364"/>
      <c r="AZX108" s="364"/>
      <c r="AZY108" s="364"/>
      <c r="AZZ108" s="364"/>
      <c r="BAA108" s="364"/>
      <c r="BAB108" s="364"/>
      <c r="BAC108" s="364"/>
      <c r="BAD108" s="364"/>
      <c r="BAE108" s="364"/>
      <c r="BAF108" s="364"/>
      <c r="BAG108" s="364"/>
      <c r="BAH108" s="364"/>
      <c r="BAI108" s="364"/>
      <c r="BAJ108" s="364"/>
      <c r="BAK108" s="364"/>
      <c r="BAL108" s="364"/>
      <c r="BAM108" s="364"/>
      <c r="BAN108" s="364"/>
      <c r="BAO108" s="364"/>
      <c r="BAP108" s="364"/>
      <c r="BAQ108" s="364"/>
      <c r="BAR108" s="364"/>
      <c r="BAS108" s="364"/>
      <c r="BAT108" s="364"/>
      <c r="BAU108" s="364"/>
      <c r="BAV108" s="364"/>
      <c r="BAW108" s="364"/>
      <c r="BAX108" s="364"/>
      <c r="BAY108" s="364"/>
      <c r="BAZ108" s="364"/>
      <c r="BBA108" s="364"/>
      <c r="BBB108" s="364"/>
      <c r="BBC108" s="364"/>
      <c r="BBD108" s="364"/>
      <c r="BBE108" s="364"/>
      <c r="BBF108" s="364"/>
      <c r="BBG108" s="364"/>
      <c r="BBH108" s="364"/>
      <c r="BBI108" s="364"/>
      <c r="BBJ108" s="364"/>
      <c r="BBK108" s="364"/>
      <c r="BBL108" s="364"/>
      <c r="BBM108" s="364"/>
      <c r="BBN108" s="364"/>
      <c r="BBO108" s="364"/>
      <c r="BBP108" s="364"/>
      <c r="BBQ108" s="364"/>
      <c r="BBR108" s="364"/>
      <c r="BBS108" s="364"/>
      <c r="BBT108" s="364"/>
      <c r="BBU108" s="364"/>
      <c r="BBV108" s="364"/>
      <c r="BBW108" s="364"/>
      <c r="BBX108" s="364"/>
      <c r="BBY108" s="364"/>
      <c r="BBZ108" s="364"/>
      <c r="BCA108" s="364"/>
      <c r="BCB108" s="364"/>
      <c r="BCC108" s="364"/>
      <c r="BCD108" s="364"/>
      <c r="BCE108" s="364"/>
      <c r="BCF108" s="364"/>
      <c r="BCG108" s="364"/>
      <c r="BCH108" s="364"/>
      <c r="BCI108" s="364"/>
      <c r="BCJ108" s="364"/>
      <c r="BCK108" s="364"/>
      <c r="BCL108" s="364"/>
      <c r="BCM108" s="364"/>
      <c r="BCN108" s="364"/>
      <c r="BCO108" s="364"/>
      <c r="BCP108" s="364"/>
      <c r="BCQ108" s="364"/>
      <c r="BCR108" s="364"/>
      <c r="BCS108" s="364"/>
      <c r="BCT108" s="364"/>
      <c r="BCU108" s="364"/>
      <c r="BCV108" s="364"/>
      <c r="BCW108" s="364"/>
      <c r="BCX108" s="364"/>
      <c r="BCY108" s="364"/>
      <c r="BCZ108" s="364"/>
      <c r="BDA108" s="364"/>
      <c r="BDB108" s="364"/>
      <c r="BDC108" s="364"/>
      <c r="BDD108" s="364"/>
      <c r="BDE108" s="364"/>
      <c r="BDF108" s="364"/>
      <c r="BDG108" s="364"/>
      <c r="BDH108" s="364"/>
      <c r="BDI108" s="364"/>
      <c r="BDJ108" s="364"/>
      <c r="BDK108" s="364"/>
      <c r="BDL108" s="364"/>
      <c r="BDM108" s="364"/>
      <c r="BDN108" s="364"/>
      <c r="BDO108" s="364"/>
      <c r="BDP108" s="364"/>
      <c r="BDQ108" s="364"/>
      <c r="BDR108" s="364"/>
      <c r="BDS108" s="364"/>
      <c r="BDT108" s="364"/>
      <c r="BDU108" s="364"/>
      <c r="BDV108" s="364"/>
      <c r="BDW108" s="364"/>
      <c r="BDX108" s="364"/>
      <c r="BDY108" s="364"/>
      <c r="BDZ108" s="364"/>
      <c r="BEA108" s="364"/>
      <c r="BEB108" s="364"/>
      <c r="BEC108" s="364"/>
      <c r="BED108" s="364"/>
      <c r="BEE108" s="364"/>
      <c r="BEF108" s="364"/>
      <c r="BEG108" s="364"/>
      <c r="BEH108" s="364"/>
      <c r="BEI108" s="364"/>
      <c r="BEJ108" s="364"/>
      <c r="BEK108" s="364"/>
      <c r="BEL108" s="364"/>
      <c r="BEM108" s="364"/>
      <c r="BEN108" s="364"/>
      <c r="BEO108" s="364"/>
      <c r="BEP108" s="364"/>
      <c r="BEQ108" s="364"/>
      <c r="BER108" s="364"/>
      <c r="BES108" s="364"/>
      <c r="BET108" s="364"/>
      <c r="BEU108" s="364"/>
      <c r="BEV108" s="364"/>
      <c r="BEW108" s="364"/>
      <c r="BEX108" s="364"/>
      <c r="BEY108" s="364"/>
      <c r="BEZ108" s="364"/>
      <c r="BFA108" s="364"/>
      <c r="BFB108" s="364"/>
      <c r="BFC108" s="364"/>
      <c r="BFD108" s="364"/>
      <c r="BFE108" s="364"/>
      <c r="BFF108" s="364"/>
      <c r="BFG108" s="364"/>
      <c r="BFH108" s="364"/>
      <c r="BFI108" s="364"/>
      <c r="BFJ108" s="364"/>
      <c r="BFK108" s="364"/>
      <c r="BFL108" s="364"/>
      <c r="BFM108" s="364"/>
      <c r="BFN108" s="364"/>
      <c r="BFO108" s="364"/>
      <c r="BFP108" s="364"/>
      <c r="BFQ108" s="364"/>
      <c r="BFR108" s="364"/>
      <c r="BFS108" s="364"/>
      <c r="BFT108" s="364"/>
      <c r="BFU108" s="364"/>
      <c r="BFV108" s="364"/>
      <c r="BFW108" s="364"/>
      <c r="BFX108" s="364"/>
      <c r="BFY108" s="364"/>
      <c r="BFZ108" s="364"/>
      <c r="BGA108" s="364"/>
      <c r="BGB108" s="364"/>
      <c r="BGC108" s="364"/>
      <c r="BGD108" s="364"/>
      <c r="BGE108" s="364"/>
      <c r="BGF108" s="364"/>
      <c r="BGG108" s="364"/>
      <c r="BGH108" s="364"/>
      <c r="BGI108" s="364"/>
      <c r="BGJ108" s="364"/>
      <c r="BGK108" s="364"/>
      <c r="BGL108" s="364"/>
      <c r="BGM108" s="364"/>
      <c r="BGN108" s="364"/>
      <c r="BGO108" s="364"/>
      <c r="BGP108" s="364"/>
      <c r="BGQ108" s="364"/>
      <c r="BGR108" s="364"/>
      <c r="BGS108" s="364"/>
      <c r="BGT108" s="364"/>
      <c r="BGU108" s="364"/>
      <c r="BGV108" s="364"/>
      <c r="BGW108" s="364"/>
      <c r="BGX108" s="364"/>
      <c r="BGY108" s="364"/>
      <c r="BGZ108" s="364"/>
      <c r="BHA108" s="364"/>
      <c r="BHB108" s="364"/>
      <c r="BHC108" s="364"/>
      <c r="BHD108" s="364"/>
      <c r="BHE108" s="364"/>
      <c r="BHF108" s="364"/>
      <c r="BHG108" s="364"/>
      <c r="BHH108" s="364"/>
      <c r="BHI108" s="364"/>
      <c r="BHJ108" s="364"/>
      <c r="BHK108" s="364"/>
      <c r="BHL108" s="364"/>
      <c r="BHM108" s="364"/>
      <c r="BHN108" s="364"/>
      <c r="BHO108" s="364"/>
      <c r="BHP108" s="364"/>
      <c r="BHQ108" s="364"/>
      <c r="BHR108" s="364"/>
      <c r="BHS108" s="364"/>
      <c r="BHT108" s="364"/>
      <c r="BHU108" s="364"/>
      <c r="BHV108" s="364"/>
      <c r="BHW108" s="364"/>
      <c r="BHX108" s="364"/>
      <c r="BHY108" s="364"/>
      <c r="BHZ108" s="364"/>
      <c r="BIA108" s="364"/>
      <c r="BIB108" s="364"/>
      <c r="BIC108" s="364"/>
      <c r="BID108" s="364"/>
      <c r="BIE108" s="364"/>
      <c r="BIF108" s="364"/>
      <c r="BIG108" s="364"/>
      <c r="BIH108" s="364"/>
      <c r="BII108" s="364"/>
      <c r="BIJ108" s="364"/>
      <c r="BIK108" s="364"/>
      <c r="BIL108" s="364"/>
      <c r="BIM108" s="364"/>
      <c r="BIN108" s="364"/>
      <c r="BIO108" s="364"/>
      <c r="BIP108" s="364"/>
      <c r="BIQ108" s="364"/>
      <c r="BIR108" s="364"/>
      <c r="BIS108" s="364"/>
      <c r="BIT108" s="364"/>
      <c r="BIU108" s="364"/>
      <c r="BIV108" s="364"/>
      <c r="BIW108" s="364"/>
      <c r="BIX108" s="364"/>
      <c r="BIY108" s="364"/>
      <c r="BIZ108" s="364"/>
      <c r="BJA108" s="364"/>
      <c r="BJB108" s="364"/>
      <c r="BJC108" s="364"/>
      <c r="BJD108" s="364"/>
      <c r="BJE108" s="364"/>
      <c r="BJF108" s="364"/>
      <c r="BJG108" s="364"/>
      <c r="BJH108" s="364"/>
      <c r="BJI108" s="364"/>
      <c r="BJJ108" s="364"/>
      <c r="BJK108" s="364"/>
      <c r="BJL108" s="364"/>
      <c r="BJM108" s="364"/>
      <c r="BJN108" s="364"/>
      <c r="BJO108" s="364"/>
      <c r="BJP108" s="364"/>
      <c r="BJQ108" s="364"/>
      <c r="BJR108" s="364"/>
      <c r="BJS108" s="364"/>
      <c r="BJT108" s="364"/>
      <c r="BJU108" s="364"/>
      <c r="BJV108" s="364"/>
      <c r="BJW108" s="364"/>
      <c r="BJX108" s="364"/>
      <c r="BJY108" s="364"/>
      <c r="BJZ108" s="364"/>
      <c r="BKA108" s="364"/>
      <c r="BKB108" s="364"/>
      <c r="BKC108" s="364"/>
      <c r="BKD108" s="364"/>
      <c r="BKE108" s="364"/>
      <c r="BKF108" s="364"/>
      <c r="BKG108" s="364"/>
      <c r="BKH108" s="364"/>
      <c r="BKI108" s="364"/>
      <c r="BKJ108" s="364"/>
      <c r="BKK108" s="364"/>
      <c r="BKL108" s="364"/>
      <c r="BKM108" s="364"/>
      <c r="BKN108" s="364"/>
      <c r="BKO108" s="364"/>
      <c r="BKP108" s="364"/>
      <c r="BKQ108" s="364"/>
      <c r="BKR108" s="364"/>
      <c r="BKS108" s="364"/>
      <c r="BKT108" s="364"/>
      <c r="BKU108" s="364"/>
      <c r="BKV108" s="364"/>
      <c r="BKW108" s="364"/>
      <c r="BKX108" s="364"/>
      <c r="BKY108" s="364"/>
      <c r="BKZ108" s="364"/>
      <c r="BLA108" s="364"/>
      <c r="BLB108" s="364"/>
      <c r="BLC108" s="364"/>
      <c r="BLD108" s="364"/>
      <c r="BLE108" s="364"/>
      <c r="BLF108" s="364"/>
      <c r="BLG108" s="364"/>
      <c r="BLH108" s="364"/>
      <c r="BLI108" s="364"/>
      <c r="BLJ108" s="364"/>
      <c r="BLK108" s="364"/>
      <c r="BLL108" s="364"/>
      <c r="BLM108" s="364"/>
      <c r="BLN108" s="364"/>
      <c r="BLO108" s="364"/>
      <c r="BLP108" s="364"/>
      <c r="BLQ108" s="364"/>
      <c r="BLR108" s="364"/>
      <c r="BLS108" s="364"/>
      <c r="BLT108" s="364"/>
      <c r="BLU108" s="364"/>
      <c r="BLV108" s="364"/>
      <c r="BLW108" s="364"/>
      <c r="BLX108" s="364"/>
      <c r="BLY108" s="364"/>
      <c r="BLZ108" s="364"/>
      <c r="BMA108" s="364"/>
      <c r="BMB108" s="364"/>
      <c r="BMC108" s="364"/>
      <c r="BMD108" s="364"/>
      <c r="BME108" s="364"/>
      <c r="BMF108" s="364"/>
      <c r="BMG108" s="364"/>
      <c r="BMH108" s="364"/>
      <c r="BMI108" s="364"/>
      <c r="BMJ108" s="364"/>
      <c r="BMK108" s="364"/>
      <c r="BML108" s="364"/>
      <c r="BMM108" s="364"/>
      <c r="BMN108" s="364"/>
      <c r="BMO108" s="364"/>
      <c r="BMP108" s="364"/>
      <c r="BMQ108" s="364"/>
      <c r="BMR108" s="364"/>
      <c r="BMS108" s="364"/>
      <c r="BMT108" s="364"/>
      <c r="BMU108" s="364"/>
      <c r="BMV108" s="364"/>
      <c r="BMW108" s="364"/>
      <c r="BMX108" s="364"/>
      <c r="BMY108" s="364"/>
      <c r="BMZ108" s="364"/>
      <c r="BNA108" s="364"/>
      <c r="BNB108" s="364"/>
      <c r="BNC108" s="364"/>
      <c r="BND108" s="364"/>
      <c r="BNE108" s="364"/>
      <c r="BNF108" s="364"/>
      <c r="BNG108" s="364"/>
      <c r="BNH108" s="364"/>
      <c r="BNI108" s="364"/>
      <c r="BNJ108" s="364"/>
      <c r="BNK108" s="364"/>
      <c r="BNL108" s="364"/>
      <c r="BNM108" s="364"/>
      <c r="BNN108" s="364"/>
      <c r="BNO108" s="364"/>
      <c r="BNP108" s="364"/>
      <c r="BNQ108" s="364"/>
      <c r="BNR108" s="364"/>
      <c r="BNS108" s="364"/>
      <c r="BNT108" s="364"/>
      <c r="BNU108" s="364"/>
      <c r="BNV108" s="364"/>
      <c r="BNW108" s="364"/>
      <c r="BNX108" s="364"/>
      <c r="BNY108" s="364"/>
      <c r="BNZ108" s="364"/>
      <c r="BOA108" s="364"/>
      <c r="BOB108" s="364"/>
      <c r="BOC108" s="364"/>
      <c r="BOD108" s="364"/>
      <c r="BOE108" s="364"/>
      <c r="BOF108" s="364"/>
      <c r="BOG108" s="364"/>
      <c r="BOH108" s="364"/>
      <c r="BOI108" s="364"/>
      <c r="BOJ108" s="364"/>
      <c r="BOK108" s="364"/>
      <c r="BOL108" s="364"/>
      <c r="BOM108" s="364"/>
      <c r="BON108" s="364"/>
      <c r="BOO108" s="364"/>
      <c r="BOP108" s="364"/>
      <c r="BOQ108" s="364"/>
      <c r="BOR108" s="364"/>
      <c r="BOS108" s="364"/>
      <c r="BOT108" s="364"/>
      <c r="BOU108" s="364"/>
      <c r="BOV108" s="364"/>
      <c r="BOW108" s="364"/>
      <c r="BOX108" s="364"/>
      <c r="BOY108" s="364"/>
      <c r="BOZ108" s="364"/>
      <c r="BPA108" s="364"/>
      <c r="BPB108" s="364"/>
      <c r="BPC108" s="364"/>
      <c r="BPD108" s="364"/>
      <c r="BPE108" s="364"/>
      <c r="BPF108" s="364"/>
      <c r="BPG108" s="364"/>
      <c r="BPH108" s="364"/>
      <c r="BPI108" s="364"/>
      <c r="BPJ108" s="364"/>
      <c r="BPK108" s="364"/>
      <c r="BPL108" s="364"/>
      <c r="BPM108" s="364"/>
      <c r="BPN108" s="364"/>
      <c r="BPO108" s="364"/>
      <c r="BPP108" s="364"/>
      <c r="BPQ108" s="364"/>
      <c r="BPR108" s="364"/>
      <c r="BPS108" s="364"/>
      <c r="BPT108" s="364"/>
      <c r="BPU108" s="364"/>
      <c r="BPV108" s="364"/>
      <c r="BPW108" s="364"/>
      <c r="BPX108" s="364"/>
      <c r="BPY108" s="364"/>
      <c r="BPZ108" s="364"/>
      <c r="BQA108" s="364"/>
      <c r="BQB108" s="364"/>
      <c r="BQC108" s="364"/>
      <c r="BQD108" s="364"/>
      <c r="BQE108" s="364"/>
      <c r="BQF108" s="364"/>
      <c r="BQG108" s="364"/>
      <c r="BQH108" s="364"/>
      <c r="BQI108" s="364"/>
      <c r="BQJ108" s="364"/>
      <c r="BQK108" s="364"/>
      <c r="BQL108" s="364"/>
      <c r="BQM108" s="364"/>
      <c r="BQN108" s="364"/>
      <c r="BQO108" s="364"/>
      <c r="BQP108" s="364"/>
      <c r="BQQ108" s="364"/>
      <c r="BQR108" s="364"/>
      <c r="BQS108" s="364"/>
      <c r="BQT108" s="364"/>
      <c r="BQU108" s="364"/>
      <c r="BQV108" s="364"/>
      <c r="BQW108" s="364"/>
      <c r="BQX108" s="364"/>
      <c r="BQY108" s="364"/>
      <c r="BQZ108" s="364"/>
      <c r="BRA108" s="364"/>
      <c r="BRB108" s="364"/>
      <c r="BRC108" s="364"/>
      <c r="BRD108" s="364"/>
      <c r="BRE108" s="364"/>
      <c r="BRF108" s="364"/>
      <c r="BRG108" s="364"/>
      <c r="BRH108" s="364"/>
      <c r="BRI108" s="364"/>
      <c r="BRJ108" s="364"/>
      <c r="BRK108" s="364"/>
      <c r="BRL108" s="364"/>
      <c r="BRM108" s="364"/>
      <c r="BRN108" s="364"/>
      <c r="BRO108" s="364"/>
      <c r="BRP108" s="364"/>
      <c r="BRQ108" s="364"/>
      <c r="BRR108" s="364"/>
      <c r="BRS108" s="364"/>
      <c r="BRT108" s="364"/>
      <c r="BRU108" s="364"/>
      <c r="BRV108" s="364"/>
      <c r="BRW108" s="364"/>
      <c r="BRX108" s="364"/>
      <c r="BRY108" s="364"/>
      <c r="BRZ108" s="364"/>
      <c r="BSA108" s="364"/>
      <c r="BSB108" s="364"/>
      <c r="BSC108" s="364"/>
      <c r="BSD108" s="364"/>
      <c r="BSE108" s="364"/>
      <c r="BSF108" s="364"/>
      <c r="BSG108" s="364"/>
      <c r="BSH108" s="364"/>
      <c r="BSI108" s="364"/>
      <c r="BSJ108" s="364"/>
      <c r="BSK108" s="364"/>
      <c r="BSL108" s="364"/>
      <c r="BSM108" s="364"/>
      <c r="BSN108" s="364"/>
      <c r="BSO108" s="364"/>
      <c r="BSP108" s="364"/>
      <c r="BSQ108" s="364"/>
      <c r="BSR108" s="364"/>
      <c r="BSS108" s="364"/>
      <c r="BST108" s="364"/>
      <c r="BSU108" s="364"/>
      <c r="BSV108" s="364"/>
      <c r="BSW108" s="364"/>
      <c r="BSX108" s="364"/>
      <c r="BSY108" s="364"/>
      <c r="BSZ108" s="364"/>
      <c r="BTA108" s="364"/>
      <c r="BTB108" s="364"/>
      <c r="BTC108" s="364"/>
      <c r="BTD108" s="364"/>
      <c r="BTE108" s="364"/>
      <c r="BTF108" s="364"/>
      <c r="BTG108" s="364"/>
      <c r="BTH108" s="364"/>
      <c r="BTI108" s="364"/>
      <c r="BTJ108" s="364"/>
      <c r="BTK108" s="364"/>
      <c r="BTL108" s="364"/>
      <c r="BTM108" s="364"/>
      <c r="BTN108" s="364"/>
      <c r="BTO108" s="364"/>
      <c r="BTP108" s="364"/>
      <c r="BTQ108" s="364"/>
      <c r="BTR108" s="364"/>
      <c r="BTS108" s="364"/>
      <c r="BTT108" s="364"/>
      <c r="BTU108" s="364"/>
      <c r="BTV108" s="364"/>
      <c r="BTW108" s="364"/>
      <c r="BTX108" s="364"/>
      <c r="BTY108" s="364"/>
      <c r="BTZ108" s="364"/>
      <c r="BUA108" s="364"/>
      <c r="BUB108" s="364"/>
      <c r="BUC108" s="364"/>
      <c r="BUD108" s="364"/>
      <c r="BUE108" s="364"/>
      <c r="BUF108" s="364"/>
      <c r="BUG108" s="364"/>
      <c r="BUH108" s="364"/>
      <c r="BUI108" s="364"/>
      <c r="BUJ108" s="364"/>
      <c r="BUK108" s="364"/>
      <c r="BUL108" s="364"/>
      <c r="BUM108" s="364"/>
      <c r="BUN108" s="364"/>
      <c r="BUO108" s="364"/>
      <c r="BUP108" s="364"/>
      <c r="BUQ108" s="364"/>
      <c r="BUR108" s="364"/>
      <c r="BUS108" s="364"/>
      <c r="BUT108" s="364"/>
      <c r="BUU108" s="364"/>
      <c r="BUV108" s="364"/>
      <c r="BUW108" s="364"/>
      <c r="BUX108" s="364"/>
      <c r="BUY108" s="364"/>
      <c r="BUZ108" s="364"/>
      <c r="BVA108" s="364"/>
      <c r="BVB108" s="364"/>
      <c r="BVC108" s="364"/>
      <c r="BVD108" s="364"/>
      <c r="BVE108" s="364"/>
      <c r="BVF108" s="364"/>
      <c r="BVG108" s="364"/>
      <c r="BVH108" s="364"/>
      <c r="BVI108" s="364"/>
      <c r="BVJ108" s="364"/>
      <c r="BVK108" s="364"/>
      <c r="BVL108" s="364"/>
      <c r="BVM108" s="364"/>
      <c r="BVN108" s="364"/>
      <c r="BVO108" s="364"/>
      <c r="BVP108" s="364"/>
      <c r="BVQ108" s="364"/>
      <c r="BVR108" s="364"/>
      <c r="BVS108" s="364"/>
      <c r="BVT108" s="364"/>
      <c r="BVU108" s="364"/>
      <c r="BVV108" s="364"/>
      <c r="BVW108" s="364"/>
      <c r="BVX108" s="364"/>
      <c r="BVY108" s="364"/>
      <c r="BVZ108" s="364"/>
      <c r="BWA108" s="364"/>
      <c r="BWB108" s="364"/>
      <c r="BWC108" s="364"/>
      <c r="BWD108" s="364"/>
      <c r="BWE108" s="364"/>
      <c r="BWF108" s="364"/>
      <c r="BWG108" s="364"/>
      <c r="BWH108" s="364"/>
      <c r="BWI108" s="364"/>
      <c r="BWJ108" s="364"/>
      <c r="BWK108" s="364"/>
      <c r="BWL108" s="364"/>
      <c r="BWM108" s="364"/>
      <c r="BWN108" s="364"/>
      <c r="BWO108" s="364"/>
      <c r="BWP108" s="364"/>
      <c r="BWQ108" s="364"/>
      <c r="BWR108" s="364"/>
      <c r="BWS108" s="364"/>
      <c r="BWT108" s="364"/>
      <c r="BWU108" s="364"/>
      <c r="BWV108" s="364"/>
      <c r="BWW108" s="364"/>
      <c r="BWX108" s="364"/>
      <c r="BWY108" s="364"/>
      <c r="BWZ108" s="364"/>
      <c r="BXA108" s="364"/>
      <c r="BXB108" s="364"/>
      <c r="BXC108" s="364"/>
      <c r="BXD108" s="364"/>
      <c r="BXE108" s="364"/>
      <c r="BXF108" s="364"/>
      <c r="BXG108" s="364"/>
      <c r="BXH108" s="364"/>
      <c r="BXI108" s="364"/>
      <c r="BXJ108" s="364"/>
      <c r="BXK108" s="364"/>
      <c r="BXL108" s="364"/>
      <c r="BXM108" s="364"/>
      <c r="BXN108" s="364"/>
      <c r="BXO108" s="364"/>
      <c r="BXP108" s="364"/>
      <c r="BXQ108" s="364"/>
      <c r="BXR108" s="364"/>
      <c r="BXS108" s="364"/>
      <c r="BXT108" s="364"/>
      <c r="BXU108" s="364"/>
      <c r="BXV108" s="364"/>
      <c r="BXW108" s="364"/>
      <c r="BXX108" s="364"/>
      <c r="BXY108" s="364"/>
      <c r="BXZ108" s="364"/>
      <c r="BYA108" s="364"/>
      <c r="BYB108" s="364"/>
      <c r="BYC108" s="364"/>
      <c r="BYD108" s="364"/>
      <c r="BYE108" s="364"/>
      <c r="BYF108" s="364"/>
      <c r="BYG108" s="364"/>
      <c r="BYH108" s="364"/>
      <c r="BYI108" s="364"/>
      <c r="BYJ108" s="364"/>
      <c r="BYK108" s="364"/>
      <c r="BYL108" s="364"/>
      <c r="BYM108" s="364"/>
      <c r="BYN108" s="364"/>
      <c r="BYO108" s="364"/>
      <c r="BYP108" s="364"/>
      <c r="BYQ108" s="364"/>
      <c r="BYR108" s="364"/>
      <c r="BYS108" s="364"/>
      <c r="BYT108" s="364"/>
      <c r="BYU108" s="364"/>
      <c r="BYV108" s="364"/>
      <c r="BYW108" s="364"/>
      <c r="BYX108" s="364"/>
      <c r="BYY108" s="364"/>
      <c r="BYZ108" s="364"/>
      <c r="BZA108" s="364"/>
      <c r="BZB108" s="364"/>
      <c r="BZC108" s="364"/>
      <c r="BZD108" s="364"/>
      <c r="BZE108" s="364"/>
      <c r="BZF108" s="364"/>
      <c r="BZG108" s="364"/>
      <c r="BZH108" s="364"/>
      <c r="BZI108" s="364"/>
      <c r="BZJ108" s="364"/>
      <c r="BZK108" s="364"/>
      <c r="BZL108" s="364"/>
      <c r="BZM108" s="364"/>
      <c r="BZN108" s="364"/>
      <c r="BZO108" s="364"/>
      <c r="BZP108" s="364"/>
      <c r="BZQ108" s="364"/>
      <c r="BZR108" s="364"/>
      <c r="BZS108" s="364"/>
      <c r="BZT108" s="364"/>
      <c r="BZU108" s="364"/>
      <c r="BZV108" s="364"/>
      <c r="BZW108" s="364"/>
      <c r="BZX108" s="364"/>
      <c r="BZY108" s="364"/>
      <c r="BZZ108" s="364"/>
      <c r="CAA108" s="364"/>
      <c r="CAB108" s="364"/>
      <c r="CAC108" s="364"/>
      <c r="CAD108" s="364"/>
      <c r="CAE108" s="364"/>
      <c r="CAF108" s="364"/>
      <c r="CAG108" s="364"/>
      <c r="CAH108" s="364"/>
      <c r="CAI108" s="364"/>
      <c r="CAJ108" s="364"/>
      <c r="CAK108" s="364"/>
      <c r="CAL108" s="364"/>
      <c r="CAM108" s="364"/>
      <c r="CAN108" s="364"/>
      <c r="CAO108" s="364"/>
      <c r="CAP108" s="364"/>
      <c r="CAQ108" s="364"/>
      <c r="CAR108" s="364"/>
      <c r="CAS108" s="364"/>
      <c r="CAT108" s="364"/>
      <c r="CAU108" s="364"/>
      <c r="CAV108" s="364"/>
      <c r="CAW108" s="364"/>
      <c r="CAX108" s="364"/>
      <c r="CAY108" s="364"/>
      <c r="CAZ108" s="364"/>
      <c r="CBA108" s="364"/>
      <c r="CBB108" s="364"/>
      <c r="CBC108" s="364"/>
      <c r="CBD108" s="364"/>
      <c r="CBE108" s="364"/>
      <c r="CBF108" s="364"/>
      <c r="CBG108" s="364"/>
      <c r="CBH108" s="364"/>
      <c r="CBI108" s="364"/>
      <c r="CBJ108" s="364"/>
      <c r="CBK108" s="364"/>
      <c r="CBL108" s="364"/>
      <c r="CBM108" s="364"/>
      <c r="CBN108" s="364"/>
      <c r="CBO108" s="364"/>
      <c r="CBP108" s="364"/>
      <c r="CBQ108" s="364"/>
      <c r="CBR108" s="364"/>
      <c r="CBS108" s="364"/>
      <c r="CBT108" s="364"/>
      <c r="CBU108" s="364"/>
      <c r="CBV108" s="364"/>
      <c r="CBW108" s="364"/>
      <c r="CBX108" s="364"/>
      <c r="CBY108" s="364"/>
      <c r="CBZ108" s="364"/>
      <c r="CCA108" s="364"/>
      <c r="CCB108" s="364"/>
      <c r="CCC108" s="364"/>
      <c r="CCD108" s="364"/>
      <c r="CCE108" s="364"/>
      <c r="CCF108" s="364"/>
      <c r="CCG108" s="364"/>
      <c r="CCH108" s="364"/>
      <c r="CCI108" s="364"/>
      <c r="CCJ108" s="364"/>
      <c r="CCK108" s="364"/>
      <c r="CCL108" s="364"/>
      <c r="CCM108" s="364"/>
      <c r="CCN108" s="364"/>
      <c r="CCO108" s="364"/>
      <c r="CCP108" s="364"/>
      <c r="CCQ108" s="364"/>
      <c r="CCR108" s="364"/>
      <c r="CCS108" s="364"/>
      <c r="CCT108" s="364"/>
      <c r="CCU108" s="364"/>
      <c r="CCV108" s="364"/>
      <c r="CCW108" s="364"/>
      <c r="CCX108" s="364"/>
      <c r="CCY108" s="364"/>
      <c r="CCZ108" s="364"/>
      <c r="CDA108" s="364"/>
      <c r="CDB108" s="364"/>
      <c r="CDC108" s="364"/>
      <c r="CDD108" s="364"/>
      <c r="CDE108" s="364"/>
      <c r="CDF108" s="364"/>
      <c r="CDG108" s="364"/>
      <c r="CDH108" s="364"/>
      <c r="CDI108" s="364"/>
      <c r="CDJ108" s="364"/>
      <c r="CDK108" s="364"/>
      <c r="CDL108" s="364"/>
      <c r="CDM108" s="364"/>
      <c r="CDN108" s="364"/>
      <c r="CDO108" s="364"/>
      <c r="CDP108" s="364"/>
      <c r="CDQ108" s="364"/>
      <c r="CDR108" s="364"/>
      <c r="CDS108" s="364"/>
      <c r="CDT108" s="364"/>
      <c r="CDU108" s="364"/>
      <c r="CDV108" s="364"/>
      <c r="CDW108" s="364"/>
      <c r="CDX108" s="364"/>
      <c r="CDY108" s="364"/>
      <c r="CDZ108" s="364"/>
      <c r="CEA108" s="364"/>
      <c r="CEB108" s="364"/>
      <c r="CEC108" s="364"/>
      <c r="CED108" s="364"/>
      <c r="CEE108" s="364"/>
      <c r="CEF108" s="364"/>
      <c r="CEG108" s="364"/>
      <c r="CEH108" s="364"/>
      <c r="CEI108" s="364"/>
      <c r="CEJ108" s="364"/>
      <c r="CEK108" s="364"/>
      <c r="CEL108" s="364"/>
      <c r="CEM108" s="364"/>
      <c r="CEN108" s="364"/>
      <c r="CEO108" s="364"/>
      <c r="CEP108" s="364"/>
      <c r="CEQ108" s="364"/>
      <c r="CER108" s="364"/>
      <c r="CES108" s="364"/>
      <c r="CET108" s="364"/>
      <c r="CEU108" s="364"/>
      <c r="CEV108" s="364"/>
      <c r="CEW108" s="364"/>
      <c r="CEX108" s="364"/>
      <c r="CEY108" s="364"/>
      <c r="CEZ108" s="364"/>
      <c r="CFA108" s="364"/>
      <c r="CFB108" s="364"/>
      <c r="CFC108" s="364"/>
      <c r="CFD108" s="364"/>
      <c r="CFE108" s="364"/>
      <c r="CFF108" s="364"/>
      <c r="CFG108" s="364"/>
      <c r="CFH108" s="364"/>
      <c r="CFI108" s="364"/>
      <c r="CFJ108" s="364"/>
      <c r="CFK108" s="364"/>
      <c r="CFL108" s="364"/>
      <c r="CFM108" s="364"/>
      <c r="CFN108" s="364"/>
      <c r="CFO108" s="364"/>
      <c r="CFP108" s="364"/>
      <c r="CFQ108" s="364"/>
      <c r="CFR108" s="364"/>
      <c r="CFS108" s="364"/>
      <c r="CFT108" s="364"/>
      <c r="CFU108" s="364"/>
      <c r="CFV108" s="364"/>
      <c r="CFW108" s="364"/>
      <c r="CFX108" s="364"/>
      <c r="CFY108" s="364"/>
      <c r="CFZ108" s="364"/>
      <c r="CGA108" s="364"/>
      <c r="CGB108" s="364"/>
      <c r="CGC108" s="364"/>
      <c r="CGD108" s="364"/>
      <c r="CGE108" s="364"/>
      <c r="CGF108" s="364"/>
      <c r="CGG108" s="364"/>
      <c r="CGH108" s="364"/>
      <c r="CGI108" s="364"/>
      <c r="CGJ108" s="364"/>
      <c r="CGK108" s="364"/>
      <c r="CGL108" s="364"/>
      <c r="CGM108" s="364"/>
      <c r="CGN108" s="364"/>
      <c r="CGO108" s="364"/>
      <c r="CGP108" s="364"/>
      <c r="CGQ108" s="364"/>
      <c r="CGR108" s="364"/>
      <c r="CGS108" s="364"/>
      <c r="CGT108" s="364"/>
      <c r="CGU108" s="364"/>
      <c r="CGV108" s="364"/>
      <c r="CGW108" s="364"/>
      <c r="CGX108" s="364"/>
      <c r="CGY108" s="364"/>
      <c r="CGZ108" s="364"/>
      <c r="CHA108" s="364"/>
      <c r="CHB108" s="364"/>
      <c r="CHC108" s="364"/>
      <c r="CHD108" s="364"/>
      <c r="CHE108" s="364"/>
      <c r="CHF108" s="364"/>
      <c r="CHG108" s="364"/>
      <c r="CHH108" s="364"/>
      <c r="CHI108" s="364"/>
      <c r="CHJ108" s="364"/>
      <c r="CHK108" s="364"/>
      <c r="CHL108" s="364"/>
      <c r="CHM108" s="364"/>
      <c r="CHN108" s="364"/>
      <c r="CHO108" s="364"/>
      <c r="CHP108" s="364"/>
      <c r="CHQ108" s="364"/>
      <c r="CHR108" s="364"/>
      <c r="CHS108" s="364"/>
      <c r="CHT108" s="364"/>
      <c r="CHU108" s="364"/>
      <c r="CHV108" s="364"/>
      <c r="CHW108" s="364"/>
      <c r="CHX108" s="364"/>
      <c r="CHY108" s="364"/>
      <c r="CHZ108" s="364"/>
      <c r="CIA108" s="364"/>
      <c r="CIB108" s="364"/>
      <c r="CIC108" s="364"/>
      <c r="CID108" s="364"/>
      <c r="CIE108" s="364"/>
      <c r="CIF108" s="364"/>
      <c r="CIG108" s="364"/>
      <c r="CIH108" s="364"/>
      <c r="CII108" s="364"/>
      <c r="CIJ108" s="364"/>
      <c r="CIK108" s="364"/>
      <c r="CIL108" s="364"/>
      <c r="CIM108" s="364"/>
      <c r="CIN108" s="364"/>
      <c r="CIO108" s="364"/>
      <c r="CIP108" s="364"/>
      <c r="CIQ108" s="364"/>
      <c r="CIR108" s="364"/>
      <c r="CIS108" s="364"/>
      <c r="CIT108" s="364"/>
      <c r="CIU108" s="364"/>
      <c r="CIV108" s="364"/>
      <c r="CIW108" s="364"/>
      <c r="CIX108" s="364"/>
      <c r="CIY108" s="364"/>
      <c r="CIZ108" s="364"/>
      <c r="CJA108" s="364"/>
      <c r="CJB108" s="364"/>
      <c r="CJC108" s="364"/>
      <c r="CJD108" s="364"/>
      <c r="CJE108" s="364"/>
      <c r="CJF108" s="364"/>
      <c r="CJG108" s="364"/>
      <c r="CJH108" s="364"/>
      <c r="CJI108" s="364"/>
      <c r="CJJ108" s="364"/>
      <c r="CJK108" s="364"/>
      <c r="CJL108" s="364"/>
      <c r="CJM108" s="364"/>
      <c r="CJN108" s="364"/>
      <c r="CJO108" s="364"/>
      <c r="CJP108" s="364"/>
      <c r="CJQ108" s="364"/>
      <c r="CJR108" s="364"/>
      <c r="CJS108" s="364"/>
      <c r="CJT108" s="364"/>
      <c r="CJU108" s="364"/>
      <c r="CJV108" s="364"/>
      <c r="CJW108" s="364"/>
      <c r="CJX108" s="364"/>
      <c r="CJY108" s="364"/>
      <c r="CJZ108" s="364"/>
      <c r="CKA108" s="364"/>
      <c r="CKB108" s="364"/>
      <c r="CKC108" s="364"/>
      <c r="CKD108" s="364"/>
      <c r="CKE108" s="364"/>
      <c r="CKF108" s="364"/>
      <c r="CKG108" s="364"/>
      <c r="CKH108" s="364"/>
      <c r="CKI108" s="364"/>
      <c r="CKJ108" s="364"/>
      <c r="CKK108" s="364"/>
      <c r="CKL108" s="364"/>
      <c r="CKM108" s="364"/>
      <c r="CKN108" s="364"/>
      <c r="CKO108" s="364"/>
      <c r="CKP108" s="364"/>
      <c r="CKQ108" s="364"/>
      <c r="CKR108" s="364"/>
      <c r="CKS108" s="364"/>
      <c r="CKT108" s="364"/>
      <c r="CKU108" s="364"/>
      <c r="CKV108" s="364"/>
      <c r="CKW108" s="364"/>
      <c r="CKX108" s="364"/>
      <c r="CKY108" s="364"/>
      <c r="CKZ108" s="364"/>
      <c r="CLA108" s="364"/>
      <c r="CLB108" s="364"/>
      <c r="CLC108" s="364"/>
      <c r="CLD108" s="364"/>
      <c r="CLE108" s="364"/>
      <c r="CLF108" s="364"/>
      <c r="CLG108" s="364"/>
      <c r="CLH108" s="364"/>
      <c r="CLI108" s="364"/>
      <c r="CLJ108" s="364"/>
      <c r="CLK108" s="364"/>
      <c r="CLL108" s="364"/>
      <c r="CLM108" s="364"/>
      <c r="CLN108" s="364"/>
      <c r="CLO108" s="364"/>
      <c r="CLP108" s="364"/>
      <c r="CLQ108" s="364"/>
      <c r="CLR108" s="364"/>
      <c r="CLS108" s="364"/>
      <c r="CLT108" s="364"/>
      <c r="CLU108" s="364"/>
      <c r="CLV108" s="364"/>
      <c r="CLW108" s="364"/>
      <c r="CLX108" s="364"/>
      <c r="CLY108" s="364"/>
      <c r="CLZ108" s="364"/>
      <c r="CMA108" s="364"/>
      <c r="CMB108" s="364"/>
      <c r="CMC108" s="364"/>
      <c r="CMD108" s="364"/>
      <c r="CME108" s="364"/>
      <c r="CMF108" s="364"/>
      <c r="CMG108" s="364"/>
      <c r="CMH108" s="364"/>
      <c r="CMI108" s="364"/>
      <c r="CMJ108" s="364"/>
      <c r="CMK108" s="364"/>
      <c r="CML108" s="364"/>
      <c r="CMM108" s="364"/>
      <c r="CMN108" s="364"/>
      <c r="CMO108" s="364"/>
      <c r="CMP108" s="364"/>
      <c r="CMQ108" s="364"/>
      <c r="CMR108" s="364"/>
      <c r="CMS108" s="364"/>
      <c r="CMT108" s="364"/>
      <c r="CMU108" s="364"/>
      <c r="CMV108" s="364"/>
      <c r="CMW108" s="364"/>
      <c r="CMX108" s="364"/>
      <c r="CMY108" s="364"/>
      <c r="CMZ108" s="364"/>
      <c r="CNA108" s="364"/>
      <c r="CNB108" s="364"/>
      <c r="CNC108" s="364"/>
      <c r="CND108" s="364"/>
      <c r="CNE108" s="364"/>
      <c r="CNF108" s="364"/>
      <c r="CNG108" s="364"/>
      <c r="CNH108" s="364"/>
      <c r="CNI108" s="364"/>
      <c r="CNJ108" s="364"/>
      <c r="CNK108" s="364"/>
      <c r="CNL108" s="364"/>
      <c r="CNM108" s="364"/>
      <c r="CNN108" s="364"/>
      <c r="CNO108" s="364"/>
      <c r="CNP108" s="364"/>
      <c r="CNQ108" s="364"/>
      <c r="CNR108" s="364"/>
      <c r="CNS108" s="364"/>
      <c r="CNT108" s="364"/>
      <c r="CNU108" s="364"/>
      <c r="CNV108" s="364"/>
      <c r="CNW108" s="364"/>
      <c r="CNX108" s="364"/>
      <c r="CNY108" s="364"/>
      <c r="CNZ108" s="364"/>
      <c r="COA108" s="364"/>
      <c r="COB108" s="364"/>
      <c r="COC108" s="364"/>
      <c r="COD108" s="364"/>
      <c r="COE108" s="364"/>
      <c r="COF108" s="364"/>
      <c r="COG108" s="364"/>
      <c r="COH108" s="364"/>
      <c r="COI108" s="364"/>
      <c r="COJ108" s="364"/>
      <c r="COK108" s="364"/>
      <c r="COL108" s="364"/>
      <c r="COM108" s="364"/>
      <c r="CON108" s="364"/>
      <c r="COO108" s="364"/>
      <c r="COP108" s="364"/>
      <c r="COQ108" s="364"/>
      <c r="COR108" s="364"/>
      <c r="COS108" s="364"/>
      <c r="COT108" s="364"/>
      <c r="COU108" s="364"/>
      <c r="COV108" s="364"/>
      <c r="COW108" s="364"/>
      <c r="COX108" s="364"/>
      <c r="COY108" s="364"/>
      <c r="COZ108" s="364"/>
      <c r="CPA108" s="364"/>
      <c r="CPB108" s="364"/>
      <c r="CPC108" s="364"/>
      <c r="CPD108" s="364"/>
      <c r="CPE108" s="364"/>
      <c r="CPF108" s="364"/>
      <c r="CPG108" s="364"/>
      <c r="CPH108" s="364"/>
      <c r="CPI108" s="364"/>
      <c r="CPJ108" s="364"/>
      <c r="CPK108" s="364"/>
      <c r="CPL108" s="364"/>
      <c r="CPM108" s="364"/>
      <c r="CPN108" s="364"/>
      <c r="CPO108" s="364"/>
      <c r="CPP108" s="364"/>
      <c r="CPQ108" s="364"/>
      <c r="CPR108" s="364"/>
      <c r="CPS108" s="364"/>
      <c r="CPT108" s="364"/>
      <c r="CPU108" s="364"/>
      <c r="CPV108" s="364"/>
      <c r="CPW108" s="364"/>
      <c r="CPX108" s="364"/>
      <c r="CPY108" s="364"/>
      <c r="CPZ108" s="364"/>
      <c r="CQA108" s="364"/>
      <c r="CQB108" s="364"/>
      <c r="CQC108" s="364"/>
      <c r="CQD108" s="364"/>
      <c r="CQE108" s="364"/>
      <c r="CQF108" s="364"/>
      <c r="CQG108" s="364"/>
      <c r="CQH108" s="364"/>
      <c r="CQI108" s="364"/>
      <c r="CQJ108" s="364"/>
      <c r="CQK108" s="364"/>
      <c r="CQL108" s="364"/>
      <c r="CQM108" s="364"/>
      <c r="CQN108" s="364"/>
      <c r="CQO108" s="364"/>
      <c r="CQP108" s="364"/>
      <c r="CQQ108" s="364"/>
      <c r="CQR108" s="364"/>
      <c r="CQS108" s="364"/>
      <c r="CQT108" s="364"/>
      <c r="CQU108" s="364"/>
      <c r="CQV108" s="364"/>
      <c r="CQW108" s="364"/>
      <c r="CQX108" s="364"/>
      <c r="CQY108" s="364"/>
      <c r="CQZ108" s="364"/>
      <c r="CRA108" s="364"/>
      <c r="CRB108" s="364"/>
      <c r="CRC108" s="364"/>
      <c r="CRD108" s="364"/>
      <c r="CRE108" s="364"/>
      <c r="CRF108" s="364"/>
      <c r="CRG108" s="364"/>
      <c r="CRH108" s="364"/>
      <c r="CRI108" s="364"/>
      <c r="CRJ108" s="364"/>
      <c r="CRK108" s="364"/>
      <c r="CRL108" s="364"/>
      <c r="CRM108" s="364"/>
      <c r="CRN108" s="364"/>
      <c r="CRO108" s="364"/>
      <c r="CRP108" s="364"/>
      <c r="CRQ108" s="364"/>
      <c r="CRR108" s="364"/>
      <c r="CRS108" s="364"/>
      <c r="CRT108" s="364"/>
      <c r="CRU108" s="364"/>
      <c r="CRV108" s="364"/>
      <c r="CRW108" s="364"/>
      <c r="CRX108" s="364"/>
      <c r="CRY108" s="364"/>
      <c r="CRZ108" s="364"/>
      <c r="CSA108" s="364"/>
      <c r="CSB108" s="364"/>
      <c r="CSC108" s="364"/>
      <c r="CSD108" s="364"/>
      <c r="CSE108" s="364"/>
      <c r="CSF108" s="364"/>
      <c r="CSG108" s="364"/>
      <c r="CSH108" s="364"/>
      <c r="CSI108" s="364"/>
      <c r="CSJ108" s="364"/>
      <c r="CSK108" s="364"/>
      <c r="CSL108" s="364"/>
      <c r="CSM108" s="364"/>
      <c r="CSN108" s="364"/>
      <c r="CSO108" s="364"/>
      <c r="CSP108" s="364"/>
      <c r="CSQ108" s="364"/>
      <c r="CSR108" s="364"/>
      <c r="CSS108" s="364"/>
      <c r="CST108" s="364"/>
      <c r="CSU108" s="364"/>
      <c r="CSV108" s="364"/>
      <c r="CSW108" s="364"/>
      <c r="CSX108" s="364"/>
      <c r="CSY108" s="364"/>
      <c r="CSZ108" s="364"/>
      <c r="CTA108" s="364"/>
      <c r="CTB108" s="364"/>
      <c r="CTC108" s="364"/>
      <c r="CTD108" s="364"/>
      <c r="CTE108" s="364"/>
      <c r="CTF108" s="364"/>
      <c r="CTG108" s="364"/>
      <c r="CTH108" s="364"/>
      <c r="CTI108" s="364"/>
      <c r="CTJ108" s="364"/>
      <c r="CTK108" s="364"/>
      <c r="CTL108" s="364"/>
      <c r="CTM108" s="364"/>
      <c r="CTN108" s="364"/>
      <c r="CTO108" s="364"/>
      <c r="CTP108" s="364"/>
      <c r="CTQ108" s="364"/>
      <c r="CTR108" s="364"/>
      <c r="CTS108" s="364"/>
      <c r="CTT108" s="364"/>
      <c r="CTU108" s="364"/>
      <c r="CTV108" s="364"/>
      <c r="CTW108" s="364"/>
      <c r="CTX108" s="364"/>
      <c r="CTY108" s="364"/>
      <c r="CTZ108" s="364"/>
      <c r="CUA108" s="364"/>
      <c r="CUB108" s="364"/>
      <c r="CUC108" s="364"/>
      <c r="CUD108" s="364"/>
      <c r="CUE108" s="364"/>
      <c r="CUF108" s="364"/>
      <c r="CUG108" s="364"/>
      <c r="CUH108" s="364"/>
      <c r="CUI108" s="364"/>
      <c r="CUJ108" s="364"/>
      <c r="CUK108" s="364"/>
      <c r="CUL108" s="364"/>
      <c r="CUM108" s="364"/>
      <c r="CUN108" s="364"/>
      <c r="CUO108" s="364"/>
      <c r="CUP108" s="364"/>
      <c r="CUQ108" s="364"/>
      <c r="CUR108" s="364"/>
      <c r="CUS108" s="364"/>
      <c r="CUT108" s="364"/>
      <c r="CUU108" s="364"/>
      <c r="CUV108" s="364"/>
      <c r="CUW108" s="364"/>
      <c r="CUX108" s="364"/>
      <c r="CUY108" s="364"/>
      <c r="CUZ108" s="364"/>
      <c r="CVA108" s="364"/>
      <c r="CVB108" s="364"/>
      <c r="CVC108" s="364"/>
      <c r="CVD108" s="364"/>
      <c r="CVE108" s="364"/>
      <c r="CVF108" s="364"/>
      <c r="CVG108" s="364"/>
      <c r="CVH108" s="364"/>
      <c r="CVI108" s="364"/>
      <c r="CVJ108" s="364"/>
      <c r="CVK108" s="364"/>
      <c r="CVL108" s="364"/>
      <c r="CVM108" s="364"/>
      <c r="CVN108" s="364"/>
      <c r="CVO108" s="364"/>
      <c r="CVP108" s="364"/>
      <c r="CVQ108" s="364"/>
      <c r="CVR108" s="364"/>
      <c r="CVS108" s="364"/>
      <c r="CVT108" s="364"/>
      <c r="CVU108" s="364"/>
      <c r="CVV108" s="364"/>
      <c r="CVW108" s="364"/>
      <c r="CVX108" s="364"/>
      <c r="CVY108" s="364"/>
      <c r="CVZ108" s="364"/>
      <c r="CWA108" s="364"/>
      <c r="CWB108" s="364"/>
      <c r="CWC108" s="364"/>
      <c r="CWD108" s="364"/>
      <c r="CWE108" s="364"/>
      <c r="CWF108" s="364"/>
      <c r="CWG108" s="364"/>
      <c r="CWH108" s="364"/>
      <c r="CWI108" s="364"/>
      <c r="CWJ108" s="364"/>
      <c r="CWK108" s="364"/>
      <c r="CWL108" s="364"/>
      <c r="CWM108" s="364"/>
      <c r="CWN108" s="364"/>
      <c r="CWO108" s="364"/>
      <c r="CWP108" s="364"/>
      <c r="CWQ108" s="364"/>
      <c r="CWR108" s="364"/>
      <c r="CWS108" s="364"/>
      <c r="CWT108" s="364"/>
      <c r="CWU108" s="364"/>
      <c r="CWV108" s="364"/>
      <c r="CWW108" s="364"/>
      <c r="CWX108" s="364"/>
      <c r="CWY108" s="364"/>
      <c r="CWZ108" s="364"/>
      <c r="CXA108" s="364"/>
      <c r="CXB108" s="364"/>
      <c r="CXC108" s="364"/>
      <c r="CXD108" s="364"/>
      <c r="CXE108" s="364"/>
      <c r="CXF108" s="364"/>
      <c r="CXG108" s="364"/>
      <c r="CXH108" s="364"/>
      <c r="CXI108" s="364"/>
      <c r="CXJ108" s="364"/>
      <c r="CXK108" s="364"/>
      <c r="CXL108" s="364"/>
      <c r="CXM108" s="364"/>
      <c r="CXN108" s="364"/>
      <c r="CXO108" s="364"/>
      <c r="CXP108" s="364"/>
      <c r="CXQ108" s="364"/>
      <c r="CXR108" s="364"/>
      <c r="CXS108" s="364"/>
      <c r="CXT108" s="364"/>
      <c r="CXU108" s="364"/>
      <c r="CXV108" s="364"/>
      <c r="CXW108" s="364"/>
      <c r="CXX108" s="364"/>
      <c r="CXY108" s="364"/>
      <c r="CXZ108" s="364"/>
      <c r="CYA108" s="364"/>
      <c r="CYB108" s="364"/>
      <c r="CYC108" s="364"/>
      <c r="CYD108" s="364"/>
      <c r="CYE108" s="364"/>
      <c r="CYF108" s="364"/>
      <c r="CYG108" s="364"/>
      <c r="CYH108" s="364"/>
      <c r="CYI108" s="364"/>
      <c r="CYJ108" s="364"/>
      <c r="CYK108" s="364"/>
      <c r="CYL108" s="364"/>
      <c r="CYM108" s="364"/>
      <c r="CYN108" s="364"/>
      <c r="CYO108" s="364"/>
      <c r="CYP108" s="364"/>
      <c r="CYQ108" s="364"/>
      <c r="CYR108" s="364"/>
      <c r="CYS108" s="364"/>
      <c r="CYT108" s="364"/>
      <c r="CYU108" s="364"/>
      <c r="CYV108" s="364"/>
      <c r="CYW108" s="364"/>
      <c r="CYX108" s="364"/>
      <c r="CYY108" s="364"/>
      <c r="CYZ108" s="364"/>
      <c r="CZA108" s="364"/>
      <c r="CZB108" s="364"/>
      <c r="CZC108" s="364"/>
      <c r="CZD108" s="364"/>
      <c r="CZE108" s="364"/>
      <c r="CZF108" s="364"/>
      <c r="CZG108" s="364"/>
      <c r="CZH108" s="364"/>
      <c r="CZI108" s="364"/>
      <c r="CZJ108" s="364"/>
      <c r="CZK108" s="364"/>
      <c r="CZL108" s="364"/>
      <c r="CZM108" s="364"/>
      <c r="CZN108" s="364"/>
      <c r="CZO108" s="364"/>
      <c r="CZP108" s="364"/>
      <c r="CZQ108" s="364"/>
      <c r="CZR108" s="364"/>
      <c r="CZS108" s="364"/>
      <c r="CZT108" s="364"/>
      <c r="CZU108" s="364"/>
      <c r="CZV108" s="364"/>
      <c r="CZW108" s="364"/>
      <c r="CZX108" s="364"/>
      <c r="CZY108" s="364"/>
      <c r="CZZ108" s="364"/>
      <c r="DAA108" s="364"/>
      <c r="DAB108" s="364"/>
      <c r="DAC108" s="364"/>
      <c r="DAD108" s="364"/>
      <c r="DAE108" s="364"/>
      <c r="DAF108" s="364"/>
      <c r="DAG108" s="364"/>
      <c r="DAH108" s="364"/>
      <c r="DAI108" s="364"/>
      <c r="DAJ108" s="364"/>
      <c r="DAK108" s="364"/>
      <c r="DAL108" s="364"/>
      <c r="DAM108" s="364"/>
      <c r="DAN108" s="364"/>
      <c r="DAO108" s="364"/>
      <c r="DAP108" s="364"/>
      <c r="DAQ108" s="364"/>
      <c r="DAR108" s="364"/>
      <c r="DAS108" s="364"/>
      <c r="DAT108" s="364"/>
      <c r="DAU108" s="364"/>
      <c r="DAV108" s="364"/>
      <c r="DAW108" s="364"/>
      <c r="DAX108" s="364"/>
      <c r="DAY108" s="364"/>
      <c r="DAZ108" s="364"/>
      <c r="DBA108" s="364"/>
      <c r="DBB108" s="364"/>
      <c r="DBC108" s="364"/>
      <c r="DBD108" s="364"/>
      <c r="DBE108" s="364"/>
      <c r="DBF108" s="364"/>
      <c r="DBG108" s="364"/>
      <c r="DBH108" s="364"/>
      <c r="DBI108" s="364"/>
      <c r="DBJ108" s="364"/>
      <c r="DBK108" s="364"/>
      <c r="DBL108" s="364"/>
      <c r="DBM108" s="364"/>
      <c r="DBN108" s="364"/>
      <c r="DBO108" s="364"/>
      <c r="DBP108" s="364"/>
      <c r="DBQ108" s="364"/>
      <c r="DBR108" s="364"/>
      <c r="DBS108" s="364"/>
      <c r="DBT108" s="364"/>
      <c r="DBU108" s="364"/>
      <c r="DBV108" s="364"/>
      <c r="DBW108" s="364"/>
      <c r="DBX108" s="364"/>
      <c r="DBY108" s="364"/>
      <c r="DBZ108" s="364"/>
      <c r="DCA108" s="364"/>
      <c r="DCB108" s="364"/>
      <c r="DCC108" s="364"/>
      <c r="DCD108" s="364"/>
      <c r="DCE108" s="364"/>
      <c r="DCF108" s="364"/>
      <c r="DCG108" s="364"/>
      <c r="DCH108" s="364"/>
      <c r="DCI108" s="364"/>
      <c r="DCJ108" s="364"/>
      <c r="DCK108" s="364"/>
      <c r="DCL108" s="364"/>
      <c r="DCM108" s="364"/>
      <c r="DCN108" s="364"/>
      <c r="DCO108" s="364"/>
      <c r="DCP108" s="364"/>
      <c r="DCQ108" s="364"/>
      <c r="DCR108" s="364"/>
      <c r="DCS108" s="364"/>
      <c r="DCT108" s="364"/>
      <c r="DCU108" s="364"/>
      <c r="DCV108" s="364"/>
      <c r="DCW108" s="364"/>
      <c r="DCX108" s="364"/>
      <c r="DCY108" s="364"/>
      <c r="DCZ108" s="364"/>
      <c r="DDA108" s="364"/>
      <c r="DDB108" s="364"/>
      <c r="DDC108" s="364"/>
      <c r="DDD108" s="364"/>
      <c r="DDE108" s="364"/>
      <c r="DDF108" s="364"/>
      <c r="DDG108" s="364"/>
      <c r="DDH108" s="364"/>
      <c r="DDI108" s="364"/>
      <c r="DDJ108" s="364"/>
      <c r="DDK108" s="364"/>
      <c r="DDL108" s="364"/>
      <c r="DDM108" s="364"/>
      <c r="DDN108" s="364"/>
      <c r="DDO108" s="364"/>
      <c r="DDP108" s="364"/>
      <c r="DDQ108" s="364"/>
      <c r="DDR108" s="364"/>
      <c r="DDS108" s="364"/>
      <c r="DDT108" s="364"/>
      <c r="DDU108" s="364"/>
      <c r="DDV108" s="364"/>
      <c r="DDW108" s="364"/>
      <c r="DDX108" s="364"/>
      <c r="DDY108" s="364"/>
      <c r="DDZ108" s="364"/>
      <c r="DEA108" s="364"/>
      <c r="DEB108" s="364"/>
      <c r="DEC108" s="364"/>
      <c r="DED108" s="364"/>
      <c r="DEE108" s="364"/>
      <c r="DEF108" s="364"/>
      <c r="DEG108" s="364"/>
      <c r="DEH108" s="364"/>
      <c r="DEI108" s="364"/>
      <c r="DEJ108" s="364"/>
      <c r="DEK108" s="364"/>
      <c r="DEL108" s="364"/>
      <c r="DEM108" s="364"/>
      <c r="DEN108" s="364"/>
      <c r="DEO108" s="364"/>
      <c r="DEP108" s="364"/>
      <c r="DEQ108" s="364"/>
      <c r="DER108" s="364"/>
      <c r="DES108" s="364"/>
      <c r="DET108" s="364"/>
      <c r="DEU108" s="364"/>
      <c r="DEV108" s="364"/>
      <c r="DEW108" s="364"/>
      <c r="DEX108" s="364"/>
      <c r="DEY108" s="364"/>
      <c r="DEZ108" s="364"/>
      <c r="DFA108" s="364"/>
      <c r="DFB108" s="364"/>
      <c r="DFC108" s="364"/>
      <c r="DFD108" s="364"/>
      <c r="DFE108" s="364"/>
      <c r="DFF108" s="364"/>
      <c r="DFG108" s="364"/>
      <c r="DFH108" s="364"/>
      <c r="DFI108" s="364"/>
      <c r="DFJ108" s="364"/>
      <c r="DFK108" s="364"/>
      <c r="DFL108" s="364"/>
      <c r="DFM108" s="364"/>
      <c r="DFN108" s="364"/>
      <c r="DFO108" s="364"/>
      <c r="DFP108" s="364"/>
      <c r="DFQ108" s="364"/>
      <c r="DFR108" s="364"/>
      <c r="DFS108" s="364"/>
      <c r="DFT108" s="364"/>
      <c r="DFU108" s="364"/>
      <c r="DFV108" s="364"/>
      <c r="DFW108" s="364"/>
      <c r="DFX108" s="364"/>
      <c r="DFY108" s="364"/>
      <c r="DFZ108" s="364"/>
      <c r="DGA108" s="364"/>
      <c r="DGB108" s="364"/>
      <c r="DGC108" s="364"/>
      <c r="DGD108" s="364"/>
      <c r="DGE108" s="364"/>
      <c r="DGF108" s="364"/>
      <c r="DGG108" s="364"/>
      <c r="DGH108" s="364"/>
      <c r="DGI108" s="364"/>
      <c r="DGJ108" s="364"/>
      <c r="DGK108" s="364"/>
      <c r="DGL108" s="364"/>
      <c r="DGM108" s="364"/>
      <c r="DGN108" s="364"/>
      <c r="DGO108" s="364"/>
      <c r="DGP108" s="364"/>
      <c r="DGQ108" s="364"/>
      <c r="DGR108" s="364"/>
      <c r="DGS108" s="364"/>
      <c r="DGT108" s="364"/>
      <c r="DGU108" s="364"/>
      <c r="DGV108" s="364"/>
      <c r="DGW108" s="364"/>
      <c r="DGX108" s="364"/>
      <c r="DGY108" s="364"/>
      <c r="DGZ108" s="364"/>
      <c r="DHA108" s="364"/>
      <c r="DHB108" s="364"/>
      <c r="DHC108" s="364"/>
      <c r="DHD108" s="364"/>
      <c r="DHE108" s="364"/>
      <c r="DHF108" s="364"/>
      <c r="DHG108" s="364"/>
      <c r="DHH108" s="364"/>
      <c r="DHI108" s="364"/>
      <c r="DHJ108" s="364"/>
      <c r="DHK108" s="364"/>
      <c r="DHL108" s="364"/>
      <c r="DHM108" s="364"/>
      <c r="DHN108" s="364"/>
      <c r="DHO108" s="364"/>
      <c r="DHP108" s="364"/>
      <c r="DHQ108" s="364"/>
      <c r="DHR108" s="364"/>
      <c r="DHS108" s="364"/>
      <c r="DHT108" s="364"/>
      <c r="DHU108" s="364"/>
      <c r="DHV108" s="364"/>
      <c r="DHW108" s="364"/>
      <c r="DHX108" s="364"/>
      <c r="DHY108" s="364"/>
      <c r="DHZ108" s="364"/>
      <c r="DIA108" s="364"/>
      <c r="DIB108" s="364"/>
      <c r="DIC108" s="364"/>
      <c r="DID108" s="364"/>
      <c r="DIE108" s="364"/>
      <c r="DIF108" s="364"/>
      <c r="DIG108" s="364"/>
      <c r="DIH108" s="364"/>
      <c r="DII108" s="364"/>
      <c r="DIJ108" s="364"/>
      <c r="DIK108" s="364"/>
      <c r="DIL108" s="364"/>
      <c r="DIM108" s="364"/>
      <c r="DIN108" s="364"/>
      <c r="DIO108" s="364"/>
      <c r="DIP108" s="364"/>
      <c r="DIQ108" s="364"/>
      <c r="DIR108" s="364"/>
      <c r="DIS108" s="364"/>
      <c r="DIT108" s="364"/>
      <c r="DIU108" s="364"/>
      <c r="DIV108" s="364"/>
      <c r="DIW108" s="364"/>
      <c r="DIX108" s="364"/>
      <c r="DIY108" s="364"/>
      <c r="DIZ108" s="364"/>
      <c r="DJA108" s="364"/>
      <c r="DJB108" s="364"/>
      <c r="DJC108" s="364"/>
      <c r="DJD108" s="364"/>
      <c r="DJE108" s="364"/>
      <c r="DJF108" s="364"/>
      <c r="DJG108" s="364"/>
      <c r="DJH108" s="364"/>
      <c r="DJI108" s="364"/>
      <c r="DJJ108" s="364"/>
      <c r="DJK108" s="364"/>
      <c r="DJL108" s="364"/>
      <c r="DJM108" s="364"/>
      <c r="DJN108" s="364"/>
      <c r="DJO108" s="364"/>
      <c r="DJP108" s="364"/>
      <c r="DJQ108" s="364"/>
      <c r="DJR108" s="364"/>
      <c r="DJS108" s="364"/>
      <c r="DJT108" s="364"/>
      <c r="DJU108" s="364"/>
      <c r="DJV108" s="364"/>
      <c r="DJW108" s="364"/>
      <c r="DJX108" s="364"/>
      <c r="DJY108" s="364"/>
      <c r="DJZ108" s="364"/>
      <c r="DKA108" s="364"/>
      <c r="DKB108" s="364"/>
      <c r="DKC108" s="364"/>
      <c r="DKD108" s="364"/>
      <c r="DKE108" s="364"/>
      <c r="DKF108" s="364"/>
      <c r="DKG108" s="364"/>
      <c r="DKH108" s="364"/>
      <c r="DKI108" s="364"/>
      <c r="DKJ108" s="364"/>
      <c r="DKK108" s="364"/>
      <c r="DKL108" s="364"/>
      <c r="DKM108" s="364"/>
      <c r="DKN108" s="364"/>
      <c r="DKO108" s="364"/>
      <c r="DKP108" s="364"/>
      <c r="DKQ108" s="364"/>
      <c r="DKR108" s="364"/>
      <c r="DKS108" s="364"/>
      <c r="DKT108" s="364"/>
      <c r="DKU108" s="364"/>
      <c r="DKV108" s="364"/>
      <c r="DKW108" s="364"/>
      <c r="DKX108" s="364"/>
      <c r="DKY108" s="364"/>
      <c r="DKZ108" s="364"/>
      <c r="DLA108" s="364"/>
      <c r="DLB108" s="364"/>
      <c r="DLC108" s="364"/>
      <c r="DLD108" s="364"/>
      <c r="DLE108" s="364"/>
      <c r="DLF108" s="364"/>
      <c r="DLG108" s="364"/>
      <c r="DLH108" s="364"/>
      <c r="DLI108" s="364"/>
      <c r="DLJ108" s="364"/>
      <c r="DLK108" s="364"/>
      <c r="DLL108" s="364"/>
      <c r="DLM108" s="364"/>
      <c r="DLN108" s="364"/>
      <c r="DLO108" s="364"/>
      <c r="DLP108" s="364"/>
      <c r="DLQ108" s="364"/>
      <c r="DLR108" s="364"/>
      <c r="DLS108" s="364"/>
      <c r="DLT108" s="364"/>
      <c r="DLU108" s="364"/>
      <c r="DLV108" s="364"/>
      <c r="DLW108" s="364"/>
      <c r="DLX108" s="364"/>
      <c r="DLY108" s="364"/>
      <c r="DLZ108" s="364"/>
      <c r="DMA108" s="364"/>
      <c r="DMB108" s="364"/>
      <c r="DMC108" s="364"/>
      <c r="DMD108" s="364"/>
      <c r="DME108" s="364"/>
      <c r="DMF108" s="364"/>
      <c r="DMG108" s="364"/>
      <c r="DMH108" s="364"/>
      <c r="DMI108" s="364"/>
      <c r="DMJ108" s="364"/>
      <c r="DMK108" s="364"/>
      <c r="DML108" s="364"/>
      <c r="DMM108" s="364"/>
      <c r="DMN108" s="364"/>
      <c r="DMO108" s="364"/>
      <c r="DMP108" s="364"/>
      <c r="DMQ108" s="364"/>
      <c r="DMR108" s="364"/>
      <c r="DMS108" s="364"/>
      <c r="DMT108" s="364"/>
      <c r="DMU108" s="364"/>
      <c r="DMV108" s="364"/>
      <c r="DMW108" s="364"/>
      <c r="DMX108" s="364"/>
      <c r="DMY108" s="364"/>
      <c r="DMZ108" s="364"/>
      <c r="DNA108" s="364"/>
      <c r="DNB108" s="364"/>
      <c r="DNC108" s="364"/>
      <c r="DND108" s="364"/>
      <c r="DNE108" s="364"/>
      <c r="DNF108" s="364"/>
      <c r="DNG108" s="364"/>
      <c r="DNH108" s="364"/>
      <c r="DNI108" s="364"/>
      <c r="DNJ108" s="364"/>
      <c r="DNK108" s="364"/>
      <c r="DNL108" s="364"/>
      <c r="DNM108" s="364"/>
      <c r="DNN108" s="364"/>
      <c r="DNO108" s="364"/>
      <c r="DNP108" s="364"/>
      <c r="DNQ108" s="364"/>
      <c r="DNR108" s="364"/>
      <c r="DNS108" s="364"/>
      <c r="DNT108" s="364"/>
      <c r="DNU108" s="364"/>
      <c r="DNV108" s="364"/>
      <c r="DNW108" s="364"/>
      <c r="DNX108" s="364"/>
      <c r="DNY108" s="364"/>
      <c r="DNZ108" s="364"/>
      <c r="DOA108" s="364"/>
      <c r="DOB108" s="364"/>
      <c r="DOC108" s="364"/>
      <c r="DOD108" s="364"/>
      <c r="DOE108" s="364"/>
      <c r="DOF108" s="364"/>
      <c r="DOG108" s="364"/>
      <c r="DOH108" s="364"/>
      <c r="DOI108" s="364"/>
      <c r="DOJ108" s="364"/>
      <c r="DOK108" s="364"/>
      <c r="DOL108" s="364"/>
      <c r="DOM108" s="364"/>
      <c r="DON108" s="364"/>
      <c r="DOO108" s="364"/>
      <c r="DOP108" s="364"/>
      <c r="DOQ108" s="364"/>
      <c r="DOR108" s="364"/>
      <c r="DOS108" s="364"/>
      <c r="DOT108" s="364"/>
      <c r="DOU108" s="364"/>
      <c r="DOV108" s="364"/>
      <c r="DOW108" s="364"/>
      <c r="DOX108" s="364"/>
      <c r="DOY108" s="364"/>
      <c r="DOZ108" s="364"/>
      <c r="DPA108" s="364"/>
      <c r="DPB108" s="364"/>
      <c r="DPC108" s="364"/>
      <c r="DPD108" s="364"/>
      <c r="DPE108" s="364"/>
      <c r="DPF108" s="364"/>
      <c r="DPG108" s="364"/>
      <c r="DPH108" s="364"/>
      <c r="DPI108" s="364"/>
      <c r="DPJ108" s="364"/>
      <c r="DPK108" s="364"/>
      <c r="DPL108" s="364"/>
      <c r="DPM108" s="364"/>
      <c r="DPN108" s="364"/>
      <c r="DPO108" s="364"/>
      <c r="DPP108" s="364"/>
      <c r="DPQ108" s="364"/>
      <c r="DPR108" s="364"/>
      <c r="DPS108" s="364"/>
      <c r="DPT108" s="364"/>
      <c r="DPU108" s="364"/>
      <c r="DPV108" s="364"/>
      <c r="DPW108" s="364"/>
      <c r="DPX108" s="364"/>
      <c r="DPY108" s="364"/>
      <c r="DPZ108" s="364"/>
      <c r="DQA108" s="364"/>
      <c r="DQB108" s="364"/>
      <c r="DQC108" s="364"/>
      <c r="DQD108" s="364"/>
      <c r="DQE108" s="364"/>
      <c r="DQF108" s="364"/>
      <c r="DQG108" s="364"/>
      <c r="DQH108" s="364"/>
      <c r="DQI108" s="364"/>
      <c r="DQJ108" s="364"/>
      <c r="DQK108" s="364"/>
      <c r="DQL108" s="364"/>
      <c r="DQM108" s="364"/>
      <c r="DQN108" s="364"/>
      <c r="DQO108" s="364"/>
      <c r="DQP108" s="364"/>
      <c r="DQQ108" s="364"/>
      <c r="DQR108" s="364"/>
      <c r="DQS108" s="364"/>
      <c r="DQT108" s="364"/>
      <c r="DQU108" s="364"/>
      <c r="DQV108" s="364"/>
      <c r="DQW108" s="364"/>
      <c r="DQX108" s="364"/>
      <c r="DQY108" s="364"/>
      <c r="DQZ108" s="364"/>
      <c r="DRA108" s="364"/>
      <c r="DRB108" s="364"/>
      <c r="DRC108" s="364"/>
      <c r="DRD108" s="364"/>
      <c r="DRE108" s="364"/>
      <c r="DRF108" s="364"/>
      <c r="DRG108" s="364"/>
      <c r="DRH108" s="364"/>
      <c r="DRI108" s="364"/>
      <c r="DRJ108" s="364"/>
      <c r="DRK108" s="364"/>
      <c r="DRL108" s="364"/>
      <c r="DRM108" s="364"/>
      <c r="DRN108" s="364"/>
      <c r="DRO108" s="364"/>
      <c r="DRP108" s="364"/>
      <c r="DRQ108" s="364"/>
      <c r="DRR108" s="364"/>
      <c r="DRS108" s="364"/>
      <c r="DRT108" s="364"/>
      <c r="DRU108" s="364"/>
      <c r="DRV108" s="364"/>
      <c r="DRW108" s="364"/>
      <c r="DRX108" s="364"/>
      <c r="DRY108" s="364"/>
      <c r="DRZ108" s="364"/>
      <c r="DSA108" s="364"/>
      <c r="DSB108" s="364"/>
      <c r="DSC108" s="364"/>
      <c r="DSD108" s="364"/>
      <c r="DSE108" s="364"/>
      <c r="DSF108" s="364"/>
      <c r="DSG108" s="364"/>
      <c r="DSH108" s="364"/>
      <c r="DSI108" s="364"/>
      <c r="DSJ108" s="364"/>
      <c r="DSK108" s="364"/>
      <c r="DSL108" s="364"/>
      <c r="DSM108" s="364"/>
      <c r="DSN108" s="364"/>
      <c r="DSO108" s="364"/>
      <c r="DSP108" s="364"/>
      <c r="DSQ108" s="364"/>
      <c r="DSR108" s="364"/>
      <c r="DSS108" s="364"/>
      <c r="DST108" s="364"/>
      <c r="DSU108" s="364"/>
      <c r="DSV108" s="364"/>
      <c r="DSW108" s="364"/>
      <c r="DSX108" s="364"/>
      <c r="DSY108" s="364"/>
      <c r="DSZ108" s="364"/>
      <c r="DTA108" s="364"/>
      <c r="DTB108" s="364"/>
      <c r="DTC108" s="364"/>
      <c r="DTD108" s="364"/>
      <c r="DTE108" s="364"/>
      <c r="DTF108" s="364"/>
      <c r="DTG108" s="364"/>
      <c r="DTH108" s="364"/>
      <c r="DTI108" s="364"/>
      <c r="DTJ108" s="364"/>
      <c r="DTK108" s="364"/>
      <c r="DTL108" s="364"/>
      <c r="DTM108" s="364"/>
      <c r="DTN108" s="364"/>
      <c r="DTO108" s="364"/>
      <c r="DTP108" s="364"/>
      <c r="DTQ108" s="364"/>
      <c r="DTR108" s="364"/>
      <c r="DTS108" s="364"/>
      <c r="DTT108" s="364"/>
      <c r="DTU108" s="364"/>
      <c r="DTV108" s="364"/>
      <c r="DTW108" s="364"/>
      <c r="DTX108" s="364"/>
      <c r="DTY108" s="364"/>
      <c r="DTZ108" s="364"/>
      <c r="DUA108" s="364"/>
      <c r="DUB108" s="364"/>
      <c r="DUC108" s="364"/>
      <c r="DUD108" s="364"/>
      <c r="DUE108" s="364"/>
      <c r="DUF108" s="364"/>
      <c r="DUG108" s="364"/>
      <c r="DUH108" s="364"/>
      <c r="DUI108" s="364"/>
      <c r="DUJ108" s="364"/>
      <c r="DUK108" s="364"/>
      <c r="DUL108" s="364"/>
      <c r="DUM108" s="364"/>
      <c r="DUN108" s="364"/>
      <c r="DUO108" s="364"/>
      <c r="DUP108" s="364"/>
      <c r="DUQ108" s="364"/>
      <c r="DUR108" s="364"/>
      <c r="DUS108" s="364"/>
      <c r="DUT108" s="364"/>
      <c r="DUU108" s="364"/>
      <c r="DUV108" s="364"/>
      <c r="DUW108" s="364"/>
      <c r="DUX108" s="364"/>
      <c r="DUY108" s="364"/>
      <c r="DUZ108" s="364"/>
      <c r="DVA108" s="364"/>
      <c r="DVB108" s="364"/>
      <c r="DVC108" s="364"/>
      <c r="DVD108" s="364"/>
      <c r="DVE108" s="364"/>
      <c r="DVF108" s="364"/>
      <c r="DVG108" s="364"/>
      <c r="DVH108" s="364"/>
      <c r="DVI108" s="364"/>
      <c r="DVJ108" s="364"/>
      <c r="DVK108" s="364"/>
      <c r="DVL108" s="364"/>
      <c r="DVM108" s="364"/>
      <c r="DVN108" s="364"/>
      <c r="DVO108" s="364"/>
      <c r="DVP108" s="364"/>
      <c r="DVQ108" s="364"/>
      <c r="DVR108" s="364"/>
      <c r="DVS108" s="364"/>
      <c r="DVT108" s="364"/>
      <c r="DVU108" s="364"/>
      <c r="DVV108" s="364"/>
      <c r="DVW108" s="364"/>
      <c r="DVX108" s="364"/>
      <c r="DVY108" s="364"/>
      <c r="DVZ108" s="364"/>
      <c r="DWA108" s="364"/>
      <c r="DWB108" s="364"/>
      <c r="DWC108" s="364"/>
      <c r="DWD108" s="364"/>
      <c r="DWE108" s="364"/>
      <c r="DWF108" s="364"/>
      <c r="DWG108" s="364"/>
      <c r="DWH108" s="364"/>
      <c r="DWI108" s="364"/>
      <c r="DWJ108" s="364"/>
      <c r="DWK108" s="364"/>
      <c r="DWL108" s="364"/>
      <c r="DWM108" s="364"/>
      <c r="DWN108" s="364"/>
      <c r="DWO108" s="364"/>
      <c r="DWP108" s="364"/>
      <c r="DWQ108" s="364"/>
      <c r="DWR108" s="364"/>
      <c r="DWS108" s="364"/>
      <c r="DWT108" s="364"/>
      <c r="DWU108" s="364"/>
      <c r="DWV108" s="364"/>
      <c r="DWW108" s="364"/>
      <c r="DWX108" s="364"/>
      <c r="DWY108" s="364"/>
      <c r="DWZ108" s="364"/>
      <c r="DXA108" s="364"/>
      <c r="DXB108" s="364"/>
      <c r="DXC108" s="364"/>
      <c r="DXD108" s="364"/>
      <c r="DXE108" s="364"/>
      <c r="DXF108" s="364"/>
      <c r="DXG108" s="364"/>
      <c r="DXH108" s="364"/>
      <c r="DXI108" s="364"/>
      <c r="DXJ108" s="364"/>
      <c r="DXK108" s="364"/>
      <c r="DXL108" s="364"/>
      <c r="DXM108" s="364"/>
      <c r="DXN108" s="364"/>
      <c r="DXO108" s="364"/>
      <c r="DXP108" s="364"/>
      <c r="DXQ108" s="364"/>
      <c r="DXR108" s="364"/>
      <c r="DXS108" s="364"/>
      <c r="DXT108" s="364"/>
      <c r="DXU108" s="364"/>
      <c r="DXV108" s="364"/>
      <c r="DXW108" s="364"/>
      <c r="DXX108" s="364"/>
      <c r="DXY108" s="364"/>
      <c r="DXZ108" s="364"/>
      <c r="DYA108" s="364"/>
      <c r="DYB108" s="364"/>
      <c r="DYC108" s="364"/>
      <c r="DYD108" s="364"/>
      <c r="DYE108" s="364"/>
      <c r="DYF108" s="364"/>
      <c r="DYG108" s="364"/>
      <c r="DYH108" s="364"/>
      <c r="DYI108" s="364"/>
      <c r="DYJ108" s="364"/>
      <c r="DYK108" s="364"/>
      <c r="DYL108" s="364"/>
      <c r="DYM108" s="364"/>
      <c r="DYN108" s="364"/>
      <c r="DYO108" s="364"/>
      <c r="DYP108" s="364"/>
      <c r="DYQ108" s="364"/>
      <c r="DYR108" s="364"/>
      <c r="DYS108" s="364"/>
      <c r="DYT108" s="364"/>
      <c r="DYU108" s="364"/>
      <c r="DYV108" s="364"/>
      <c r="DYW108" s="364"/>
      <c r="DYX108" s="364"/>
      <c r="DYY108" s="364"/>
      <c r="DYZ108" s="364"/>
      <c r="DZA108" s="364"/>
      <c r="DZB108" s="364"/>
      <c r="DZC108" s="364"/>
      <c r="DZD108" s="364"/>
      <c r="DZE108" s="364"/>
      <c r="DZF108" s="364"/>
      <c r="DZG108" s="364"/>
      <c r="DZH108" s="364"/>
      <c r="DZI108" s="364"/>
      <c r="DZJ108" s="364"/>
      <c r="DZK108" s="364"/>
      <c r="DZL108" s="364"/>
      <c r="DZM108" s="364"/>
      <c r="DZN108" s="364"/>
      <c r="DZO108" s="364"/>
      <c r="DZP108" s="364"/>
      <c r="DZQ108" s="364"/>
      <c r="DZR108" s="364"/>
      <c r="DZS108" s="364"/>
      <c r="DZT108" s="364"/>
      <c r="DZU108" s="364"/>
      <c r="DZV108" s="364"/>
      <c r="DZW108" s="364"/>
      <c r="DZX108" s="364"/>
      <c r="DZY108" s="364"/>
      <c r="DZZ108" s="364"/>
      <c r="EAA108" s="364"/>
      <c r="EAB108" s="364"/>
      <c r="EAC108" s="364"/>
      <c r="EAD108" s="364"/>
      <c r="EAE108" s="364"/>
      <c r="EAF108" s="364"/>
      <c r="EAG108" s="364"/>
      <c r="EAH108" s="364"/>
      <c r="EAI108" s="364"/>
      <c r="EAJ108" s="364"/>
      <c r="EAK108" s="364"/>
      <c r="EAL108" s="364"/>
      <c r="EAM108" s="364"/>
      <c r="EAN108" s="364"/>
      <c r="EAO108" s="364"/>
      <c r="EAP108" s="364"/>
      <c r="EAQ108" s="364"/>
      <c r="EAR108" s="364"/>
      <c r="EAS108" s="364"/>
      <c r="EAT108" s="364"/>
      <c r="EAU108" s="364"/>
      <c r="EAV108" s="364"/>
      <c r="EAW108" s="364"/>
      <c r="EAX108" s="364"/>
      <c r="EAY108" s="364"/>
      <c r="EAZ108" s="364"/>
      <c r="EBA108" s="364"/>
      <c r="EBB108" s="364"/>
      <c r="EBC108" s="364"/>
      <c r="EBD108" s="364"/>
      <c r="EBE108" s="364"/>
      <c r="EBF108" s="364"/>
      <c r="EBG108" s="364"/>
      <c r="EBH108" s="364"/>
      <c r="EBI108" s="364"/>
      <c r="EBJ108" s="364"/>
      <c r="EBK108" s="364"/>
      <c r="EBL108" s="364"/>
      <c r="EBM108" s="364"/>
      <c r="EBN108" s="364"/>
      <c r="EBO108" s="364"/>
      <c r="EBP108" s="364"/>
      <c r="EBQ108" s="364"/>
      <c r="EBR108" s="364"/>
      <c r="EBS108" s="364"/>
      <c r="EBT108" s="364"/>
      <c r="EBU108" s="364"/>
      <c r="EBV108" s="364"/>
      <c r="EBW108" s="364"/>
      <c r="EBX108" s="364"/>
      <c r="EBY108" s="364"/>
      <c r="EBZ108" s="364"/>
      <c r="ECA108" s="364"/>
      <c r="ECB108" s="364"/>
      <c r="ECC108" s="364"/>
      <c r="ECD108" s="364"/>
      <c r="ECE108" s="364"/>
      <c r="ECF108" s="364"/>
      <c r="ECG108" s="364"/>
      <c r="ECH108" s="364"/>
      <c r="ECI108" s="364"/>
      <c r="ECJ108" s="364"/>
      <c r="ECK108" s="364"/>
      <c r="ECL108" s="364"/>
      <c r="ECM108" s="364"/>
      <c r="ECN108" s="364"/>
      <c r="ECO108" s="364"/>
      <c r="ECP108" s="364"/>
      <c r="ECQ108" s="364"/>
      <c r="ECR108" s="364"/>
      <c r="ECS108" s="364"/>
      <c r="ECT108" s="364"/>
      <c r="ECU108" s="364"/>
      <c r="ECV108" s="364"/>
      <c r="ECW108" s="364"/>
      <c r="ECX108" s="364"/>
      <c r="ECY108" s="364"/>
      <c r="ECZ108" s="364"/>
      <c r="EDA108" s="364"/>
      <c r="EDB108" s="364"/>
      <c r="EDC108" s="364"/>
      <c r="EDD108" s="364"/>
      <c r="EDE108" s="364"/>
      <c r="EDF108" s="364"/>
      <c r="EDG108" s="364"/>
      <c r="EDH108" s="364"/>
      <c r="EDI108" s="364"/>
      <c r="EDJ108" s="364"/>
      <c r="EDK108" s="364"/>
      <c r="EDL108" s="364"/>
      <c r="EDM108" s="364"/>
      <c r="EDN108" s="364"/>
      <c r="EDO108" s="364"/>
      <c r="EDP108" s="364"/>
      <c r="EDQ108" s="364"/>
      <c r="EDR108" s="364"/>
      <c r="EDS108" s="364"/>
      <c r="EDT108" s="364"/>
      <c r="EDU108" s="364"/>
      <c r="EDV108" s="364"/>
      <c r="EDW108" s="364"/>
      <c r="EDX108" s="364"/>
      <c r="EDY108" s="364"/>
      <c r="EDZ108" s="364"/>
      <c r="EEA108" s="364"/>
      <c r="EEB108" s="364"/>
      <c r="EEC108" s="364"/>
      <c r="EED108" s="364"/>
      <c r="EEE108" s="364"/>
      <c r="EEF108" s="364"/>
      <c r="EEG108" s="364"/>
      <c r="EEH108" s="364"/>
      <c r="EEI108" s="364"/>
      <c r="EEJ108" s="364"/>
      <c r="EEK108" s="364"/>
      <c r="EEL108" s="364"/>
      <c r="EEM108" s="364"/>
      <c r="EEN108" s="364"/>
      <c r="EEO108" s="364"/>
      <c r="EEP108" s="364"/>
      <c r="EEQ108" s="364"/>
      <c r="EER108" s="364"/>
      <c r="EES108" s="364"/>
      <c r="EET108" s="364"/>
      <c r="EEU108" s="364"/>
      <c r="EEV108" s="364"/>
      <c r="EEW108" s="364"/>
      <c r="EEX108" s="364"/>
      <c r="EEY108" s="364"/>
      <c r="EEZ108" s="364"/>
      <c r="EFA108" s="364"/>
      <c r="EFB108" s="364"/>
      <c r="EFC108" s="364"/>
      <c r="EFD108" s="364"/>
      <c r="EFE108" s="364"/>
      <c r="EFF108" s="364"/>
      <c r="EFG108" s="364"/>
      <c r="EFH108" s="364"/>
      <c r="EFI108" s="364"/>
      <c r="EFJ108" s="364"/>
      <c r="EFK108" s="364"/>
      <c r="EFL108" s="364"/>
      <c r="EFM108" s="364"/>
      <c r="EFN108" s="364"/>
      <c r="EFO108" s="364"/>
      <c r="EFP108" s="364"/>
      <c r="EFQ108" s="364"/>
      <c r="EFR108" s="364"/>
      <c r="EFS108" s="364"/>
      <c r="EFT108" s="364"/>
      <c r="EFU108" s="364"/>
      <c r="EFV108" s="364"/>
      <c r="EFW108" s="364"/>
      <c r="EFX108" s="364"/>
      <c r="EFY108" s="364"/>
      <c r="EFZ108" s="364"/>
      <c r="EGA108" s="364"/>
      <c r="EGB108" s="364"/>
      <c r="EGC108" s="364"/>
      <c r="EGD108" s="364"/>
      <c r="EGE108" s="364"/>
      <c r="EGF108" s="364"/>
      <c r="EGG108" s="364"/>
      <c r="EGH108" s="364"/>
      <c r="EGI108" s="364"/>
      <c r="EGJ108" s="364"/>
      <c r="EGK108" s="364"/>
      <c r="EGL108" s="364"/>
      <c r="EGM108" s="364"/>
      <c r="EGN108" s="364"/>
      <c r="EGO108" s="364"/>
      <c r="EGP108" s="364"/>
      <c r="EGQ108" s="364"/>
      <c r="EGR108" s="364"/>
      <c r="EGS108" s="364"/>
      <c r="EGT108" s="364"/>
      <c r="EGU108" s="364"/>
      <c r="EGV108" s="364"/>
      <c r="EGW108" s="364"/>
      <c r="EGX108" s="364"/>
      <c r="EGY108" s="364"/>
      <c r="EGZ108" s="364"/>
      <c r="EHA108" s="364"/>
      <c r="EHB108" s="364"/>
      <c r="EHC108" s="364"/>
      <c r="EHD108" s="364"/>
      <c r="EHE108" s="364"/>
      <c r="EHF108" s="364"/>
      <c r="EHG108" s="364"/>
      <c r="EHH108" s="364"/>
      <c r="EHI108" s="364"/>
      <c r="EHJ108" s="364"/>
      <c r="EHK108" s="364"/>
      <c r="EHL108" s="364"/>
      <c r="EHM108" s="364"/>
      <c r="EHN108" s="364"/>
      <c r="EHO108" s="364"/>
      <c r="EHP108" s="364"/>
      <c r="EHQ108" s="364"/>
      <c r="EHR108" s="364"/>
      <c r="EHS108" s="364"/>
      <c r="EHT108" s="364"/>
      <c r="EHU108" s="364"/>
      <c r="EHV108" s="364"/>
      <c r="EHW108" s="364"/>
      <c r="EHX108" s="364"/>
      <c r="EHY108" s="364"/>
      <c r="EHZ108" s="364"/>
      <c r="EIA108" s="364"/>
      <c r="EIB108" s="364"/>
      <c r="EIC108" s="364"/>
      <c r="EID108" s="364"/>
      <c r="EIE108" s="364"/>
      <c r="EIF108" s="364"/>
      <c r="EIG108" s="364"/>
      <c r="EIH108" s="364"/>
      <c r="EII108" s="364"/>
      <c r="EIJ108" s="364"/>
      <c r="EIK108" s="364"/>
      <c r="EIL108" s="364"/>
      <c r="EIM108" s="364"/>
      <c r="EIN108" s="364"/>
      <c r="EIO108" s="364"/>
      <c r="EIP108" s="364"/>
      <c r="EIQ108" s="364"/>
      <c r="EIR108" s="364"/>
      <c r="EIS108" s="364"/>
      <c r="EIT108" s="364"/>
      <c r="EIU108" s="364"/>
      <c r="EIV108" s="364"/>
      <c r="EIW108" s="364"/>
      <c r="EIX108" s="364"/>
      <c r="EIY108" s="364"/>
      <c r="EIZ108" s="364"/>
      <c r="EJA108" s="364"/>
      <c r="EJB108" s="364"/>
      <c r="EJC108" s="364"/>
      <c r="EJD108" s="364"/>
      <c r="EJE108" s="364"/>
      <c r="EJF108" s="364"/>
      <c r="EJG108" s="364"/>
      <c r="EJH108" s="364"/>
      <c r="EJI108" s="364"/>
      <c r="EJJ108" s="364"/>
      <c r="EJK108" s="364"/>
      <c r="EJL108" s="364"/>
      <c r="EJM108" s="364"/>
      <c r="EJN108" s="364"/>
      <c r="EJO108" s="364"/>
      <c r="EJP108" s="364"/>
      <c r="EJQ108" s="364"/>
      <c r="EJR108" s="364"/>
      <c r="EJS108" s="364"/>
      <c r="EJT108" s="364"/>
      <c r="EJU108" s="364"/>
      <c r="EJV108" s="364"/>
      <c r="EJW108" s="364"/>
      <c r="EJX108" s="364"/>
      <c r="EJY108" s="364"/>
      <c r="EJZ108" s="364"/>
      <c r="EKA108" s="364"/>
      <c r="EKB108" s="364"/>
      <c r="EKC108" s="364"/>
      <c r="EKD108" s="364"/>
      <c r="EKE108" s="364"/>
      <c r="EKF108" s="364"/>
      <c r="EKG108" s="364"/>
      <c r="EKH108" s="364"/>
      <c r="EKI108" s="364"/>
      <c r="EKJ108" s="364"/>
      <c r="EKK108" s="364"/>
      <c r="EKL108" s="364"/>
      <c r="EKM108" s="364"/>
      <c r="EKN108" s="364"/>
      <c r="EKO108" s="364"/>
      <c r="EKP108" s="364"/>
      <c r="EKQ108" s="364"/>
      <c r="EKR108" s="364"/>
      <c r="EKS108" s="364"/>
      <c r="EKT108" s="364"/>
      <c r="EKU108" s="364"/>
      <c r="EKV108" s="364"/>
      <c r="EKW108" s="364"/>
      <c r="EKX108" s="364"/>
      <c r="EKY108" s="364"/>
      <c r="EKZ108" s="364"/>
      <c r="ELA108" s="364"/>
      <c r="ELB108" s="364"/>
      <c r="ELC108" s="364"/>
      <c r="ELD108" s="364"/>
      <c r="ELE108" s="364"/>
      <c r="ELF108" s="364"/>
      <c r="ELG108" s="364"/>
      <c r="ELH108" s="364"/>
      <c r="ELI108" s="364"/>
      <c r="ELJ108" s="364"/>
      <c r="ELK108" s="364"/>
      <c r="ELL108" s="364"/>
      <c r="ELM108" s="364"/>
      <c r="ELN108" s="364"/>
      <c r="ELO108" s="364"/>
      <c r="ELP108" s="364"/>
      <c r="ELQ108" s="364"/>
      <c r="ELR108" s="364"/>
      <c r="ELS108" s="364"/>
      <c r="ELT108" s="364"/>
      <c r="ELU108" s="364"/>
      <c r="ELV108" s="364"/>
      <c r="ELW108" s="364"/>
      <c r="ELX108" s="364"/>
      <c r="ELY108" s="364"/>
      <c r="ELZ108" s="364"/>
      <c r="EMA108" s="364"/>
      <c r="EMB108" s="364"/>
      <c r="EMC108" s="364"/>
      <c r="EMD108" s="364"/>
      <c r="EME108" s="364"/>
      <c r="EMF108" s="364"/>
      <c r="EMG108" s="364"/>
      <c r="EMH108" s="364"/>
      <c r="EMI108" s="364"/>
      <c r="EMJ108" s="364"/>
      <c r="EMK108" s="364"/>
      <c r="EML108" s="364"/>
      <c r="EMM108" s="364"/>
      <c r="EMN108" s="364"/>
      <c r="EMO108" s="364"/>
      <c r="EMP108" s="364"/>
      <c r="EMQ108" s="364"/>
      <c r="EMR108" s="364"/>
      <c r="EMS108" s="364"/>
      <c r="EMT108" s="364"/>
      <c r="EMU108" s="364"/>
      <c r="EMV108" s="364"/>
      <c r="EMW108" s="364"/>
      <c r="EMX108" s="364"/>
      <c r="EMY108" s="364"/>
      <c r="EMZ108" s="364"/>
      <c r="ENA108" s="364"/>
      <c r="ENB108" s="364"/>
      <c r="ENC108" s="364"/>
      <c r="END108" s="364"/>
      <c r="ENE108" s="364"/>
      <c r="ENF108" s="364"/>
      <c r="ENG108" s="364"/>
      <c r="ENH108" s="364"/>
      <c r="ENI108" s="364"/>
      <c r="ENJ108" s="364"/>
      <c r="ENK108" s="364"/>
      <c r="ENL108" s="364"/>
      <c r="ENM108" s="364"/>
      <c r="ENN108" s="364"/>
      <c r="ENO108" s="364"/>
      <c r="ENP108" s="364"/>
      <c r="ENQ108" s="364"/>
      <c r="ENR108" s="364"/>
      <c r="ENS108" s="364"/>
      <c r="ENT108" s="364"/>
      <c r="ENU108" s="364"/>
      <c r="ENV108" s="364"/>
      <c r="ENW108" s="364"/>
      <c r="ENX108" s="364"/>
      <c r="ENY108" s="364"/>
      <c r="ENZ108" s="364"/>
      <c r="EOA108" s="364"/>
      <c r="EOB108" s="364"/>
      <c r="EOC108" s="364"/>
      <c r="EOD108" s="364"/>
      <c r="EOE108" s="364"/>
      <c r="EOF108" s="364"/>
      <c r="EOG108" s="364"/>
      <c r="EOH108" s="364"/>
      <c r="EOI108" s="364"/>
      <c r="EOJ108" s="364"/>
      <c r="EOK108" s="364"/>
      <c r="EOL108" s="364"/>
      <c r="EOM108" s="364"/>
      <c r="EON108" s="364"/>
      <c r="EOO108" s="364"/>
      <c r="EOP108" s="364"/>
      <c r="EOQ108" s="364"/>
      <c r="EOR108" s="364"/>
      <c r="EOS108" s="364"/>
      <c r="EOT108" s="364"/>
      <c r="EOU108" s="364"/>
      <c r="EOV108" s="364"/>
      <c r="EOW108" s="364"/>
      <c r="EOX108" s="364"/>
      <c r="EOY108" s="364"/>
      <c r="EOZ108" s="364"/>
      <c r="EPA108" s="364"/>
      <c r="EPB108" s="364"/>
      <c r="EPC108" s="364"/>
      <c r="EPD108" s="364"/>
      <c r="EPE108" s="364"/>
      <c r="EPF108" s="364"/>
      <c r="EPG108" s="364"/>
      <c r="EPH108" s="364"/>
      <c r="EPI108" s="364"/>
      <c r="EPJ108" s="364"/>
      <c r="EPK108" s="364"/>
      <c r="EPL108" s="364"/>
      <c r="EPM108" s="364"/>
      <c r="EPN108" s="364"/>
      <c r="EPO108" s="364"/>
      <c r="EPP108" s="364"/>
      <c r="EPQ108" s="364"/>
      <c r="EPR108" s="364"/>
      <c r="EPS108" s="364"/>
      <c r="EPT108" s="364"/>
      <c r="EPU108" s="364"/>
      <c r="EPV108" s="364"/>
      <c r="EPW108" s="364"/>
      <c r="EPX108" s="364"/>
      <c r="EPY108" s="364"/>
      <c r="EPZ108" s="364"/>
      <c r="EQA108" s="364"/>
      <c r="EQB108" s="364"/>
      <c r="EQC108" s="364"/>
      <c r="EQD108" s="364"/>
      <c r="EQE108" s="364"/>
      <c r="EQF108" s="364"/>
      <c r="EQG108" s="364"/>
      <c r="EQH108" s="364"/>
      <c r="EQI108" s="364"/>
      <c r="EQJ108" s="364"/>
      <c r="EQK108" s="364"/>
      <c r="EQL108" s="364"/>
      <c r="EQM108" s="364"/>
      <c r="EQN108" s="364"/>
      <c r="EQO108" s="364"/>
      <c r="EQP108" s="364"/>
      <c r="EQQ108" s="364"/>
      <c r="EQR108" s="364"/>
      <c r="EQS108" s="364"/>
      <c r="EQT108" s="364"/>
      <c r="EQU108" s="364"/>
      <c r="EQV108" s="364"/>
      <c r="EQW108" s="364"/>
      <c r="EQX108" s="364"/>
      <c r="EQY108" s="364"/>
      <c r="EQZ108" s="364"/>
      <c r="ERA108" s="364"/>
      <c r="ERB108" s="364"/>
      <c r="ERC108" s="364"/>
      <c r="ERD108" s="364"/>
      <c r="ERE108" s="364"/>
      <c r="ERF108" s="364"/>
      <c r="ERG108" s="364"/>
      <c r="ERH108" s="364"/>
      <c r="ERI108" s="364"/>
      <c r="ERJ108" s="364"/>
      <c r="ERK108" s="364"/>
      <c r="ERL108" s="364"/>
      <c r="ERM108" s="364"/>
      <c r="ERN108" s="364"/>
      <c r="ERO108" s="364"/>
      <c r="ERP108" s="364"/>
      <c r="ERQ108" s="364"/>
      <c r="ERR108" s="364"/>
      <c r="ERS108" s="364"/>
      <c r="ERT108" s="364"/>
      <c r="ERU108" s="364"/>
      <c r="ERV108" s="364"/>
      <c r="ERW108" s="364"/>
      <c r="ERX108" s="364"/>
      <c r="ERY108" s="364"/>
      <c r="ERZ108" s="364"/>
      <c r="ESA108" s="364"/>
      <c r="ESB108" s="364"/>
      <c r="ESC108" s="364"/>
      <c r="ESD108" s="364"/>
      <c r="ESE108" s="364"/>
      <c r="ESF108" s="364"/>
      <c r="ESG108" s="364"/>
      <c r="ESH108" s="364"/>
      <c r="ESI108" s="364"/>
      <c r="ESJ108" s="364"/>
      <c r="ESK108" s="364"/>
      <c r="ESL108" s="364"/>
      <c r="ESM108" s="364"/>
      <c r="ESN108" s="364"/>
      <c r="ESO108" s="364"/>
      <c r="ESP108" s="364"/>
      <c r="ESQ108" s="364"/>
      <c r="ESR108" s="364"/>
      <c r="ESS108" s="364"/>
      <c r="EST108" s="364"/>
      <c r="ESU108" s="364"/>
      <c r="ESV108" s="364"/>
      <c r="ESW108" s="364"/>
      <c r="ESX108" s="364"/>
      <c r="ESY108" s="364"/>
      <c r="ESZ108" s="364"/>
      <c r="ETA108" s="364"/>
      <c r="ETB108" s="364"/>
      <c r="ETC108" s="364"/>
      <c r="ETD108" s="364"/>
      <c r="ETE108" s="364"/>
      <c r="ETF108" s="364"/>
      <c r="ETG108" s="364"/>
      <c r="ETH108" s="364"/>
      <c r="ETI108" s="364"/>
      <c r="ETJ108" s="364"/>
      <c r="ETK108" s="364"/>
      <c r="ETL108" s="364"/>
      <c r="ETM108" s="364"/>
      <c r="ETN108" s="364"/>
      <c r="ETO108" s="364"/>
      <c r="ETP108" s="364"/>
      <c r="ETQ108" s="364"/>
      <c r="ETR108" s="364"/>
      <c r="ETS108" s="364"/>
      <c r="ETT108" s="364"/>
      <c r="ETU108" s="364"/>
      <c r="ETV108" s="364"/>
      <c r="ETW108" s="364"/>
      <c r="ETX108" s="364"/>
      <c r="ETY108" s="364"/>
      <c r="ETZ108" s="364"/>
      <c r="EUA108" s="364"/>
      <c r="EUB108" s="364"/>
      <c r="EUC108" s="364"/>
      <c r="EUD108" s="364"/>
      <c r="EUE108" s="364"/>
      <c r="EUF108" s="364"/>
      <c r="EUG108" s="364"/>
      <c r="EUH108" s="364"/>
      <c r="EUI108" s="364"/>
      <c r="EUJ108" s="364"/>
      <c r="EUK108" s="364"/>
      <c r="EUL108" s="364"/>
      <c r="EUM108" s="364"/>
      <c r="EUN108" s="364"/>
      <c r="EUO108" s="364"/>
      <c r="EUP108" s="364"/>
      <c r="EUQ108" s="364"/>
      <c r="EUR108" s="364"/>
      <c r="EUS108" s="364"/>
      <c r="EUT108" s="364"/>
      <c r="EUU108" s="364"/>
      <c r="EUV108" s="364"/>
      <c r="EUW108" s="364"/>
      <c r="EUX108" s="364"/>
      <c r="EUY108" s="364"/>
      <c r="EUZ108" s="364"/>
      <c r="EVA108" s="364"/>
      <c r="EVB108" s="364"/>
      <c r="EVC108" s="364"/>
      <c r="EVD108" s="364"/>
      <c r="EVE108" s="364"/>
      <c r="EVF108" s="364"/>
      <c r="EVG108" s="364"/>
      <c r="EVH108" s="364"/>
      <c r="EVI108" s="364"/>
      <c r="EVJ108" s="364"/>
      <c r="EVK108" s="364"/>
      <c r="EVL108" s="364"/>
      <c r="EVM108" s="364"/>
      <c r="EVN108" s="364"/>
      <c r="EVO108" s="364"/>
      <c r="EVP108" s="364"/>
      <c r="EVQ108" s="364"/>
      <c r="EVR108" s="364"/>
      <c r="EVS108" s="364"/>
      <c r="EVT108" s="364"/>
      <c r="EVU108" s="364"/>
      <c r="EVV108" s="364"/>
      <c r="EVW108" s="364"/>
      <c r="EVX108" s="364"/>
      <c r="EVY108" s="364"/>
      <c r="EVZ108" s="364"/>
      <c r="EWA108" s="364"/>
      <c r="EWB108" s="364"/>
      <c r="EWC108" s="364"/>
      <c r="EWD108" s="364"/>
      <c r="EWE108" s="364"/>
      <c r="EWF108" s="364"/>
      <c r="EWG108" s="364"/>
      <c r="EWH108" s="364"/>
      <c r="EWI108" s="364"/>
      <c r="EWJ108" s="364"/>
      <c r="EWK108" s="364"/>
      <c r="EWL108" s="364"/>
      <c r="EWM108" s="364"/>
      <c r="EWN108" s="364"/>
      <c r="EWO108" s="364"/>
      <c r="EWP108" s="364"/>
      <c r="EWQ108" s="364"/>
      <c r="EWR108" s="364"/>
      <c r="EWS108" s="364"/>
      <c r="EWT108" s="364"/>
      <c r="EWU108" s="364"/>
      <c r="EWV108" s="364"/>
      <c r="EWW108" s="364"/>
      <c r="EWX108" s="364"/>
      <c r="EWY108" s="364"/>
      <c r="EWZ108" s="364"/>
      <c r="EXA108" s="364"/>
      <c r="EXB108" s="364"/>
      <c r="EXC108" s="364"/>
      <c r="EXD108" s="364"/>
      <c r="EXE108" s="364"/>
      <c r="EXF108" s="364"/>
      <c r="EXG108" s="364"/>
      <c r="EXH108" s="364"/>
      <c r="EXI108" s="364"/>
      <c r="EXJ108" s="364"/>
      <c r="EXK108" s="364"/>
      <c r="EXL108" s="364"/>
      <c r="EXM108" s="364"/>
      <c r="EXN108" s="364"/>
      <c r="EXO108" s="364"/>
      <c r="EXP108" s="364"/>
      <c r="EXQ108" s="364"/>
      <c r="EXR108" s="364"/>
      <c r="EXS108" s="364"/>
      <c r="EXT108" s="364"/>
      <c r="EXU108" s="364"/>
      <c r="EXV108" s="364"/>
      <c r="EXW108" s="364"/>
      <c r="EXX108" s="364"/>
      <c r="EXY108" s="364"/>
      <c r="EXZ108" s="364"/>
      <c r="EYA108" s="364"/>
      <c r="EYB108" s="364"/>
      <c r="EYC108" s="364"/>
      <c r="EYD108" s="364"/>
      <c r="EYE108" s="364"/>
      <c r="EYF108" s="364"/>
      <c r="EYG108" s="364"/>
      <c r="EYH108" s="364"/>
      <c r="EYI108" s="364"/>
      <c r="EYJ108" s="364"/>
      <c r="EYK108" s="364"/>
      <c r="EYL108" s="364"/>
      <c r="EYM108" s="364"/>
      <c r="EYN108" s="364"/>
      <c r="EYO108" s="364"/>
      <c r="EYP108" s="364"/>
      <c r="EYQ108" s="364"/>
      <c r="EYR108" s="364"/>
      <c r="EYS108" s="364"/>
      <c r="EYT108" s="364"/>
      <c r="EYU108" s="364"/>
      <c r="EYV108" s="364"/>
      <c r="EYW108" s="364"/>
      <c r="EYX108" s="364"/>
      <c r="EYY108" s="364"/>
      <c r="EYZ108" s="364"/>
      <c r="EZA108" s="364"/>
      <c r="EZB108" s="364"/>
      <c r="EZC108" s="364"/>
      <c r="EZD108" s="364"/>
      <c r="EZE108" s="364"/>
      <c r="EZF108" s="364"/>
      <c r="EZG108" s="364"/>
      <c r="EZH108" s="364"/>
      <c r="EZI108" s="364"/>
      <c r="EZJ108" s="364"/>
      <c r="EZK108" s="364"/>
      <c r="EZL108" s="364"/>
      <c r="EZM108" s="364"/>
      <c r="EZN108" s="364"/>
      <c r="EZO108" s="364"/>
      <c r="EZP108" s="364"/>
      <c r="EZQ108" s="364"/>
      <c r="EZR108" s="364"/>
      <c r="EZS108" s="364"/>
      <c r="EZT108" s="364"/>
      <c r="EZU108" s="364"/>
      <c r="EZV108" s="364"/>
      <c r="EZW108" s="364"/>
      <c r="EZX108" s="364"/>
      <c r="EZY108" s="364"/>
      <c r="EZZ108" s="364"/>
      <c r="FAA108" s="364"/>
      <c r="FAB108" s="364"/>
      <c r="FAC108" s="364"/>
      <c r="FAD108" s="364"/>
      <c r="FAE108" s="364"/>
      <c r="FAF108" s="364"/>
      <c r="FAG108" s="364"/>
      <c r="FAH108" s="364"/>
      <c r="FAI108" s="364"/>
      <c r="FAJ108" s="364"/>
      <c r="FAK108" s="364"/>
      <c r="FAL108" s="364"/>
      <c r="FAM108" s="364"/>
      <c r="FAN108" s="364"/>
      <c r="FAO108" s="364"/>
      <c r="FAP108" s="364"/>
      <c r="FAQ108" s="364"/>
      <c r="FAR108" s="364"/>
      <c r="FAS108" s="364"/>
      <c r="FAT108" s="364"/>
      <c r="FAU108" s="364"/>
      <c r="FAV108" s="364"/>
      <c r="FAW108" s="364"/>
      <c r="FAX108" s="364"/>
      <c r="FAY108" s="364"/>
      <c r="FAZ108" s="364"/>
      <c r="FBA108" s="364"/>
      <c r="FBB108" s="364"/>
      <c r="FBC108" s="364"/>
      <c r="FBD108" s="364"/>
      <c r="FBE108" s="364"/>
      <c r="FBF108" s="364"/>
      <c r="FBG108" s="364"/>
      <c r="FBH108" s="364"/>
      <c r="FBI108" s="364"/>
      <c r="FBJ108" s="364"/>
      <c r="FBK108" s="364"/>
      <c r="FBL108" s="364"/>
      <c r="FBM108" s="364"/>
      <c r="FBN108" s="364"/>
      <c r="FBO108" s="364"/>
      <c r="FBP108" s="364"/>
      <c r="FBQ108" s="364"/>
      <c r="FBR108" s="364"/>
      <c r="FBS108" s="364"/>
      <c r="FBT108" s="364"/>
      <c r="FBU108" s="364"/>
      <c r="FBV108" s="364"/>
      <c r="FBW108" s="364"/>
      <c r="FBX108" s="364"/>
      <c r="FBY108" s="364"/>
      <c r="FBZ108" s="364"/>
      <c r="FCA108" s="364"/>
      <c r="FCB108" s="364"/>
      <c r="FCC108" s="364"/>
      <c r="FCD108" s="364"/>
      <c r="FCE108" s="364"/>
      <c r="FCF108" s="364"/>
      <c r="FCG108" s="364"/>
      <c r="FCH108" s="364"/>
      <c r="FCI108" s="364"/>
      <c r="FCJ108" s="364"/>
      <c r="FCK108" s="364"/>
      <c r="FCL108" s="364"/>
      <c r="FCM108" s="364"/>
      <c r="FCN108" s="364"/>
      <c r="FCO108" s="364"/>
      <c r="FCP108" s="364"/>
      <c r="FCQ108" s="364"/>
      <c r="FCR108" s="364"/>
      <c r="FCS108" s="364"/>
      <c r="FCT108" s="364"/>
      <c r="FCU108" s="364"/>
      <c r="FCV108" s="364"/>
      <c r="FCW108" s="364"/>
      <c r="FCX108" s="364"/>
      <c r="FCY108" s="364"/>
      <c r="FCZ108" s="364"/>
      <c r="FDA108" s="364"/>
      <c r="FDB108" s="364"/>
      <c r="FDC108" s="364"/>
      <c r="FDD108" s="364"/>
      <c r="FDE108" s="364"/>
      <c r="FDF108" s="364"/>
      <c r="FDG108" s="364"/>
      <c r="FDH108" s="364"/>
      <c r="FDI108" s="364"/>
      <c r="FDJ108" s="364"/>
      <c r="FDK108" s="364"/>
      <c r="FDL108" s="364"/>
      <c r="FDM108" s="364"/>
      <c r="FDN108" s="364"/>
      <c r="FDO108" s="364"/>
      <c r="FDP108" s="364"/>
      <c r="FDQ108" s="364"/>
      <c r="FDR108" s="364"/>
      <c r="FDS108" s="364"/>
      <c r="FDT108" s="364"/>
      <c r="FDU108" s="364"/>
      <c r="FDV108" s="364"/>
      <c r="FDW108" s="364"/>
      <c r="FDX108" s="364"/>
      <c r="FDY108" s="364"/>
      <c r="FDZ108" s="364"/>
      <c r="FEA108" s="364"/>
      <c r="FEB108" s="364"/>
      <c r="FEC108" s="364"/>
      <c r="FED108" s="364"/>
      <c r="FEE108" s="364"/>
      <c r="FEF108" s="364"/>
      <c r="FEG108" s="364"/>
      <c r="FEH108" s="364"/>
      <c r="FEI108" s="364"/>
      <c r="FEJ108" s="364"/>
      <c r="FEK108" s="364"/>
      <c r="FEL108" s="364"/>
      <c r="FEM108" s="364"/>
      <c r="FEN108" s="364"/>
      <c r="FEO108" s="364"/>
      <c r="FEP108" s="364"/>
      <c r="FEQ108" s="364"/>
      <c r="FER108" s="364"/>
      <c r="FES108" s="364"/>
      <c r="FET108" s="364"/>
      <c r="FEU108" s="364"/>
      <c r="FEV108" s="364"/>
      <c r="FEW108" s="364"/>
      <c r="FEX108" s="364"/>
      <c r="FEY108" s="364"/>
      <c r="FEZ108" s="364"/>
      <c r="FFA108" s="364"/>
      <c r="FFB108" s="364"/>
      <c r="FFC108" s="364"/>
      <c r="FFD108" s="364"/>
      <c r="FFE108" s="364"/>
      <c r="FFF108" s="364"/>
      <c r="FFG108" s="364"/>
      <c r="FFH108" s="364"/>
      <c r="FFI108" s="364"/>
      <c r="FFJ108" s="364"/>
      <c r="FFK108" s="364"/>
      <c r="FFL108" s="364"/>
      <c r="FFM108" s="364"/>
      <c r="FFN108" s="364"/>
      <c r="FFO108" s="364"/>
      <c r="FFP108" s="364"/>
      <c r="FFQ108" s="364"/>
      <c r="FFR108" s="364"/>
      <c r="FFS108" s="364"/>
      <c r="FFT108" s="364"/>
      <c r="FFU108" s="364"/>
      <c r="FFV108" s="364"/>
      <c r="FFW108" s="364"/>
      <c r="FFX108" s="364"/>
      <c r="FFY108" s="364"/>
      <c r="FFZ108" s="364"/>
      <c r="FGA108" s="364"/>
      <c r="FGB108" s="364"/>
      <c r="FGC108" s="364"/>
      <c r="FGD108" s="364"/>
      <c r="FGE108" s="364"/>
      <c r="FGF108" s="364"/>
      <c r="FGG108" s="364"/>
      <c r="FGH108" s="364"/>
      <c r="FGI108" s="364"/>
      <c r="FGJ108" s="364"/>
      <c r="FGK108" s="364"/>
      <c r="FGL108" s="364"/>
      <c r="FGM108" s="364"/>
      <c r="FGN108" s="364"/>
      <c r="FGO108" s="364"/>
      <c r="FGP108" s="364"/>
      <c r="FGQ108" s="364"/>
      <c r="FGR108" s="364"/>
      <c r="FGS108" s="364"/>
      <c r="FGT108" s="364"/>
      <c r="FGU108" s="364"/>
      <c r="FGV108" s="364"/>
      <c r="FGW108" s="364"/>
      <c r="FGX108" s="364"/>
      <c r="FGY108" s="364"/>
      <c r="FGZ108" s="364"/>
      <c r="FHA108" s="364"/>
      <c r="FHB108" s="364"/>
      <c r="FHC108" s="364"/>
      <c r="FHD108" s="364"/>
      <c r="FHE108" s="364"/>
      <c r="FHF108" s="364"/>
      <c r="FHG108" s="364"/>
      <c r="FHH108" s="364"/>
      <c r="FHI108" s="364"/>
      <c r="FHJ108" s="364"/>
      <c r="FHK108" s="364"/>
      <c r="FHL108" s="364"/>
      <c r="FHM108" s="364"/>
      <c r="FHN108" s="364"/>
      <c r="FHO108" s="364"/>
      <c r="FHP108" s="364"/>
      <c r="FHQ108" s="364"/>
      <c r="FHR108" s="364"/>
      <c r="FHS108" s="364"/>
      <c r="FHT108" s="364"/>
      <c r="FHU108" s="364"/>
      <c r="FHV108" s="364"/>
      <c r="FHW108" s="364"/>
      <c r="FHX108" s="364"/>
      <c r="FHY108" s="364"/>
      <c r="FHZ108" s="364"/>
      <c r="FIA108" s="364"/>
      <c r="FIB108" s="364"/>
      <c r="FIC108" s="364"/>
      <c r="FID108" s="364"/>
      <c r="FIE108" s="364"/>
      <c r="FIF108" s="364"/>
      <c r="FIG108" s="364"/>
      <c r="FIH108" s="364"/>
      <c r="FII108" s="364"/>
      <c r="FIJ108" s="364"/>
      <c r="FIK108" s="364"/>
      <c r="FIL108" s="364"/>
      <c r="FIM108" s="364"/>
      <c r="FIN108" s="364"/>
      <c r="FIO108" s="364"/>
      <c r="FIP108" s="364"/>
      <c r="FIQ108" s="364"/>
      <c r="FIR108" s="364"/>
      <c r="FIS108" s="364"/>
      <c r="FIT108" s="364"/>
      <c r="FIU108" s="364"/>
      <c r="FIV108" s="364"/>
      <c r="FIW108" s="364"/>
      <c r="FIX108" s="364"/>
      <c r="FIY108" s="364"/>
      <c r="FIZ108" s="364"/>
      <c r="FJA108" s="364"/>
      <c r="FJB108" s="364"/>
      <c r="FJC108" s="364"/>
      <c r="FJD108" s="364"/>
      <c r="FJE108" s="364"/>
      <c r="FJF108" s="364"/>
      <c r="FJG108" s="364"/>
      <c r="FJH108" s="364"/>
      <c r="FJI108" s="364"/>
      <c r="FJJ108" s="364"/>
      <c r="FJK108" s="364"/>
      <c r="FJL108" s="364"/>
      <c r="FJM108" s="364"/>
      <c r="FJN108" s="364"/>
      <c r="FJO108" s="364"/>
      <c r="FJP108" s="364"/>
      <c r="FJQ108" s="364"/>
      <c r="FJR108" s="364"/>
      <c r="FJS108" s="364"/>
      <c r="FJT108" s="364"/>
      <c r="FJU108" s="364"/>
      <c r="FJV108" s="364"/>
      <c r="FJW108" s="364"/>
      <c r="FJX108" s="364"/>
      <c r="FJY108" s="364"/>
      <c r="FJZ108" s="364"/>
      <c r="FKA108" s="364"/>
      <c r="FKB108" s="364"/>
      <c r="FKC108" s="364"/>
      <c r="FKD108" s="364"/>
      <c r="FKE108" s="364"/>
      <c r="FKF108" s="364"/>
      <c r="FKG108" s="364"/>
      <c r="FKH108" s="364"/>
      <c r="FKI108" s="364"/>
      <c r="FKJ108" s="364"/>
      <c r="FKK108" s="364"/>
      <c r="FKL108" s="364"/>
      <c r="FKM108" s="364"/>
      <c r="FKN108" s="364"/>
      <c r="FKO108" s="364"/>
      <c r="FKP108" s="364"/>
      <c r="FKQ108" s="364"/>
      <c r="FKR108" s="364"/>
      <c r="FKS108" s="364"/>
      <c r="FKT108" s="364"/>
      <c r="FKU108" s="364"/>
      <c r="FKV108" s="364"/>
      <c r="FKW108" s="364"/>
      <c r="FKX108" s="364"/>
      <c r="FKY108" s="364"/>
      <c r="FKZ108" s="364"/>
      <c r="FLA108" s="364"/>
      <c r="FLB108" s="364"/>
      <c r="FLC108" s="364"/>
      <c r="FLD108" s="364"/>
      <c r="FLE108" s="364"/>
      <c r="FLF108" s="364"/>
      <c r="FLG108" s="364"/>
      <c r="FLH108" s="364"/>
      <c r="FLI108" s="364"/>
      <c r="FLJ108" s="364"/>
      <c r="FLK108" s="364"/>
      <c r="FLL108" s="364"/>
      <c r="FLM108" s="364"/>
      <c r="FLN108" s="364"/>
      <c r="FLO108" s="364"/>
      <c r="FLP108" s="364"/>
      <c r="FLQ108" s="364"/>
      <c r="FLR108" s="364"/>
      <c r="FLS108" s="364"/>
      <c r="FLT108" s="364"/>
      <c r="FLU108" s="364"/>
      <c r="FLV108" s="364"/>
      <c r="FLW108" s="364"/>
      <c r="FLX108" s="364"/>
      <c r="FLY108" s="364"/>
      <c r="FLZ108" s="364"/>
      <c r="FMA108" s="364"/>
      <c r="FMB108" s="364"/>
      <c r="FMC108" s="364"/>
      <c r="FMD108" s="364"/>
      <c r="FME108" s="364"/>
      <c r="FMF108" s="364"/>
      <c r="FMG108" s="364"/>
      <c r="FMH108" s="364"/>
      <c r="FMI108" s="364"/>
      <c r="FMJ108" s="364"/>
      <c r="FMK108" s="364"/>
      <c r="FML108" s="364"/>
      <c r="FMM108" s="364"/>
      <c r="FMN108" s="364"/>
      <c r="FMO108" s="364"/>
      <c r="FMP108" s="364"/>
      <c r="FMQ108" s="364"/>
      <c r="FMR108" s="364"/>
      <c r="FMS108" s="364"/>
      <c r="FMT108" s="364"/>
      <c r="FMU108" s="364"/>
      <c r="FMV108" s="364"/>
      <c r="FMW108" s="364"/>
      <c r="FMX108" s="364"/>
      <c r="FMY108" s="364"/>
      <c r="FMZ108" s="364"/>
      <c r="FNA108" s="364"/>
      <c r="FNB108" s="364"/>
      <c r="FNC108" s="364"/>
      <c r="FND108" s="364"/>
      <c r="FNE108" s="364"/>
      <c r="FNF108" s="364"/>
      <c r="FNG108" s="364"/>
      <c r="FNH108" s="364"/>
      <c r="FNI108" s="364"/>
      <c r="FNJ108" s="364"/>
      <c r="FNK108" s="364"/>
      <c r="FNL108" s="364"/>
      <c r="FNM108" s="364"/>
      <c r="FNN108" s="364"/>
      <c r="FNO108" s="364"/>
      <c r="FNP108" s="364"/>
      <c r="FNQ108" s="364"/>
      <c r="FNR108" s="364"/>
      <c r="FNS108" s="364"/>
      <c r="FNT108" s="364"/>
      <c r="FNU108" s="364"/>
      <c r="FNV108" s="364"/>
      <c r="FNW108" s="364"/>
      <c r="FNX108" s="364"/>
      <c r="FNY108" s="364"/>
      <c r="FNZ108" s="364"/>
      <c r="FOA108" s="364"/>
      <c r="FOB108" s="364"/>
      <c r="FOC108" s="364"/>
      <c r="FOD108" s="364"/>
      <c r="FOE108" s="364"/>
      <c r="FOF108" s="364"/>
      <c r="FOG108" s="364"/>
      <c r="FOH108" s="364"/>
      <c r="FOI108" s="364"/>
      <c r="FOJ108" s="364"/>
      <c r="FOK108" s="364"/>
      <c r="FOL108" s="364"/>
      <c r="FOM108" s="364"/>
      <c r="FON108" s="364"/>
      <c r="FOO108" s="364"/>
      <c r="FOP108" s="364"/>
      <c r="FOQ108" s="364"/>
      <c r="FOR108" s="364"/>
      <c r="FOS108" s="364"/>
      <c r="FOT108" s="364"/>
      <c r="FOU108" s="364"/>
      <c r="FOV108" s="364"/>
      <c r="FOW108" s="364"/>
      <c r="FOX108" s="364"/>
      <c r="FOY108" s="364"/>
      <c r="FOZ108" s="364"/>
      <c r="FPA108" s="364"/>
      <c r="FPB108" s="364"/>
      <c r="FPC108" s="364"/>
      <c r="FPD108" s="364"/>
      <c r="FPE108" s="364"/>
      <c r="FPF108" s="364"/>
      <c r="FPG108" s="364"/>
      <c r="FPH108" s="364"/>
      <c r="FPI108" s="364"/>
      <c r="FPJ108" s="364"/>
      <c r="FPK108" s="364"/>
      <c r="FPL108" s="364"/>
      <c r="FPM108" s="364"/>
      <c r="FPN108" s="364"/>
      <c r="FPO108" s="364"/>
      <c r="FPP108" s="364"/>
      <c r="FPQ108" s="364"/>
      <c r="FPR108" s="364"/>
      <c r="FPS108" s="364"/>
      <c r="FPT108" s="364"/>
      <c r="FPU108" s="364"/>
      <c r="FPV108" s="364"/>
      <c r="FPW108" s="364"/>
      <c r="FPX108" s="364"/>
      <c r="FPY108" s="364"/>
      <c r="FPZ108" s="364"/>
      <c r="FQA108" s="364"/>
      <c r="FQB108" s="364"/>
      <c r="FQC108" s="364"/>
      <c r="FQD108" s="364"/>
      <c r="FQE108" s="364"/>
      <c r="FQF108" s="364"/>
      <c r="FQG108" s="364"/>
      <c r="FQH108" s="364"/>
      <c r="FQI108" s="364"/>
      <c r="FQJ108" s="364"/>
      <c r="FQK108" s="364"/>
      <c r="FQL108" s="364"/>
      <c r="FQM108" s="364"/>
      <c r="FQN108" s="364"/>
      <c r="FQO108" s="364"/>
      <c r="FQP108" s="364"/>
      <c r="FQQ108" s="364"/>
      <c r="FQR108" s="364"/>
      <c r="FQS108" s="364"/>
      <c r="FQT108" s="364"/>
      <c r="FQU108" s="364"/>
      <c r="FQV108" s="364"/>
      <c r="FQW108" s="364"/>
      <c r="FQX108" s="364"/>
      <c r="FQY108" s="364"/>
      <c r="FQZ108" s="364"/>
      <c r="FRA108" s="364"/>
      <c r="FRB108" s="364"/>
      <c r="FRC108" s="364"/>
      <c r="FRD108" s="364"/>
      <c r="FRE108" s="364"/>
      <c r="FRF108" s="364"/>
      <c r="FRG108" s="364"/>
      <c r="FRH108" s="364"/>
      <c r="FRI108" s="364"/>
      <c r="FRJ108" s="364"/>
      <c r="FRK108" s="364"/>
      <c r="FRL108" s="364"/>
      <c r="FRM108" s="364"/>
      <c r="FRN108" s="364"/>
      <c r="FRO108" s="364"/>
      <c r="FRP108" s="364"/>
      <c r="FRQ108" s="364"/>
      <c r="FRR108" s="364"/>
      <c r="FRS108" s="364"/>
      <c r="FRT108" s="364"/>
      <c r="FRU108" s="364"/>
      <c r="FRV108" s="364"/>
      <c r="FRW108" s="364"/>
      <c r="FRX108" s="364"/>
      <c r="FRY108" s="364"/>
      <c r="FRZ108" s="364"/>
      <c r="FSA108" s="364"/>
      <c r="FSB108" s="364"/>
      <c r="FSC108" s="364"/>
      <c r="FSD108" s="364"/>
      <c r="FSE108" s="364"/>
      <c r="FSF108" s="364"/>
      <c r="FSG108" s="364"/>
      <c r="FSH108" s="364"/>
      <c r="FSI108" s="364"/>
      <c r="FSJ108" s="364"/>
      <c r="FSK108" s="364"/>
      <c r="FSL108" s="364"/>
      <c r="FSM108" s="364"/>
      <c r="FSN108" s="364"/>
      <c r="FSO108" s="364"/>
      <c r="FSP108" s="364"/>
      <c r="FSQ108" s="364"/>
      <c r="FSR108" s="364"/>
      <c r="FSS108" s="364"/>
      <c r="FST108" s="364"/>
      <c r="FSU108" s="364"/>
      <c r="FSV108" s="364"/>
      <c r="FSW108" s="364"/>
      <c r="FSX108" s="364"/>
      <c r="FSY108" s="364"/>
      <c r="FSZ108" s="364"/>
      <c r="FTA108" s="364"/>
      <c r="FTB108" s="364"/>
      <c r="FTC108" s="364"/>
      <c r="FTD108" s="364"/>
      <c r="FTE108" s="364"/>
      <c r="FTF108" s="364"/>
      <c r="FTG108" s="364"/>
      <c r="FTH108" s="364"/>
      <c r="FTI108" s="364"/>
      <c r="FTJ108" s="364"/>
      <c r="FTK108" s="364"/>
      <c r="FTL108" s="364"/>
      <c r="FTM108" s="364"/>
      <c r="FTN108" s="364"/>
      <c r="FTO108" s="364"/>
      <c r="FTP108" s="364"/>
      <c r="FTQ108" s="364"/>
      <c r="FTR108" s="364"/>
      <c r="FTS108" s="364"/>
      <c r="FTT108" s="364"/>
      <c r="FTU108" s="364"/>
      <c r="FTV108" s="364"/>
      <c r="FTW108" s="364"/>
      <c r="FTX108" s="364"/>
      <c r="FTY108" s="364"/>
      <c r="FTZ108" s="364"/>
      <c r="FUA108" s="364"/>
      <c r="FUB108" s="364"/>
      <c r="FUC108" s="364"/>
      <c r="FUD108" s="364"/>
      <c r="FUE108" s="364"/>
      <c r="FUF108" s="364"/>
      <c r="FUG108" s="364"/>
      <c r="FUH108" s="364"/>
      <c r="FUI108" s="364"/>
      <c r="FUJ108" s="364"/>
      <c r="FUK108" s="364"/>
      <c r="FUL108" s="364"/>
      <c r="FUM108" s="364"/>
      <c r="FUN108" s="364"/>
      <c r="FUO108" s="364"/>
      <c r="FUP108" s="364"/>
      <c r="FUQ108" s="364"/>
      <c r="FUR108" s="364"/>
      <c r="FUS108" s="364"/>
      <c r="FUT108" s="364"/>
      <c r="FUU108" s="364"/>
      <c r="FUV108" s="364"/>
      <c r="FUW108" s="364"/>
      <c r="FUX108" s="364"/>
      <c r="FUY108" s="364"/>
      <c r="FUZ108" s="364"/>
      <c r="FVA108" s="364"/>
      <c r="FVB108" s="364"/>
      <c r="FVC108" s="364"/>
      <c r="FVD108" s="364"/>
      <c r="FVE108" s="364"/>
      <c r="FVF108" s="364"/>
      <c r="FVG108" s="364"/>
      <c r="FVH108" s="364"/>
      <c r="FVI108" s="364"/>
      <c r="FVJ108" s="364"/>
      <c r="FVK108" s="364"/>
      <c r="FVL108" s="364"/>
      <c r="FVM108" s="364"/>
      <c r="FVN108" s="364"/>
      <c r="FVO108" s="364"/>
      <c r="FVP108" s="364"/>
      <c r="FVQ108" s="364"/>
      <c r="FVR108" s="364"/>
      <c r="FVS108" s="364"/>
      <c r="FVT108" s="364"/>
      <c r="FVU108" s="364"/>
      <c r="FVV108" s="364"/>
      <c r="FVW108" s="364"/>
      <c r="FVX108" s="364"/>
      <c r="FVY108" s="364"/>
      <c r="FVZ108" s="364"/>
      <c r="FWA108" s="364"/>
      <c r="FWB108" s="364"/>
      <c r="FWC108" s="364"/>
      <c r="FWD108" s="364"/>
      <c r="FWE108" s="364"/>
      <c r="FWF108" s="364"/>
      <c r="FWG108" s="364"/>
      <c r="FWH108" s="364"/>
      <c r="FWI108" s="364"/>
      <c r="FWJ108" s="364"/>
      <c r="FWK108" s="364"/>
      <c r="FWL108" s="364"/>
      <c r="FWM108" s="364"/>
      <c r="FWN108" s="364"/>
      <c r="FWO108" s="364"/>
      <c r="FWP108" s="364"/>
      <c r="FWQ108" s="364"/>
      <c r="FWR108" s="364"/>
      <c r="FWS108" s="364"/>
      <c r="FWT108" s="364"/>
      <c r="FWU108" s="364"/>
      <c r="FWV108" s="364"/>
      <c r="FWW108" s="364"/>
      <c r="FWX108" s="364"/>
      <c r="FWY108" s="364"/>
      <c r="FWZ108" s="364"/>
      <c r="FXA108" s="364"/>
      <c r="FXB108" s="364"/>
      <c r="FXC108" s="364"/>
      <c r="FXD108" s="364"/>
      <c r="FXE108" s="364"/>
      <c r="FXF108" s="364"/>
      <c r="FXG108" s="364"/>
      <c r="FXH108" s="364"/>
      <c r="FXI108" s="364"/>
      <c r="FXJ108" s="364"/>
      <c r="FXK108" s="364"/>
      <c r="FXL108" s="364"/>
      <c r="FXM108" s="364"/>
      <c r="FXN108" s="364"/>
      <c r="FXO108" s="364"/>
      <c r="FXP108" s="364"/>
      <c r="FXQ108" s="364"/>
      <c r="FXR108" s="364"/>
      <c r="FXS108" s="364"/>
      <c r="FXT108" s="364"/>
      <c r="FXU108" s="364"/>
      <c r="FXV108" s="364"/>
      <c r="FXW108" s="364"/>
      <c r="FXX108" s="364"/>
      <c r="FXY108" s="364"/>
      <c r="FXZ108" s="364"/>
      <c r="FYA108" s="364"/>
      <c r="FYB108" s="364"/>
      <c r="FYC108" s="364"/>
      <c r="FYD108" s="364"/>
      <c r="FYE108" s="364"/>
      <c r="FYF108" s="364"/>
      <c r="FYG108" s="364"/>
      <c r="FYH108" s="364"/>
      <c r="FYI108" s="364"/>
      <c r="FYJ108" s="364"/>
      <c r="FYK108" s="364"/>
      <c r="FYL108" s="364"/>
      <c r="FYM108" s="364"/>
      <c r="FYN108" s="364"/>
      <c r="FYO108" s="364"/>
      <c r="FYP108" s="364"/>
      <c r="FYQ108" s="364"/>
      <c r="FYR108" s="364"/>
      <c r="FYS108" s="364"/>
      <c r="FYT108" s="364"/>
      <c r="FYU108" s="364"/>
      <c r="FYV108" s="364"/>
      <c r="FYW108" s="364"/>
      <c r="FYX108" s="364"/>
      <c r="FYY108" s="364"/>
      <c r="FYZ108" s="364"/>
      <c r="FZA108" s="364"/>
      <c r="FZB108" s="364"/>
      <c r="FZC108" s="364"/>
      <c r="FZD108" s="364"/>
      <c r="FZE108" s="364"/>
      <c r="FZF108" s="364"/>
      <c r="FZG108" s="364"/>
      <c r="FZH108" s="364"/>
      <c r="FZI108" s="364"/>
      <c r="FZJ108" s="364"/>
      <c r="FZK108" s="364"/>
      <c r="FZL108" s="364"/>
      <c r="FZM108" s="364"/>
      <c r="FZN108" s="364"/>
      <c r="FZO108" s="364"/>
      <c r="FZP108" s="364"/>
      <c r="FZQ108" s="364"/>
      <c r="FZR108" s="364"/>
      <c r="FZS108" s="364"/>
      <c r="FZT108" s="364"/>
      <c r="FZU108" s="364"/>
      <c r="FZV108" s="364"/>
      <c r="FZW108" s="364"/>
      <c r="FZX108" s="364"/>
      <c r="FZY108" s="364"/>
      <c r="FZZ108" s="364"/>
      <c r="GAA108" s="364"/>
      <c r="GAB108" s="364"/>
      <c r="GAC108" s="364"/>
      <c r="GAD108" s="364"/>
      <c r="GAE108" s="364"/>
      <c r="GAF108" s="364"/>
      <c r="GAG108" s="364"/>
      <c r="GAH108" s="364"/>
      <c r="GAI108" s="364"/>
      <c r="GAJ108" s="364"/>
      <c r="GAK108" s="364"/>
      <c r="GAL108" s="364"/>
      <c r="GAM108" s="364"/>
      <c r="GAN108" s="364"/>
      <c r="GAO108" s="364"/>
      <c r="GAP108" s="364"/>
      <c r="GAQ108" s="364"/>
      <c r="GAR108" s="364"/>
      <c r="GAS108" s="364"/>
      <c r="GAT108" s="364"/>
      <c r="GAU108" s="364"/>
      <c r="GAV108" s="364"/>
      <c r="GAW108" s="364"/>
      <c r="GAX108" s="364"/>
      <c r="GAY108" s="364"/>
      <c r="GAZ108" s="364"/>
      <c r="GBA108" s="364"/>
      <c r="GBB108" s="364"/>
      <c r="GBC108" s="364"/>
      <c r="GBD108" s="364"/>
      <c r="GBE108" s="364"/>
      <c r="GBF108" s="364"/>
      <c r="GBG108" s="364"/>
      <c r="GBH108" s="364"/>
      <c r="GBI108" s="364"/>
      <c r="GBJ108" s="364"/>
      <c r="GBK108" s="364"/>
      <c r="GBL108" s="364"/>
      <c r="GBM108" s="364"/>
      <c r="GBN108" s="364"/>
      <c r="GBO108" s="364"/>
      <c r="GBP108" s="364"/>
      <c r="GBQ108" s="364"/>
      <c r="GBR108" s="364"/>
      <c r="GBS108" s="364"/>
      <c r="GBT108" s="364"/>
      <c r="GBU108" s="364"/>
      <c r="GBV108" s="364"/>
      <c r="GBW108" s="364"/>
      <c r="GBX108" s="364"/>
      <c r="GBY108" s="364"/>
      <c r="GBZ108" s="364"/>
      <c r="GCA108" s="364"/>
      <c r="GCB108" s="364"/>
      <c r="GCC108" s="364"/>
      <c r="GCD108" s="364"/>
      <c r="GCE108" s="364"/>
      <c r="GCF108" s="364"/>
      <c r="GCG108" s="364"/>
      <c r="GCH108" s="364"/>
      <c r="GCI108" s="364"/>
      <c r="GCJ108" s="364"/>
      <c r="GCK108" s="364"/>
      <c r="GCL108" s="364"/>
      <c r="GCM108" s="364"/>
      <c r="GCN108" s="364"/>
      <c r="GCO108" s="364"/>
      <c r="GCP108" s="364"/>
      <c r="GCQ108" s="364"/>
      <c r="GCR108" s="364"/>
      <c r="GCS108" s="364"/>
      <c r="GCT108" s="364"/>
      <c r="GCU108" s="364"/>
      <c r="GCV108" s="364"/>
      <c r="GCW108" s="364"/>
      <c r="GCX108" s="364"/>
      <c r="GCY108" s="364"/>
      <c r="GCZ108" s="364"/>
      <c r="GDA108" s="364"/>
      <c r="GDB108" s="364"/>
      <c r="GDC108" s="364"/>
      <c r="GDD108" s="364"/>
      <c r="GDE108" s="364"/>
      <c r="GDF108" s="364"/>
      <c r="GDG108" s="364"/>
      <c r="GDH108" s="364"/>
      <c r="GDI108" s="364"/>
      <c r="GDJ108" s="364"/>
      <c r="GDK108" s="364"/>
      <c r="GDL108" s="364"/>
      <c r="GDM108" s="364"/>
      <c r="GDN108" s="364"/>
      <c r="GDO108" s="364"/>
      <c r="GDP108" s="364"/>
      <c r="GDQ108" s="364"/>
      <c r="GDR108" s="364"/>
      <c r="GDS108" s="364"/>
      <c r="GDT108" s="364"/>
      <c r="GDU108" s="364"/>
      <c r="GDV108" s="364"/>
      <c r="GDW108" s="364"/>
      <c r="GDX108" s="364"/>
      <c r="GDY108" s="364"/>
      <c r="GDZ108" s="364"/>
      <c r="GEA108" s="364"/>
      <c r="GEB108" s="364"/>
      <c r="GEC108" s="364"/>
      <c r="GED108" s="364"/>
      <c r="GEE108" s="364"/>
      <c r="GEF108" s="364"/>
      <c r="GEG108" s="364"/>
      <c r="GEH108" s="364"/>
      <c r="GEI108" s="364"/>
      <c r="GEJ108" s="364"/>
      <c r="GEK108" s="364"/>
      <c r="GEL108" s="364"/>
      <c r="GEM108" s="364"/>
      <c r="GEN108" s="364"/>
      <c r="GEO108" s="364"/>
      <c r="GEP108" s="364"/>
      <c r="GEQ108" s="364"/>
      <c r="GER108" s="364"/>
      <c r="GES108" s="364"/>
      <c r="GET108" s="364"/>
      <c r="GEU108" s="364"/>
      <c r="GEV108" s="364"/>
      <c r="GEW108" s="364"/>
      <c r="GEX108" s="364"/>
      <c r="GEY108" s="364"/>
      <c r="GEZ108" s="364"/>
      <c r="GFA108" s="364"/>
      <c r="GFB108" s="364"/>
      <c r="GFC108" s="364"/>
      <c r="GFD108" s="364"/>
      <c r="GFE108" s="364"/>
      <c r="GFF108" s="364"/>
      <c r="GFG108" s="364"/>
      <c r="GFH108" s="364"/>
      <c r="GFI108" s="364"/>
      <c r="GFJ108" s="364"/>
      <c r="GFK108" s="364"/>
      <c r="GFL108" s="364"/>
      <c r="GFM108" s="364"/>
      <c r="GFN108" s="364"/>
      <c r="GFO108" s="364"/>
      <c r="GFP108" s="364"/>
      <c r="GFQ108" s="364"/>
      <c r="GFR108" s="364"/>
      <c r="GFS108" s="364"/>
      <c r="GFT108" s="364"/>
      <c r="GFU108" s="364"/>
      <c r="GFV108" s="364"/>
      <c r="GFW108" s="364"/>
      <c r="GFX108" s="364"/>
      <c r="GFY108" s="364"/>
      <c r="GFZ108" s="364"/>
      <c r="GGA108" s="364"/>
      <c r="GGB108" s="364"/>
      <c r="GGC108" s="364"/>
      <c r="GGD108" s="364"/>
      <c r="GGE108" s="364"/>
      <c r="GGF108" s="364"/>
      <c r="GGG108" s="364"/>
      <c r="GGH108" s="364"/>
      <c r="GGI108" s="364"/>
      <c r="GGJ108" s="364"/>
      <c r="GGK108" s="364"/>
      <c r="GGL108" s="364"/>
      <c r="GGM108" s="364"/>
      <c r="GGN108" s="364"/>
      <c r="GGO108" s="364"/>
      <c r="GGP108" s="364"/>
      <c r="GGQ108" s="364"/>
      <c r="GGR108" s="364"/>
      <c r="GGS108" s="364"/>
      <c r="GGT108" s="364"/>
      <c r="GGU108" s="364"/>
      <c r="GGV108" s="364"/>
      <c r="GGW108" s="364"/>
      <c r="GGX108" s="364"/>
      <c r="GGY108" s="364"/>
      <c r="GGZ108" s="364"/>
      <c r="GHA108" s="364"/>
      <c r="GHB108" s="364"/>
      <c r="GHC108" s="364"/>
      <c r="GHD108" s="364"/>
      <c r="GHE108" s="364"/>
      <c r="GHF108" s="364"/>
      <c r="GHG108" s="364"/>
      <c r="GHH108" s="364"/>
      <c r="GHI108" s="364"/>
      <c r="GHJ108" s="364"/>
      <c r="GHK108" s="364"/>
      <c r="GHL108" s="364"/>
      <c r="GHM108" s="364"/>
      <c r="GHN108" s="364"/>
      <c r="GHO108" s="364"/>
      <c r="GHP108" s="364"/>
      <c r="GHQ108" s="364"/>
      <c r="GHR108" s="364"/>
      <c r="GHS108" s="364"/>
      <c r="GHT108" s="364"/>
      <c r="GHU108" s="364"/>
      <c r="GHV108" s="364"/>
      <c r="GHW108" s="364"/>
      <c r="GHX108" s="364"/>
      <c r="GHY108" s="364"/>
      <c r="GHZ108" s="364"/>
      <c r="GIA108" s="364"/>
      <c r="GIB108" s="364"/>
      <c r="GIC108" s="364"/>
      <c r="GID108" s="364"/>
      <c r="GIE108" s="364"/>
      <c r="GIF108" s="364"/>
      <c r="GIG108" s="364"/>
      <c r="GIH108" s="364"/>
      <c r="GII108" s="364"/>
      <c r="GIJ108" s="364"/>
      <c r="GIK108" s="364"/>
      <c r="GIL108" s="364"/>
      <c r="GIM108" s="364"/>
      <c r="GIN108" s="364"/>
      <c r="GIO108" s="364"/>
      <c r="GIP108" s="364"/>
      <c r="GIQ108" s="364"/>
      <c r="GIR108" s="364"/>
      <c r="GIS108" s="364"/>
      <c r="GIT108" s="364"/>
      <c r="GIU108" s="364"/>
      <c r="GIV108" s="364"/>
      <c r="GIW108" s="364"/>
      <c r="GIX108" s="364"/>
      <c r="GIY108" s="364"/>
      <c r="GIZ108" s="364"/>
      <c r="GJA108" s="364"/>
      <c r="GJB108" s="364"/>
      <c r="GJC108" s="364"/>
      <c r="GJD108" s="364"/>
      <c r="GJE108" s="364"/>
      <c r="GJF108" s="364"/>
      <c r="GJG108" s="364"/>
      <c r="GJH108" s="364"/>
      <c r="GJI108" s="364"/>
      <c r="GJJ108" s="364"/>
      <c r="GJK108" s="364"/>
      <c r="GJL108" s="364"/>
      <c r="GJM108" s="364"/>
      <c r="GJN108" s="364"/>
      <c r="GJO108" s="364"/>
      <c r="GJP108" s="364"/>
      <c r="GJQ108" s="364"/>
      <c r="GJR108" s="364"/>
      <c r="GJS108" s="364"/>
      <c r="GJT108" s="364"/>
      <c r="GJU108" s="364"/>
      <c r="GJV108" s="364"/>
      <c r="GJW108" s="364"/>
      <c r="GJX108" s="364"/>
      <c r="GJY108" s="364"/>
      <c r="GJZ108" s="364"/>
      <c r="GKA108" s="364"/>
      <c r="GKB108" s="364"/>
      <c r="GKC108" s="364"/>
      <c r="GKD108" s="364"/>
      <c r="GKE108" s="364"/>
      <c r="GKF108" s="364"/>
      <c r="GKG108" s="364"/>
      <c r="GKH108" s="364"/>
      <c r="GKI108" s="364"/>
      <c r="GKJ108" s="364"/>
      <c r="GKK108" s="364"/>
      <c r="GKL108" s="364"/>
      <c r="GKM108" s="364"/>
      <c r="GKN108" s="364"/>
      <c r="GKO108" s="364"/>
      <c r="GKP108" s="364"/>
      <c r="GKQ108" s="364"/>
      <c r="GKR108" s="364"/>
      <c r="GKS108" s="364"/>
      <c r="GKT108" s="364"/>
      <c r="GKU108" s="364"/>
      <c r="GKV108" s="364"/>
      <c r="GKW108" s="364"/>
      <c r="GKX108" s="364"/>
      <c r="GKY108" s="364"/>
      <c r="GKZ108" s="364"/>
      <c r="GLA108" s="364"/>
      <c r="GLB108" s="364"/>
      <c r="GLC108" s="364"/>
      <c r="GLD108" s="364"/>
      <c r="GLE108" s="364"/>
      <c r="GLF108" s="364"/>
      <c r="GLG108" s="364"/>
      <c r="GLH108" s="364"/>
      <c r="GLI108" s="364"/>
      <c r="GLJ108" s="364"/>
      <c r="GLK108" s="364"/>
      <c r="GLL108" s="364"/>
      <c r="GLM108" s="364"/>
      <c r="GLN108" s="364"/>
      <c r="GLO108" s="364"/>
      <c r="GLP108" s="364"/>
      <c r="GLQ108" s="364"/>
      <c r="GLR108" s="364"/>
      <c r="GLS108" s="364"/>
      <c r="GLT108" s="364"/>
      <c r="GLU108" s="364"/>
      <c r="GLV108" s="364"/>
      <c r="GLW108" s="364"/>
      <c r="GLX108" s="364"/>
      <c r="GLY108" s="364"/>
      <c r="GLZ108" s="364"/>
      <c r="GMA108" s="364"/>
      <c r="GMB108" s="364"/>
      <c r="GMC108" s="364"/>
      <c r="GMD108" s="364"/>
      <c r="GME108" s="364"/>
      <c r="GMF108" s="364"/>
      <c r="GMG108" s="364"/>
      <c r="GMH108" s="364"/>
      <c r="GMI108" s="364"/>
      <c r="GMJ108" s="364"/>
      <c r="GMK108" s="364"/>
      <c r="GML108" s="364"/>
      <c r="GMM108" s="364"/>
      <c r="GMN108" s="364"/>
      <c r="GMO108" s="364"/>
      <c r="GMP108" s="364"/>
      <c r="GMQ108" s="364"/>
      <c r="GMR108" s="364"/>
      <c r="GMS108" s="364"/>
      <c r="GMT108" s="364"/>
      <c r="GMU108" s="364"/>
      <c r="GMV108" s="364"/>
      <c r="GMW108" s="364"/>
      <c r="GMX108" s="364"/>
      <c r="GMY108" s="364"/>
      <c r="GMZ108" s="364"/>
      <c r="GNA108" s="364"/>
      <c r="GNB108" s="364"/>
      <c r="GNC108" s="364"/>
      <c r="GND108" s="364"/>
      <c r="GNE108" s="364"/>
      <c r="GNF108" s="364"/>
      <c r="GNG108" s="364"/>
      <c r="GNH108" s="364"/>
      <c r="GNI108" s="364"/>
      <c r="GNJ108" s="364"/>
      <c r="GNK108" s="364"/>
      <c r="GNL108" s="364"/>
      <c r="GNM108" s="364"/>
      <c r="GNN108" s="364"/>
      <c r="GNO108" s="364"/>
      <c r="GNP108" s="364"/>
      <c r="GNQ108" s="364"/>
      <c r="GNR108" s="364"/>
      <c r="GNS108" s="364"/>
      <c r="GNT108" s="364"/>
      <c r="GNU108" s="364"/>
      <c r="GNV108" s="364"/>
      <c r="GNW108" s="364"/>
      <c r="GNX108" s="364"/>
      <c r="GNY108" s="364"/>
      <c r="GNZ108" s="364"/>
      <c r="GOA108" s="364"/>
      <c r="GOB108" s="364"/>
      <c r="GOC108" s="364"/>
      <c r="GOD108" s="364"/>
      <c r="GOE108" s="364"/>
      <c r="GOF108" s="364"/>
      <c r="GOG108" s="364"/>
      <c r="GOH108" s="364"/>
      <c r="GOI108" s="364"/>
      <c r="GOJ108" s="364"/>
      <c r="GOK108" s="364"/>
      <c r="GOL108" s="364"/>
      <c r="GOM108" s="364"/>
      <c r="GON108" s="364"/>
      <c r="GOO108" s="364"/>
      <c r="GOP108" s="364"/>
      <c r="GOQ108" s="364"/>
      <c r="GOR108" s="364"/>
      <c r="GOS108" s="364"/>
      <c r="GOT108" s="364"/>
      <c r="GOU108" s="364"/>
      <c r="GOV108" s="364"/>
      <c r="GOW108" s="364"/>
      <c r="GOX108" s="364"/>
      <c r="GOY108" s="364"/>
      <c r="GOZ108" s="364"/>
      <c r="GPA108" s="364"/>
      <c r="GPB108" s="364"/>
      <c r="GPC108" s="364"/>
      <c r="GPD108" s="364"/>
      <c r="GPE108" s="364"/>
      <c r="GPF108" s="364"/>
      <c r="GPG108" s="364"/>
      <c r="GPH108" s="364"/>
      <c r="GPI108" s="364"/>
      <c r="GPJ108" s="364"/>
      <c r="GPK108" s="364"/>
      <c r="GPL108" s="364"/>
      <c r="GPM108" s="364"/>
      <c r="GPN108" s="364"/>
      <c r="GPO108" s="364"/>
      <c r="GPP108" s="364"/>
      <c r="GPQ108" s="364"/>
      <c r="GPR108" s="364"/>
      <c r="GPS108" s="364"/>
      <c r="GPT108" s="364"/>
      <c r="GPU108" s="364"/>
      <c r="GPV108" s="364"/>
      <c r="GPW108" s="364"/>
      <c r="GPX108" s="364"/>
      <c r="GPY108" s="364"/>
      <c r="GPZ108" s="364"/>
      <c r="GQA108" s="364"/>
      <c r="GQB108" s="364"/>
      <c r="GQC108" s="364"/>
      <c r="GQD108" s="364"/>
      <c r="GQE108" s="364"/>
      <c r="GQF108" s="364"/>
      <c r="GQG108" s="364"/>
      <c r="GQH108" s="364"/>
      <c r="GQI108" s="364"/>
      <c r="GQJ108" s="364"/>
      <c r="GQK108" s="364"/>
      <c r="GQL108" s="364"/>
      <c r="GQM108" s="364"/>
      <c r="GQN108" s="364"/>
      <c r="GQO108" s="364"/>
      <c r="GQP108" s="364"/>
      <c r="GQQ108" s="364"/>
      <c r="GQR108" s="364"/>
      <c r="GQS108" s="364"/>
      <c r="GQT108" s="364"/>
      <c r="GQU108" s="364"/>
      <c r="GQV108" s="364"/>
      <c r="GQW108" s="364"/>
      <c r="GQX108" s="364"/>
      <c r="GQY108" s="364"/>
      <c r="GQZ108" s="364"/>
      <c r="GRA108" s="364"/>
      <c r="GRB108" s="364"/>
      <c r="GRC108" s="364"/>
      <c r="GRD108" s="364"/>
      <c r="GRE108" s="364"/>
      <c r="GRF108" s="364"/>
      <c r="GRG108" s="364"/>
      <c r="GRH108" s="364"/>
      <c r="GRI108" s="364"/>
      <c r="GRJ108" s="364"/>
      <c r="GRK108" s="364"/>
      <c r="GRL108" s="364"/>
      <c r="GRM108" s="364"/>
      <c r="GRN108" s="364"/>
      <c r="GRO108" s="364"/>
      <c r="GRP108" s="364"/>
      <c r="GRQ108" s="364"/>
      <c r="GRR108" s="364"/>
      <c r="GRS108" s="364"/>
      <c r="GRT108" s="364"/>
      <c r="GRU108" s="364"/>
      <c r="GRV108" s="364"/>
      <c r="GRW108" s="364"/>
      <c r="GRX108" s="364"/>
      <c r="GRY108" s="364"/>
      <c r="GRZ108" s="364"/>
      <c r="GSA108" s="364"/>
      <c r="GSB108" s="364"/>
      <c r="GSC108" s="364"/>
      <c r="GSD108" s="364"/>
      <c r="GSE108" s="364"/>
      <c r="GSF108" s="364"/>
      <c r="GSG108" s="364"/>
      <c r="GSH108" s="364"/>
      <c r="GSI108" s="364"/>
      <c r="GSJ108" s="364"/>
      <c r="GSK108" s="364"/>
      <c r="GSL108" s="364"/>
      <c r="GSM108" s="364"/>
      <c r="GSN108" s="364"/>
      <c r="GSO108" s="364"/>
      <c r="GSP108" s="364"/>
      <c r="GSQ108" s="364"/>
      <c r="GSR108" s="364"/>
      <c r="GSS108" s="364"/>
      <c r="GST108" s="364"/>
      <c r="GSU108" s="364"/>
      <c r="GSV108" s="364"/>
      <c r="GSW108" s="364"/>
      <c r="GSX108" s="364"/>
      <c r="GSY108" s="364"/>
      <c r="GSZ108" s="364"/>
      <c r="GTA108" s="364"/>
      <c r="GTB108" s="364"/>
      <c r="GTC108" s="364"/>
      <c r="GTD108" s="364"/>
      <c r="GTE108" s="364"/>
      <c r="GTF108" s="364"/>
      <c r="GTG108" s="364"/>
      <c r="GTH108" s="364"/>
      <c r="GTI108" s="364"/>
      <c r="GTJ108" s="364"/>
      <c r="GTK108" s="364"/>
      <c r="GTL108" s="364"/>
      <c r="GTM108" s="364"/>
      <c r="GTN108" s="364"/>
      <c r="GTO108" s="364"/>
      <c r="GTP108" s="364"/>
      <c r="GTQ108" s="364"/>
      <c r="GTR108" s="364"/>
      <c r="GTS108" s="364"/>
      <c r="GTT108" s="364"/>
      <c r="GTU108" s="364"/>
      <c r="GTV108" s="364"/>
      <c r="GTW108" s="364"/>
      <c r="GTX108" s="364"/>
      <c r="GTY108" s="364"/>
      <c r="GTZ108" s="364"/>
      <c r="GUA108" s="364"/>
      <c r="GUB108" s="364"/>
      <c r="GUC108" s="364"/>
      <c r="GUD108" s="364"/>
      <c r="GUE108" s="364"/>
      <c r="GUF108" s="364"/>
      <c r="GUG108" s="364"/>
      <c r="GUH108" s="364"/>
      <c r="GUI108" s="364"/>
      <c r="GUJ108" s="364"/>
      <c r="GUK108" s="364"/>
      <c r="GUL108" s="364"/>
      <c r="GUM108" s="364"/>
      <c r="GUN108" s="364"/>
      <c r="GUO108" s="364"/>
      <c r="GUP108" s="364"/>
      <c r="GUQ108" s="364"/>
      <c r="GUR108" s="364"/>
      <c r="GUS108" s="364"/>
      <c r="GUT108" s="364"/>
      <c r="GUU108" s="364"/>
      <c r="GUV108" s="364"/>
      <c r="GUW108" s="364"/>
      <c r="GUX108" s="364"/>
      <c r="GUY108" s="364"/>
      <c r="GUZ108" s="364"/>
      <c r="GVA108" s="364"/>
      <c r="GVB108" s="364"/>
      <c r="GVC108" s="364"/>
      <c r="GVD108" s="364"/>
      <c r="GVE108" s="364"/>
      <c r="GVF108" s="364"/>
      <c r="GVG108" s="364"/>
      <c r="GVH108" s="364"/>
      <c r="GVI108" s="364"/>
      <c r="GVJ108" s="364"/>
      <c r="GVK108" s="364"/>
      <c r="GVL108" s="364"/>
      <c r="GVM108" s="364"/>
      <c r="GVN108" s="364"/>
      <c r="GVO108" s="364"/>
      <c r="GVP108" s="364"/>
      <c r="GVQ108" s="364"/>
      <c r="GVR108" s="364"/>
      <c r="GVS108" s="364"/>
      <c r="GVT108" s="364"/>
      <c r="GVU108" s="364"/>
      <c r="GVV108" s="364"/>
      <c r="GVW108" s="364"/>
      <c r="GVX108" s="364"/>
      <c r="GVY108" s="364"/>
      <c r="GVZ108" s="364"/>
      <c r="GWA108" s="364"/>
      <c r="GWB108" s="364"/>
      <c r="GWC108" s="364"/>
      <c r="GWD108" s="364"/>
      <c r="GWE108" s="364"/>
      <c r="GWF108" s="364"/>
      <c r="GWG108" s="364"/>
      <c r="GWH108" s="364"/>
      <c r="GWI108" s="364"/>
      <c r="GWJ108" s="364"/>
      <c r="GWK108" s="364"/>
      <c r="GWL108" s="364"/>
      <c r="GWM108" s="364"/>
      <c r="GWN108" s="364"/>
      <c r="GWO108" s="364"/>
      <c r="GWP108" s="364"/>
      <c r="GWQ108" s="364"/>
      <c r="GWR108" s="364"/>
      <c r="GWS108" s="364"/>
      <c r="GWT108" s="364"/>
      <c r="GWU108" s="364"/>
      <c r="GWV108" s="364"/>
      <c r="GWW108" s="364"/>
      <c r="GWX108" s="364"/>
      <c r="GWY108" s="364"/>
      <c r="GWZ108" s="364"/>
      <c r="GXA108" s="364"/>
      <c r="GXB108" s="364"/>
      <c r="GXC108" s="364"/>
      <c r="GXD108" s="364"/>
      <c r="GXE108" s="364"/>
      <c r="GXF108" s="364"/>
      <c r="GXG108" s="364"/>
      <c r="GXH108" s="364"/>
      <c r="GXI108" s="364"/>
      <c r="GXJ108" s="364"/>
      <c r="GXK108" s="364"/>
      <c r="GXL108" s="364"/>
      <c r="GXM108" s="364"/>
      <c r="GXN108" s="364"/>
      <c r="GXO108" s="364"/>
      <c r="GXP108" s="364"/>
      <c r="GXQ108" s="364"/>
      <c r="GXR108" s="364"/>
      <c r="GXS108" s="364"/>
      <c r="GXT108" s="364"/>
      <c r="GXU108" s="364"/>
      <c r="GXV108" s="364"/>
      <c r="GXW108" s="364"/>
      <c r="GXX108" s="364"/>
      <c r="GXY108" s="364"/>
      <c r="GXZ108" s="364"/>
      <c r="GYA108" s="364"/>
      <c r="GYB108" s="364"/>
      <c r="GYC108" s="364"/>
      <c r="GYD108" s="364"/>
      <c r="GYE108" s="364"/>
      <c r="GYF108" s="364"/>
      <c r="GYG108" s="364"/>
      <c r="GYH108" s="364"/>
      <c r="GYI108" s="364"/>
      <c r="GYJ108" s="364"/>
      <c r="GYK108" s="364"/>
      <c r="GYL108" s="364"/>
      <c r="GYM108" s="364"/>
      <c r="GYN108" s="364"/>
      <c r="GYO108" s="364"/>
      <c r="GYP108" s="364"/>
      <c r="GYQ108" s="364"/>
      <c r="GYR108" s="364"/>
      <c r="GYS108" s="364"/>
      <c r="GYT108" s="364"/>
      <c r="GYU108" s="364"/>
      <c r="GYV108" s="364"/>
      <c r="GYW108" s="364"/>
      <c r="GYX108" s="364"/>
      <c r="GYY108" s="364"/>
      <c r="GYZ108" s="364"/>
      <c r="GZA108" s="364"/>
      <c r="GZB108" s="364"/>
      <c r="GZC108" s="364"/>
      <c r="GZD108" s="364"/>
      <c r="GZE108" s="364"/>
      <c r="GZF108" s="364"/>
      <c r="GZG108" s="364"/>
      <c r="GZH108" s="364"/>
      <c r="GZI108" s="364"/>
      <c r="GZJ108" s="364"/>
      <c r="GZK108" s="364"/>
      <c r="GZL108" s="364"/>
      <c r="GZM108" s="364"/>
      <c r="GZN108" s="364"/>
      <c r="GZO108" s="364"/>
      <c r="GZP108" s="364"/>
      <c r="GZQ108" s="364"/>
      <c r="GZR108" s="364"/>
      <c r="GZS108" s="364"/>
      <c r="GZT108" s="364"/>
      <c r="GZU108" s="364"/>
      <c r="GZV108" s="364"/>
      <c r="GZW108" s="364"/>
      <c r="GZX108" s="364"/>
      <c r="GZY108" s="364"/>
      <c r="GZZ108" s="364"/>
      <c r="HAA108" s="364"/>
      <c r="HAB108" s="364"/>
      <c r="HAC108" s="364"/>
      <c r="HAD108" s="364"/>
      <c r="HAE108" s="364"/>
      <c r="HAF108" s="364"/>
      <c r="HAG108" s="364"/>
      <c r="HAH108" s="364"/>
      <c r="HAI108" s="364"/>
      <c r="HAJ108" s="364"/>
      <c r="HAK108" s="364"/>
      <c r="HAL108" s="364"/>
      <c r="HAM108" s="364"/>
      <c r="HAN108" s="364"/>
      <c r="HAO108" s="364"/>
      <c r="HAP108" s="364"/>
      <c r="HAQ108" s="364"/>
      <c r="HAR108" s="364"/>
      <c r="HAS108" s="364"/>
      <c r="HAT108" s="364"/>
      <c r="HAU108" s="364"/>
      <c r="HAV108" s="364"/>
      <c r="HAW108" s="364"/>
      <c r="HAX108" s="364"/>
      <c r="HAY108" s="364"/>
      <c r="HAZ108" s="364"/>
      <c r="HBA108" s="364"/>
      <c r="HBB108" s="364"/>
      <c r="HBC108" s="364"/>
      <c r="HBD108" s="364"/>
      <c r="HBE108" s="364"/>
      <c r="HBF108" s="364"/>
      <c r="HBG108" s="364"/>
      <c r="HBH108" s="364"/>
      <c r="HBI108" s="364"/>
      <c r="HBJ108" s="364"/>
      <c r="HBK108" s="364"/>
      <c r="HBL108" s="364"/>
      <c r="HBM108" s="364"/>
      <c r="HBN108" s="364"/>
      <c r="HBO108" s="364"/>
      <c r="HBP108" s="364"/>
      <c r="HBQ108" s="364"/>
      <c r="HBR108" s="364"/>
      <c r="HBS108" s="364"/>
      <c r="HBT108" s="364"/>
      <c r="HBU108" s="364"/>
      <c r="HBV108" s="364"/>
      <c r="HBW108" s="364"/>
      <c r="HBX108" s="364"/>
      <c r="HBY108" s="364"/>
      <c r="HBZ108" s="364"/>
      <c r="HCA108" s="364"/>
      <c r="HCB108" s="364"/>
      <c r="HCC108" s="364"/>
      <c r="HCD108" s="364"/>
      <c r="HCE108" s="364"/>
      <c r="HCF108" s="364"/>
      <c r="HCG108" s="364"/>
      <c r="HCH108" s="364"/>
      <c r="HCI108" s="364"/>
      <c r="HCJ108" s="364"/>
      <c r="HCK108" s="364"/>
      <c r="HCL108" s="364"/>
      <c r="HCM108" s="364"/>
      <c r="HCN108" s="364"/>
      <c r="HCO108" s="364"/>
      <c r="HCP108" s="364"/>
      <c r="HCQ108" s="364"/>
      <c r="HCR108" s="364"/>
      <c r="HCS108" s="364"/>
      <c r="HCT108" s="364"/>
      <c r="HCU108" s="364"/>
      <c r="HCV108" s="364"/>
      <c r="HCW108" s="364"/>
      <c r="HCX108" s="364"/>
      <c r="HCY108" s="364"/>
      <c r="HCZ108" s="364"/>
      <c r="HDA108" s="364"/>
      <c r="HDB108" s="364"/>
      <c r="HDC108" s="364"/>
      <c r="HDD108" s="364"/>
      <c r="HDE108" s="364"/>
      <c r="HDF108" s="364"/>
      <c r="HDG108" s="364"/>
      <c r="HDH108" s="364"/>
      <c r="HDI108" s="364"/>
      <c r="HDJ108" s="364"/>
      <c r="HDK108" s="364"/>
      <c r="HDL108" s="364"/>
      <c r="HDM108" s="364"/>
      <c r="HDN108" s="364"/>
      <c r="HDO108" s="364"/>
      <c r="HDP108" s="364"/>
      <c r="HDQ108" s="364"/>
      <c r="HDR108" s="364"/>
      <c r="HDS108" s="364"/>
      <c r="HDT108" s="364"/>
      <c r="HDU108" s="364"/>
      <c r="HDV108" s="364"/>
      <c r="HDW108" s="364"/>
      <c r="HDX108" s="364"/>
      <c r="HDY108" s="364"/>
      <c r="HDZ108" s="364"/>
      <c r="HEA108" s="364"/>
      <c r="HEB108" s="364"/>
      <c r="HEC108" s="364"/>
      <c r="HED108" s="364"/>
      <c r="HEE108" s="364"/>
      <c r="HEF108" s="364"/>
      <c r="HEG108" s="364"/>
      <c r="HEH108" s="364"/>
      <c r="HEI108" s="364"/>
      <c r="HEJ108" s="364"/>
      <c r="HEK108" s="364"/>
      <c r="HEL108" s="364"/>
      <c r="HEM108" s="364"/>
      <c r="HEN108" s="364"/>
      <c r="HEO108" s="364"/>
      <c r="HEP108" s="364"/>
      <c r="HEQ108" s="364"/>
      <c r="HER108" s="364"/>
      <c r="HES108" s="364"/>
      <c r="HET108" s="364"/>
      <c r="HEU108" s="364"/>
      <c r="HEV108" s="364"/>
      <c r="HEW108" s="364"/>
      <c r="HEX108" s="364"/>
      <c r="HEY108" s="364"/>
      <c r="HEZ108" s="364"/>
      <c r="HFA108" s="364"/>
      <c r="HFB108" s="364"/>
      <c r="HFC108" s="364"/>
      <c r="HFD108" s="364"/>
      <c r="HFE108" s="364"/>
      <c r="HFF108" s="364"/>
      <c r="HFG108" s="364"/>
      <c r="HFH108" s="364"/>
      <c r="HFI108" s="364"/>
      <c r="HFJ108" s="364"/>
      <c r="HFK108" s="364"/>
      <c r="HFL108" s="364"/>
      <c r="HFM108" s="364"/>
      <c r="HFN108" s="364"/>
      <c r="HFO108" s="364"/>
      <c r="HFP108" s="364"/>
      <c r="HFQ108" s="364"/>
      <c r="HFR108" s="364"/>
      <c r="HFS108" s="364"/>
      <c r="HFT108" s="364"/>
      <c r="HFU108" s="364"/>
      <c r="HFV108" s="364"/>
      <c r="HFW108" s="364"/>
      <c r="HFX108" s="364"/>
      <c r="HFY108" s="364"/>
      <c r="HFZ108" s="364"/>
      <c r="HGA108" s="364"/>
      <c r="HGB108" s="364"/>
      <c r="HGC108" s="364"/>
      <c r="HGD108" s="364"/>
      <c r="HGE108" s="364"/>
      <c r="HGF108" s="364"/>
      <c r="HGG108" s="364"/>
      <c r="HGH108" s="364"/>
      <c r="HGI108" s="364"/>
      <c r="HGJ108" s="364"/>
      <c r="HGK108" s="364"/>
      <c r="HGL108" s="364"/>
      <c r="HGM108" s="364"/>
      <c r="HGN108" s="364"/>
      <c r="HGO108" s="364"/>
      <c r="HGP108" s="364"/>
      <c r="HGQ108" s="364"/>
      <c r="HGR108" s="364"/>
      <c r="HGS108" s="364"/>
      <c r="HGT108" s="364"/>
      <c r="HGU108" s="364"/>
      <c r="HGV108" s="364"/>
      <c r="HGW108" s="364"/>
      <c r="HGX108" s="364"/>
      <c r="HGY108" s="364"/>
      <c r="HGZ108" s="364"/>
      <c r="HHA108" s="364"/>
      <c r="HHB108" s="364"/>
      <c r="HHC108" s="364"/>
      <c r="HHD108" s="364"/>
      <c r="HHE108" s="364"/>
      <c r="HHF108" s="364"/>
      <c r="HHG108" s="364"/>
      <c r="HHH108" s="364"/>
      <c r="HHI108" s="364"/>
      <c r="HHJ108" s="364"/>
      <c r="HHK108" s="364"/>
      <c r="HHL108" s="364"/>
      <c r="HHM108" s="364"/>
      <c r="HHN108" s="364"/>
      <c r="HHO108" s="364"/>
      <c r="HHP108" s="364"/>
      <c r="HHQ108" s="364"/>
      <c r="HHR108" s="364"/>
      <c r="HHS108" s="364"/>
      <c r="HHT108" s="364"/>
      <c r="HHU108" s="364"/>
      <c r="HHV108" s="364"/>
      <c r="HHW108" s="364"/>
      <c r="HHX108" s="364"/>
      <c r="HHY108" s="364"/>
      <c r="HHZ108" s="364"/>
      <c r="HIA108" s="364"/>
      <c r="HIB108" s="364"/>
      <c r="HIC108" s="364"/>
      <c r="HID108" s="364"/>
      <c r="HIE108" s="364"/>
      <c r="HIF108" s="364"/>
      <c r="HIG108" s="364"/>
      <c r="HIH108" s="364"/>
      <c r="HII108" s="364"/>
      <c r="HIJ108" s="364"/>
      <c r="HIK108" s="364"/>
      <c r="HIL108" s="364"/>
      <c r="HIM108" s="364"/>
      <c r="HIN108" s="364"/>
      <c r="HIO108" s="364"/>
      <c r="HIP108" s="364"/>
      <c r="HIQ108" s="364"/>
      <c r="HIR108" s="364"/>
      <c r="HIS108" s="364"/>
      <c r="HIT108" s="364"/>
      <c r="HIU108" s="364"/>
      <c r="HIV108" s="364"/>
      <c r="HIW108" s="364"/>
      <c r="HIX108" s="364"/>
      <c r="HIY108" s="364"/>
      <c r="HIZ108" s="364"/>
      <c r="HJA108" s="364"/>
      <c r="HJB108" s="364"/>
      <c r="HJC108" s="364"/>
      <c r="HJD108" s="364"/>
      <c r="HJE108" s="364"/>
      <c r="HJF108" s="364"/>
      <c r="HJG108" s="364"/>
      <c r="HJH108" s="364"/>
      <c r="HJI108" s="364"/>
      <c r="HJJ108" s="364"/>
      <c r="HJK108" s="364"/>
      <c r="HJL108" s="364"/>
      <c r="HJM108" s="364"/>
      <c r="HJN108" s="364"/>
      <c r="HJO108" s="364"/>
      <c r="HJP108" s="364"/>
      <c r="HJQ108" s="364"/>
      <c r="HJR108" s="364"/>
      <c r="HJS108" s="364"/>
      <c r="HJT108" s="364"/>
      <c r="HJU108" s="364"/>
      <c r="HJV108" s="364"/>
      <c r="HJW108" s="364"/>
      <c r="HJX108" s="364"/>
      <c r="HJY108" s="364"/>
      <c r="HJZ108" s="364"/>
      <c r="HKA108" s="364"/>
      <c r="HKB108" s="364"/>
      <c r="HKC108" s="364"/>
      <c r="HKD108" s="364"/>
      <c r="HKE108" s="364"/>
      <c r="HKF108" s="364"/>
      <c r="HKG108" s="364"/>
      <c r="HKH108" s="364"/>
      <c r="HKI108" s="364"/>
      <c r="HKJ108" s="364"/>
      <c r="HKK108" s="364"/>
      <c r="HKL108" s="364"/>
      <c r="HKM108" s="364"/>
      <c r="HKN108" s="364"/>
      <c r="HKO108" s="364"/>
      <c r="HKP108" s="364"/>
      <c r="HKQ108" s="364"/>
      <c r="HKR108" s="364"/>
      <c r="HKS108" s="364"/>
      <c r="HKT108" s="364"/>
      <c r="HKU108" s="364"/>
      <c r="HKV108" s="364"/>
      <c r="HKW108" s="364"/>
      <c r="HKX108" s="364"/>
      <c r="HKY108" s="364"/>
      <c r="HKZ108" s="364"/>
      <c r="HLA108" s="364"/>
      <c r="HLB108" s="364"/>
      <c r="HLC108" s="364"/>
      <c r="HLD108" s="364"/>
      <c r="HLE108" s="364"/>
      <c r="HLF108" s="364"/>
      <c r="HLG108" s="364"/>
      <c r="HLH108" s="364"/>
      <c r="HLI108" s="364"/>
      <c r="HLJ108" s="364"/>
      <c r="HLK108" s="364"/>
      <c r="HLL108" s="364"/>
      <c r="HLM108" s="364"/>
      <c r="HLN108" s="364"/>
      <c r="HLO108" s="364"/>
      <c r="HLP108" s="364"/>
      <c r="HLQ108" s="364"/>
      <c r="HLR108" s="364"/>
      <c r="HLS108" s="364"/>
      <c r="HLT108" s="364"/>
      <c r="HLU108" s="364"/>
      <c r="HLV108" s="364"/>
      <c r="HLW108" s="364"/>
      <c r="HLX108" s="364"/>
      <c r="HLY108" s="364"/>
      <c r="HLZ108" s="364"/>
      <c r="HMA108" s="364"/>
      <c r="HMB108" s="364"/>
      <c r="HMC108" s="364"/>
      <c r="HMD108" s="364"/>
      <c r="HME108" s="364"/>
      <c r="HMF108" s="364"/>
      <c r="HMG108" s="364"/>
      <c r="HMH108" s="364"/>
      <c r="HMI108" s="364"/>
      <c r="HMJ108" s="364"/>
      <c r="HMK108" s="364"/>
      <c r="HML108" s="364"/>
      <c r="HMM108" s="364"/>
      <c r="HMN108" s="364"/>
      <c r="HMO108" s="364"/>
      <c r="HMP108" s="364"/>
      <c r="HMQ108" s="364"/>
      <c r="HMR108" s="364"/>
      <c r="HMS108" s="364"/>
      <c r="HMT108" s="364"/>
      <c r="HMU108" s="364"/>
      <c r="HMV108" s="364"/>
      <c r="HMW108" s="364"/>
      <c r="HMX108" s="364"/>
      <c r="HMY108" s="364"/>
      <c r="HMZ108" s="364"/>
      <c r="HNA108" s="364"/>
      <c r="HNB108" s="364"/>
      <c r="HNC108" s="364"/>
      <c r="HND108" s="364"/>
      <c r="HNE108" s="364"/>
      <c r="HNF108" s="364"/>
      <c r="HNG108" s="364"/>
      <c r="HNH108" s="364"/>
      <c r="HNI108" s="364"/>
      <c r="HNJ108" s="364"/>
      <c r="HNK108" s="364"/>
      <c r="HNL108" s="364"/>
      <c r="HNM108" s="364"/>
      <c r="HNN108" s="364"/>
      <c r="HNO108" s="364"/>
      <c r="HNP108" s="364"/>
      <c r="HNQ108" s="364"/>
      <c r="HNR108" s="364"/>
      <c r="HNS108" s="364"/>
      <c r="HNT108" s="364"/>
      <c r="HNU108" s="364"/>
      <c r="HNV108" s="364"/>
      <c r="HNW108" s="364"/>
      <c r="HNX108" s="364"/>
      <c r="HNY108" s="364"/>
      <c r="HNZ108" s="364"/>
      <c r="HOA108" s="364"/>
      <c r="HOB108" s="364"/>
      <c r="HOC108" s="364"/>
      <c r="HOD108" s="364"/>
      <c r="HOE108" s="364"/>
      <c r="HOF108" s="364"/>
      <c r="HOG108" s="364"/>
      <c r="HOH108" s="364"/>
      <c r="HOI108" s="364"/>
      <c r="HOJ108" s="364"/>
      <c r="HOK108" s="364"/>
      <c r="HOL108" s="364"/>
      <c r="HOM108" s="364"/>
      <c r="HON108" s="364"/>
      <c r="HOO108" s="364"/>
      <c r="HOP108" s="364"/>
      <c r="HOQ108" s="364"/>
      <c r="HOR108" s="364"/>
      <c r="HOS108" s="364"/>
      <c r="HOT108" s="364"/>
      <c r="HOU108" s="364"/>
      <c r="HOV108" s="364"/>
      <c r="HOW108" s="364"/>
      <c r="HOX108" s="364"/>
      <c r="HOY108" s="364"/>
      <c r="HOZ108" s="364"/>
      <c r="HPA108" s="364"/>
      <c r="HPB108" s="364"/>
      <c r="HPC108" s="364"/>
      <c r="HPD108" s="364"/>
      <c r="HPE108" s="364"/>
      <c r="HPF108" s="364"/>
      <c r="HPG108" s="364"/>
      <c r="HPH108" s="364"/>
      <c r="HPI108" s="364"/>
      <c r="HPJ108" s="364"/>
      <c r="HPK108" s="364"/>
      <c r="HPL108" s="364"/>
      <c r="HPM108" s="364"/>
      <c r="HPN108" s="364"/>
      <c r="HPO108" s="364"/>
      <c r="HPP108" s="364"/>
      <c r="HPQ108" s="364"/>
      <c r="HPR108" s="364"/>
      <c r="HPS108" s="364"/>
      <c r="HPT108" s="364"/>
      <c r="HPU108" s="364"/>
      <c r="HPV108" s="364"/>
      <c r="HPW108" s="364"/>
      <c r="HPX108" s="364"/>
      <c r="HPY108" s="364"/>
      <c r="HPZ108" s="364"/>
      <c r="HQA108" s="364"/>
      <c r="HQB108" s="364"/>
      <c r="HQC108" s="364"/>
      <c r="HQD108" s="364"/>
      <c r="HQE108" s="364"/>
      <c r="HQF108" s="364"/>
      <c r="HQG108" s="364"/>
      <c r="HQH108" s="364"/>
      <c r="HQI108" s="364"/>
      <c r="HQJ108" s="364"/>
      <c r="HQK108" s="364"/>
      <c r="HQL108" s="364"/>
      <c r="HQM108" s="364"/>
      <c r="HQN108" s="364"/>
      <c r="HQO108" s="364"/>
      <c r="HQP108" s="364"/>
      <c r="HQQ108" s="364"/>
      <c r="HQR108" s="364"/>
      <c r="HQS108" s="364"/>
      <c r="HQT108" s="364"/>
      <c r="HQU108" s="364"/>
      <c r="HQV108" s="364"/>
      <c r="HQW108" s="364"/>
      <c r="HQX108" s="364"/>
      <c r="HQY108" s="364"/>
      <c r="HQZ108" s="364"/>
      <c r="HRA108" s="364"/>
      <c r="HRB108" s="364"/>
      <c r="HRC108" s="364"/>
      <c r="HRD108" s="364"/>
      <c r="HRE108" s="364"/>
      <c r="HRF108" s="364"/>
      <c r="HRG108" s="364"/>
      <c r="HRH108" s="364"/>
      <c r="HRI108" s="364"/>
      <c r="HRJ108" s="364"/>
      <c r="HRK108" s="364"/>
      <c r="HRL108" s="364"/>
      <c r="HRM108" s="364"/>
      <c r="HRN108" s="364"/>
      <c r="HRO108" s="364"/>
      <c r="HRP108" s="364"/>
      <c r="HRQ108" s="364"/>
      <c r="HRR108" s="364"/>
      <c r="HRS108" s="364"/>
      <c r="HRT108" s="364"/>
      <c r="HRU108" s="364"/>
      <c r="HRV108" s="364"/>
      <c r="HRW108" s="364"/>
      <c r="HRX108" s="364"/>
      <c r="HRY108" s="364"/>
      <c r="HRZ108" s="364"/>
      <c r="HSA108" s="364"/>
      <c r="HSB108" s="364"/>
      <c r="HSC108" s="364"/>
      <c r="HSD108" s="364"/>
      <c r="HSE108" s="364"/>
      <c r="HSF108" s="364"/>
      <c r="HSG108" s="364"/>
      <c r="HSH108" s="364"/>
      <c r="HSI108" s="364"/>
      <c r="HSJ108" s="364"/>
      <c r="HSK108" s="364"/>
      <c r="HSL108" s="364"/>
      <c r="HSM108" s="364"/>
      <c r="HSN108" s="364"/>
      <c r="HSO108" s="364"/>
      <c r="HSP108" s="364"/>
      <c r="HSQ108" s="364"/>
      <c r="HSR108" s="364"/>
      <c r="HSS108" s="364"/>
      <c r="HST108" s="364"/>
      <c r="HSU108" s="364"/>
      <c r="HSV108" s="364"/>
      <c r="HSW108" s="364"/>
      <c r="HSX108" s="364"/>
      <c r="HSY108" s="364"/>
      <c r="HSZ108" s="364"/>
      <c r="HTA108" s="364"/>
      <c r="HTB108" s="364"/>
      <c r="HTC108" s="364"/>
      <c r="HTD108" s="364"/>
      <c r="HTE108" s="364"/>
      <c r="HTF108" s="364"/>
      <c r="HTG108" s="364"/>
      <c r="HTH108" s="364"/>
      <c r="HTI108" s="364"/>
      <c r="HTJ108" s="364"/>
      <c r="HTK108" s="364"/>
      <c r="HTL108" s="364"/>
      <c r="HTM108" s="364"/>
      <c r="HTN108" s="364"/>
      <c r="HTO108" s="364"/>
      <c r="HTP108" s="364"/>
      <c r="HTQ108" s="364"/>
      <c r="HTR108" s="364"/>
      <c r="HTS108" s="364"/>
      <c r="HTT108" s="364"/>
      <c r="HTU108" s="364"/>
      <c r="HTV108" s="364"/>
      <c r="HTW108" s="364"/>
      <c r="HTX108" s="364"/>
      <c r="HTY108" s="364"/>
      <c r="HTZ108" s="364"/>
      <c r="HUA108" s="364"/>
      <c r="HUB108" s="364"/>
      <c r="HUC108" s="364"/>
      <c r="HUD108" s="364"/>
      <c r="HUE108" s="364"/>
      <c r="HUF108" s="364"/>
      <c r="HUG108" s="364"/>
      <c r="HUH108" s="364"/>
      <c r="HUI108" s="364"/>
      <c r="HUJ108" s="364"/>
      <c r="HUK108" s="364"/>
      <c r="HUL108" s="364"/>
      <c r="HUM108" s="364"/>
      <c r="HUN108" s="364"/>
      <c r="HUO108" s="364"/>
      <c r="HUP108" s="364"/>
      <c r="HUQ108" s="364"/>
      <c r="HUR108" s="364"/>
      <c r="HUS108" s="364"/>
      <c r="HUT108" s="364"/>
      <c r="HUU108" s="364"/>
      <c r="HUV108" s="364"/>
      <c r="HUW108" s="364"/>
      <c r="HUX108" s="364"/>
      <c r="HUY108" s="364"/>
      <c r="HUZ108" s="364"/>
      <c r="HVA108" s="364"/>
      <c r="HVB108" s="364"/>
      <c r="HVC108" s="364"/>
      <c r="HVD108" s="364"/>
      <c r="HVE108" s="364"/>
      <c r="HVF108" s="364"/>
      <c r="HVG108" s="364"/>
      <c r="HVH108" s="364"/>
      <c r="HVI108" s="364"/>
      <c r="HVJ108" s="364"/>
      <c r="HVK108" s="364"/>
      <c r="HVL108" s="364"/>
      <c r="HVM108" s="364"/>
      <c r="HVN108" s="364"/>
      <c r="HVO108" s="364"/>
      <c r="HVP108" s="364"/>
      <c r="HVQ108" s="364"/>
      <c r="HVR108" s="364"/>
      <c r="HVS108" s="364"/>
      <c r="HVT108" s="364"/>
      <c r="HVU108" s="364"/>
      <c r="HVV108" s="364"/>
      <c r="HVW108" s="364"/>
      <c r="HVX108" s="364"/>
      <c r="HVY108" s="364"/>
      <c r="HVZ108" s="364"/>
      <c r="HWA108" s="364"/>
      <c r="HWB108" s="364"/>
      <c r="HWC108" s="364"/>
      <c r="HWD108" s="364"/>
      <c r="HWE108" s="364"/>
      <c r="HWF108" s="364"/>
      <c r="HWG108" s="364"/>
      <c r="HWH108" s="364"/>
      <c r="HWI108" s="364"/>
      <c r="HWJ108" s="364"/>
      <c r="HWK108" s="364"/>
      <c r="HWL108" s="364"/>
      <c r="HWM108" s="364"/>
      <c r="HWN108" s="364"/>
      <c r="HWO108" s="364"/>
      <c r="HWP108" s="364"/>
      <c r="HWQ108" s="364"/>
      <c r="HWR108" s="364"/>
      <c r="HWS108" s="364"/>
      <c r="HWT108" s="364"/>
      <c r="HWU108" s="364"/>
      <c r="HWV108" s="364"/>
      <c r="HWW108" s="364"/>
      <c r="HWX108" s="364"/>
      <c r="HWY108" s="364"/>
      <c r="HWZ108" s="364"/>
      <c r="HXA108" s="364"/>
      <c r="HXB108" s="364"/>
      <c r="HXC108" s="364"/>
      <c r="HXD108" s="364"/>
      <c r="HXE108" s="364"/>
      <c r="HXF108" s="364"/>
      <c r="HXG108" s="364"/>
      <c r="HXH108" s="364"/>
      <c r="HXI108" s="364"/>
      <c r="HXJ108" s="364"/>
      <c r="HXK108" s="364"/>
      <c r="HXL108" s="364"/>
      <c r="HXM108" s="364"/>
      <c r="HXN108" s="364"/>
      <c r="HXO108" s="364"/>
      <c r="HXP108" s="364"/>
      <c r="HXQ108" s="364"/>
      <c r="HXR108" s="364"/>
      <c r="HXS108" s="364"/>
      <c r="HXT108" s="364"/>
      <c r="HXU108" s="364"/>
      <c r="HXV108" s="364"/>
      <c r="HXW108" s="364"/>
      <c r="HXX108" s="364"/>
      <c r="HXY108" s="364"/>
      <c r="HXZ108" s="364"/>
      <c r="HYA108" s="364"/>
      <c r="HYB108" s="364"/>
      <c r="HYC108" s="364"/>
      <c r="HYD108" s="364"/>
      <c r="HYE108" s="364"/>
      <c r="HYF108" s="364"/>
      <c r="HYG108" s="364"/>
      <c r="HYH108" s="364"/>
      <c r="HYI108" s="364"/>
      <c r="HYJ108" s="364"/>
      <c r="HYK108" s="364"/>
      <c r="HYL108" s="364"/>
      <c r="HYM108" s="364"/>
      <c r="HYN108" s="364"/>
      <c r="HYO108" s="364"/>
      <c r="HYP108" s="364"/>
      <c r="HYQ108" s="364"/>
      <c r="HYR108" s="364"/>
      <c r="HYS108" s="364"/>
      <c r="HYT108" s="364"/>
      <c r="HYU108" s="364"/>
      <c r="HYV108" s="364"/>
      <c r="HYW108" s="364"/>
      <c r="HYX108" s="364"/>
      <c r="HYY108" s="364"/>
      <c r="HYZ108" s="364"/>
      <c r="HZA108" s="364"/>
      <c r="HZB108" s="364"/>
      <c r="HZC108" s="364"/>
      <c r="HZD108" s="364"/>
      <c r="HZE108" s="364"/>
      <c r="HZF108" s="364"/>
      <c r="HZG108" s="364"/>
      <c r="HZH108" s="364"/>
      <c r="HZI108" s="364"/>
      <c r="HZJ108" s="364"/>
      <c r="HZK108" s="364"/>
      <c r="HZL108" s="364"/>
      <c r="HZM108" s="364"/>
      <c r="HZN108" s="364"/>
      <c r="HZO108" s="364"/>
      <c r="HZP108" s="364"/>
      <c r="HZQ108" s="364"/>
      <c r="HZR108" s="364"/>
      <c r="HZS108" s="364"/>
      <c r="HZT108" s="364"/>
      <c r="HZU108" s="364"/>
      <c r="HZV108" s="364"/>
      <c r="HZW108" s="364"/>
      <c r="HZX108" s="364"/>
      <c r="HZY108" s="364"/>
      <c r="HZZ108" s="364"/>
      <c r="IAA108" s="364"/>
      <c r="IAB108" s="364"/>
      <c r="IAC108" s="364"/>
      <c r="IAD108" s="364"/>
      <c r="IAE108" s="364"/>
      <c r="IAF108" s="364"/>
      <c r="IAG108" s="364"/>
      <c r="IAH108" s="364"/>
      <c r="IAI108" s="364"/>
      <c r="IAJ108" s="364"/>
      <c r="IAK108" s="364"/>
      <c r="IAL108" s="364"/>
      <c r="IAM108" s="364"/>
      <c r="IAN108" s="364"/>
      <c r="IAO108" s="364"/>
      <c r="IAP108" s="364"/>
      <c r="IAQ108" s="364"/>
      <c r="IAR108" s="364"/>
      <c r="IAS108" s="364"/>
      <c r="IAT108" s="364"/>
      <c r="IAU108" s="364"/>
      <c r="IAV108" s="364"/>
      <c r="IAW108" s="364"/>
      <c r="IAX108" s="364"/>
      <c r="IAY108" s="364"/>
      <c r="IAZ108" s="364"/>
      <c r="IBA108" s="364"/>
      <c r="IBB108" s="364"/>
      <c r="IBC108" s="364"/>
      <c r="IBD108" s="364"/>
      <c r="IBE108" s="364"/>
      <c r="IBF108" s="364"/>
      <c r="IBG108" s="364"/>
      <c r="IBH108" s="364"/>
      <c r="IBI108" s="364"/>
      <c r="IBJ108" s="364"/>
      <c r="IBK108" s="364"/>
      <c r="IBL108" s="364"/>
      <c r="IBM108" s="364"/>
      <c r="IBN108" s="364"/>
      <c r="IBO108" s="364"/>
      <c r="IBP108" s="364"/>
      <c r="IBQ108" s="364"/>
      <c r="IBR108" s="364"/>
      <c r="IBS108" s="364"/>
      <c r="IBT108" s="364"/>
      <c r="IBU108" s="364"/>
      <c r="IBV108" s="364"/>
      <c r="IBW108" s="364"/>
      <c r="IBX108" s="364"/>
      <c r="IBY108" s="364"/>
      <c r="IBZ108" s="364"/>
      <c r="ICA108" s="364"/>
      <c r="ICB108" s="364"/>
      <c r="ICC108" s="364"/>
      <c r="ICD108" s="364"/>
      <c r="ICE108" s="364"/>
      <c r="ICF108" s="364"/>
      <c r="ICG108" s="364"/>
      <c r="ICH108" s="364"/>
      <c r="ICI108" s="364"/>
      <c r="ICJ108" s="364"/>
      <c r="ICK108" s="364"/>
      <c r="ICL108" s="364"/>
      <c r="ICM108" s="364"/>
      <c r="ICN108" s="364"/>
      <c r="ICO108" s="364"/>
      <c r="ICP108" s="364"/>
      <c r="ICQ108" s="364"/>
      <c r="ICR108" s="364"/>
      <c r="ICS108" s="364"/>
      <c r="ICT108" s="364"/>
      <c r="ICU108" s="364"/>
      <c r="ICV108" s="364"/>
      <c r="ICW108" s="364"/>
      <c r="ICX108" s="364"/>
      <c r="ICY108" s="364"/>
      <c r="ICZ108" s="364"/>
      <c r="IDA108" s="364"/>
      <c r="IDB108" s="364"/>
      <c r="IDC108" s="364"/>
      <c r="IDD108" s="364"/>
      <c r="IDE108" s="364"/>
      <c r="IDF108" s="364"/>
      <c r="IDG108" s="364"/>
      <c r="IDH108" s="364"/>
      <c r="IDI108" s="364"/>
      <c r="IDJ108" s="364"/>
      <c r="IDK108" s="364"/>
      <c r="IDL108" s="364"/>
      <c r="IDM108" s="364"/>
      <c r="IDN108" s="364"/>
      <c r="IDO108" s="364"/>
      <c r="IDP108" s="364"/>
      <c r="IDQ108" s="364"/>
      <c r="IDR108" s="364"/>
      <c r="IDS108" s="364"/>
      <c r="IDT108" s="364"/>
      <c r="IDU108" s="364"/>
      <c r="IDV108" s="364"/>
      <c r="IDW108" s="364"/>
      <c r="IDX108" s="364"/>
      <c r="IDY108" s="364"/>
      <c r="IDZ108" s="364"/>
      <c r="IEA108" s="364"/>
      <c r="IEB108" s="364"/>
      <c r="IEC108" s="364"/>
      <c r="IED108" s="364"/>
      <c r="IEE108" s="364"/>
      <c r="IEF108" s="364"/>
      <c r="IEG108" s="364"/>
      <c r="IEH108" s="364"/>
      <c r="IEI108" s="364"/>
      <c r="IEJ108" s="364"/>
      <c r="IEK108" s="364"/>
      <c r="IEL108" s="364"/>
      <c r="IEM108" s="364"/>
      <c r="IEN108" s="364"/>
      <c r="IEO108" s="364"/>
      <c r="IEP108" s="364"/>
      <c r="IEQ108" s="364"/>
      <c r="IER108" s="364"/>
      <c r="IES108" s="364"/>
      <c r="IET108" s="364"/>
      <c r="IEU108" s="364"/>
      <c r="IEV108" s="364"/>
      <c r="IEW108" s="364"/>
      <c r="IEX108" s="364"/>
      <c r="IEY108" s="364"/>
      <c r="IEZ108" s="364"/>
      <c r="IFA108" s="364"/>
      <c r="IFB108" s="364"/>
      <c r="IFC108" s="364"/>
      <c r="IFD108" s="364"/>
      <c r="IFE108" s="364"/>
      <c r="IFF108" s="364"/>
      <c r="IFG108" s="364"/>
      <c r="IFH108" s="364"/>
      <c r="IFI108" s="364"/>
      <c r="IFJ108" s="364"/>
      <c r="IFK108" s="364"/>
      <c r="IFL108" s="364"/>
      <c r="IFM108" s="364"/>
      <c r="IFN108" s="364"/>
      <c r="IFO108" s="364"/>
      <c r="IFP108" s="364"/>
      <c r="IFQ108" s="364"/>
      <c r="IFR108" s="364"/>
      <c r="IFS108" s="364"/>
      <c r="IFT108" s="364"/>
      <c r="IFU108" s="364"/>
      <c r="IFV108" s="364"/>
      <c r="IFW108" s="364"/>
      <c r="IFX108" s="364"/>
      <c r="IFY108" s="364"/>
      <c r="IFZ108" s="364"/>
      <c r="IGA108" s="364"/>
      <c r="IGB108" s="364"/>
      <c r="IGC108" s="364"/>
      <c r="IGD108" s="364"/>
      <c r="IGE108" s="364"/>
      <c r="IGF108" s="364"/>
      <c r="IGG108" s="364"/>
      <c r="IGH108" s="364"/>
      <c r="IGI108" s="364"/>
      <c r="IGJ108" s="364"/>
      <c r="IGK108" s="364"/>
      <c r="IGL108" s="364"/>
      <c r="IGM108" s="364"/>
      <c r="IGN108" s="364"/>
      <c r="IGO108" s="364"/>
      <c r="IGP108" s="364"/>
      <c r="IGQ108" s="364"/>
      <c r="IGR108" s="364"/>
      <c r="IGS108" s="364"/>
      <c r="IGT108" s="364"/>
      <c r="IGU108" s="364"/>
      <c r="IGV108" s="364"/>
      <c r="IGW108" s="364"/>
      <c r="IGX108" s="364"/>
      <c r="IGY108" s="364"/>
      <c r="IGZ108" s="364"/>
      <c r="IHA108" s="364"/>
      <c r="IHB108" s="364"/>
      <c r="IHC108" s="364"/>
      <c r="IHD108" s="364"/>
      <c r="IHE108" s="364"/>
      <c r="IHF108" s="364"/>
      <c r="IHG108" s="364"/>
      <c r="IHH108" s="364"/>
      <c r="IHI108" s="364"/>
      <c r="IHJ108" s="364"/>
      <c r="IHK108" s="364"/>
      <c r="IHL108" s="364"/>
      <c r="IHM108" s="364"/>
      <c r="IHN108" s="364"/>
      <c r="IHO108" s="364"/>
      <c r="IHP108" s="364"/>
      <c r="IHQ108" s="364"/>
      <c r="IHR108" s="364"/>
      <c r="IHS108" s="364"/>
      <c r="IHT108" s="364"/>
      <c r="IHU108" s="364"/>
      <c r="IHV108" s="364"/>
      <c r="IHW108" s="364"/>
      <c r="IHX108" s="364"/>
      <c r="IHY108" s="364"/>
      <c r="IHZ108" s="364"/>
      <c r="IIA108" s="364"/>
      <c r="IIB108" s="364"/>
      <c r="IIC108" s="364"/>
      <c r="IID108" s="364"/>
      <c r="IIE108" s="364"/>
      <c r="IIF108" s="364"/>
      <c r="IIG108" s="364"/>
      <c r="IIH108" s="364"/>
      <c r="III108" s="364"/>
      <c r="IIJ108" s="364"/>
      <c r="IIK108" s="364"/>
      <c r="IIL108" s="364"/>
      <c r="IIM108" s="364"/>
      <c r="IIN108" s="364"/>
      <c r="IIO108" s="364"/>
      <c r="IIP108" s="364"/>
      <c r="IIQ108" s="364"/>
      <c r="IIR108" s="364"/>
      <c r="IIS108" s="364"/>
      <c r="IIT108" s="364"/>
      <c r="IIU108" s="364"/>
      <c r="IIV108" s="364"/>
      <c r="IIW108" s="364"/>
      <c r="IIX108" s="364"/>
      <c r="IIY108" s="364"/>
      <c r="IIZ108" s="364"/>
      <c r="IJA108" s="364"/>
      <c r="IJB108" s="364"/>
      <c r="IJC108" s="364"/>
      <c r="IJD108" s="364"/>
      <c r="IJE108" s="364"/>
      <c r="IJF108" s="364"/>
      <c r="IJG108" s="364"/>
      <c r="IJH108" s="364"/>
      <c r="IJI108" s="364"/>
      <c r="IJJ108" s="364"/>
      <c r="IJK108" s="364"/>
      <c r="IJL108" s="364"/>
      <c r="IJM108" s="364"/>
      <c r="IJN108" s="364"/>
      <c r="IJO108" s="364"/>
      <c r="IJP108" s="364"/>
      <c r="IJQ108" s="364"/>
      <c r="IJR108" s="364"/>
      <c r="IJS108" s="364"/>
      <c r="IJT108" s="364"/>
      <c r="IJU108" s="364"/>
      <c r="IJV108" s="364"/>
      <c r="IJW108" s="364"/>
      <c r="IJX108" s="364"/>
      <c r="IJY108" s="364"/>
      <c r="IJZ108" s="364"/>
      <c r="IKA108" s="364"/>
      <c r="IKB108" s="364"/>
      <c r="IKC108" s="364"/>
      <c r="IKD108" s="364"/>
      <c r="IKE108" s="364"/>
      <c r="IKF108" s="364"/>
      <c r="IKG108" s="364"/>
      <c r="IKH108" s="364"/>
      <c r="IKI108" s="364"/>
      <c r="IKJ108" s="364"/>
      <c r="IKK108" s="364"/>
      <c r="IKL108" s="364"/>
      <c r="IKM108" s="364"/>
      <c r="IKN108" s="364"/>
      <c r="IKO108" s="364"/>
      <c r="IKP108" s="364"/>
      <c r="IKQ108" s="364"/>
      <c r="IKR108" s="364"/>
      <c r="IKS108" s="364"/>
      <c r="IKT108" s="364"/>
      <c r="IKU108" s="364"/>
      <c r="IKV108" s="364"/>
      <c r="IKW108" s="364"/>
      <c r="IKX108" s="364"/>
      <c r="IKY108" s="364"/>
      <c r="IKZ108" s="364"/>
      <c r="ILA108" s="364"/>
      <c r="ILB108" s="364"/>
      <c r="ILC108" s="364"/>
      <c r="ILD108" s="364"/>
      <c r="ILE108" s="364"/>
      <c r="ILF108" s="364"/>
      <c r="ILG108" s="364"/>
      <c r="ILH108" s="364"/>
      <c r="ILI108" s="364"/>
      <c r="ILJ108" s="364"/>
      <c r="ILK108" s="364"/>
      <c r="ILL108" s="364"/>
      <c r="ILM108" s="364"/>
      <c r="ILN108" s="364"/>
      <c r="ILO108" s="364"/>
      <c r="ILP108" s="364"/>
      <c r="ILQ108" s="364"/>
      <c r="ILR108" s="364"/>
      <c r="ILS108" s="364"/>
      <c r="ILT108" s="364"/>
      <c r="ILU108" s="364"/>
      <c r="ILV108" s="364"/>
      <c r="ILW108" s="364"/>
      <c r="ILX108" s="364"/>
      <c r="ILY108" s="364"/>
      <c r="ILZ108" s="364"/>
      <c r="IMA108" s="364"/>
      <c r="IMB108" s="364"/>
      <c r="IMC108" s="364"/>
      <c r="IMD108" s="364"/>
      <c r="IME108" s="364"/>
      <c r="IMF108" s="364"/>
      <c r="IMG108" s="364"/>
      <c r="IMH108" s="364"/>
      <c r="IMI108" s="364"/>
      <c r="IMJ108" s="364"/>
      <c r="IMK108" s="364"/>
      <c r="IML108" s="364"/>
      <c r="IMM108" s="364"/>
      <c r="IMN108" s="364"/>
      <c r="IMO108" s="364"/>
      <c r="IMP108" s="364"/>
      <c r="IMQ108" s="364"/>
      <c r="IMR108" s="364"/>
      <c r="IMS108" s="364"/>
      <c r="IMT108" s="364"/>
      <c r="IMU108" s="364"/>
      <c r="IMV108" s="364"/>
      <c r="IMW108" s="364"/>
      <c r="IMX108" s="364"/>
      <c r="IMY108" s="364"/>
      <c r="IMZ108" s="364"/>
      <c r="INA108" s="364"/>
      <c r="INB108" s="364"/>
      <c r="INC108" s="364"/>
      <c r="IND108" s="364"/>
      <c r="INE108" s="364"/>
      <c r="INF108" s="364"/>
      <c r="ING108" s="364"/>
      <c r="INH108" s="364"/>
      <c r="INI108" s="364"/>
      <c r="INJ108" s="364"/>
      <c r="INK108" s="364"/>
      <c r="INL108" s="364"/>
      <c r="INM108" s="364"/>
      <c r="INN108" s="364"/>
      <c r="INO108" s="364"/>
      <c r="INP108" s="364"/>
      <c r="INQ108" s="364"/>
      <c r="INR108" s="364"/>
      <c r="INS108" s="364"/>
      <c r="INT108" s="364"/>
      <c r="INU108" s="364"/>
      <c r="INV108" s="364"/>
      <c r="INW108" s="364"/>
      <c r="INX108" s="364"/>
      <c r="INY108" s="364"/>
      <c r="INZ108" s="364"/>
      <c r="IOA108" s="364"/>
      <c r="IOB108" s="364"/>
      <c r="IOC108" s="364"/>
      <c r="IOD108" s="364"/>
      <c r="IOE108" s="364"/>
      <c r="IOF108" s="364"/>
      <c r="IOG108" s="364"/>
      <c r="IOH108" s="364"/>
      <c r="IOI108" s="364"/>
      <c r="IOJ108" s="364"/>
      <c r="IOK108" s="364"/>
      <c r="IOL108" s="364"/>
      <c r="IOM108" s="364"/>
      <c r="ION108" s="364"/>
      <c r="IOO108" s="364"/>
      <c r="IOP108" s="364"/>
      <c r="IOQ108" s="364"/>
      <c r="IOR108" s="364"/>
      <c r="IOS108" s="364"/>
      <c r="IOT108" s="364"/>
      <c r="IOU108" s="364"/>
      <c r="IOV108" s="364"/>
      <c r="IOW108" s="364"/>
      <c r="IOX108" s="364"/>
      <c r="IOY108" s="364"/>
      <c r="IOZ108" s="364"/>
      <c r="IPA108" s="364"/>
      <c r="IPB108" s="364"/>
      <c r="IPC108" s="364"/>
      <c r="IPD108" s="364"/>
      <c r="IPE108" s="364"/>
      <c r="IPF108" s="364"/>
      <c r="IPG108" s="364"/>
      <c r="IPH108" s="364"/>
      <c r="IPI108" s="364"/>
      <c r="IPJ108" s="364"/>
      <c r="IPK108" s="364"/>
      <c r="IPL108" s="364"/>
      <c r="IPM108" s="364"/>
      <c r="IPN108" s="364"/>
      <c r="IPO108" s="364"/>
      <c r="IPP108" s="364"/>
      <c r="IPQ108" s="364"/>
      <c r="IPR108" s="364"/>
      <c r="IPS108" s="364"/>
      <c r="IPT108" s="364"/>
      <c r="IPU108" s="364"/>
      <c r="IPV108" s="364"/>
      <c r="IPW108" s="364"/>
      <c r="IPX108" s="364"/>
      <c r="IPY108" s="364"/>
      <c r="IPZ108" s="364"/>
      <c r="IQA108" s="364"/>
      <c r="IQB108" s="364"/>
      <c r="IQC108" s="364"/>
      <c r="IQD108" s="364"/>
      <c r="IQE108" s="364"/>
      <c r="IQF108" s="364"/>
      <c r="IQG108" s="364"/>
      <c r="IQH108" s="364"/>
      <c r="IQI108" s="364"/>
      <c r="IQJ108" s="364"/>
      <c r="IQK108" s="364"/>
      <c r="IQL108" s="364"/>
      <c r="IQM108" s="364"/>
      <c r="IQN108" s="364"/>
      <c r="IQO108" s="364"/>
      <c r="IQP108" s="364"/>
      <c r="IQQ108" s="364"/>
      <c r="IQR108" s="364"/>
      <c r="IQS108" s="364"/>
      <c r="IQT108" s="364"/>
      <c r="IQU108" s="364"/>
      <c r="IQV108" s="364"/>
      <c r="IQW108" s="364"/>
      <c r="IQX108" s="364"/>
      <c r="IQY108" s="364"/>
      <c r="IQZ108" s="364"/>
      <c r="IRA108" s="364"/>
      <c r="IRB108" s="364"/>
      <c r="IRC108" s="364"/>
      <c r="IRD108" s="364"/>
      <c r="IRE108" s="364"/>
      <c r="IRF108" s="364"/>
      <c r="IRG108" s="364"/>
      <c r="IRH108" s="364"/>
      <c r="IRI108" s="364"/>
      <c r="IRJ108" s="364"/>
      <c r="IRK108" s="364"/>
      <c r="IRL108" s="364"/>
      <c r="IRM108" s="364"/>
      <c r="IRN108" s="364"/>
      <c r="IRO108" s="364"/>
      <c r="IRP108" s="364"/>
      <c r="IRQ108" s="364"/>
      <c r="IRR108" s="364"/>
      <c r="IRS108" s="364"/>
      <c r="IRT108" s="364"/>
      <c r="IRU108" s="364"/>
      <c r="IRV108" s="364"/>
      <c r="IRW108" s="364"/>
      <c r="IRX108" s="364"/>
      <c r="IRY108" s="364"/>
      <c r="IRZ108" s="364"/>
      <c r="ISA108" s="364"/>
      <c r="ISB108" s="364"/>
      <c r="ISC108" s="364"/>
      <c r="ISD108" s="364"/>
      <c r="ISE108" s="364"/>
      <c r="ISF108" s="364"/>
      <c r="ISG108" s="364"/>
      <c r="ISH108" s="364"/>
      <c r="ISI108" s="364"/>
      <c r="ISJ108" s="364"/>
      <c r="ISK108" s="364"/>
      <c r="ISL108" s="364"/>
      <c r="ISM108" s="364"/>
      <c r="ISN108" s="364"/>
      <c r="ISO108" s="364"/>
      <c r="ISP108" s="364"/>
      <c r="ISQ108" s="364"/>
      <c r="ISR108" s="364"/>
      <c r="ISS108" s="364"/>
      <c r="IST108" s="364"/>
      <c r="ISU108" s="364"/>
      <c r="ISV108" s="364"/>
      <c r="ISW108" s="364"/>
      <c r="ISX108" s="364"/>
      <c r="ISY108" s="364"/>
      <c r="ISZ108" s="364"/>
      <c r="ITA108" s="364"/>
      <c r="ITB108" s="364"/>
      <c r="ITC108" s="364"/>
      <c r="ITD108" s="364"/>
      <c r="ITE108" s="364"/>
      <c r="ITF108" s="364"/>
      <c r="ITG108" s="364"/>
      <c r="ITH108" s="364"/>
      <c r="ITI108" s="364"/>
      <c r="ITJ108" s="364"/>
      <c r="ITK108" s="364"/>
      <c r="ITL108" s="364"/>
      <c r="ITM108" s="364"/>
      <c r="ITN108" s="364"/>
      <c r="ITO108" s="364"/>
      <c r="ITP108" s="364"/>
      <c r="ITQ108" s="364"/>
      <c r="ITR108" s="364"/>
      <c r="ITS108" s="364"/>
      <c r="ITT108" s="364"/>
      <c r="ITU108" s="364"/>
      <c r="ITV108" s="364"/>
      <c r="ITW108" s="364"/>
      <c r="ITX108" s="364"/>
      <c r="ITY108" s="364"/>
      <c r="ITZ108" s="364"/>
      <c r="IUA108" s="364"/>
      <c r="IUB108" s="364"/>
      <c r="IUC108" s="364"/>
      <c r="IUD108" s="364"/>
      <c r="IUE108" s="364"/>
      <c r="IUF108" s="364"/>
      <c r="IUG108" s="364"/>
      <c r="IUH108" s="364"/>
      <c r="IUI108" s="364"/>
      <c r="IUJ108" s="364"/>
      <c r="IUK108" s="364"/>
      <c r="IUL108" s="364"/>
      <c r="IUM108" s="364"/>
      <c r="IUN108" s="364"/>
      <c r="IUO108" s="364"/>
      <c r="IUP108" s="364"/>
      <c r="IUQ108" s="364"/>
      <c r="IUR108" s="364"/>
      <c r="IUS108" s="364"/>
      <c r="IUT108" s="364"/>
      <c r="IUU108" s="364"/>
      <c r="IUV108" s="364"/>
      <c r="IUW108" s="364"/>
      <c r="IUX108" s="364"/>
      <c r="IUY108" s="364"/>
      <c r="IUZ108" s="364"/>
      <c r="IVA108" s="364"/>
      <c r="IVB108" s="364"/>
      <c r="IVC108" s="364"/>
      <c r="IVD108" s="364"/>
      <c r="IVE108" s="364"/>
      <c r="IVF108" s="364"/>
      <c r="IVG108" s="364"/>
      <c r="IVH108" s="364"/>
      <c r="IVI108" s="364"/>
      <c r="IVJ108" s="364"/>
      <c r="IVK108" s="364"/>
      <c r="IVL108" s="364"/>
      <c r="IVM108" s="364"/>
      <c r="IVN108" s="364"/>
      <c r="IVO108" s="364"/>
      <c r="IVP108" s="364"/>
      <c r="IVQ108" s="364"/>
      <c r="IVR108" s="364"/>
      <c r="IVS108" s="364"/>
      <c r="IVT108" s="364"/>
      <c r="IVU108" s="364"/>
      <c r="IVV108" s="364"/>
      <c r="IVW108" s="364"/>
      <c r="IVX108" s="364"/>
      <c r="IVY108" s="364"/>
      <c r="IVZ108" s="364"/>
      <c r="IWA108" s="364"/>
      <c r="IWB108" s="364"/>
      <c r="IWC108" s="364"/>
      <c r="IWD108" s="364"/>
      <c r="IWE108" s="364"/>
      <c r="IWF108" s="364"/>
      <c r="IWG108" s="364"/>
      <c r="IWH108" s="364"/>
      <c r="IWI108" s="364"/>
      <c r="IWJ108" s="364"/>
      <c r="IWK108" s="364"/>
      <c r="IWL108" s="364"/>
      <c r="IWM108" s="364"/>
      <c r="IWN108" s="364"/>
      <c r="IWO108" s="364"/>
      <c r="IWP108" s="364"/>
      <c r="IWQ108" s="364"/>
      <c r="IWR108" s="364"/>
      <c r="IWS108" s="364"/>
      <c r="IWT108" s="364"/>
      <c r="IWU108" s="364"/>
      <c r="IWV108" s="364"/>
      <c r="IWW108" s="364"/>
      <c r="IWX108" s="364"/>
      <c r="IWY108" s="364"/>
      <c r="IWZ108" s="364"/>
      <c r="IXA108" s="364"/>
      <c r="IXB108" s="364"/>
      <c r="IXC108" s="364"/>
      <c r="IXD108" s="364"/>
      <c r="IXE108" s="364"/>
      <c r="IXF108" s="364"/>
      <c r="IXG108" s="364"/>
      <c r="IXH108" s="364"/>
      <c r="IXI108" s="364"/>
      <c r="IXJ108" s="364"/>
      <c r="IXK108" s="364"/>
      <c r="IXL108" s="364"/>
      <c r="IXM108" s="364"/>
      <c r="IXN108" s="364"/>
      <c r="IXO108" s="364"/>
      <c r="IXP108" s="364"/>
      <c r="IXQ108" s="364"/>
      <c r="IXR108" s="364"/>
      <c r="IXS108" s="364"/>
      <c r="IXT108" s="364"/>
      <c r="IXU108" s="364"/>
      <c r="IXV108" s="364"/>
      <c r="IXW108" s="364"/>
      <c r="IXX108" s="364"/>
      <c r="IXY108" s="364"/>
      <c r="IXZ108" s="364"/>
      <c r="IYA108" s="364"/>
      <c r="IYB108" s="364"/>
      <c r="IYC108" s="364"/>
      <c r="IYD108" s="364"/>
      <c r="IYE108" s="364"/>
      <c r="IYF108" s="364"/>
      <c r="IYG108" s="364"/>
      <c r="IYH108" s="364"/>
      <c r="IYI108" s="364"/>
      <c r="IYJ108" s="364"/>
      <c r="IYK108" s="364"/>
      <c r="IYL108" s="364"/>
      <c r="IYM108" s="364"/>
      <c r="IYN108" s="364"/>
      <c r="IYO108" s="364"/>
      <c r="IYP108" s="364"/>
      <c r="IYQ108" s="364"/>
      <c r="IYR108" s="364"/>
      <c r="IYS108" s="364"/>
      <c r="IYT108" s="364"/>
      <c r="IYU108" s="364"/>
      <c r="IYV108" s="364"/>
      <c r="IYW108" s="364"/>
      <c r="IYX108" s="364"/>
      <c r="IYY108" s="364"/>
      <c r="IYZ108" s="364"/>
      <c r="IZA108" s="364"/>
      <c r="IZB108" s="364"/>
      <c r="IZC108" s="364"/>
      <c r="IZD108" s="364"/>
      <c r="IZE108" s="364"/>
      <c r="IZF108" s="364"/>
      <c r="IZG108" s="364"/>
      <c r="IZH108" s="364"/>
      <c r="IZI108" s="364"/>
      <c r="IZJ108" s="364"/>
      <c r="IZK108" s="364"/>
      <c r="IZL108" s="364"/>
      <c r="IZM108" s="364"/>
      <c r="IZN108" s="364"/>
      <c r="IZO108" s="364"/>
      <c r="IZP108" s="364"/>
      <c r="IZQ108" s="364"/>
      <c r="IZR108" s="364"/>
      <c r="IZS108" s="364"/>
      <c r="IZT108" s="364"/>
      <c r="IZU108" s="364"/>
      <c r="IZV108" s="364"/>
      <c r="IZW108" s="364"/>
      <c r="IZX108" s="364"/>
      <c r="IZY108" s="364"/>
      <c r="IZZ108" s="364"/>
      <c r="JAA108" s="364"/>
      <c r="JAB108" s="364"/>
      <c r="JAC108" s="364"/>
      <c r="JAD108" s="364"/>
      <c r="JAE108" s="364"/>
      <c r="JAF108" s="364"/>
      <c r="JAG108" s="364"/>
      <c r="JAH108" s="364"/>
      <c r="JAI108" s="364"/>
      <c r="JAJ108" s="364"/>
      <c r="JAK108" s="364"/>
      <c r="JAL108" s="364"/>
      <c r="JAM108" s="364"/>
      <c r="JAN108" s="364"/>
      <c r="JAO108" s="364"/>
      <c r="JAP108" s="364"/>
      <c r="JAQ108" s="364"/>
      <c r="JAR108" s="364"/>
      <c r="JAS108" s="364"/>
      <c r="JAT108" s="364"/>
      <c r="JAU108" s="364"/>
      <c r="JAV108" s="364"/>
      <c r="JAW108" s="364"/>
      <c r="JAX108" s="364"/>
      <c r="JAY108" s="364"/>
      <c r="JAZ108" s="364"/>
      <c r="JBA108" s="364"/>
      <c r="JBB108" s="364"/>
      <c r="JBC108" s="364"/>
      <c r="JBD108" s="364"/>
      <c r="JBE108" s="364"/>
      <c r="JBF108" s="364"/>
      <c r="JBG108" s="364"/>
      <c r="JBH108" s="364"/>
      <c r="JBI108" s="364"/>
      <c r="JBJ108" s="364"/>
      <c r="JBK108" s="364"/>
      <c r="JBL108" s="364"/>
      <c r="JBM108" s="364"/>
      <c r="JBN108" s="364"/>
      <c r="JBO108" s="364"/>
      <c r="JBP108" s="364"/>
      <c r="JBQ108" s="364"/>
      <c r="JBR108" s="364"/>
      <c r="JBS108" s="364"/>
      <c r="JBT108" s="364"/>
      <c r="JBU108" s="364"/>
      <c r="JBV108" s="364"/>
      <c r="JBW108" s="364"/>
      <c r="JBX108" s="364"/>
      <c r="JBY108" s="364"/>
      <c r="JBZ108" s="364"/>
      <c r="JCA108" s="364"/>
      <c r="JCB108" s="364"/>
      <c r="JCC108" s="364"/>
      <c r="JCD108" s="364"/>
      <c r="JCE108" s="364"/>
      <c r="JCF108" s="364"/>
      <c r="JCG108" s="364"/>
      <c r="JCH108" s="364"/>
      <c r="JCI108" s="364"/>
      <c r="JCJ108" s="364"/>
      <c r="JCK108" s="364"/>
      <c r="JCL108" s="364"/>
      <c r="JCM108" s="364"/>
      <c r="JCN108" s="364"/>
      <c r="JCO108" s="364"/>
      <c r="JCP108" s="364"/>
      <c r="JCQ108" s="364"/>
      <c r="JCR108" s="364"/>
      <c r="JCS108" s="364"/>
      <c r="JCT108" s="364"/>
      <c r="JCU108" s="364"/>
      <c r="JCV108" s="364"/>
      <c r="JCW108" s="364"/>
      <c r="JCX108" s="364"/>
      <c r="JCY108" s="364"/>
      <c r="JCZ108" s="364"/>
      <c r="JDA108" s="364"/>
      <c r="JDB108" s="364"/>
      <c r="JDC108" s="364"/>
      <c r="JDD108" s="364"/>
      <c r="JDE108" s="364"/>
      <c r="JDF108" s="364"/>
      <c r="JDG108" s="364"/>
      <c r="JDH108" s="364"/>
      <c r="JDI108" s="364"/>
      <c r="JDJ108" s="364"/>
      <c r="JDK108" s="364"/>
      <c r="JDL108" s="364"/>
      <c r="JDM108" s="364"/>
      <c r="JDN108" s="364"/>
      <c r="JDO108" s="364"/>
      <c r="JDP108" s="364"/>
      <c r="JDQ108" s="364"/>
      <c r="JDR108" s="364"/>
      <c r="JDS108" s="364"/>
      <c r="JDT108" s="364"/>
      <c r="JDU108" s="364"/>
      <c r="JDV108" s="364"/>
      <c r="JDW108" s="364"/>
      <c r="JDX108" s="364"/>
      <c r="JDY108" s="364"/>
      <c r="JDZ108" s="364"/>
      <c r="JEA108" s="364"/>
      <c r="JEB108" s="364"/>
      <c r="JEC108" s="364"/>
      <c r="JED108" s="364"/>
      <c r="JEE108" s="364"/>
      <c r="JEF108" s="364"/>
      <c r="JEG108" s="364"/>
      <c r="JEH108" s="364"/>
      <c r="JEI108" s="364"/>
      <c r="JEJ108" s="364"/>
      <c r="JEK108" s="364"/>
      <c r="JEL108" s="364"/>
      <c r="JEM108" s="364"/>
      <c r="JEN108" s="364"/>
      <c r="JEO108" s="364"/>
      <c r="JEP108" s="364"/>
      <c r="JEQ108" s="364"/>
      <c r="JER108" s="364"/>
      <c r="JES108" s="364"/>
      <c r="JET108" s="364"/>
      <c r="JEU108" s="364"/>
      <c r="JEV108" s="364"/>
      <c r="JEW108" s="364"/>
      <c r="JEX108" s="364"/>
      <c r="JEY108" s="364"/>
      <c r="JEZ108" s="364"/>
      <c r="JFA108" s="364"/>
      <c r="JFB108" s="364"/>
      <c r="JFC108" s="364"/>
      <c r="JFD108" s="364"/>
      <c r="JFE108" s="364"/>
      <c r="JFF108" s="364"/>
      <c r="JFG108" s="364"/>
      <c r="JFH108" s="364"/>
      <c r="JFI108" s="364"/>
      <c r="JFJ108" s="364"/>
      <c r="JFK108" s="364"/>
      <c r="JFL108" s="364"/>
      <c r="JFM108" s="364"/>
      <c r="JFN108" s="364"/>
      <c r="JFO108" s="364"/>
      <c r="JFP108" s="364"/>
      <c r="JFQ108" s="364"/>
      <c r="JFR108" s="364"/>
      <c r="JFS108" s="364"/>
      <c r="JFT108" s="364"/>
      <c r="JFU108" s="364"/>
      <c r="JFV108" s="364"/>
      <c r="JFW108" s="364"/>
      <c r="JFX108" s="364"/>
      <c r="JFY108" s="364"/>
      <c r="JFZ108" s="364"/>
      <c r="JGA108" s="364"/>
      <c r="JGB108" s="364"/>
      <c r="JGC108" s="364"/>
      <c r="JGD108" s="364"/>
      <c r="JGE108" s="364"/>
      <c r="JGF108" s="364"/>
      <c r="JGG108" s="364"/>
      <c r="JGH108" s="364"/>
      <c r="JGI108" s="364"/>
      <c r="JGJ108" s="364"/>
      <c r="JGK108" s="364"/>
      <c r="JGL108" s="364"/>
      <c r="JGM108" s="364"/>
      <c r="JGN108" s="364"/>
      <c r="JGO108" s="364"/>
      <c r="JGP108" s="364"/>
      <c r="JGQ108" s="364"/>
      <c r="JGR108" s="364"/>
      <c r="JGS108" s="364"/>
      <c r="JGT108" s="364"/>
      <c r="JGU108" s="364"/>
      <c r="JGV108" s="364"/>
      <c r="JGW108" s="364"/>
      <c r="JGX108" s="364"/>
      <c r="JGY108" s="364"/>
      <c r="JGZ108" s="364"/>
      <c r="JHA108" s="364"/>
      <c r="JHB108" s="364"/>
      <c r="JHC108" s="364"/>
      <c r="JHD108" s="364"/>
      <c r="JHE108" s="364"/>
      <c r="JHF108" s="364"/>
      <c r="JHG108" s="364"/>
      <c r="JHH108" s="364"/>
      <c r="JHI108" s="364"/>
      <c r="JHJ108" s="364"/>
      <c r="JHK108" s="364"/>
      <c r="JHL108" s="364"/>
      <c r="JHM108" s="364"/>
      <c r="JHN108" s="364"/>
      <c r="JHO108" s="364"/>
      <c r="JHP108" s="364"/>
      <c r="JHQ108" s="364"/>
      <c r="JHR108" s="364"/>
      <c r="JHS108" s="364"/>
      <c r="JHT108" s="364"/>
      <c r="JHU108" s="364"/>
      <c r="JHV108" s="364"/>
      <c r="JHW108" s="364"/>
      <c r="JHX108" s="364"/>
      <c r="JHY108" s="364"/>
      <c r="JHZ108" s="364"/>
      <c r="JIA108" s="364"/>
      <c r="JIB108" s="364"/>
      <c r="JIC108" s="364"/>
      <c r="JID108" s="364"/>
      <c r="JIE108" s="364"/>
      <c r="JIF108" s="364"/>
      <c r="JIG108" s="364"/>
      <c r="JIH108" s="364"/>
      <c r="JII108" s="364"/>
      <c r="JIJ108" s="364"/>
      <c r="JIK108" s="364"/>
      <c r="JIL108" s="364"/>
      <c r="JIM108" s="364"/>
      <c r="JIN108" s="364"/>
      <c r="JIO108" s="364"/>
      <c r="JIP108" s="364"/>
      <c r="JIQ108" s="364"/>
      <c r="JIR108" s="364"/>
      <c r="JIS108" s="364"/>
      <c r="JIT108" s="364"/>
      <c r="JIU108" s="364"/>
      <c r="JIV108" s="364"/>
      <c r="JIW108" s="364"/>
      <c r="JIX108" s="364"/>
      <c r="JIY108" s="364"/>
      <c r="JIZ108" s="364"/>
      <c r="JJA108" s="364"/>
      <c r="JJB108" s="364"/>
      <c r="JJC108" s="364"/>
      <c r="JJD108" s="364"/>
      <c r="JJE108" s="364"/>
      <c r="JJF108" s="364"/>
      <c r="JJG108" s="364"/>
      <c r="JJH108" s="364"/>
      <c r="JJI108" s="364"/>
      <c r="JJJ108" s="364"/>
      <c r="JJK108" s="364"/>
      <c r="JJL108" s="364"/>
      <c r="JJM108" s="364"/>
      <c r="JJN108" s="364"/>
      <c r="JJO108" s="364"/>
      <c r="JJP108" s="364"/>
      <c r="JJQ108" s="364"/>
      <c r="JJR108" s="364"/>
      <c r="JJS108" s="364"/>
      <c r="JJT108" s="364"/>
      <c r="JJU108" s="364"/>
      <c r="JJV108" s="364"/>
      <c r="JJW108" s="364"/>
      <c r="JJX108" s="364"/>
      <c r="JJY108" s="364"/>
      <c r="JJZ108" s="364"/>
      <c r="JKA108" s="364"/>
      <c r="JKB108" s="364"/>
      <c r="JKC108" s="364"/>
      <c r="JKD108" s="364"/>
      <c r="JKE108" s="364"/>
      <c r="JKF108" s="364"/>
      <c r="JKG108" s="364"/>
      <c r="JKH108" s="364"/>
      <c r="JKI108" s="364"/>
      <c r="JKJ108" s="364"/>
      <c r="JKK108" s="364"/>
      <c r="JKL108" s="364"/>
      <c r="JKM108" s="364"/>
      <c r="JKN108" s="364"/>
      <c r="JKO108" s="364"/>
      <c r="JKP108" s="364"/>
      <c r="JKQ108" s="364"/>
      <c r="JKR108" s="364"/>
      <c r="JKS108" s="364"/>
      <c r="JKT108" s="364"/>
      <c r="JKU108" s="364"/>
      <c r="JKV108" s="364"/>
      <c r="JKW108" s="364"/>
      <c r="JKX108" s="364"/>
      <c r="JKY108" s="364"/>
      <c r="JKZ108" s="364"/>
      <c r="JLA108" s="364"/>
      <c r="JLB108" s="364"/>
      <c r="JLC108" s="364"/>
      <c r="JLD108" s="364"/>
      <c r="JLE108" s="364"/>
      <c r="JLF108" s="364"/>
      <c r="JLG108" s="364"/>
      <c r="JLH108" s="364"/>
      <c r="JLI108" s="364"/>
      <c r="JLJ108" s="364"/>
      <c r="JLK108" s="364"/>
      <c r="JLL108" s="364"/>
      <c r="JLM108" s="364"/>
      <c r="JLN108" s="364"/>
      <c r="JLO108" s="364"/>
      <c r="JLP108" s="364"/>
      <c r="JLQ108" s="364"/>
      <c r="JLR108" s="364"/>
      <c r="JLS108" s="364"/>
      <c r="JLT108" s="364"/>
      <c r="JLU108" s="364"/>
      <c r="JLV108" s="364"/>
      <c r="JLW108" s="364"/>
      <c r="JLX108" s="364"/>
      <c r="JLY108" s="364"/>
      <c r="JLZ108" s="364"/>
      <c r="JMA108" s="364"/>
      <c r="JMB108" s="364"/>
      <c r="JMC108" s="364"/>
      <c r="JMD108" s="364"/>
      <c r="JME108" s="364"/>
      <c r="JMF108" s="364"/>
      <c r="JMG108" s="364"/>
      <c r="JMH108" s="364"/>
      <c r="JMI108" s="364"/>
      <c r="JMJ108" s="364"/>
      <c r="JMK108" s="364"/>
      <c r="JML108" s="364"/>
      <c r="JMM108" s="364"/>
      <c r="JMN108" s="364"/>
      <c r="JMO108" s="364"/>
      <c r="JMP108" s="364"/>
      <c r="JMQ108" s="364"/>
      <c r="JMR108" s="364"/>
      <c r="JMS108" s="364"/>
      <c r="JMT108" s="364"/>
      <c r="JMU108" s="364"/>
      <c r="JMV108" s="364"/>
      <c r="JMW108" s="364"/>
      <c r="JMX108" s="364"/>
      <c r="JMY108" s="364"/>
      <c r="JMZ108" s="364"/>
      <c r="JNA108" s="364"/>
      <c r="JNB108" s="364"/>
      <c r="JNC108" s="364"/>
      <c r="JND108" s="364"/>
      <c r="JNE108" s="364"/>
      <c r="JNF108" s="364"/>
      <c r="JNG108" s="364"/>
      <c r="JNH108" s="364"/>
      <c r="JNI108" s="364"/>
      <c r="JNJ108" s="364"/>
      <c r="JNK108" s="364"/>
      <c r="JNL108" s="364"/>
      <c r="JNM108" s="364"/>
      <c r="JNN108" s="364"/>
      <c r="JNO108" s="364"/>
      <c r="JNP108" s="364"/>
      <c r="JNQ108" s="364"/>
      <c r="JNR108" s="364"/>
      <c r="JNS108" s="364"/>
      <c r="JNT108" s="364"/>
      <c r="JNU108" s="364"/>
      <c r="JNV108" s="364"/>
      <c r="JNW108" s="364"/>
      <c r="JNX108" s="364"/>
      <c r="JNY108" s="364"/>
      <c r="JNZ108" s="364"/>
      <c r="JOA108" s="364"/>
      <c r="JOB108" s="364"/>
      <c r="JOC108" s="364"/>
      <c r="JOD108" s="364"/>
      <c r="JOE108" s="364"/>
      <c r="JOF108" s="364"/>
      <c r="JOG108" s="364"/>
      <c r="JOH108" s="364"/>
      <c r="JOI108" s="364"/>
      <c r="JOJ108" s="364"/>
      <c r="JOK108" s="364"/>
      <c r="JOL108" s="364"/>
      <c r="JOM108" s="364"/>
      <c r="JON108" s="364"/>
      <c r="JOO108" s="364"/>
      <c r="JOP108" s="364"/>
      <c r="JOQ108" s="364"/>
      <c r="JOR108" s="364"/>
      <c r="JOS108" s="364"/>
      <c r="JOT108" s="364"/>
      <c r="JOU108" s="364"/>
      <c r="JOV108" s="364"/>
      <c r="JOW108" s="364"/>
      <c r="JOX108" s="364"/>
      <c r="JOY108" s="364"/>
      <c r="JOZ108" s="364"/>
      <c r="JPA108" s="364"/>
      <c r="JPB108" s="364"/>
      <c r="JPC108" s="364"/>
      <c r="JPD108" s="364"/>
      <c r="JPE108" s="364"/>
      <c r="JPF108" s="364"/>
      <c r="JPG108" s="364"/>
      <c r="JPH108" s="364"/>
      <c r="JPI108" s="364"/>
      <c r="JPJ108" s="364"/>
      <c r="JPK108" s="364"/>
      <c r="JPL108" s="364"/>
      <c r="JPM108" s="364"/>
      <c r="JPN108" s="364"/>
      <c r="JPO108" s="364"/>
      <c r="JPP108" s="364"/>
      <c r="JPQ108" s="364"/>
      <c r="JPR108" s="364"/>
      <c r="JPS108" s="364"/>
      <c r="JPT108" s="364"/>
      <c r="JPU108" s="364"/>
      <c r="JPV108" s="364"/>
      <c r="JPW108" s="364"/>
      <c r="JPX108" s="364"/>
      <c r="JPY108" s="364"/>
      <c r="JPZ108" s="364"/>
      <c r="JQA108" s="364"/>
      <c r="JQB108" s="364"/>
      <c r="JQC108" s="364"/>
      <c r="JQD108" s="364"/>
      <c r="JQE108" s="364"/>
      <c r="JQF108" s="364"/>
      <c r="JQG108" s="364"/>
      <c r="JQH108" s="364"/>
      <c r="JQI108" s="364"/>
      <c r="JQJ108" s="364"/>
      <c r="JQK108" s="364"/>
      <c r="JQL108" s="364"/>
      <c r="JQM108" s="364"/>
      <c r="JQN108" s="364"/>
      <c r="JQO108" s="364"/>
      <c r="JQP108" s="364"/>
      <c r="JQQ108" s="364"/>
      <c r="JQR108" s="364"/>
      <c r="JQS108" s="364"/>
      <c r="JQT108" s="364"/>
      <c r="JQU108" s="364"/>
      <c r="JQV108" s="364"/>
      <c r="JQW108" s="364"/>
      <c r="JQX108" s="364"/>
      <c r="JQY108" s="364"/>
      <c r="JQZ108" s="364"/>
      <c r="JRA108" s="364"/>
      <c r="JRB108" s="364"/>
      <c r="JRC108" s="364"/>
      <c r="JRD108" s="364"/>
      <c r="JRE108" s="364"/>
      <c r="JRF108" s="364"/>
      <c r="JRG108" s="364"/>
      <c r="JRH108" s="364"/>
      <c r="JRI108" s="364"/>
      <c r="JRJ108" s="364"/>
      <c r="JRK108" s="364"/>
      <c r="JRL108" s="364"/>
      <c r="JRM108" s="364"/>
      <c r="JRN108" s="364"/>
      <c r="JRO108" s="364"/>
      <c r="JRP108" s="364"/>
      <c r="JRQ108" s="364"/>
      <c r="JRR108" s="364"/>
      <c r="JRS108" s="364"/>
      <c r="JRT108" s="364"/>
      <c r="JRU108" s="364"/>
      <c r="JRV108" s="364"/>
      <c r="JRW108" s="364"/>
      <c r="JRX108" s="364"/>
      <c r="JRY108" s="364"/>
      <c r="JRZ108" s="364"/>
      <c r="JSA108" s="364"/>
      <c r="JSB108" s="364"/>
      <c r="JSC108" s="364"/>
      <c r="JSD108" s="364"/>
      <c r="JSE108" s="364"/>
      <c r="JSF108" s="364"/>
      <c r="JSG108" s="364"/>
      <c r="JSH108" s="364"/>
      <c r="JSI108" s="364"/>
      <c r="JSJ108" s="364"/>
      <c r="JSK108" s="364"/>
      <c r="JSL108" s="364"/>
      <c r="JSM108" s="364"/>
      <c r="JSN108" s="364"/>
      <c r="JSO108" s="364"/>
      <c r="JSP108" s="364"/>
      <c r="JSQ108" s="364"/>
      <c r="JSR108" s="364"/>
      <c r="JSS108" s="364"/>
      <c r="JST108" s="364"/>
      <c r="JSU108" s="364"/>
      <c r="JSV108" s="364"/>
      <c r="JSW108" s="364"/>
      <c r="JSX108" s="364"/>
      <c r="JSY108" s="364"/>
      <c r="JSZ108" s="364"/>
      <c r="JTA108" s="364"/>
      <c r="JTB108" s="364"/>
      <c r="JTC108" s="364"/>
      <c r="JTD108" s="364"/>
      <c r="JTE108" s="364"/>
      <c r="JTF108" s="364"/>
      <c r="JTG108" s="364"/>
      <c r="JTH108" s="364"/>
      <c r="JTI108" s="364"/>
      <c r="JTJ108" s="364"/>
      <c r="JTK108" s="364"/>
      <c r="JTL108" s="364"/>
      <c r="JTM108" s="364"/>
      <c r="JTN108" s="364"/>
      <c r="JTO108" s="364"/>
      <c r="JTP108" s="364"/>
      <c r="JTQ108" s="364"/>
      <c r="JTR108" s="364"/>
      <c r="JTS108" s="364"/>
      <c r="JTT108" s="364"/>
      <c r="JTU108" s="364"/>
      <c r="JTV108" s="364"/>
      <c r="JTW108" s="364"/>
      <c r="JTX108" s="364"/>
      <c r="JTY108" s="364"/>
      <c r="JTZ108" s="364"/>
      <c r="JUA108" s="364"/>
      <c r="JUB108" s="364"/>
      <c r="JUC108" s="364"/>
      <c r="JUD108" s="364"/>
      <c r="JUE108" s="364"/>
      <c r="JUF108" s="364"/>
      <c r="JUG108" s="364"/>
      <c r="JUH108" s="364"/>
      <c r="JUI108" s="364"/>
      <c r="JUJ108" s="364"/>
      <c r="JUK108" s="364"/>
      <c r="JUL108" s="364"/>
      <c r="JUM108" s="364"/>
      <c r="JUN108" s="364"/>
      <c r="JUO108" s="364"/>
      <c r="JUP108" s="364"/>
      <c r="JUQ108" s="364"/>
      <c r="JUR108" s="364"/>
      <c r="JUS108" s="364"/>
      <c r="JUT108" s="364"/>
      <c r="JUU108" s="364"/>
      <c r="JUV108" s="364"/>
      <c r="JUW108" s="364"/>
      <c r="JUX108" s="364"/>
      <c r="JUY108" s="364"/>
      <c r="JUZ108" s="364"/>
      <c r="JVA108" s="364"/>
      <c r="JVB108" s="364"/>
      <c r="JVC108" s="364"/>
      <c r="JVD108" s="364"/>
      <c r="JVE108" s="364"/>
      <c r="JVF108" s="364"/>
      <c r="JVG108" s="364"/>
      <c r="JVH108" s="364"/>
      <c r="JVI108" s="364"/>
      <c r="JVJ108" s="364"/>
      <c r="JVK108" s="364"/>
      <c r="JVL108" s="364"/>
      <c r="JVM108" s="364"/>
      <c r="JVN108" s="364"/>
      <c r="JVO108" s="364"/>
      <c r="JVP108" s="364"/>
      <c r="JVQ108" s="364"/>
      <c r="JVR108" s="364"/>
      <c r="JVS108" s="364"/>
      <c r="JVT108" s="364"/>
      <c r="JVU108" s="364"/>
      <c r="JVV108" s="364"/>
      <c r="JVW108" s="364"/>
      <c r="JVX108" s="364"/>
      <c r="JVY108" s="364"/>
      <c r="JVZ108" s="364"/>
      <c r="JWA108" s="364"/>
      <c r="JWB108" s="364"/>
      <c r="JWC108" s="364"/>
      <c r="JWD108" s="364"/>
      <c r="JWE108" s="364"/>
      <c r="JWF108" s="364"/>
      <c r="JWG108" s="364"/>
      <c r="JWH108" s="364"/>
      <c r="JWI108" s="364"/>
      <c r="JWJ108" s="364"/>
      <c r="JWK108" s="364"/>
      <c r="JWL108" s="364"/>
      <c r="JWM108" s="364"/>
      <c r="JWN108" s="364"/>
      <c r="JWO108" s="364"/>
      <c r="JWP108" s="364"/>
      <c r="JWQ108" s="364"/>
      <c r="JWR108" s="364"/>
      <c r="JWS108" s="364"/>
      <c r="JWT108" s="364"/>
      <c r="JWU108" s="364"/>
      <c r="JWV108" s="364"/>
      <c r="JWW108" s="364"/>
      <c r="JWX108" s="364"/>
      <c r="JWY108" s="364"/>
      <c r="JWZ108" s="364"/>
      <c r="JXA108" s="364"/>
      <c r="JXB108" s="364"/>
      <c r="JXC108" s="364"/>
      <c r="JXD108" s="364"/>
      <c r="JXE108" s="364"/>
      <c r="JXF108" s="364"/>
      <c r="JXG108" s="364"/>
      <c r="JXH108" s="364"/>
      <c r="JXI108" s="364"/>
      <c r="JXJ108" s="364"/>
      <c r="JXK108" s="364"/>
      <c r="JXL108" s="364"/>
      <c r="JXM108" s="364"/>
      <c r="JXN108" s="364"/>
      <c r="JXO108" s="364"/>
      <c r="JXP108" s="364"/>
      <c r="JXQ108" s="364"/>
      <c r="JXR108" s="364"/>
      <c r="JXS108" s="364"/>
      <c r="JXT108" s="364"/>
      <c r="JXU108" s="364"/>
      <c r="JXV108" s="364"/>
      <c r="JXW108" s="364"/>
      <c r="JXX108" s="364"/>
      <c r="JXY108" s="364"/>
      <c r="JXZ108" s="364"/>
      <c r="JYA108" s="364"/>
      <c r="JYB108" s="364"/>
      <c r="JYC108" s="364"/>
      <c r="JYD108" s="364"/>
      <c r="JYE108" s="364"/>
      <c r="JYF108" s="364"/>
      <c r="JYG108" s="364"/>
      <c r="JYH108" s="364"/>
      <c r="JYI108" s="364"/>
      <c r="JYJ108" s="364"/>
      <c r="JYK108" s="364"/>
      <c r="JYL108" s="364"/>
      <c r="JYM108" s="364"/>
      <c r="JYN108" s="364"/>
      <c r="JYO108" s="364"/>
      <c r="JYP108" s="364"/>
      <c r="JYQ108" s="364"/>
      <c r="JYR108" s="364"/>
      <c r="JYS108" s="364"/>
      <c r="JYT108" s="364"/>
      <c r="JYU108" s="364"/>
      <c r="JYV108" s="364"/>
      <c r="JYW108" s="364"/>
      <c r="JYX108" s="364"/>
      <c r="JYY108" s="364"/>
      <c r="JYZ108" s="364"/>
      <c r="JZA108" s="364"/>
      <c r="JZB108" s="364"/>
      <c r="JZC108" s="364"/>
      <c r="JZD108" s="364"/>
      <c r="JZE108" s="364"/>
      <c r="JZF108" s="364"/>
      <c r="JZG108" s="364"/>
      <c r="JZH108" s="364"/>
      <c r="JZI108" s="364"/>
      <c r="JZJ108" s="364"/>
      <c r="JZK108" s="364"/>
      <c r="JZL108" s="364"/>
      <c r="JZM108" s="364"/>
      <c r="JZN108" s="364"/>
      <c r="JZO108" s="364"/>
      <c r="JZP108" s="364"/>
      <c r="JZQ108" s="364"/>
      <c r="JZR108" s="364"/>
      <c r="JZS108" s="364"/>
      <c r="JZT108" s="364"/>
      <c r="JZU108" s="364"/>
      <c r="JZV108" s="364"/>
      <c r="JZW108" s="364"/>
      <c r="JZX108" s="364"/>
      <c r="JZY108" s="364"/>
      <c r="JZZ108" s="364"/>
      <c r="KAA108" s="364"/>
      <c r="KAB108" s="364"/>
      <c r="KAC108" s="364"/>
      <c r="KAD108" s="364"/>
      <c r="KAE108" s="364"/>
      <c r="KAF108" s="364"/>
      <c r="KAG108" s="364"/>
      <c r="KAH108" s="364"/>
      <c r="KAI108" s="364"/>
      <c r="KAJ108" s="364"/>
      <c r="KAK108" s="364"/>
      <c r="KAL108" s="364"/>
      <c r="KAM108" s="364"/>
      <c r="KAN108" s="364"/>
      <c r="KAO108" s="364"/>
      <c r="KAP108" s="364"/>
      <c r="KAQ108" s="364"/>
      <c r="KAR108" s="364"/>
      <c r="KAS108" s="364"/>
      <c r="KAT108" s="364"/>
      <c r="KAU108" s="364"/>
      <c r="KAV108" s="364"/>
      <c r="KAW108" s="364"/>
      <c r="KAX108" s="364"/>
      <c r="KAY108" s="364"/>
      <c r="KAZ108" s="364"/>
      <c r="KBA108" s="364"/>
      <c r="KBB108" s="364"/>
      <c r="KBC108" s="364"/>
      <c r="KBD108" s="364"/>
      <c r="KBE108" s="364"/>
      <c r="KBF108" s="364"/>
      <c r="KBG108" s="364"/>
      <c r="KBH108" s="364"/>
      <c r="KBI108" s="364"/>
      <c r="KBJ108" s="364"/>
      <c r="KBK108" s="364"/>
      <c r="KBL108" s="364"/>
      <c r="KBM108" s="364"/>
      <c r="KBN108" s="364"/>
      <c r="KBO108" s="364"/>
      <c r="KBP108" s="364"/>
      <c r="KBQ108" s="364"/>
      <c r="KBR108" s="364"/>
      <c r="KBS108" s="364"/>
      <c r="KBT108" s="364"/>
      <c r="KBU108" s="364"/>
      <c r="KBV108" s="364"/>
      <c r="KBW108" s="364"/>
      <c r="KBX108" s="364"/>
      <c r="KBY108" s="364"/>
      <c r="KBZ108" s="364"/>
      <c r="KCA108" s="364"/>
      <c r="KCB108" s="364"/>
      <c r="KCC108" s="364"/>
      <c r="KCD108" s="364"/>
      <c r="KCE108" s="364"/>
      <c r="KCF108" s="364"/>
      <c r="KCG108" s="364"/>
      <c r="KCH108" s="364"/>
      <c r="KCI108" s="364"/>
      <c r="KCJ108" s="364"/>
      <c r="KCK108" s="364"/>
      <c r="KCL108" s="364"/>
      <c r="KCM108" s="364"/>
      <c r="KCN108" s="364"/>
      <c r="KCO108" s="364"/>
      <c r="KCP108" s="364"/>
      <c r="KCQ108" s="364"/>
      <c r="KCR108" s="364"/>
      <c r="KCS108" s="364"/>
      <c r="KCT108" s="364"/>
      <c r="KCU108" s="364"/>
      <c r="KCV108" s="364"/>
      <c r="KCW108" s="364"/>
      <c r="KCX108" s="364"/>
      <c r="KCY108" s="364"/>
      <c r="KCZ108" s="364"/>
      <c r="KDA108" s="364"/>
      <c r="KDB108" s="364"/>
      <c r="KDC108" s="364"/>
      <c r="KDD108" s="364"/>
      <c r="KDE108" s="364"/>
      <c r="KDF108" s="364"/>
      <c r="KDG108" s="364"/>
      <c r="KDH108" s="364"/>
      <c r="KDI108" s="364"/>
      <c r="KDJ108" s="364"/>
      <c r="KDK108" s="364"/>
      <c r="KDL108" s="364"/>
      <c r="KDM108" s="364"/>
      <c r="KDN108" s="364"/>
      <c r="KDO108" s="364"/>
      <c r="KDP108" s="364"/>
      <c r="KDQ108" s="364"/>
      <c r="KDR108" s="364"/>
      <c r="KDS108" s="364"/>
      <c r="KDT108" s="364"/>
      <c r="KDU108" s="364"/>
      <c r="KDV108" s="364"/>
      <c r="KDW108" s="364"/>
      <c r="KDX108" s="364"/>
      <c r="KDY108" s="364"/>
      <c r="KDZ108" s="364"/>
      <c r="KEA108" s="364"/>
      <c r="KEB108" s="364"/>
      <c r="KEC108" s="364"/>
      <c r="KED108" s="364"/>
      <c r="KEE108" s="364"/>
      <c r="KEF108" s="364"/>
      <c r="KEG108" s="364"/>
      <c r="KEH108" s="364"/>
      <c r="KEI108" s="364"/>
      <c r="KEJ108" s="364"/>
      <c r="KEK108" s="364"/>
      <c r="KEL108" s="364"/>
      <c r="KEM108" s="364"/>
      <c r="KEN108" s="364"/>
      <c r="KEO108" s="364"/>
      <c r="KEP108" s="364"/>
      <c r="KEQ108" s="364"/>
      <c r="KER108" s="364"/>
      <c r="KES108" s="364"/>
      <c r="KET108" s="364"/>
      <c r="KEU108" s="364"/>
      <c r="KEV108" s="364"/>
      <c r="KEW108" s="364"/>
      <c r="KEX108" s="364"/>
      <c r="KEY108" s="364"/>
      <c r="KEZ108" s="364"/>
      <c r="KFA108" s="364"/>
      <c r="KFB108" s="364"/>
      <c r="KFC108" s="364"/>
      <c r="KFD108" s="364"/>
      <c r="KFE108" s="364"/>
      <c r="KFF108" s="364"/>
      <c r="KFG108" s="364"/>
      <c r="KFH108" s="364"/>
      <c r="KFI108" s="364"/>
      <c r="KFJ108" s="364"/>
      <c r="KFK108" s="364"/>
      <c r="KFL108" s="364"/>
      <c r="KFM108" s="364"/>
      <c r="KFN108" s="364"/>
      <c r="KFO108" s="364"/>
      <c r="KFP108" s="364"/>
      <c r="KFQ108" s="364"/>
      <c r="KFR108" s="364"/>
      <c r="KFS108" s="364"/>
      <c r="KFT108" s="364"/>
      <c r="KFU108" s="364"/>
      <c r="KFV108" s="364"/>
      <c r="KFW108" s="364"/>
      <c r="KFX108" s="364"/>
      <c r="KFY108" s="364"/>
      <c r="KFZ108" s="364"/>
      <c r="KGA108" s="364"/>
      <c r="KGB108" s="364"/>
      <c r="KGC108" s="364"/>
      <c r="KGD108" s="364"/>
      <c r="KGE108" s="364"/>
      <c r="KGF108" s="364"/>
      <c r="KGG108" s="364"/>
      <c r="KGH108" s="364"/>
      <c r="KGI108" s="364"/>
      <c r="KGJ108" s="364"/>
      <c r="KGK108" s="364"/>
      <c r="KGL108" s="364"/>
      <c r="KGM108" s="364"/>
      <c r="KGN108" s="364"/>
      <c r="KGO108" s="364"/>
      <c r="KGP108" s="364"/>
      <c r="KGQ108" s="364"/>
      <c r="KGR108" s="364"/>
      <c r="KGS108" s="364"/>
      <c r="KGT108" s="364"/>
      <c r="KGU108" s="364"/>
      <c r="KGV108" s="364"/>
      <c r="KGW108" s="364"/>
      <c r="KGX108" s="364"/>
      <c r="KGY108" s="364"/>
      <c r="KGZ108" s="364"/>
      <c r="KHA108" s="364"/>
      <c r="KHB108" s="364"/>
      <c r="KHC108" s="364"/>
      <c r="KHD108" s="364"/>
      <c r="KHE108" s="364"/>
      <c r="KHF108" s="364"/>
      <c r="KHG108" s="364"/>
      <c r="KHH108" s="364"/>
      <c r="KHI108" s="364"/>
      <c r="KHJ108" s="364"/>
      <c r="KHK108" s="364"/>
      <c r="KHL108" s="364"/>
      <c r="KHM108" s="364"/>
      <c r="KHN108" s="364"/>
      <c r="KHO108" s="364"/>
      <c r="KHP108" s="364"/>
      <c r="KHQ108" s="364"/>
      <c r="KHR108" s="364"/>
      <c r="KHS108" s="364"/>
      <c r="KHT108" s="364"/>
      <c r="KHU108" s="364"/>
      <c r="KHV108" s="364"/>
      <c r="KHW108" s="364"/>
      <c r="KHX108" s="364"/>
      <c r="KHY108" s="364"/>
      <c r="KHZ108" s="364"/>
      <c r="KIA108" s="364"/>
      <c r="KIB108" s="364"/>
      <c r="KIC108" s="364"/>
      <c r="KID108" s="364"/>
      <c r="KIE108" s="364"/>
      <c r="KIF108" s="364"/>
      <c r="KIG108" s="364"/>
      <c r="KIH108" s="364"/>
      <c r="KII108" s="364"/>
      <c r="KIJ108" s="364"/>
      <c r="KIK108" s="364"/>
      <c r="KIL108" s="364"/>
      <c r="KIM108" s="364"/>
      <c r="KIN108" s="364"/>
      <c r="KIO108" s="364"/>
      <c r="KIP108" s="364"/>
      <c r="KIQ108" s="364"/>
      <c r="KIR108" s="364"/>
      <c r="KIS108" s="364"/>
      <c r="KIT108" s="364"/>
      <c r="KIU108" s="364"/>
      <c r="KIV108" s="364"/>
      <c r="KIW108" s="364"/>
      <c r="KIX108" s="364"/>
      <c r="KIY108" s="364"/>
      <c r="KIZ108" s="364"/>
      <c r="KJA108" s="364"/>
      <c r="KJB108" s="364"/>
      <c r="KJC108" s="364"/>
      <c r="KJD108" s="364"/>
      <c r="KJE108" s="364"/>
      <c r="KJF108" s="364"/>
      <c r="KJG108" s="364"/>
      <c r="KJH108" s="364"/>
      <c r="KJI108" s="364"/>
      <c r="KJJ108" s="364"/>
      <c r="KJK108" s="364"/>
      <c r="KJL108" s="364"/>
      <c r="KJM108" s="364"/>
      <c r="KJN108" s="364"/>
      <c r="KJO108" s="364"/>
      <c r="KJP108" s="364"/>
      <c r="KJQ108" s="364"/>
      <c r="KJR108" s="364"/>
      <c r="KJS108" s="364"/>
      <c r="KJT108" s="364"/>
      <c r="KJU108" s="364"/>
      <c r="KJV108" s="364"/>
      <c r="KJW108" s="364"/>
      <c r="KJX108" s="364"/>
      <c r="KJY108" s="364"/>
      <c r="KJZ108" s="364"/>
      <c r="KKA108" s="364"/>
      <c r="KKB108" s="364"/>
      <c r="KKC108" s="364"/>
      <c r="KKD108" s="364"/>
      <c r="KKE108" s="364"/>
      <c r="KKF108" s="364"/>
      <c r="KKG108" s="364"/>
      <c r="KKH108" s="364"/>
      <c r="KKI108" s="364"/>
      <c r="KKJ108" s="364"/>
      <c r="KKK108" s="364"/>
      <c r="KKL108" s="364"/>
      <c r="KKM108" s="364"/>
      <c r="KKN108" s="364"/>
      <c r="KKO108" s="364"/>
      <c r="KKP108" s="364"/>
      <c r="KKQ108" s="364"/>
      <c r="KKR108" s="364"/>
      <c r="KKS108" s="364"/>
      <c r="KKT108" s="364"/>
      <c r="KKU108" s="364"/>
      <c r="KKV108" s="364"/>
      <c r="KKW108" s="364"/>
      <c r="KKX108" s="364"/>
      <c r="KKY108" s="364"/>
      <c r="KKZ108" s="364"/>
      <c r="KLA108" s="364"/>
      <c r="KLB108" s="364"/>
      <c r="KLC108" s="364"/>
      <c r="KLD108" s="364"/>
      <c r="KLE108" s="364"/>
      <c r="KLF108" s="364"/>
      <c r="KLG108" s="364"/>
      <c r="KLH108" s="364"/>
      <c r="KLI108" s="364"/>
      <c r="KLJ108" s="364"/>
      <c r="KLK108" s="364"/>
      <c r="KLL108" s="364"/>
      <c r="KLM108" s="364"/>
      <c r="KLN108" s="364"/>
      <c r="KLO108" s="364"/>
      <c r="KLP108" s="364"/>
      <c r="KLQ108" s="364"/>
      <c r="KLR108" s="364"/>
      <c r="KLS108" s="364"/>
      <c r="KLT108" s="364"/>
      <c r="KLU108" s="364"/>
      <c r="KLV108" s="364"/>
      <c r="KLW108" s="364"/>
      <c r="KLX108" s="364"/>
      <c r="KLY108" s="364"/>
      <c r="KLZ108" s="364"/>
      <c r="KMA108" s="364"/>
      <c r="KMB108" s="364"/>
      <c r="KMC108" s="364"/>
      <c r="KMD108" s="364"/>
      <c r="KME108" s="364"/>
      <c r="KMF108" s="364"/>
      <c r="KMG108" s="364"/>
      <c r="KMH108" s="364"/>
      <c r="KMI108" s="364"/>
      <c r="KMJ108" s="364"/>
      <c r="KMK108" s="364"/>
      <c r="KML108" s="364"/>
      <c r="KMM108" s="364"/>
      <c r="KMN108" s="364"/>
      <c r="KMO108" s="364"/>
      <c r="KMP108" s="364"/>
      <c r="KMQ108" s="364"/>
      <c r="KMR108" s="364"/>
      <c r="KMS108" s="364"/>
      <c r="KMT108" s="364"/>
      <c r="KMU108" s="364"/>
      <c r="KMV108" s="364"/>
      <c r="KMW108" s="364"/>
      <c r="KMX108" s="364"/>
      <c r="KMY108" s="364"/>
      <c r="KMZ108" s="364"/>
      <c r="KNA108" s="364"/>
      <c r="KNB108" s="364"/>
      <c r="KNC108" s="364"/>
      <c r="KND108" s="364"/>
      <c r="KNE108" s="364"/>
      <c r="KNF108" s="364"/>
      <c r="KNG108" s="364"/>
      <c r="KNH108" s="364"/>
      <c r="KNI108" s="364"/>
      <c r="KNJ108" s="364"/>
      <c r="KNK108" s="364"/>
      <c r="KNL108" s="364"/>
      <c r="KNM108" s="364"/>
      <c r="KNN108" s="364"/>
      <c r="KNO108" s="364"/>
      <c r="KNP108" s="364"/>
      <c r="KNQ108" s="364"/>
      <c r="KNR108" s="364"/>
      <c r="KNS108" s="364"/>
      <c r="KNT108" s="364"/>
      <c r="KNU108" s="364"/>
      <c r="KNV108" s="364"/>
      <c r="KNW108" s="364"/>
      <c r="KNX108" s="364"/>
      <c r="KNY108" s="364"/>
      <c r="KNZ108" s="364"/>
      <c r="KOA108" s="364"/>
      <c r="KOB108" s="364"/>
      <c r="KOC108" s="364"/>
      <c r="KOD108" s="364"/>
      <c r="KOE108" s="364"/>
      <c r="KOF108" s="364"/>
      <c r="KOG108" s="364"/>
      <c r="KOH108" s="364"/>
      <c r="KOI108" s="364"/>
      <c r="KOJ108" s="364"/>
      <c r="KOK108" s="364"/>
      <c r="KOL108" s="364"/>
      <c r="KOM108" s="364"/>
      <c r="KON108" s="364"/>
      <c r="KOO108" s="364"/>
      <c r="KOP108" s="364"/>
      <c r="KOQ108" s="364"/>
      <c r="KOR108" s="364"/>
      <c r="KOS108" s="364"/>
      <c r="KOT108" s="364"/>
      <c r="KOU108" s="364"/>
      <c r="KOV108" s="364"/>
      <c r="KOW108" s="364"/>
      <c r="KOX108" s="364"/>
      <c r="KOY108" s="364"/>
      <c r="KOZ108" s="364"/>
      <c r="KPA108" s="364"/>
      <c r="KPB108" s="364"/>
      <c r="KPC108" s="364"/>
      <c r="KPD108" s="364"/>
      <c r="KPE108" s="364"/>
      <c r="KPF108" s="364"/>
      <c r="KPG108" s="364"/>
      <c r="KPH108" s="364"/>
      <c r="KPI108" s="364"/>
      <c r="KPJ108" s="364"/>
      <c r="KPK108" s="364"/>
      <c r="KPL108" s="364"/>
      <c r="KPM108" s="364"/>
      <c r="KPN108" s="364"/>
      <c r="KPO108" s="364"/>
      <c r="KPP108" s="364"/>
      <c r="KPQ108" s="364"/>
      <c r="KPR108" s="364"/>
      <c r="KPS108" s="364"/>
      <c r="KPT108" s="364"/>
      <c r="KPU108" s="364"/>
      <c r="KPV108" s="364"/>
      <c r="KPW108" s="364"/>
      <c r="KPX108" s="364"/>
      <c r="KPY108" s="364"/>
      <c r="KPZ108" s="364"/>
      <c r="KQA108" s="364"/>
      <c r="KQB108" s="364"/>
      <c r="KQC108" s="364"/>
      <c r="KQD108" s="364"/>
      <c r="KQE108" s="364"/>
      <c r="KQF108" s="364"/>
      <c r="KQG108" s="364"/>
      <c r="KQH108" s="364"/>
      <c r="KQI108" s="364"/>
      <c r="KQJ108" s="364"/>
      <c r="KQK108" s="364"/>
      <c r="KQL108" s="364"/>
      <c r="KQM108" s="364"/>
      <c r="KQN108" s="364"/>
      <c r="KQO108" s="364"/>
      <c r="KQP108" s="364"/>
      <c r="KQQ108" s="364"/>
      <c r="KQR108" s="364"/>
      <c r="KQS108" s="364"/>
      <c r="KQT108" s="364"/>
      <c r="KQU108" s="364"/>
      <c r="KQV108" s="364"/>
      <c r="KQW108" s="364"/>
      <c r="KQX108" s="364"/>
      <c r="KQY108" s="364"/>
      <c r="KQZ108" s="364"/>
      <c r="KRA108" s="364"/>
      <c r="KRB108" s="364"/>
      <c r="KRC108" s="364"/>
      <c r="KRD108" s="364"/>
      <c r="KRE108" s="364"/>
      <c r="KRF108" s="364"/>
      <c r="KRG108" s="364"/>
      <c r="KRH108" s="364"/>
      <c r="KRI108" s="364"/>
      <c r="KRJ108" s="364"/>
      <c r="KRK108" s="364"/>
      <c r="KRL108" s="364"/>
      <c r="KRM108" s="364"/>
      <c r="KRN108" s="364"/>
      <c r="KRO108" s="364"/>
      <c r="KRP108" s="364"/>
      <c r="KRQ108" s="364"/>
      <c r="KRR108" s="364"/>
      <c r="KRS108" s="364"/>
      <c r="KRT108" s="364"/>
      <c r="KRU108" s="364"/>
      <c r="KRV108" s="364"/>
      <c r="KRW108" s="364"/>
      <c r="KRX108" s="364"/>
      <c r="KRY108" s="364"/>
      <c r="KRZ108" s="364"/>
      <c r="KSA108" s="364"/>
      <c r="KSB108" s="364"/>
      <c r="KSC108" s="364"/>
      <c r="KSD108" s="364"/>
      <c r="KSE108" s="364"/>
      <c r="KSF108" s="364"/>
      <c r="KSG108" s="364"/>
      <c r="KSH108" s="364"/>
      <c r="KSI108" s="364"/>
      <c r="KSJ108" s="364"/>
      <c r="KSK108" s="364"/>
      <c r="KSL108" s="364"/>
      <c r="KSM108" s="364"/>
      <c r="KSN108" s="364"/>
      <c r="KSO108" s="364"/>
      <c r="KSP108" s="364"/>
      <c r="KSQ108" s="364"/>
      <c r="KSR108" s="364"/>
      <c r="KSS108" s="364"/>
      <c r="KST108" s="364"/>
      <c r="KSU108" s="364"/>
      <c r="KSV108" s="364"/>
      <c r="KSW108" s="364"/>
      <c r="KSX108" s="364"/>
      <c r="KSY108" s="364"/>
      <c r="KSZ108" s="364"/>
      <c r="KTA108" s="364"/>
      <c r="KTB108" s="364"/>
      <c r="KTC108" s="364"/>
      <c r="KTD108" s="364"/>
      <c r="KTE108" s="364"/>
      <c r="KTF108" s="364"/>
      <c r="KTG108" s="364"/>
      <c r="KTH108" s="364"/>
      <c r="KTI108" s="364"/>
      <c r="KTJ108" s="364"/>
      <c r="KTK108" s="364"/>
      <c r="KTL108" s="364"/>
      <c r="KTM108" s="364"/>
      <c r="KTN108" s="364"/>
      <c r="KTO108" s="364"/>
      <c r="KTP108" s="364"/>
      <c r="KTQ108" s="364"/>
      <c r="KTR108" s="364"/>
      <c r="KTS108" s="364"/>
      <c r="KTT108" s="364"/>
      <c r="KTU108" s="364"/>
      <c r="KTV108" s="364"/>
      <c r="KTW108" s="364"/>
      <c r="KTX108" s="364"/>
      <c r="KTY108" s="364"/>
      <c r="KTZ108" s="364"/>
      <c r="KUA108" s="364"/>
      <c r="KUB108" s="364"/>
      <c r="KUC108" s="364"/>
      <c r="KUD108" s="364"/>
      <c r="KUE108" s="364"/>
      <c r="KUF108" s="364"/>
      <c r="KUG108" s="364"/>
      <c r="KUH108" s="364"/>
      <c r="KUI108" s="364"/>
      <c r="KUJ108" s="364"/>
      <c r="KUK108" s="364"/>
      <c r="KUL108" s="364"/>
      <c r="KUM108" s="364"/>
      <c r="KUN108" s="364"/>
      <c r="KUO108" s="364"/>
      <c r="KUP108" s="364"/>
      <c r="KUQ108" s="364"/>
      <c r="KUR108" s="364"/>
      <c r="KUS108" s="364"/>
      <c r="KUT108" s="364"/>
      <c r="KUU108" s="364"/>
      <c r="KUV108" s="364"/>
      <c r="KUW108" s="364"/>
      <c r="KUX108" s="364"/>
      <c r="KUY108" s="364"/>
      <c r="KUZ108" s="364"/>
      <c r="KVA108" s="364"/>
      <c r="KVB108" s="364"/>
      <c r="KVC108" s="364"/>
      <c r="KVD108" s="364"/>
      <c r="KVE108" s="364"/>
      <c r="KVF108" s="364"/>
      <c r="KVG108" s="364"/>
      <c r="KVH108" s="364"/>
      <c r="KVI108" s="364"/>
      <c r="KVJ108" s="364"/>
      <c r="KVK108" s="364"/>
      <c r="KVL108" s="364"/>
      <c r="KVM108" s="364"/>
      <c r="KVN108" s="364"/>
      <c r="KVO108" s="364"/>
      <c r="KVP108" s="364"/>
      <c r="KVQ108" s="364"/>
      <c r="KVR108" s="364"/>
      <c r="KVS108" s="364"/>
      <c r="KVT108" s="364"/>
      <c r="KVU108" s="364"/>
      <c r="KVV108" s="364"/>
      <c r="KVW108" s="364"/>
      <c r="KVX108" s="364"/>
      <c r="KVY108" s="364"/>
      <c r="KVZ108" s="364"/>
      <c r="KWA108" s="364"/>
      <c r="KWB108" s="364"/>
      <c r="KWC108" s="364"/>
      <c r="KWD108" s="364"/>
      <c r="KWE108" s="364"/>
      <c r="KWF108" s="364"/>
      <c r="KWG108" s="364"/>
      <c r="KWH108" s="364"/>
      <c r="KWI108" s="364"/>
      <c r="KWJ108" s="364"/>
      <c r="KWK108" s="364"/>
      <c r="KWL108" s="364"/>
      <c r="KWM108" s="364"/>
      <c r="KWN108" s="364"/>
      <c r="KWO108" s="364"/>
      <c r="KWP108" s="364"/>
      <c r="KWQ108" s="364"/>
      <c r="KWR108" s="364"/>
      <c r="KWS108" s="364"/>
      <c r="KWT108" s="364"/>
      <c r="KWU108" s="364"/>
      <c r="KWV108" s="364"/>
      <c r="KWW108" s="364"/>
      <c r="KWX108" s="364"/>
      <c r="KWY108" s="364"/>
      <c r="KWZ108" s="364"/>
      <c r="KXA108" s="364"/>
      <c r="KXB108" s="364"/>
      <c r="KXC108" s="364"/>
      <c r="KXD108" s="364"/>
      <c r="KXE108" s="364"/>
      <c r="KXF108" s="364"/>
      <c r="KXG108" s="364"/>
      <c r="KXH108" s="364"/>
      <c r="KXI108" s="364"/>
      <c r="KXJ108" s="364"/>
      <c r="KXK108" s="364"/>
      <c r="KXL108" s="364"/>
      <c r="KXM108" s="364"/>
      <c r="KXN108" s="364"/>
      <c r="KXO108" s="364"/>
      <c r="KXP108" s="364"/>
      <c r="KXQ108" s="364"/>
      <c r="KXR108" s="364"/>
      <c r="KXS108" s="364"/>
      <c r="KXT108" s="364"/>
      <c r="KXU108" s="364"/>
      <c r="KXV108" s="364"/>
      <c r="KXW108" s="364"/>
      <c r="KXX108" s="364"/>
      <c r="KXY108" s="364"/>
      <c r="KXZ108" s="364"/>
      <c r="KYA108" s="364"/>
      <c r="KYB108" s="364"/>
      <c r="KYC108" s="364"/>
      <c r="KYD108" s="364"/>
      <c r="KYE108" s="364"/>
      <c r="KYF108" s="364"/>
      <c r="KYG108" s="364"/>
      <c r="KYH108" s="364"/>
      <c r="KYI108" s="364"/>
      <c r="KYJ108" s="364"/>
      <c r="KYK108" s="364"/>
      <c r="KYL108" s="364"/>
      <c r="KYM108" s="364"/>
      <c r="KYN108" s="364"/>
      <c r="KYO108" s="364"/>
      <c r="KYP108" s="364"/>
      <c r="KYQ108" s="364"/>
      <c r="KYR108" s="364"/>
      <c r="KYS108" s="364"/>
      <c r="KYT108" s="364"/>
      <c r="KYU108" s="364"/>
      <c r="KYV108" s="364"/>
      <c r="KYW108" s="364"/>
      <c r="KYX108" s="364"/>
      <c r="KYY108" s="364"/>
      <c r="KYZ108" s="364"/>
      <c r="KZA108" s="364"/>
      <c r="KZB108" s="364"/>
      <c r="KZC108" s="364"/>
      <c r="KZD108" s="364"/>
      <c r="KZE108" s="364"/>
      <c r="KZF108" s="364"/>
      <c r="KZG108" s="364"/>
      <c r="KZH108" s="364"/>
      <c r="KZI108" s="364"/>
      <c r="KZJ108" s="364"/>
      <c r="KZK108" s="364"/>
      <c r="KZL108" s="364"/>
      <c r="KZM108" s="364"/>
      <c r="KZN108" s="364"/>
      <c r="KZO108" s="364"/>
      <c r="KZP108" s="364"/>
      <c r="KZQ108" s="364"/>
      <c r="KZR108" s="364"/>
      <c r="KZS108" s="364"/>
      <c r="KZT108" s="364"/>
      <c r="KZU108" s="364"/>
      <c r="KZV108" s="364"/>
      <c r="KZW108" s="364"/>
      <c r="KZX108" s="364"/>
      <c r="KZY108" s="364"/>
      <c r="KZZ108" s="364"/>
      <c r="LAA108" s="364"/>
      <c r="LAB108" s="364"/>
      <c r="LAC108" s="364"/>
      <c r="LAD108" s="364"/>
      <c r="LAE108" s="364"/>
      <c r="LAF108" s="364"/>
      <c r="LAG108" s="364"/>
      <c r="LAH108" s="364"/>
      <c r="LAI108" s="364"/>
      <c r="LAJ108" s="364"/>
      <c r="LAK108" s="364"/>
      <c r="LAL108" s="364"/>
      <c r="LAM108" s="364"/>
      <c r="LAN108" s="364"/>
      <c r="LAO108" s="364"/>
      <c r="LAP108" s="364"/>
      <c r="LAQ108" s="364"/>
      <c r="LAR108" s="364"/>
      <c r="LAS108" s="364"/>
      <c r="LAT108" s="364"/>
      <c r="LAU108" s="364"/>
      <c r="LAV108" s="364"/>
      <c r="LAW108" s="364"/>
      <c r="LAX108" s="364"/>
      <c r="LAY108" s="364"/>
      <c r="LAZ108" s="364"/>
      <c r="LBA108" s="364"/>
      <c r="LBB108" s="364"/>
      <c r="LBC108" s="364"/>
      <c r="LBD108" s="364"/>
      <c r="LBE108" s="364"/>
      <c r="LBF108" s="364"/>
      <c r="LBG108" s="364"/>
      <c r="LBH108" s="364"/>
      <c r="LBI108" s="364"/>
      <c r="LBJ108" s="364"/>
      <c r="LBK108" s="364"/>
      <c r="LBL108" s="364"/>
      <c r="LBM108" s="364"/>
      <c r="LBN108" s="364"/>
      <c r="LBO108" s="364"/>
      <c r="LBP108" s="364"/>
      <c r="LBQ108" s="364"/>
      <c r="LBR108" s="364"/>
      <c r="LBS108" s="364"/>
      <c r="LBT108" s="364"/>
      <c r="LBU108" s="364"/>
      <c r="LBV108" s="364"/>
      <c r="LBW108" s="364"/>
      <c r="LBX108" s="364"/>
      <c r="LBY108" s="364"/>
      <c r="LBZ108" s="364"/>
      <c r="LCA108" s="364"/>
      <c r="LCB108" s="364"/>
      <c r="LCC108" s="364"/>
      <c r="LCD108" s="364"/>
      <c r="LCE108" s="364"/>
      <c r="LCF108" s="364"/>
      <c r="LCG108" s="364"/>
      <c r="LCH108" s="364"/>
      <c r="LCI108" s="364"/>
      <c r="LCJ108" s="364"/>
      <c r="LCK108" s="364"/>
      <c r="LCL108" s="364"/>
      <c r="LCM108" s="364"/>
      <c r="LCN108" s="364"/>
      <c r="LCO108" s="364"/>
      <c r="LCP108" s="364"/>
      <c r="LCQ108" s="364"/>
      <c r="LCR108" s="364"/>
      <c r="LCS108" s="364"/>
      <c r="LCT108" s="364"/>
      <c r="LCU108" s="364"/>
      <c r="LCV108" s="364"/>
      <c r="LCW108" s="364"/>
      <c r="LCX108" s="364"/>
      <c r="LCY108" s="364"/>
      <c r="LCZ108" s="364"/>
      <c r="LDA108" s="364"/>
      <c r="LDB108" s="364"/>
      <c r="LDC108" s="364"/>
      <c r="LDD108" s="364"/>
      <c r="LDE108" s="364"/>
      <c r="LDF108" s="364"/>
      <c r="LDG108" s="364"/>
      <c r="LDH108" s="364"/>
      <c r="LDI108" s="364"/>
      <c r="LDJ108" s="364"/>
      <c r="LDK108" s="364"/>
      <c r="LDL108" s="364"/>
      <c r="LDM108" s="364"/>
      <c r="LDN108" s="364"/>
      <c r="LDO108" s="364"/>
      <c r="LDP108" s="364"/>
      <c r="LDQ108" s="364"/>
      <c r="LDR108" s="364"/>
      <c r="LDS108" s="364"/>
      <c r="LDT108" s="364"/>
      <c r="LDU108" s="364"/>
      <c r="LDV108" s="364"/>
      <c r="LDW108" s="364"/>
      <c r="LDX108" s="364"/>
      <c r="LDY108" s="364"/>
      <c r="LDZ108" s="364"/>
      <c r="LEA108" s="364"/>
      <c r="LEB108" s="364"/>
      <c r="LEC108" s="364"/>
      <c r="LED108" s="364"/>
      <c r="LEE108" s="364"/>
      <c r="LEF108" s="364"/>
      <c r="LEG108" s="364"/>
      <c r="LEH108" s="364"/>
      <c r="LEI108" s="364"/>
      <c r="LEJ108" s="364"/>
      <c r="LEK108" s="364"/>
      <c r="LEL108" s="364"/>
      <c r="LEM108" s="364"/>
      <c r="LEN108" s="364"/>
      <c r="LEO108" s="364"/>
      <c r="LEP108" s="364"/>
      <c r="LEQ108" s="364"/>
      <c r="LER108" s="364"/>
      <c r="LES108" s="364"/>
      <c r="LET108" s="364"/>
      <c r="LEU108" s="364"/>
      <c r="LEV108" s="364"/>
      <c r="LEW108" s="364"/>
      <c r="LEX108" s="364"/>
      <c r="LEY108" s="364"/>
      <c r="LEZ108" s="364"/>
      <c r="LFA108" s="364"/>
      <c r="LFB108" s="364"/>
      <c r="LFC108" s="364"/>
      <c r="LFD108" s="364"/>
      <c r="LFE108" s="364"/>
      <c r="LFF108" s="364"/>
      <c r="LFG108" s="364"/>
      <c r="LFH108" s="364"/>
      <c r="LFI108" s="364"/>
      <c r="LFJ108" s="364"/>
      <c r="LFK108" s="364"/>
      <c r="LFL108" s="364"/>
      <c r="LFM108" s="364"/>
      <c r="LFN108" s="364"/>
      <c r="LFO108" s="364"/>
      <c r="LFP108" s="364"/>
      <c r="LFQ108" s="364"/>
      <c r="LFR108" s="364"/>
      <c r="LFS108" s="364"/>
      <c r="LFT108" s="364"/>
      <c r="LFU108" s="364"/>
      <c r="LFV108" s="364"/>
      <c r="LFW108" s="364"/>
      <c r="LFX108" s="364"/>
      <c r="LFY108" s="364"/>
      <c r="LFZ108" s="364"/>
      <c r="LGA108" s="364"/>
      <c r="LGB108" s="364"/>
      <c r="LGC108" s="364"/>
      <c r="LGD108" s="364"/>
      <c r="LGE108" s="364"/>
      <c r="LGF108" s="364"/>
      <c r="LGG108" s="364"/>
      <c r="LGH108" s="364"/>
      <c r="LGI108" s="364"/>
      <c r="LGJ108" s="364"/>
      <c r="LGK108" s="364"/>
      <c r="LGL108" s="364"/>
      <c r="LGM108" s="364"/>
      <c r="LGN108" s="364"/>
      <c r="LGO108" s="364"/>
      <c r="LGP108" s="364"/>
      <c r="LGQ108" s="364"/>
      <c r="LGR108" s="364"/>
      <c r="LGS108" s="364"/>
      <c r="LGT108" s="364"/>
      <c r="LGU108" s="364"/>
      <c r="LGV108" s="364"/>
      <c r="LGW108" s="364"/>
      <c r="LGX108" s="364"/>
      <c r="LGY108" s="364"/>
      <c r="LGZ108" s="364"/>
      <c r="LHA108" s="364"/>
      <c r="LHB108" s="364"/>
      <c r="LHC108" s="364"/>
      <c r="LHD108" s="364"/>
      <c r="LHE108" s="364"/>
      <c r="LHF108" s="364"/>
      <c r="LHG108" s="364"/>
      <c r="LHH108" s="364"/>
      <c r="LHI108" s="364"/>
      <c r="LHJ108" s="364"/>
      <c r="LHK108" s="364"/>
      <c r="LHL108" s="364"/>
      <c r="LHM108" s="364"/>
      <c r="LHN108" s="364"/>
      <c r="LHO108" s="364"/>
      <c r="LHP108" s="364"/>
      <c r="LHQ108" s="364"/>
      <c r="LHR108" s="364"/>
      <c r="LHS108" s="364"/>
      <c r="LHT108" s="364"/>
      <c r="LHU108" s="364"/>
      <c r="LHV108" s="364"/>
      <c r="LHW108" s="364"/>
      <c r="LHX108" s="364"/>
      <c r="LHY108" s="364"/>
      <c r="LHZ108" s="364"/>
      <c r="LIA108" s="364"/>
      <c r="LIB108" s="364"/>
      <c r="LIC108" s="364"/>
      <c r="LID108" s="364"/>
      <c r="LIE108" s="364"/>
      <c r="LIF108" s="364"/>
      <c r="LIG108" s="364"/>
      <c r="LIH108" s="364"/>
      <c r="LII108" s="364"/>
      <c r="LIJ108" s="364"/>
      <c r="LIK108" s="364"/>
      <c r="LIL108" s="364"/>
      <c r="LIM108" s="364"/>
      <c r="LIN108" s="364"/>
      <c r="LIO108" s="364"/>
      <c r="LIP108" s="364"/>
      <c r="LIQ108" s="364"/>
      <c r="LIR108" s="364"/>
      <c r="LIS108" s="364"/>
      <c r="LIT108" s="364"/>
      <c r="LIU108" s="364"/>
      <c r="LIV108" s="364"/>
      <c r="LIW108" s="364"/>
      <c r="LIX108" s="364"/>
      <c r="LIY108" s="364"/>
      <c r="LIZ108" s="364"/>
      <c r="LJA108" s="364"/>
      <c r="LJB108" s="364"/>
      <c r="LJC108" s="364"/>
      <c r="LJD108" s="364"/>
      <c r="LJE108" s="364"/>
      <c r="LJF108" s="364"/>
      <c r="LJG108" s="364"/>
      <c r="LJH108" s="364"/>
      <c r="LJI108" s="364"/>
      <c r="LJJ108" s="364"/>
      <c r="LJK108" s="364"/>
      <c r="LJL108" s="364"/>
      <c r="LJM108" s="364"/>
      <c r="LJN108" s="364"/>
      <c r="LJO108" s="364"/>
      <c r="LJP108" s="364"/>
      <c r="LJQ108" s="364"/>
      <c r="LJR108" s="364"/>
      <c r="LJS108" s="364"/>
      <c r="LJT108" s="364"/>
      <c r="LJU108" s="364"/>
      <c r="LJV108" s="364"/>
      <c r="LJW108" s="364"/>
      <c r="LJX108" s="364"/>
      <c r="LJY108" s="364"/>
      <c r="LJZ108" s="364"/>
      <c r="LKA108" s="364"/>
      <c r="LKB108" s="364"/>
      <c r="LKC108" s="364"/>
      <c r="LKD108" s="364"/>
      <c r="LKE108" s="364"/>
      <c r="LKF108" s="364"/>
      <c r="LKG108" s="364"/>
      <c r="LKH108" s="364"/>
      <c r="LKI108" s="364"/>
      <c r="LKJ108" s="364"/>
      <c r="LKK108" s="364"/>
      <c r="LKL108" s="364"/>
      <c r="LKM108" s="364"/>
      <c r="LKN108" s="364"/>
      <c r="LKO108" s="364"/>
      <c r="LKP108" s="364"/>
      <c r="LKQ108" s="364"/>
      <c r="LKR108" s="364"/>
      <c r="LKS108" s="364"/>
      <c r="LKT108" s="364"/>
      <c r="LKU108" s="364"/>
      <c r="LKV108" s="364"/>
      <c r="LKW108" s="364"/>
      <c r="LKX108" s="364"/>
      <c r="LKY108" s="364"/>
      <c r="LKZ108" s="364"/>
      <c r="LLA108" s="364"/>
      <c r="LLB108" s="364"/>
      <c r="LLC108" s="364"/>
      <c r="LLD108" s="364"/>
      <c r="LLE108" s="364"/>
      <c r="LLF108" s="364"/>
      <c r="LLG108" s="364"/>
      <c r="LLH108" s="364"/>
      <c r="LLI108" s="364"/>
      <c r="LLJ108" s="364"/>
      <c r="LLK108" s="364"/>
      <c r="LLL108" s="364"/>
      <c r="LLM108" s="364"/>
      <c r="LLN108" s="364"/>
      <c r="LLO108" s="364"/>
      <c r="LLP108" s="364"/>
      <c r="LLQ108" s="364"/>
      <c r="LLR108" s="364"/>
      <c r="LLS108" s="364"/>
      <c r="LLT108" s="364"/>
      <c r="LLU108" s="364"/>
      <c r="LLV108" s="364"/>
      <c r="LLW108" s="364"/>
      <c r="LLX108" s="364"/>
      <c r="LLY108" s="364"/>
      <c r="LLZ108" s="364"/>
      <c r="LMA108" s="364"/>
      <c r="LMB108" s="364"/>
      <c r="LMC108" s="364"/>
      <c r="LMD108" s="364"/>
      <c r="LME108" s="364"/>
      <c r="LMF108" s="364"/>
      <c r="LMG108" s="364"/>
      <c r="LMH108" s="364"/>
      <c r="LMI108" s="364"/>
      <c r="LMJ108" s="364"/>
      <c r="LMK108" s="364"/>
      <c r="LML108" s="364"/>
      <c r="LMM108" s="364"/>
      <c r="LMN108" s="364"/>
      <c r="LMO108" s="364"/>
      <c r="LMP108" s="364"/>
      <c r="LMQ108" s="364"/>
      <c r="LMR108" s="364"/>
      <c r="LMS108" s="364"/>
      <c r="LMT108" s="364"/>
      <c r="LMU108" s="364"/>
      <c r="LMV108" s="364"/>
      <c r="LMW108" s="364"/>
      <c r="LMX108" s="364"/>
      <c r="LMY108" s="364"/>
      <c r="LMZ108" s="364"/>
      <c r="LNA108" s="364"/>
      <c r="LNB108" s="364"/>
      <c r="LNC108" s="364"/>
      <c r="LND108" s="364"/>
      <c r="LNE108" s="364"/>
      <c r="LNF108" s="364"/>
      <c r="LNG108" s="364"/>
      <c r="LNH108" s="364"/>
      <c r="LNI108" s="364"/>
      <c r="LNJ108" s="364"/>
      <c r="LNK108" s="364"/>
      <c r="LNL108" s="364"/>
      <c r="LNM108" s="364"/>
      <c r="LNN108" s="364"/>
      <c r="LNO108" s="364"/>
      <c r="LNP108" s="364"/>
      <c r="LNQ108" s="364"/>
      <c r="LNR108" s="364"/>
      <c r="LNS108" s="364"/>
      <c r="LNT108" s="364"/>
      <c r="LNU108" s="364"/>
      <c r="LNV108" s="364"/>
      <c r="LNW108" s="364"/>
      <c r="LNX108" s="364"/>
      <c r="LNY108" s="364"/>
      <c r="LNZ108" s="364"/>
      <c r="LOA108" s="364"/>
      <c r="LOB108" s="364"/>
      <c r="LOC108" s="364"/>
      <c r="LOD108" s="364"/>
      <c r="LOE108" s="364"/>
      <c r="LOF108" s="364"/>
      <c r="LOG108" s="364"/>
      <c r="LOH108" s="364"/>
      <c r="LOI108" s="364"/>
      <c r="LOJ108" s="364"/>
      <c r="LOK108" s="364"/>
      <c r="LOL108" s="364"/>
      <c r="LOM108" s="364"/>
      <c r="LON108" s="364"/>
      <c r="LOO108" s="364"/>
      <c r="LOP108" s="364"/>
      <c r="LOQ108" s="364"/>
      <c r="LOR108" s="364"/>
      <c r="LOS108" s="364"/>
      <c r="LOT108" s="364"/>
      <c r="LOU108" s="364"/>
      <c r="LOV108" s="364"/>
      <c r="LOW108" s="364"/>
      <c r="LOX108" s="364"/>
      <c r="LOY108" s="364"/>
      <c r="LOZ108" s="364"/>
      <c r="LPA108" s="364"/>
      <c r="LPB108" s="364"/>
      <c r="LPC108" s="364"/>
      <c r="LPD108" s="364"/>
      <c r="LPE108" s="364"/>
      <c r="LPF108" s="364"/>
      <c r="LPG108" s="364"/>
      <c r="LPH108" s="364"/>
      <c r="LPI108" s="364"/>
      <c r="LPJ108" s="364"/>
      <c r="LPK108" s="364"/>
      <c r="LPL108" s="364"/>
      <c r="LPM108" s="364"/>
      <c r="LPN108" s="364"/>
      <c r="LPO108" s="364"/>
      <c r="LPP108" s="364"/>
      <c r="LPQ108" s="364"/>
      <c r="LPR108" s="364"/>
      <c r="LPS108" s="364"/>
      <c r="LPT108" s="364"/>
      <c r="LPU108" s="364"/>
      <c r="LPV108" s="364"/>
      <c r="LPW108" s="364"/>
      <c r="LPX108" s="364"/>
      <c r="LPY108" s="364"/>
      <c r="LPZ108" s="364"/>
      <c r="LQA108" s="364"/>
      <c r="LQB108" s="364"/>
      <c r="LQC108" s="364"/>
      <c r="LQD108" s="364"/>
      <c r="LQE108" s="364"/>
      <c r="LQF108" s="364"/>
      <c r="LQG108" s="364"/>
      <c r="LQH108" s="364"/>
      <c r="LQI108" s="364"/>
      <c r="LQJ108" s="364"/>
      <c r="LQK108" s="364"/>
      <c r="LQL108" s="364"/>
      <c r="LQM108" s="364"/>
      <c r="LQN108" s="364"/>
      <c r="LQO108" s="364"/>
      <c r="LQP108" s="364"/>
      <c r="LQQ108" s="364"/>
      <c r="LQR108" s="364"/>
      <c r="LQS108" s="364"/>
      <c r="LQT108" s="364"/>
      <c r="LQU108" s="364"/>
      <c r="LQV108" s="364"/>
      <c r="LQW108" s="364"/>
      <c r="LQX108" s="364"/>
      <c r="LQY108" s="364"/>
      <c r="LQZ108" s="364"/>
      <c r="LRA108" s="364"/>
      <c r="LRB108" s="364"/>
      <c r="LRC108" s="364"/>
      <c r="LRD108" s="364"/>
      <c r="LRE108" s="364"/>
      <c r="LRF108" s="364"/>
      <c r="LRG108" s="364"/>
      <c r="LRH108" s="364"/>
      <c r="LRI108" s="364"/>
      <c r="LRJ108" s="364"/>
      <c r="LRK108" s="364"/>
      <c r="LRL108" s="364"/>
      <c r="LRM108" s="364"/>
      <c r="LRN108" s="364"/>
      <c r="LRO108" s="364"/>
      <c r="LRP108" s="364"/>
      <c r="LRQ108" s="364"/>
      <c r="LRR108" s="364"/>
      <c r="LRS108" s="364"/>
      <c r="LRT108" s="364"/>
      <c r="LRU108" s="364"/>
      <c r="LRV108" s="364"/>
      <c r="LRW108" s="364"/>
      <c r="LRX108" s="364"/>
      <c r="LRY108" s="364"/>
      <c r="LRZ108" s="364"/>
      <c r="LSA108" s="364"/>
      <c r="LSB108" s="364"/>
      <c r="LSC108" s="364"/>
      <c r="LSD108" s="364"/>
      <c r="LSE108" s="364"/>
      <c r="LSF108" s="364"/>
      <c r="LSG108" s="364"/>
      <c r="LSH108" s="364"/>
      <c r="LSI108" s="364"/>
      <c r="LSJ108" s="364"/>
      <c r="LSK108" s="364"/>
      <c r="LSL108" s="364"/>
      <c r="LSM108" s="364"/>
      <c r="LSN108" s="364"/>
      <c r="LSO108" s="364"/>
      <c r="LSP108" s="364"/>
      <c r="LSQ108" s="364"/>
      <c r="LSR108" s="364"/>
      <c r="LSS108" s="364"/>
      <c r="LST108" s="364"/>
      <c r="LSU108" s="364"/>
      <c r="LSV108" s="364"/>
      <c r="LSW108" s="364"/>
      <c r="LSX108" s="364"/>
      <c r="LSY108" s="364"/>
      <c r="LSZ108" s="364"/>
      <c r="LTA108" s="364"/>
      <c r="LTB108" s="364"/>
      <c r="LTC108" s="364"/>
      <c r="LTD108" s="364"/>
      <c r="LTE108" s="364"/>
      <c r="LTF108" s="364"/>
      <c r="LTG108" s="364"/>
      <c r="LTH108" s="364"/>
      <c r="LTI108" s="364"/>
      <c r="LTJ108" s="364"/>
      <c r="LTK108" s="364"/>
      <c r="LTL108" s="364"/>
      <c r="LTM108" s="364"/>
      <c r="LTN108" s="364"/>
      <c r="LTO108" s="364"/>
      <c r="LTP108" s="364"/>
      <c r="LTQ108" s="364"/>
      <c r="LTR108" s="364"/>
      <c r="LTS108" s="364"/>
      <c r="LTT108" s="364"/>
      <c r="LTU108" s="364"/>
      <c r="LTV108" s="364"/>
      <c r="LTW108" s="364"/>
      <c r="LTX108" s="364"/>
      <c r="LTY108" s="364"/>
      <c r="LTZ108" s="364"/>
      <c r="LUA108" s="364"/>
      <c r="LUB108" s="364"/>
      <c r="LUC108" s="364"/>
      <c r="LUD108" s="364"/>
      <c r="LUE108" s="364"/>
      <c r="LUF108" s="364"/>
      <c r="LUG108" s="364"/>
      <c r="LUH108" s="364"/>
      <c r="LUI108" s="364"/>
      <c r="LUJ108" s="364"/>
      <c r="LUK108" s="364"/>
      <c r="LUL108" s="364"/>
      <c r="LUM108" s="364"/>
      <c r="LUN108" s="364"/>
      <c r="LUO108" s="364"/>
      <c r="LUP108" s="364"/>
      <c r="LUQ108" s="364"/>
      <c r="LUR108" s="364"/>
      <c r="LUS108" s="364"/>
      <c r="LUT108" s="364"/>
      <c r="LUU108" s="364"/>
      <c r="LUV108" s="364"/>
      <c r="LUW108" s="364"/>
      <c r="LUX108" s="364"/>
      <c r="LUY108" s="364"/>
      <c r="LUZ108" s="364"/>
      <c r="LVA108" s="364"/>
      <c r="LVB108" s="364"/>
      <c r="LVC108" s="364"/>
      <c r="LVD108" s="364"/>
      <c r="LVE108" s="364"/>
      <c r="LVF108" s="364"/>
      <c r="LVG108" s="364"/>
      <c r="LVH108" s="364"/>
      <c r="LVI108" s="364"/>
      <c r="LVJ108" s="364"/>
      <c r="LVK108" s="364"/>
      <c r="LVL108" s="364"/>
      <c r="LVM108" s="364"/>
      <c r="LVN108" s="364"/>
      <c r="LVO108" s="364"/>
      <c r="LVP108" s="364"/>
      <c r="LVQ108" s="364"/>
      <c r="LVR108" s="364"/>
      <c r="LVS108" s="364"/>
      <c r="LVT108" s="364"/>
      <c r="LVU108" s="364"/>
      <c r="LVV108" s="364"/>
      <c r="LVW108" s="364"/>
      <c r="LVX108" s="364"/>
      <c r="LVY108" s="364"/>
      <c r="LVZ108" s="364"/>
      <c r="LWA108" s="364"/>
      <c r="LWB108" s="364"/>
      <c r="LWC108" s="364"/>
      <c r="LWD108" s="364"/>
      <c r="LWE108" s="364"/>
      <c r="LWF108" s="364"/>
      <c r="LWG108" s="364"/>
      <c r="LWH108" s="364"/>
      <c r="LWI108" s="364"/>
      <c r="LWJ108" s="364"/>
      <c r="LWK108" s="364"/>
      <c r="LWL108" s="364"/>
      <c r="LWM108" s="364"/>
      <c r="LWN108" s="364"/>
      <c r="LWO108" s="364"/>
      <c r="LWP108" s="364"/>
      <c r="LWQ108" s="364"/>
      <c r="LWR108" s="364"/>
      <c r="LWS108" s="364"/>
      <c r="LWT108" s="364"/>
      <c r="LWU108" s="364"/>
      <c r="LWV108" s="364"/>
      <c r="LWW108" s="364"/>
      <c r="LWX108" s="364"/>
      <c r="LWY108" s="364"/>
      <c r="LWZ108" s="364"/>
      <c r="LXA108" s="364"/>
      <c r="LXB108" s="364"/>
      <c r="LXC108" s="364"/>
      <c r="LXD108" s="364"/>
      <c r="LXE108" s="364"/>
      <c r="LXF108" s="364"/>
      <c r="LXG108" s="364"/>
      <c r="LXH108" s="364"/>
      <c r="LXI108" s="364"/>
      <c r="LXJ108" s="364"/>
      <c r="LXK108" s="364"/>
      <c r="LXL108" s="364"/>
      <c r="LXM108" s="364"/>
      <c r="LXN108" s="364"/>
      <c r="LXO108" s="364"/>
      <c r="LXP108" s="364"/>
      <c r="LXQ108" s="364"/>
      <c r="LXR108" s="364"/>
      <c r="LXS108" s="364"/>
      <c r="LXT108" s="364"/>
      <c r="LXU108" s="364"/>
      <c r="LXV108" s="364"/>
      <c r="LXW108" s="364"/>
      <c r="LXX108" s="364"/>
      <c r="LXY108" s="364"/>
      <c r="LXZ108" s="364"/>
      <c r="LYA108" s="364"/>
      <c r="LYB108" s="364"/>
      <c r="LYC108" s="364"/>
      <c r="LYD108" s="364"/>
      <c r="LYE108" s="364"/>
      <c r="LYF108" s="364"/>
      <c r="LYG108" s="364"/>
      <c r="LYH108" s="364"/>
      <c r="LYI108" s="364"/>
      <c r="LYJ108" s="364"/>
      <c r="LYK108" s="364"/>
      <c r="LYL108" s="364"/>
      <c r="LYM108" s="364"/>
      <c r="LYN108" s="364"/>
      <c r="LYO108" s="364"/>
      <c r="LYP108" s="364"/>
      <c r="LYQ108" s="364"/>
      <c r="LYR108" s="364"/>
      <c r="LYS108" s="364"/>
      <c r="LYT108" s="364"/>
      <c r="LYU108" s="364"/>
      <c r="LYV108" s="364"/>
      <c r="LYW108" s="364"/>
      <c r="LYX108" s="364"/>
      <c r="LYY108" s="364"/>
      <c r="LYZ108" s="364"/>
      <c r="LZA108" s="364"/>
      <c r="LZB108" s="364"/>
      <c r="LZC108" s="364"/>
      <c r="LZD108" s="364"/>
      <c r="LZE108" s="364"/>
      <c r="LZF108" s="364"/>
      <c r="LZG108" s="364"/>
      <c r="LZH108" s="364"/>
      <c r="LZI108" s="364"/>
      <c r="LZJ108" s="364"/>
      <c r="LZK108" s="364"/>
      <c r="LZL108" s="364"/>
      <c r="LZM108" s="364"/>
      <c r="LZN108" s="364"/>
      <c r="LZO108" s="364"/>
      <c r="LZP108" s="364"/>
      <c r="LZQ108" s="364"/>
      <c r="LZR108" s="364"/>
      <c r="LZS108" s="364"/>
      <c r="LZT108" s="364"/>
      <c r="LZU108" s="364"/>
      <c r="LZV108" s="364"/>
      <c r="LZW108" s="364"/>
      <c r="LZX108" s="364"/>
      <c r="LZY108" s="364"/>
      <c r="LZZ108" s="364"/>
      <c r="MAA108" s="364"/>
      <c r="MAB108" s="364"/>
      <c r="MAC108" s="364"/>
      <c r="MAD108" s="364"/>
      <c r="MAE108" s="364"/>
      <c r="MAF108" s="364"/>
      <c r="MAG108" s="364"/>
      <c r="MAH108" s="364"/>
      <c r="MAI108" s="364"/>
      <c r="MAJ108" s="364"/>
      <c r="MAK108" s="364"/>
      <c r="MAL108" s="364"/>
      <c r="MAM108" s="364"/>
      <c r="MAN108" s="364"/>
      <c r="MAO108" s="364"/>
      <c r="MAP108" s="364"/>
      <c r="MAQ108" s="364"/>
      <c r="MAR108" s="364"/>
      <c r="MAS108" s="364"/>
      <c r="MAT108" s="364"/>
      <c r="MAU108" s="364"/>
      <c r="MAV108" s="364"/>
      <c r="MAW108" s="364"/>
      <c r="MAX108" s="364"/>
      <c r="MAY108" s="364"/>
      <c r="MAZ108" s="364"/>
      <c r="MBA108" s="364"/>
      <c r="MBB108" s="364"/>
      <c r="MBC108" s="364"/>
      <c r="MBD108" s="364"/>
      <c r="MBE108" s="364"/>
      <c r="MBF108" s="364"/>
      <c r="MBG108" s="364"/>
      <c r="MBH108" s="364"/>
      <c r="MBI108" s="364"/>
      <c r="MBJ108" s="364"/>
      <c r="MBK108" s="364"/>
      <c r="MBL108" s="364"/>
      <c r="MBM108" s="364"/>
      <c r="MBN108" s="364"/>
      <c r="MBO108" s="364"/>
      <c r="MBP108" s="364"/>
      <c r="MBQ108" s="364"/>
      <c r="MBR108" s="364"/>
      <c r="MBS108" s="364"/>
      <c r="MBT108" s="364"/>
      <c r="MBU108" s="364"/>
      <c r="MBV108" s="364"/>
      <c r="MBW108" s="364"/>
      <c r="MBX108" s="364"/>
      <c r="MBY108" s="364"/>
      <c r="MBZ108" s="364"/>
      <c r="MCA108" s="364"/>
      <c r="MCB108" s="364"/>
      <c r="MCC108" s="364"/>
      <c r="MCD108" s="364"/>
      <c r="MCE108" s="364"/>
      <c r="MCF108" s="364"/>
      <c r="MCG108" s="364"/>
      <c r="MCH108" s="364"/>
      <c r="MCI108" s="364"/>
      <c r="MCJ108" s="364"/>
      <c r="MCK108" s="364"/>
      <c r="MCL108" s="364"/>
      <c r="MCM108" s="364"/>
      <c r="MCN108" s="364"/>
      <c r="MCO108" s="364"/>
      <c r="MCP108" s="364"/>
      <c r="MCQ108" s="364"/>
      <c r="MCR108" s="364"/>
      <c r="MCS108" s="364"/>
      <c r="MCT108" s="364"/>
      <c r="MCU108" s="364"/>
      <c r="MCV108" s="364"/>
      <c r="MCW108" s="364"/>
      <c r="MCX108" s="364"/>
      <c r="MCY108" s="364"/>
      <c r="MCZ108" s="364"/>
      <c r="MDA108" s="364"/>
      <c r="MDB108" s="364"/>
      <c r="MDC108" s="364"/>
      <c r="MDD108" s="364"/>
      <c r="MDE108" s="364"/>
      <c r="MDF108" s="364"/>
      <c r="MDG108" s="364"/>
      <c r="MDH108" s="364"/>
      <c r="MDI108" s="364"/>
      <c r="MDJ108" s="364"/>
      <c r="MDK108" s="364"/>
      <c r="MDL108" s="364"/>
      <c r="MDM108" s="364"/>
      <c r="MDN108" s="364"/>
      <c r="MDO108" s="364"/>
      <c r="MDP108" s="364"/>
      <c r="MDQ108" s="364"/>
      <c r="MDR108" s="364"/>
      <c r="MDS108" s="364"/>
      <c r="MDT108" s="364"/>
      <c r="MDU108" s="364"/>
      <c r="MDV108" s="364"/>
      <c r="MDW108" s="364"/>
      <c r="MDX108" s="364"/>
      <c r="MDY108" s="364"/>
      <c r="MDZ108" s="364"/>
      <c r="MEA108" s="364"/>
      <c r="MEB108" s="364"/>
      <c r="MEC108" s="364"/>
      <c r="MED108" s="364"/>
      <c r="MEE108" s="364"/>
      <c r="MEF108" s="364"/>
      <c r="MEG108" s="364"/>
      <c r="MEH108" s="364"/>
      <c r="MEI108" s="364"/>
      <c r="MEJ108" s="364"/>
      <c r="MEK108" s="364"/>
      <c r="MEL108" s="364"/>
      <c r="MEM108" s="364"/>
      <c r="MEN108" s="364"/>
      <c r="MEO108" s="364"/>
      <c r="MEP108" s="364"/>
      <c r="MEQ108" s="364"/>
      <c r="MER108" s="364"/>
      <c r="MES108" s="364"/>
      <c r="MET108" s="364"/>
      <c r="MEU108" s="364"/>
      <c r="MEV108" s="364"/>
      <c r="MEW108" s="364"/>
      <c r="MEX108" s="364"/>
      <c r="MEY108" s="364"/>
      <c r="MEZ108" s="364"/>
      <c r="MFA108" s="364"/>
      <c r="MFB108" s="364"/>
      <c r="MFC108" s="364"/>
      <c r="MFD108" s="364"/>
      <c r="MFE108" s="364"/>
      <c r="MFF108" s="364"/>
      <c r="MFG108" s="364"/>
      <c r="MFH108" s="364"/>
      <c r="MFI108" s="364"/>
      <c r="MFJ108" s="364"/>
      <c r="MFK108" s="364"/>
      <c r="MFL108" s="364"/>
      <c r="MFM108" s="364"/>
      <c r="MFN108" s="364"/>
      <c r="MFO108" s="364"/>
      <c r="MFP108" s="364"/>
      <c r="MFQ108" s="364"/>
      <c r="MFR108" s="364"/>
      <c r="MFS108" s="364"/>
      <c r="MFT108" s="364"/>
      <c r="MFU108" s="364"/>
      <c r="MFV108" s="364"/>
      <c r="MFW108" s="364"/>
      <c r="MFX108" s="364"/>
      <c r="MFY108" s="364"/>
      <c r="MFZ108" s="364"/>
      <c r="MGA108" s="364"/>
      <c r="MGB108" s="364"/>
      <c r="MGC108" s="364"/>
      <c r="MGD108" s="364"/>
      <c r="MGE108" s="364"/>
      <c r="MGF108" s="364"/>
      <c r="MGG108" s="364"/>
      <c r="MGH108" s="364"/>
      <c r="MGI108" s="364"/>
      <c r="MGJ108" s="364"/>
      <c r="MGK108" s="364"/>
      <c r="MGL108" s="364"/>
      <c r="MGM108" s="364"/>
      <c r="MGN108" s="364"/>
      <c r="MGO108" s="364"/>
      <c r="MGP108" s="364"/>
      <c r="MGQ108" s="364"/>
      <c r="MGR108" s="364"/>
      <c r="MGS108" s="364"/>
      <c r="MGT108" s="364"/>
      <c r="MGU108" s="364"/>
      <c r="MGV108" s="364"/>
      <c r="MGW108" s="364"/>
      <c r="MGX108" s="364"/>
      <c r="MGY108" s="364"/>
      <c r="MGZ108" s="364"/>
      <c r="MHA108" s="364"/>
      <c r="MHB108" s="364"/>
      <c r="MHC108" s="364"/>
      <c r="MHD108" s="364"/>
      <c r="MHE108" s="364"/>
      <c r="MHF108" s="364"/>
      <c r="MHG108" s="364"/>
      <c r="MHH108" s="364"/>
      <c r="MHI108" s="364"/>
      <c r="MHJ108" s="364"/>
      <c r="MHK108" s="364"/>
      <c r="MHL108" s="364"/>
      <c r="MHM108" s="364"/>
      <c r="MHN108" s="364"/>
      <c r="MHO108" s="364"/>
      <c r="MHP108" s="364"/>
      <c r="MHQ108" s="364"/>
      <c r="MHR108" s="364"/>
      <c r="MHS108" s="364"/>
      <c r="MHT108" s="364"/>
      <c r="MHU108" s="364"/>
      <c r="MHV108" s="364"/>
      <c r="MHW108" s="364"/>
      <c r="MHX108" s="364"/>
      <c r="MHY108" s="364"/>
      <c r="MHZ108" s="364"/>
      <c r="MIA108" s="364"/>
      <c r="MIB108" s="364"/>
      <c r="MIC108" s="364"/>
      <c r="MID108" s="364"/>
      <c r="MIE108" s="364"/>
      <c r="MIF108" s="364"/>
      <c r="MIG108" s="364"/>
      <c r="MIH108" s="364"/>
      <c r="MII108" s="364"/>
      <c r="MIJ108" s="364"/>
      <c r="MIK108" s="364"/>
      <c r="MIL108" s="364"/>
      <c r="MIM108" s="364"/>
      <c r="MIN108" s="364"/>
      <c r="MIO108" s="364"/>
      <c r="MIP108" s="364"/>
      <c r="MIQ108" s="364"/>
      <c r="MIR108" s="364"/>
      <c r="MIS108" s="364"/>
      <c r="MIT108" s="364"/>
      <c r="MIU108" s="364"/>
      <c r="MIV108" s="364"/>
      <c r="MIW108" s="364"/>
      <c r="MIX108" s="364"/>
      <c r="MIY108" s="364"/>
      <c r="MIZ108" s="364"/>
      <c r="MJA108" s="364"/>
      <c r="MJB108" s="364"/>
      <c r="MJC108" s="364"/>
      <c r="MJD108" s="364"/>
      <c r="MJE108" s="364"/>
      <c r="MJF108" s="364"/>
      <c r="MJG108" s="364"/>
      <c r="MJH108" s="364"/>
      <c r="MJI108" s="364"/>
      <c r="MJJ108" s="364"/>
      <c r="MJK108" s="364"/>
      <c r="MJL108" s="364"/>
      <c r="MJM108" s="364"/>
      <c r="MJN108" s="364"/>
      <c r="MJO108" s="364"/>
      <c r="MJP108" s="364"/>
      <c r="MJQ108" s="364"/>
      <c r="MJR108" s="364"/>
      <c r="MJS108" s="364"/>
      <c r="MJT108" s="364"/>
      <c r="MJU108" s="364"/>
      <c r="MJV108" s="364"/>
      <c r="MJW108" s="364"/>
      <c r="MJX108" s="364"/>
      <c r="MJY108" s="364"/>
      <c r="MJZ108" s="364"/>
      <c r="MKA108" s="364"/>
      <c r="MKB108" s="364"/>
      <c r="MKC108" s="364"/>
      <c r="MKD108" s="364"/>
      <c r="MKE108" s="364"/>
      <c r="MKF108" s="364"/>
      <c r="MKG108" s="364"/>
      <c r="MKH108" s="364"/>
      <c r="MKI108" s="364"/>
      <c r="MKJ108" s="364"/>
      <c r="MKK108" s="364"/>
      <c r="MKL108" s="364"/>
      <c r="MKM108" s="364"/>
      <c r="MKN108" s="364"/>
      <c r="MKO108" s="364"/>
      <c r="MKP108" s="364"/>
      <c r="MKQ108" s="364"/>
      <c r="MKR108" s="364"/>
      <c r="MKS108" s="364"/>
      <c r="MKT108" s="364"/>
      <c r="MKU108" s="364"/>
      <c r="MKV108" s="364"/>
      <c r="MKW108" s="364"/>
      <c r="MKX108" s="364"/>
      <c r="MKY108" s="364"/>
      <c r="MKZ108" s="364"/>
      <c r="MLA108" s="364"/>
      <c r="MLB108" s="364"/>
      <c r="MLC108" s="364"/>
      <c r="MLD108" s="364"/>
      <c r="MLE108" s="364"/>
      <c r="MLF108" s="364"/>
      <c r="MLG108" s="364"/>
      <c r="MLH108" s="364"/>
      <c r="MLI108" s="364"/>
      <c r="MLJ108" s="364"/>
      <c r="MLK108" s="364"/>
      <c r="MLL108" s="364"/>
      <c r="MLM108" s="364"/>
      <c r="MLN108" s="364"/>
      <c r="MLO108" s="364"/>
      <c r="MLP108" s="364"/>
      <c r="MLQ108" s="364"/>
      <c r="MLR108" s="364"/>
      <c r="MLS108" s="364"/>
      <c r="MLT108" s="364"/>
      <c r="MLU108" s="364"/>
      <c r="MLV108" s="364"/>
      <c r="MLW108" s="364"/>
      <c r="MLX108" s="364"/>
      <c r="MLY108" s="364"/>
      <c r="MLZ108" s="364"/>
      <c r="MMA108" s="364"/>
      <c r="MMB108" s="364"/>
      <c r="MMC108" s="364"/>
      <c r="MMD108" s="364"/>
      <c r="MME108" s="364"/>
      <c r="MMF108" s="364"/>
      <c r="MMG108" s="364"/>
      <c r="MMH108" s="364"/>
      <c r="MMI108" s="364"/>
      <c r="MMJ108" s="364"/>
      <c r="MMK108" s="364"/>
      <c r="MML108" s="364"/>
      <c r="MMM108" s="364"/>
      <c r="MMN108" s="364"/>
      <c r="MMO108" s="364"/>
      <c r="MMP108" s="364"/>
      <c r="MMQ108" s="364"/>
      <c r="MMR108" s="364"/>
      <c r="MMS108" s="364"/>
      <c r="MMT108" s="364"/>
      <c r="MMU108" s="364"/>
      <c r="MMV108" s="364"/>
      <c r="MMW108" s="364"/>
      <c r="MMX108" s="364"/>
      <c r="MMY108" s="364"/>
      <c r="MMZ108" s="364"/>
      <c r="MNA108" s="364"/>
      <c r="MNB108" s="364"/>
      <c r="MNC108" s="364"/>
      <c r="MND108" s="364"/>
      <c r="MNE108" s="364"/>
      <c r="MNF108" s="364"/>
      <c r="MNG108" s="364"/>
      <c r="MNH108" s="364"/>
      <c r="MNI108" s="364"/>
      <c r="MNJ108" s="364"/>
      <c r="MNK108" s="364"/>
      <c r="MNL108" s="364"/>
      <c r="MNM108" s="364"/>
      <c r="MNN108" s="364"/>
      <c r="MNO108" s="364"/>
      <c r="MNP108" s="364"/>
      <c r="MNQ108" s="364"/>
      <c r="MNR108" s="364"/>
      <c r="MNS108" s="364"/>
      <c r="MNT108" s="364"/>
      <c r="MNU108" s="364"/>
      <c r="MNV108" s="364"/>
      <c r="MNW108" s="364"/>
      <c r="MNX108" s="364"/>
      <c r="MNY108" s="364"/>
      <c r="MNZ108" s="364"/>
      <c r="MOA108" s="364"/>
      <c r="MOB108" s="364"/>
      <c r="MOC108" s="364"/>
      <c r="MOD108" s="364"/>
      <c r="MOE108" s="364"/>
      <c r="MOF108" s="364"/>
      <c r="MOG108" s="364"/>
      <c r="MOH108" s="364"/>
      <c r="MOI108" s="364"/>
      <c r="MOJ108" s="364"/>
      <c r="MOK108" s="364"/>
      <c r="MOL108" s="364"/>
      <c r="MOM108" s="364"/>
      <c r="MON108" s="364"/>
      <c r="MOO108" s="364"/>
      <c r="MOP108" s="364"/>
      <c r="MOQ108" s="364"/>
      <c r="MOR108" s="364"/>
      <c r="MOS108" s="364"/>
      <c r="MOT108" s="364"/>
      <c r="MOU108" s="364"/>
      <c r="MOV108" s="364"/>
      <c r="MOW108" s="364"/>
      <c r="MOX108" s="364"/>
      <c r="MOY108" s="364"/>
      <c r="MOZ108" s="364"/>
      <c r="MPA108" s="364"/>
      <c r="MPB108" s="364"/>
      <c r="MPC108" s="364"/>
      <c r="MPD108" s="364"/>
      <c r="MPE108" s="364"/>
      <c r="MPF108" s="364"/>
      <c r="MPG108" s="364"/>
      <c r="MPH108" s="364"/>
      <c r="MPI108" s="364"/>
      <c r="MPJ108" s="364"/>
      <c r="MPK108" s="364"/>
      <c r="MPL108" s="364"/>
      <c r="MPM108" s="364"/>
      <c r="MPN108" s="364"/>
      <c r="MPO108" s="364"/>
      <c r="MPP108" s="364"/>
      <c r="MPQ108" s="364"/>
      <c r="MPR108" s="364"/>
      <c r="MPS108" s="364"/>
      <c r="MPT108" s="364"/>
      <c r="MPU108" s="364"/>
      <c r="MPV108" s="364"/>
      <c r="MPW108" s="364"/>
      <c r="MPX108" s="364"/>
      <c r="MPY108" s="364"/>
      <c r="MPZ108" s="364"/>
      <c r="MQA108" s="364"/>
      <c r="MQB108" s="364"/>
      <c r="MQC108" s="364"/>
      <c r="MQD108" s="364"/>
      <c r="MQE108" s="364"/>
      <c r="MQF108" s="364"/>
      <c r="MQG108" s="364"/>
      <c r="MQH108" s="364"/>
      <c r="MQI108" s="364"/>
      <c r="MQJ108" s="364"/>
      <c r="MQK108" s="364"/>
      <c r="MQL108" s="364"/>
      <c r="MQM108" s="364"/>
      <c r="MQN108" s="364"/>
      <c r="MQO108" s="364"/>
      <c r="MQP108" s="364"/>
      <c r="MQQ108" s="364"/>
      <c r="MQR108" s="364"/>
      <c r="MQS108" s="364"/>
      <c r="MQT108" s="364"/>
      <c r="MQU108" s="364"/>
      <c r="MQV108" s="364"/>
      <c r="MQW108" s="364"/>
      <c r="MQX108" s="364"/>
      <c r="MQY108" s="364"/>
      <c r="MQZ108" s="364"/>
      <c r="MRA108" s="364"/>
      <c r="MRB108" s="364"/>
      <c r="MRC108" s="364"/>
      <c r="MRD108" s="364"/>
      <c r="MRE108" s="364"/>
      <c r="MRF108" s="364"/>
      <c r="MRG108" s="364"/>
      <c r="MRH108" s="364"/>
      <c r="MRI108" s="364"/>
      <c r="MRJ108" s="364"/>
      <c r="MRK108" s="364"/>
      <c r="MRL108" s="364"/>
      <c r="MRM108" s="364"/>
      <c r="MRN108" s="364"/>
      <c r="MRO108" s="364"/>
      <c r="MRP108" s="364"/>
      <c r="MRQ108" s="364"/>
      <c r="MRR108" s="364"/>
      <c r="MRS108" s="364"/>
      <c r="MRT108" s="364"/>
      <c r="MRU108" s="364"/>
      <c r="MRV108" s="364"/>
      <c r="MRW108" s="364"/>
      <c r="MRX108" s="364"/>
      <c r="MRY108" s="364"/>
      <c r="MRZ108" s="364"/>
      <c r="MSA108" s="364"/>
      <c r="MSB108" s="364"/>
      <c r="MSC108" s="364"/>
      <c r="MSD108" s="364"/>
      <c r="MSE108" s="364"/>
      <c r="MSF108" s="364"/>
      <c r="MSG108" s="364"/>
      <c r="MSH108" s="364"/>
      <c r="MSI108" s="364"/>
      <c r="MSJ108" s="364"/>
      <c r="MSK108" s="364"/>
      <c r="MSL108" s="364"/>
      <c r="MSM108" s="364"/>
      <c r="MSN108" s="364"/>
      <c r="MSO108" s="364"/>
      <c r="MSP108" s="364"/>
      <c r="MSQ108" s="364"/>
      <c r="MSR108" s="364"/>
      <c r="MSS108" s="364"/>
      <c r="MST108" s="364"/>
      <c r="MSU108" s="364"/>
      <c r="MSV108" s="364"/>
      <c r="MSW108" s="364"/>
      <c r="MSX108" s="364"/>
      <c r="MSY108" s="364"/>
      <c r="MSZ108" s="364"/>
      <c r="MTA108" s="364"/>
      <c r="MTB108" s="364"/>
      <c r="MTC108" s="364"/>
      <c r="MTD108" s="364"/>
      <c r="MTE108" s="364"/>
      <c r="MTF108" s="364"/>
      <c r="MTG108" s="364"/>
      <c r="MTH108" s="364"/>
      <c r="MTI108" s="364"/>
      <c r="MTJ108" s="364"/>
      <c r="MTK108" s="364"/>
      <c r="MTL108" s="364"/>
      <c r="MTM108" s="364"/>
      <c r="MTN108" s="364"/>
      <c r="MTO108" s="364"/>
      <c r="MTP108" s="364"/>
      <c r="MTQ108" s="364"/>
      <c r="MTR108" s="364"/>
      <c r="MTS108" s="364"/>
      <c r="MTT108" s="364"/>
      <c r="MTU108" s="364"/>
      <c r="MTV108" s="364"/>
      <c r="MTW108" s="364"/>
      <c r="MTX108" s="364"/>
      <c r="MTY108" s="364"/>
      <c r="MTZ108" s="364"/>
      <c r="MUA108" s="364"/>
      <c r="MUB108" s="364"/>
      <c r="MUC108" s="364"/>
      <c r="MUD108" s="364"/>
      <c r="MUE108" s="364"/>
      <c r="MUF108" s="364"/>
      <c r="MUG108" s="364"/>
      <c r="MUH108" s="364"/>
      <c r="MUI108" s="364"/>
      <c r="MUJ108" s="364"/>
      <c r="MUK108" s="364"/>
      <c r="MUL108" s="364"/>
      <c r="MUM108" s="364"/>
      <c r="MUN108" s="364"/>
      <c r="MUO108" s="364"/>
      <c r="MUP108" s="364"/>
      <c r="MUQ108" s="364"/>
      <c r="MUR108" s="364"/>
      <c r="MUS108" s="364"/>
      <c r="MUT108" s="364"/>
      <c r="MUU108" s="364"/>
      <c r="MUV108" s="364"/>
      <c r="MUW108" s="364"/>
      <c r="MUX108" s="364"/>
      <c r="MUY108" s="364"/>
      <c r="MUZ108" s="364"/>
      <c r="MVA108" s="364"/>
      <c r="MVB108" s="364"/>
      <c r="MVC108" s="364"/>
      <c r="MVD108" s="364"/>
      <c r="MVE108" s="364"/>
      <c r="MVF108" s="364"/>
      <c r="MVG108" s="364"/>
      <c r="MVH108" s="364"/>
      <c r="MVI108" s="364"/>
      <c r="MVJ108" s="364"/>
      <c r="MVK108" s="364"/>
      <c r="MVL108" s="364"/>
      <c r="MVM108" s="364"/>
      <c r="MVN108" s="364"/>
      <c r="MVO108" s="364"/>
      <c r="MVP108" s="364"/>
      <c r="MVQ108" s="364"/>
      <c r="MVR108" s="364"/>
      <c r="MVS108" s="364"/>
      <c r="MVT108" s="364"/>
      <c r="MVU108" s="364"/>
      <c r="MVV108" s="364"/>
      <c r="MVW108" s="364"/>
      <c r="MVX108" s="364"/>
      <c r="MVY108" s="364"/>
      <c r="MVZ108" s="364"/>
      <c r="MWA108" s="364"/>
      <c r="MWB108" s="364"/>
      <c r="MWC108" s="364"/>
      <c r="MWD108" s="364"/>
      <c r="MWE108" s="364"/>
      <c r="MWF108" s="364"/>
      <c r="MWG108" s="364"/>
      <c r="MWH108" s="364"/>
      <c r="MWI108" s="364"/>
      <c r="MWJ108" s="364"/>
      <c r="MWK108" s="364"/>
      <c r="MWL108" s="364"/>
      <c r="MWM108" s="364"/>
      <c r="MWN108" s="364"/>
      <c r="MWO108" s="364"/>
      <c r="MWP108" s="364"/>
      <c r="MWQ108" s="364"/>
      <c r="MWR108" s="364"/>
      <c r="MWS108" s="364"/>
      <c r="MWT108" s="364"/>
      <c r="MWU108" s="364"/>
      <c r="MWV108" s="364"/>
      <c r="MWW108" s="364"/>
      <c r="MWX108" s="364"/>
      <c r="MWY108" s="364"/>
      <c r="MWZ108" s="364"/>
      <c r="MXA108" s="364"/>
      <c r="MXB108" s="364"/>
      <c r="MXC108" s="364"/>
      <c r="MXD108" s="364"/>
      <c r="MXE108" s="364"/>
      <c r="MXF108" s="364"/>
      <c r="MXG108" s="364"/>
      <c r="MXH108" s="364"/>
      <c r="MXI108" s="364"/>
      <c r="MXJ108" s="364"/>
      <c r="MXK108" s="364"/>
      <c r="MXL108" s="364"/>
      <c r="MXM108" s="364"/>
      <c r="MXN108" s="364"/>
      <c r="MXO108" s="364"/>
      <c r="MXP108" s="364"/>
      <c r="MXQ108" s="364"/>
      <c r="MXR108" s="364"/>
      <c r="MXS108" s="364"/>
      <c r="MXT108" s="364"/>
      <c r="MXU108" s="364"/>
      <c r="MXV108" s="364"/>
      <c r="MXW108" s="364"/>
      <c r="MXX108" s="364"/>
      <c r="MXY108" s="364"/>
      <c r="MXZ108" s="364"/>
      <c r="MYA108" s="364"/>
      <c r="MYB108" s="364"/>
      <c r="MYC108" s="364"/>
      <c r="MYD108" s="364"/>
      <c r="MYE108" s="364"/>
      <c r="MYF108" s="364"/>
      <c r="MYG108" s="364"/>
      <c r="MYH108" s="364"/>
      <c r="MYI108" s="364"/>
      <c r="MYJ108" s="364"/>
      <c r="MYK108" s="364"/>
      <c r="MYL108" s="364"/>
      <c r="MYM108" s="364"/>
      <c r="MYN108" s="364"/>
      <c r="MYO108" s="364"/>
      <c r="MYP108" s="364"/>
      <c r="MYQ108" s="364"/>
      <c r="MYR108" s="364"/>
      <c r="MYS108" s="364"/>
      <c r="MYT108" s="364"/>
      <c r="MYU108" s="364"/>
      <c r="MYV108" s="364"/>
      <c r="MYW108" s="364"/>
      <c r="MYX108" s="364"/>
      <c r="MYY108" s="364"/>
      <c r="MYZ108" s="364"/>
      <c r="MZA108" s="364"/>
      <c r="MZB108" s="364"/>
      <c r="MZC108" s="364"/>
      <c r="MZD108" s="364"/>
      <c r="MZE108" s="364"/>
      <c r="MZF108" s="364"/>
      <c r="MZG108" s="364"/>
      <c r="MZH108" s="364"/>
      <c r="MZI108" s="364"/>
      <c r="MZJ108" s="364"/>
      <c r="MZK108" s="364"/>
      <c r="MZL108" s="364"/>
      <c r="MZM108" s="364"/>
      <c r="MZN108" s="364"/>
      <c r="MZO108" s="364"/>
      <c r="MZP108" s="364"/>
      <c r="MZQ108" s="364"/>
      <c r="MZR108" s="364"/>
      <c r="MZS108" s="364"/>
      <c r="MZT108" s="364"/>
      <c r="MZU108" s="364"/>
      <c r="MZV108" s="364"/>
      <c r="MZW108" s="364"/>
      <c r="MZX108" s="364"/>
      <c r="MZY108" s="364"/>
      <c r="MZZ108" s="364"/>
      <c r="NAA108" s="364"/>
      <c r="NAB108" s="364"/>
      <c r="NAC108" s="364"/>
      <c r="NAD108" s="364"/>
      <c r="NAE108" s="364"/>
      <c r="NAF108" s="364"/>
      <c r="NAG108" s="364"/>
      <c r="NAH108" s="364"/>
      <c r="NAI108" s="364"/>
      <c r="NAJ108" s="364"/>
      <c r="NAK108" s="364"/>
      <c r="NAL108" s="364"/>
      <c r="NAM108" s="364"/>
      <c r="NAN108" s="364"/>
      <c r="NAO108" s="364"/>
      <c r="NAP108" s="364"/>
      <c r="NAQ108" s="364"/>
      <c r="NAR108" s="364"/>
      <c r="NAS108" s="364"/>
      <c r="NAT108" s="364"/>
      <c r="NAU108" s="364"/>
      <c r="NAV108" s="364"/>
      <c r="NAW108" s="364"/>
      <c r="NAX108" s="364"/>
      <c r="NAY108" s="364"/>
      <c r="NAZ108" s="364"/>
      <c r="NBA108" s="364"/>
      <c r="NBB108" s="364"/>
      <c r="NBC108" s="364"/>
      <c r="NBD108" s="364"/>
      <c r="NBE108" s="364"/>
      <c r="NBF108" s="364"/>
      <c r="NBG108" s="364"/>
      <c r="NBH108" s="364"/>
      <c r="NBI108" s="364"/>
      <c r="NBJ108" s="364"/>
      <c r="NBK108" s="364"/>
      <c r="NBL108" s="364"/>
      <c r="NBM108" s="364"/>
      <c r="NBN108" s="364"/>
      <c r="NBO108" s="364"/>
      <c r="NBP108" s="364"/>
      <c r="NBQ108" s="364"/>
      <c r="NBR108" s="364"/>
      <c r="NBS108" s="364"/>
      <c r="NBT108" s="364"/>
      <c r="NBU108" s="364"/>
      <c r="NBV108" s="364"/>
      <c r="NBW108" s="364"/>
      <c r="NBX108" s="364"/>
      <c r="NBY108" s="364"/>
      <c r="NBZ108" s="364"/>
      <c r="NCA108" s="364"/>
      <c r="NCB108" s="364"/>
      <c r="NCC108" s="364"/>
      <c r="NCD108" s="364"/>
      <c r="NCE108" s="364"/>
      <c r="NCF108" s="364"/>
      <c r="NCG108" s="364"/>
      <c r="NCH108" s="364"/>
      <c r="NCI108" s="364"/>
      <c r="NCJ108" s="364"/>
      <c r="NCK108" s="364"/>
      <c r="NCL108" s="364"/>
      <c r="NCM108" s="364"/>
      <c r="NCN108" s="364"/>
      <c r="NCO108" s="364"/>
      <c r="NCP108" s="364"/>
      <c r="NCQ108" s="364"/>
      <c r="NCR108" s="364"/>
      <c r="NCS108" s="364"/>
      <c r="NCT108" s="364"/>
      <c r="NCU108" s="364"/>
      <c r="NCV108" s="364"/>
      <c r="NCW108" s="364"/>
      <c r="NCX108" s="364"/>
      <c r="NCY108" s="364"/>
      <c r="NCZ108" s="364"/>
      <c r="NDA108" s="364"/>
      <c r="NDB108" s="364"/>
      <c r="NDC108" s="364"/>
      <c r="NDD108" s="364"/>
      <c r="NDE108" s="364"/>
      <c r="NDF108" s="364"/>
      <c r="NDG108" s="364"/>
      <c r="NDH108" s="364"/>
      <c r="NDI108" s="364"/>
      <c r="NDJ108" s="364"/>
      <c r="NDK108" s="364"/>
      <c r="NDL108" s="364"/>
      <c r="NDM108" s="364"/>
      <c r="NDN108" s="364"/>
      <c r="NDO108" s="364"/>
      <c r="NDP108" s="364"/>
      <c r="NDQ108" s="364"/>
      <c r="NDR108" s="364"/>
      <c r="NDS108" s="364"/>
      <c r="NDT108" s="364"/>
      <c r="NDU108" s="364"/>
      <c r="NDV108" s="364"/>
      <c r="NDW108" s="364"/>
      <c r="NDX108" s="364"/>
      <c r="NDY108" s="364"/>
      <c r="NDZ108" s="364"/>
      <c r="NEA108" s="364"/>
      <c r="NEB108" s="364"/>
      <c r="NEC108" s="364"/>
      <c r="NED108" s="364"/>
      <c r="NEE108" s="364"/>
      <c r="NEF108" s="364"/>
      <c r="NEG108" s="364"/>
      <c r="NEH108" s="364"/>
      <c r="NEI108" s="364"/>
      <c r="NEJ108" s="364"/>
      <c r="NEK108" s="364"/>
      <c r="NEL108" s="364"/>
      <c r="NEM108" s="364"/>
      <c r="NEN108" s="364"/>
      <c r="NEO108" s="364"/>
      <c r="NEP108" s="364"/>
      <c r="NEQ108" s="364"/>
      <c r="NER108" s="364"/>
      <c r="NES108" s="364"/>
      <c r="NET108" s="364"/>
      <c r="NEU108" s="364"/>
      <c r="NEV108" s="364"/>
      <c r="NEW108" s="364"/>
      <c r="NEX108" s="364"/>
      <c r="NEY108" s="364"/>
      <c r="NEZ108" s="364"/>
      <c r="NFA108" s="364"/>
      <c r="NFB108" s="364"/>
      <c r="NFC108" s="364"/>
      <c r="NFD108" s="364"/>
      <c r="NFE108" s="364"/>
      <c r="NFF108" s="364"/>
      <c r="NFG108" s="364"/>
      <c r="NFH108" s="364"/>
      <c r="NFI108" s="364"/>
      <c r="NFJ108" s="364"/>
      <c r="NFK108" s="364"/>
      <c r="NFL108" s="364"/>
      <c r="NFM108" s="364"/>
      <c r="NFN108" s="364"/>
      <c r="NFO108" s="364"/>
      <c r="NFP108" s="364"/>
      <c r="NFQ108" s="364"/>
      <c r="NFR108" s="364"/>
      <c r="NFS108" s="364"/>
      <c r="NFT108" s="364"/>
      <c r="NFU108" s="364"/>
      <c r="NFV108" s="364"/>
      <c r="NFW108" s="364"/>
      <c r="NFX108" s="364"/>
      <c r="NFY108" s="364"/>
      <c r="NFZ108" s="364"/>
      <c r="NGA108" s="364"/>
      <c r="NGB108" s="364"/>
      <c r="NGC108" s="364"/>
      <c r="NGD108" s="364"/>
      <c r="NGE108" s="364"/>
      <c r="NGF108" s="364"/>
      <c r="NGG108" s="364"/>
      <c r="NGH108" s="364"/>
      <c r="NGI108" s="364"/>
      <c r="NGJ108" s="364"/>
      <c r="NGK108" s="364"/>
      <c r="NGL108" s="364"/>
      <c r="NGM108" s="364"/>
      <c r="NGN108" s="364"/>
      <c r="NGO108" s="364"/>
      <c r="NGP108" s="364"/>
      <c r="NGQ108" s="364"/>
      <c r="NGR108" s="364"/>
      <c r="NGS108" s="364"/>
      <c r="NGT108" s="364"/>
      <c r="NGU108" s="364"/>
      <c r="NGV108" s="364"/>
      <c r="NGW108" s="364"/>
      <c r="NGX108" s="364"/>
      <c r="NGY108" s="364"/>
      <c r="NGZ108" s="364"/>
      <c r="NHA108" s="364"/>
      <c r="NHB108" s="364"/>
      <c r="NHC108" s="364"/>
      <c r="NHD108" s="364"/>
      <c r="NHE108" s="364"/>
      <c r="NHF108" s="364"/>
      <c r="NHG108" s="364"/>
      <c r="NHH108" s="364"/>
      <c r="NHI108" s="364"/>
      <c r="NHJ108" s="364"/>
      <c r="NHK108" s="364"/>
      <c r="NHL108" s="364"/>
      <c r="NHM108" s="364"/>
      <c r="NHN108" s="364"/>
      <c r="NHO108" s="364"/>
      <c r="NHP108" s="364"/>
      <c r="NHQ108" s="364"/>
      <c r="NHR108" s="364"/>
      <c r="NHS108" s="364"/>
      <c r="NHT108" s="364"/>
      <c r="NHU108" s="364"/>
      <c r="NHV108" s="364"/>
      <c r="NHW108" s="364"/>
      <c r="NHX108" s="364"/>
      <c r="NHY108" s="364"/>
      <c r="NHZ108" s="364"/>
      <c r="NIA108" s="364"/>
      <c r="NIB108" s="364"/>
      <c r="NIC108" s="364"/>
      <c r="NID108" s="364"/>
      <c r="NIE108" s="364"/>
      <c r="NIF108" s="364"/>
      <c r="NIG108" s="364"/>
      <c r="NIH108" s="364"/>
      <c r="NII108" s="364"/>
      <c r="NIJ108" s="364"/>
      <c r="NIK108" s="364"/>
      <c r="NIL108" s="364"/>
      <c r="NIM108" s="364"/>
      <c r="NIN108" s="364"/>
      <c r="NIO108" s="364"/>
      <c r="NIP108" s="364"/>
      <c r="NIQ108" s="364"/>
      <c r="NIR108" s="364"/>
      <c r="NIS108" s="364"/>
      <c r="NIT108" s="364"/>
      <c r="NIU108" s="364"/>
      <c r="NIV108" s="364"/>
      <c r="NIW108" s="364"/>
      <c r="NIX108" s="364"/>
      <c r="NIY108" s="364"/>
      <c r="NIZ108" s="364"/>
      <c r="NJA108" s="364"/>
      <c r="NJB108" s="364"/>
      <c r="NJC108" s="364"/>
      <c r="NJD108" s="364"/>
      <c r="NJE108" s="364"/>
      <c r="NJF108" s="364"/>
      <c r="NJG108" s="364"/>
      <c r="NJH108" s="364"/>
      <c r="NJI108" s="364"/>
      <c r="NJJ108" s="364"/>
      <c r="NJK108" s="364"/>
      <c r="NJL108" s="364"/>
      <c r="NJM108" s="364"/>
      <c r="NJN108" s="364"/>
      <c r="NJO108" s="364"/>
      <c r="NJP108" s="364"/>
      <c r="NJQ108" s="364"/>
      <c r="NJR108" s="364"/>
      <c r="NJS108" s="364"/>
      <c r="NJT108" s="364"/>
      <c r="NJU108" s="364"/>
      <c r="NJV108" s="364"/>
      <c r="NJW108" s="364"/>
      <c r="NJX108" s="364"/>
      <c r="NJY108" s="364"/>
      <c r="NJZ108" s="364"/>
      <c r="NKA108" s="364"/>
      <c r="NKB108" s="364"/>
      <c r="NKC108" s="364"/>
      <c r="NKD108" s="364"/>
      <c r="NKE108" s="364"/>
      <c r="NKF108" s="364"/>
      <c r="NKG108" s="364"/>
      <c r="NKH108" s="364"/>
      <c r="NKI108" s="364"/>
      <c r="NKJ108" s="364"/>
      <c r="NKK108" s="364"/>
      <c r="NKL108" s="364"/>
      <c r="NKM108" s="364"/>
      <c r="NKN108" s="364"/>
      <c r="NKO108" s="364"/>
      <c r="NKP108" s="364"/>
      <c r="NKQ108" s="364"/>
      <c r="NKR108" s="364"/>
      <c r="NKS108" s="364"/>
      <c r="NKT108" s="364"/>
      <c r="NKU108" s="364"/>
      <c r="NKV108" s="364"/>
      <c r="NKW108" s="364"/>
      <c r="NKX108" s="364"/>
      <c r="NKY108" s="364"/>
      <c r="NKZ108" s="364"/>
      <c r="NLA108" s="364"/>
      <c r="NLB108" s="364"/>
      <c r="NLC108" s="364"/>
      <c r="NLD108" s="364"/>
      <c r="NLE108" s="364"/>
      <c r="NLF108" s="364"/>
      <c r="NLG108" s="364"/>
      <c r="NLH108" s="364"/>
      <c r="NLI108" s="364"/>
      <c r="NLJ108" s="364"/>
      <c r="NLK108" s="364"/>
      <c r="NLL108" s="364"/>
      <c r="NLM108" s="364"/>
      <c r="NLN108" s="364"/>
      <c r="NLO108" s="364"/>
      <c r="NLP108" s="364"/>
      <c r="NLQ108" s="364"/>
      <c r="NLR108" s="364"/>
      <c r="NLS108" s="364"/>
      <c r="NLT108" s="364"/>
      <c r="NLU108" s="364"/>
      <c r="NLV108" s="364"/>
      <c r="NLW108" s="364"/>
      <c r="NLX108" s="364"/>
      <c r="NLY108" s="364"/>
      <c r="NLZ108" s="364"/>
      <c r="NMA108" s="364"/>
      <c r="NMB108" s="364"/>
      <c r="NMC108" s="364"/>
      <c r="NMD108" s="364"/>
      <c r="NME108" s="364"/>
      <c r="NMF108" s="364"/>
      <c r="NMG108" s="364"/>
      <c r="NMH108" s="364"/>
      <c r="NMI108" s="364"/>
      <c r="NMJ108" s="364"/>
      <c r="NMK108" s="364"/>
      <c r="NML108" s="364"/>
      <c r="NMM108" s="364"/>
      <c r="NMN108" s="364"/>
      <c r="NMO108" s="364"/>
      <c r="NMP108" s="364"/>
      <c r="NMQ108" s="364"/>
      <c r="NMR108" s="364"/>
      <c r="NMS108" s="364"/>
      <c r="NMT108" s="364"/>
      <c r="NMU108" s="364"/>
      <c r="NMV108" s="364"/>
      <c r="NMW108" s="364"/>
      <c r="NMX108" s="364"/>
      <c r="NMY108" s="364"/>
      <c r="NMZ108" s="364"/>
      <c r="NNA108" s="364"/>
      <c r="NNB108" s="364"/>
      <c r="NNC108" s="364"/>
      <c r="NND108" s="364"/>
      <c r="NNE108" s="364"/>
      <c r="NNF108" s="364"/>
      <c r="NNG108" s="364"/>
      <c r="NNH108" s="364"/>
      <c r="NNI108" s="364"/>
      <c r="NNJ108" s="364"/>
      <c r="NNK108" s="364"/>
      <c r="NNL108" s="364"/>
      <c r="NNM108" s="364"/>
      <c r="NNN108" s="364"/>
      <c r="NNO108" s="364"/>
      <c r="NNP108" s="364"/>
      <c r="NNQ108" s="364"/>
      <c r="NNR108" s="364"/>
      <c r="NNS108" s="364"/>
      <c r="NNT108" s="364"/>
      <c r="NNU108" s="364"/>
      <c r="NNV108" s="364"/>
      <c r="NNW108" s="364"/>
      <c r="NNX108" s="364"/>
      <c r="NNY108" s="364"/>
      <c r="NNZ108" s="364"/>
      <c r="NOA108" s="364"/>
      <c r="NOB108" s="364"/>
      <c r="NOC108" s="364"/>
      <c r="NOD108" s="364"/>
      <c r="NOE108" s="364"/>
      <c r="NOF108" s="364"/>
      <c r="NOG108" s="364"/>
      <c r="NOH108" s="364"/>
      <c r="NOI108" s="364"/>
      <c r="NOJ108" s="364"/>
      <c r="NOK108" s="364"/>
      <c r="NOL108" s="364"/>
      <c r="NOM108" s="364"/>
      <c r="NON108" s="364"/>
      <c r="NOO108" s="364"/>
      <c r="NOP108" s="364"/>
      <c r="NOQ108" s="364"/>
      <c r="NOR108" s="364"/>
      <c r="NOS108" s="364"/>
      <c r="NOT108" s="364"/>
      <c r="NOU108" s="364"/>
      <c r="NOV108" s="364"/>
      <c r="NOW108" s="364"/>
      <c r="NOX108" s="364"/>
      <c r="NOY108" s="364"/>
      <c r="NOZ108" s="364"/>
      <c r="NPA108" s="364"/>
      <c r="NPB108" s="364"/>
      <c r="NPC108" s="364"/>
      <c r="NPD108" s="364"/>
      <c r="NPE108" s="364"/>
      <c r="NPF108" s="364"/>
      <c r="NPG108" s="364"/>
      <c r="NPH108" s="364"/>
      <c r="NPI108" s="364"/>
      <c r="NPJ108" s="364"/>
      <c r="NPK108" s="364"/>
      <c r="NPL108" s="364"/>
      <c r="NPM108" s="364"/>
      <c r="NPN108" s="364"/>
      <c r="NPO108" s="364"/>
      <c r="NPP108" s="364"/>
      <c r="NPQ108" s="364"/>
      <c r="NPR108" s="364"/>
      <c r="NPS108" s="364"/>
      <c r="NPT108" s="364"/>
      <c r="NPU108" s="364"/>
      <c r="NPV108" s="364"/>
      <c r="NPW108" s="364"/>
      <c r="NPX108" s="364"/>
      <c r="NPY108" s="364"/>
      <c r="NPZ108" s="364"/>
      <c r="NQA108" s="364"/>
      <c r="NQB108" s="364"/>
      <c r="NQC108" s="364"/>
      <c r="NQD108" s="364"/>
      <c r="NQE108" s="364"/>
      <c r="NQF108" s="364"/>
      <c r="NQG108" s="364"/>
      <c r="NQH108" s="364"/>
      <c r="NQI108" s="364"/>
      <c r="NQJ108" s="364"/>
      <c r="NQK108" s="364"/>
      <c r="NQL108" s="364"/>
      <c r="NQM108" s="364"/>
      <c r="NQN108" s="364"/>
      <c r="NQO108" s="364"/>
      <c r="NQP108" s="364"/>
      <c r="NQQ108" s="364"/>
      <c r="NQR108" s="364"/>
      <c r="NQS108" s="364"/>
      <c r="NQT108" s="364"/>
      <c r="NQU108" s="364"/>
      <c r="NQV108" s="364"/>
      <c r="NQW108" s="364"/>
      <c r="NQX108" s="364"/>
      <c r="NQY108" s="364"/>
      <c r="NQZ108" s="364"/>
      <c r="NRA108" s="364"/>
      <c r="NRB108" s="364"/>
      <c r="NRC108" s="364"/>
      <c r="NRD108" s="364"/>
      <c r="NRE108" s="364"/>
      <c r="NRF108" s="364"/>
      <c r="NRG108" s="364"/>
      <c r="NRH108" s="364"/>
      <c r="NRI108" s="364"/>
      <c r="NRJ108" s="364"/>
      <c r="NRK108" s="364"/>
      <c r="NRL108" s="364"/>
      <c r="NRM108" s="364"/>
      <c r="NRN108" s="364"/>
      <c r="NRO108" s="364"/>
      <c r="NRP108" s="364"/>
      <c r="NRQ108" s="364"/>
      <c r="NRR108" s="364"/>
      <c r="NRS108" s="364"/>
      <c r="NRT108" s="364"/>
      <c r="NRU108" s="364"/>
      <c r="NRV108" s="364"/>
      <c r="NRW108" s="364"/>
      <c r="NRX108" s="364"/>
      <c r="NRY108" s="364"/>
      <c r="NRZ108" s="364"/>
      <c r="NSA108" s="364"/>
      <c r="NSB108" s="364"/>
      <c r="NSC108" s="364"/>
      <c r="NSD108" s="364"/>
      <c r="NSE108" s="364"/>
      <c r="NSF108" s="364"/>
      <c r="NSG108" s="364"/>
      <c r="NSH108" s="364"/>
      <c r="NSI108" s="364"/>
      <c r="NSJ108" s="364"/>
      <c r="NSK108" s="364"/>
      <c r="NSL108" s="364"/>
      <c r="NSM108" s="364"/>
      <c r="NSN108" s="364"/>
      <c r="NSO108" s="364"/>
      <c r="NSP108" s="364"/>
      <c r="NSQ108" s="364"/>
      <c r="NSR108" s="364"/>
      <c r="NSS108" s="364"/>
      <c r="NST108" s="364"/>
      <c r="NSU108" s="364"/>
      <c r="NSV108" s="364"/>
      <c r="NSW108" s="364"/>
      <c r="NSX108" s="364"/>
      <c r="NSY108" s="364"/>
      <c r="NSZ108" s="364"/>
      <c r="NTA108" s="364"/>
      <c r="NTB108" s="364"/>
      <c r="NTC108" s="364"/>
      <c r="NTD108" s="364"/>
      <c r="NTE108" s="364"/>
      <c r="NTF108" s="364"/>
      <c r="NTG108" s="364"/>
      <c r="NTH108" s="364"/>
      <c r="NTI108" s="364"/>
      <c r="NTJ108" s="364"/>
      <c r="NTK108" s="364"/>
      <c r="NTL108" s="364"/>
      <c r="NTM108" s="364"/>
      <c r="NTN108" s="364"/>
      <c r="NTO108" s="364"/>
      <c r="NTP108" s="364"/>
      <c r="NTQ108" s="364"/>
      <c r="NTR108" s="364"/>
      <c r="NTS108" s="364"/>
      <c r="NTT108" s="364"/>
      <c r="NTU108" s="364"/>
      <c r="NTV108" s="364"/>
      <c r="NTW108" s="364"/>
      <c r="NTX108" s="364"/>
      <c r="NTY108" s="364"/>
      <c r="NTZ108" s="364"/>
      <c r="NUA108" s="364"/>
      <c r="NUB108" s="364"/>
      <c r="NUC108" s="364"/>
      <c r="NUD108" s="364"/>
      <c r="NUE108" s="364"/>
      <c r="NUF108" s="364"/>
      <c r="NUG108" s="364"/>
      <c r="NUH108" s="364"/>
      <c r="NUI108" s="364"/>
      <c r="NUJ108" s="364"/>
      <c r="NUK108" s="364"/>
      <c r="NUL108" s="364"/>
      <c r="NUM108" s="364"/>
      <c r="NUN108" s="364"/>
      <c r="NUO108" s="364"/>
      <c r="NUP108" s="364"/>
      <c r="NUQ108" s="364"/>
      <c r="NUR108" s="364"/>
      <c r="NUS108" s="364"/>
      <c r="NUT108" s="364"/>
      <c r="NUU108" s="364"/>
      <c r="NUV108" s="364"/>
      <c r="NUW108" s="364"/>
      <c r="NUX108" s="364"/>
      <c r="NUY108" s="364"/>
      <c r="NUZ108" s="364"/>
      <c r="NVA108" s="364"/>
      <c r="NVB108" s="364"/>
      <c r="NVC108" s="364"/>
      <c r="NVD108" s="364"/>
      <c r="NVE108" s="364"/>
      <c r="NVF108" s="364"/>
      <c r="NVG108" s="364"/>
      <c r="NVH108" s="364"/>
      <c r="NVI108" s="364"/>
      <c r="NVJ108" s="364"/>
      <c r="NVK108" s="364"/>
      <c r="NVL108" s="364"/>
      <c r="NVM108" s="364"/>
      <c r="NVN108" s="364"/>
      <c r="NVO108" s="364"/>
      <c r="NVP108" s="364"/>
      <c r="NVQ108" s="364"/>
      <c r="NVR108" s="364"/>
      <c r="NVS108" s="364"/>
      <c r="NVT108" s="364"/>
      <c r="NVU108" s="364"/>
      <c r="NVV108" s="364"/>
      <c r="NVW108" s="364"/>
      <c r="NVX108" s="364"/>
      <c r="NVY108" s="364"/>
      <c r="NVZ108" s="364"/>
      <c r="NWA108" s="364"/>
      <c r="NWB108" s="364"/>
      <c r="NWC108" s="364"/>
      <c r="NWD108" s="364"/>
      <c r="NWE108" s="364"/>
      <c r="NWF108" s="364"/>
      <c r="NWG108" s="364"/>
      <c r="NWH108" s="364"/>
      <c r="NWI108" s="364"/>
      <c r="NWJ108" s="364"/>
      <c r="NWK108" s="364"/>
      <c r="NWL108" s="364"/>
      <c r="NWM108" s="364"/>
      <c r="NWN108" s="364"/>
      <c r="NWO108" s="364"/>
      <c r="NWP108" s="364"/>
      <c r="NWQ108" s="364"/>
      <c r="NWR108" s="364"/>
      <c r="NWS108" s="364"/>
      <c r="NWT108" s="364"/>
      <c r="NWU108" s="364"/>
      <c r="NWV108" s="364"/>
      <c r="NWW108" s="364"/>
      <c r="NWX108" s="364"/>
      <c r="NWY108" s="364"/>
      <c r="NWZ108" s="364"/>
      <c r="NXA108" s="364"/>
      <c r="NXB108" s="364"/>
      <c r="NXC108" s="364"/>
      <c r="NXD108" s="364"/>
      <c r="NXE108" s="364"/>
      <c r="NXF108" s="364"/>
      <c r="NXG108" s="364"/>
      <c r="NXH108" s="364"/>
      <c r="NXI108" s="364"/>
      <c r="NXJ108" s="364"/>
      <c r="NXK108" s="364"/>
      <c r="NXL108" s="364"/>
      <c r="NXM108" s="364"/>
      <c r="NXN108" s="364"/>
      <c r="NXO108" s="364"/>
      <c r="NXP108" s="364"/>
      <c r="NXQ108" s="364"/>
      <c r="NXR108" s="364"/>
      <c r="NXS108" s="364"/>
      <c r="NXT108" s="364"/>
      <c r="NXU108" s="364"/>
      <c r="NXV108" s="364"/>
      <c r="NXW108" s="364"/>
      <c r="NXX108" s="364"/>
      <c r="NXY108" s="364"/>
      <c r="NXZ108" s="364"/>
      <c r="NYA108" s="364"/>
      <c r="NYB108" s="364"/>
      <c r="NYC108" s="364"/>
      <c r="NYD108" s="364"/>
      <c r="NYE108" s="364"/>
      <c r="NYF108" s="364"/>
      <c r="NYG108" s="364"/>
      <c r="NYH108" s="364"/>
      <c r="NYI108" s="364"/>
      <c r="NYJ108" s="364"/>
      <c r="NYK108" s="364"/>
      <c r="NYL108" s="364"/>
      <c r="NYM108" s="364"/>
      <c r="NYN108" s="364"/>
      <c r="NYO108" s="364"/>
      <c r="NYP108" s="364"/>
      <c r="NYQ108" s="364"/>
      <c r="NYR108" s="364"/>
      <c r="NYS108" s="364"/>
      <c r="NYT108" s="364"/>
      <c r="NYU108" s="364"/>
      <c r="NYV108" s="364"/>
      <c r="NYW108" s="364"/>
      <c r="NYX108" s="364"/>
      <c r="NYY108" s="364"/>
      <c r="NYZ108" s="364"/>
      <c r="NZA108" s="364"/>
      <c r="NZB108" s="364"/>
      <c r="NZC108" s="364"/>
      <c r="NZD108" s="364"/>
      <c r="NZE108" s="364"/>
      <c r="NZF108" s="364"/>
      <c r="NZG108" s="364"/>
      <c r="NZH108" s="364"/>
      <c r="NZI108" s="364"/>
      <c r="NZJ108" s="364"/>
      <c r="NZK108" s="364"/>
      <c r="NZL108" s="364"/>
      <c r="NZM108" s="364"/>
      <c r="NZN108" s="364"/>
      <c r="NZO108" s="364"/>
      <c r="NZP108" s="364"/>
      <c r="NZQ108" s="364"/>
      <c r="NZR108" s="364"/>
      <c r="NZS108" s="364"/>
      <c r="NZT108" s="364"/>
      <c r="NZU108" s="364"/>
      <c r="NZV108" s="364"/>
      <c r="NZW108" s="364"/>
      <c r="NZX108" s="364"/>
      <c r="NZY108" s="364"/>
      <c r="NZZ108" s="364"/>
      <c r="OAA108" s="364"/>
      <c r="OAB108" s="364"/>
      <c r="OAC108" s="364"/>
      <c r="OAD108" s="364"/>
      <c r="OAE108" s="364"/>
      <c r="OAF108" s="364"/>
      <c r="OAG108" s="364"/>
      <c r="OAH108" s="364"/>
      <c r="OAI108" s="364"/>
      <c r="OAJ108" s="364"/>
      <c r="OAK108" s="364"/>
      <c r="OAL108" s="364"/>
      <c r="OAM108" s="364"/>
      <c r="OAN108" s="364"/>
      <c r="OAO108" s="364"/>
      <c r="OAP108" s="364"/>
      <c r="OAQ108" s="364"/>
      <c r="OAR108" s="364"/>
      <c r="OAS108" s="364"/>
      <c r="OAT108" s="364"/>
      <c r="OAU108" s="364"/>
      <c r="OAV108" s="364"/>
      <c r="OAW108" s="364"/>
      <c r="OAX108" s="364"/>
      <c r="OAY108" s="364"/>
      <c r="OAZ108" s="364"/>
      <c r="OBA108" s="364"/>
      <c r="OBB108" s="364"/>
      <c r="OBC108" s="364"/>
      <c r="OBD108" s="364"/>
      <c r="OBE108" s="364"/>
      <c r="OBF108" s="364"/>
      <c r="OBG108" s="364"/>
      <c r="OBH108" s="364"/>
      <c r="OBI108" s="364"/>
      <c r="OBJ108" s="364"/>
      <c r="OBK108" s="364"/>
      <c r="OBL108" s="364"/>
      <c r="OBM108" s="364"/>
      <c r="OBN108" s="364"/>
      <c r="OBO108" s="364"/>
      <c r="OBP108" s="364"/>
      <c r="OBQ108" s="364"/>
      <c r="OBR108" s="364"/>
      <c r="OBS108" s="364"/>
      <c r="OBT108" s="364"/>
      <c r="OBU108" s="364"/>
      <c r="OBV108" s="364"/>
      <c r="OBW108" s="364"/>
      <c r="OBX108" s="364"/>
      <c r="OBY108" s="364"/>
      <c r="OBZ108" s="364"/>
      <c r="OCA108" s="364"/>
      <c r="OCB108" s="364"/>
      <c r="OCC108" s="364"/>
      <c r="OCD108" s="364"/>
      <c r="OCE108" s="364"/>
      <c r="OCF108" s="364"/>
      <c r="OCG108" s="364"/>
      <c r="OCH108" s="364"/>
      <c r="OCI108" s="364"/>
      <c r="OCJ108" s="364"/>
      <c r="OCK108" s="364"/>
      <c r="OCL108" s="364"/>
      <c r="OCM108" s="364"/>
      <c r="OCN108" s="364"/>
      <c r="OCO108" s="364"/>
      <c r="OCP108" s="364"/>
      <c r="OCQ108" s="364"/>
      <c r="OCR108" s="364"/>
      <c r="OCS108" s="364"/>
      <c r="OCT108" s="364"/>
      <c r="OCU108" s="364"/>
      <c r="OCV108" s="364"/>
      <c r="OCW108" s="364"/>
      <c r="OCX108" s="364"/>
      <c r="OCY108" s="364"/>
      <c r="OCZ108" s="364"/>
      <c r="ODA108" s="364"/>
      <c r="ODB108" s="364"/>
      <c r="ODC108" s="364"/>
      <c r="ODD108" s="364"/>
      <c r="ODE108" s="364"/>
      <c r="ODF108" s="364"/>
      <c r="ODG108" s="364"/>
      <c r="ODH108" s="364"/>
      <c r="ODI108" s="364"/>
      <c r="ODJ108" s="364"/>
      <c r="ODK108" s="364"/>
      <c r="ODL108" s="364"/>
      <c r="ODM108" s="364"/>
      <c r="ODN108" s="364"/>
      <c r="ODO108" s="364"/>
      <c r="ODP108" s="364"/>
      <c r="ODQ108" s="364"/>
      <c r="ODR108" s="364"/>
      <c r="ODS108" s="364"/>
      <c r="ODT108" s="364"/>
      <c r="ODU108" s="364"/>
      <c r="ODV108" s="364"/>
      <c r="ODW108" s="364"/>
      <c r="ODX108" s="364"/>
      <c r="ODY108" s="364"/>
      <c r="ODZ108" s="364"/>
      <c r="OEA108" s="364"/>
      <c r="OEB108" s="364"/>
      <c r="OEC108" s="364"/>
      <c r="OED108" s="364"/>
      <c r="OEE108" s="364"/>
      <c r="OEF108" s="364"/>
      <c r="OEG108" s="364"/>
      <c r="OEH108" s="364"/>
      <c r="OEI108" s="364"/>
      <c r="OEJ108" s="364"/>
      <c r="OEK108" s="364"/>
      <c r="OEL108" s="364"/>
      <c r="OEM108" s="364"/>
      <c r="OEN108" s="364"/>
      <c r="OEO108" s="364"/>
      <c r="OEP108" s="364"/>
      <c r="OEQ108" s="364"/>
      <c r="OER108" s="364"/>
      <c r="OES108" s="364"/>
      <c r="OET108" s="364"/>
      <c r="OEU108" s="364"/>
      <c r="OEV108" s="364"/>
      <c r="OEW108" s="364"/>
      <c r="OEX108" s="364"/>
      <c r="OEY108" s="364"/>
      <c r="OEZ108" s="364"/>
      <c r="OFA108" s="364"/>
      <c r="OFB108" s="364"/>
      <c r="OFC108" s="364"/>
      <c r="OFD108" s="364"/>
      <c r="OFE108" s="364"/>
      <c r="OFF108" s="364"/>
      <c r="OFG108" s="364"/>
      <c r="OFH108" s="364"/>
      <c r="OFI108" s="364"/>
      <c r="OFJ108" s="364"/>
      <c r="OFK108" s="364"/>
      <c r="OFL108" s="364"/>
      <c r="OFM108" s="364"/>
      <c r="OFN108" s="364"/>
      <c r="OFO108" s="364"/>
      <c r="OFP108" s="364"/>
      <c r="OFQ108" s="364"/>
      <c r="OFR108" s="364"/>
      <c r="OFS108" s="364"/>
      <c r="OFT108" s="364"/>
      <c r="OFU108" s="364"/>
      <c r="OFV108" s="364"/>
      <c r="OFW108" s="364"/>
      <c r="OFX108" s="364"/>
      <c r="OFY108" s="364"/>
      <c r="OFZ108" s="364"/>
      <c r="OGA108" s="364"/>
      <c r="OGB108" s="364"/>
      <c r="OGC108" s="364"/>
      <c r="OGD108" s="364"/>
      <c r="OGE108" s="364"/>
      <c r="OGF108" s="364"/>
      <c r="OGG108" s="364"/>
      <c r="OGH108" s="364"/>
      <c r="OGI108" s="364"/>
      <c r="OGJ108" s="364"/>
      <c r="OGK108" s="364"/>
      <c r="OGL108" s="364"/>
      <c r="OGM108" s="364"/>
      <c r="OGN108" s="364"/>
      <c r="OGO108" s="364"/>
      <c r="OGP108" s="364"/>
      <c r="OGQ108" s="364"/>
      <c r="OGR108" s="364"/>
      <c r="OGS108" s="364"/>
      <c r="OGT108" s="364"/>
      <c r="OGU108" s="364"/>
      <c r="OGV108" s="364"/>
      <c r="OGW108" s="364"/>
      <c r="OGX108" s="364"/>
      <c r="OGY108" s="364"/>
      <c r="OGZ108" s="364"/>
      <c r="OHA108" s="364"/>
      <c r="OHB108" s="364"/>
      <c r="OHC108" s="364"/>
      <c r="OHD108" s="364"/>
      <c r="OHE108" s="364"/>
      <c r="OHF108" s="364"/>
      <c r="OHG108" s="364"/>
      <c r="OHH108" s="364"/>
      <c r="OHI108" s="364"/>
      <c r="OHJ108" s="364"/>
      <c r="OHK108" s="364"/>
      <c r="OHL108" s="364"/>
      <c r="OHM108" s="364"/>
      <c r="OHN108" s="364"/>
      <c r="OHO108" s="364"/>
      <c r="OHP108" s="364"/>
      <c r="OHQ108" s="364"/>
      <c r="OHR108" s="364"/>
      <c r="OHS108" s="364"/>
      <c r="OHT108" s="364"/>
      <c r="OHU108" s="364"/>
      <c r="OHV108" s="364"/>
      <c r="OHW108" s="364"/>
      <c r="OHX108" s="364"/>
      <c r="OHY108" s="364"/>
      <c r="OHZ108" s="364"/>
      <c r="OIA108" s="364"/>
      <c r="OIB108" s="364"/>
      <c r="OIC108" s="364"/>
      <c r="OID108" s="364"/>
      <c r="OIE108" s="364"/>
      <c r="OIF108" s="364"/>
      <c r="OIG108" s="364"/>
      <c r="OIH108" s="364"/>
      <c r="OII108" s="364"/>
      <c r="OIJ108" s="364"/>
      <c r="OIK108" s="364"/>
      <c r="OIL108" s="364"/>
      <c r="OIM108" s="364"/>
      <c r="OIN108" s="364"/>
      <c r="OIO108" s="364"/>
      <c r="OIP108" s="364"/>
      <c r="OIQ108" s="364"/>
      <c r="OIR108" s="364"/>
      <c r="OIS108" s="364"/>
      <c r="OIT108" s="364"/>
      <c r="OIU108" s="364"/>
      <c r="OIV108" s="364"/>
      <c r="OIW108" s="364"/>
      <c r="OIX108" s="364"/>
      <c r="OIY108" s="364"/>
      <c r="OIZ108" s="364"/>
      <c r="OJA108" s="364"/>
      <c r="OJB108" s="364"/>
      <c r="OJC108" s="364"/>
      <c r="OJD108" s="364"/>
      <c r="OJE108" s="364"/>
      <c r="OJF108" s="364"/>
      <c r="OJG108" s="364"/>
      <c r="OJH108" s="364"/>
      <c r="OJI108" s="364"/>
      <c r="OJJ108" s="364"/>
      <c r="OJK108" s="364"/>
      <c r="OJL108" s="364"/>
      <c r="OJM108" s="364"/>
      <c r="OJN108" s="364"/>
      <c r="OJO108" s="364"/>
      <c r="OJP108" s="364"/>
      <c r="OJQ108" s="364"/>
      <c r="OJR108" s="364"/>
      <c r="OJS108" s="364"/>
      <c r="OJT108" s="364"/>
      <c r="OJU108" s="364"/>
      <c r="OJV108" s="364"/>
      <c r="OJW108" s="364"/>
      <c r="OJX108" s="364"/>
      <c r="OJY108" s="364"/>
      <c r="OJZ108" s="364"/>
      <c r="OKA108" s="364"/>
      <c r="OKB108" s="364"/>
      <c r="OKC108" s="364"/>
      <c r="OKD108" s="364"/>
      <c r="OKE108" s="364"/>
      <c r="OKF108" s="364"/>
      <c r="OKG108" s="364"/>
      <c r="OKH108" s="364"/>
      <c r="OKI108" s="364"/>
      <c r="OKJ108" s="364"/>
      <c r="OKK108" s="364"/>
      <c r="OKL108" s="364"/>
      <c r="OKM108" s="364"/>
      <c r="OKN108" s="364"/>
      <c r="OKO108" s="364"/>
      <c r="OKP108" s="364"/>
      <c r="OKQ108" s="364"/>
      <c r="OKR108" s="364"/>
      <c r="OKS108" s="364"/>
      <c r="OKT108" s="364"/>
      <c r="OKU108" s="364"/>
      <c r="OKV108" s="364"/>
      <c r="OKW108" s="364"/>
      <c r="OKX108" s="364"/>
      <c r="OKY108" s="364"/>
      <c r="OKZ108" s="364"/>
      <c r="OLA108" s="364"/>
      <c r="OLB108" s="364"/>
      <c r="OLC108" s="364"/>
      <c r="OLD108" s="364"/>
      <c r="OLE108" s="364"/>
      <c r="OLF108" s="364"/>
      <c r="OLG108" s="364"/>
      <c r="OLH108" s="364"/>
      <c r="OLI108" s="364"/>
      <c r="OLJ108" s="364"/>
      <c r="OLK108" s="364"/>
      <c r="OLL108" s="364"/>
      <c r="OLM108" s="364"/>
      <c r="OLN108" s="364"/>
      <c r="OLO108" s="364"/>
      <c r="OLP108" s="364"/>
      <c r="OLQ108" s="364"/>
      <c r="OLR108" s="364"/>
      <c r="OLS108" s="364"/>
      <c r="OLT108" s="364"/>
      <c r="OLU108" s="364"/>
      <c r="OLV108" s="364"/>
      <c r="OLW108" s="364"/>
      <c r="OLX108" s="364"/>
      <c r="OLY108" s="364"/>
      <c r="OLZ108" s="364"/>
      <c r="OMA108" s="364"/>
      <c r="OMB108" s="364"/>
      <c r="OMC108" s="364"/>
      <c r="OMD108" s="364"/>
      <c r="OME108" s="364"/>
      <c r="OMF108" s="364"/>
      <c r="OMG108" s="364"/>
      <c r="OMH108" s="364"/>
      <c r="OMI108" s="364"/>
      <c r="OMJ108" s="364"/>
      <c r="OMK108" s="364"/>
      <c r="OML108" s="364"/>
      <c r="OMM108" s="364"/>
      <c r="OMN108" s="364"/>
      <c r="OMO108" s="364"/>
      <c r="OMP108" s="364"/>
      <c r="OMQ108" s="364"/>
      <c r="OMR108" s="364"/>
      <c r="OMS108" s="364"/>
      <c r="OMT108" s="364"/>
      <c r="OMU108" s="364"/>
      <c r="OMV108" s="364"/>
      <c r="OMW108" s="364"/>
      <c r="OMX108" s="364"/>
      <c r="OMY108" s="364"/>
      <c r="OMZ108" s="364"/>
      <c r="ONA108" s="364"/>
      <c r="ONB108" s="364"/>
      <c r="ONC108" s="364"/>
      <c r="OND108" s="364"/>
      <c r="ONE108" s="364"/>
      <c r="ONF108" s="364"/>
      <c r="ONG108" s="364"/>
      <c r="ONH108" s="364"/>
      <c r="ONI108" s="364"/>
      <c r="ONJ108" s="364"/>
      <c r="ONK108" s="364"/>
      <c r="ONL108" s="364"/>
      <c r="ONM108" s="364"/>
      <c r="ONN108" s="364"/>
      <c r="ONO108" s="364"/>
      <c r="ONP108" s="364"/>
      <c r="ONQ108" s="364"/>
      <c r="ONR108" s="364"/>
      <c r="ONS108" s="364"/>
      <c r="ONT108" s="364"/>
      <c r="ONU108" s="364"/>
      <c r="ONV108" s="364"/>
      <c r="ONW108" s="364"/>
      <c r="ONX108" s="364"/>
      <c r="ONY108" s="364"/>
      <c r="ONZ108" s="364"/>
      <c r="OOA108" s="364"/>
      <c r="OOB108" s="364"/>
      <c r="OOC108" s="364"/>
      <c r="OOD108" s="364"/>
      <c r="OOE108" s="364"/>
      <c r="OOF108" s="364"/>
      <c r="OOG108" s="364"/>
      <c r="OOH108" s="364"/>
      <c r="OOI108" s="364"/>
      <c r="OOJ108" s="364"/>
      <c r="OOK108" s="364"/>
      <c r="OOL108" s="364"/>
      <c r="OOM108" s="364"/>
      <c r="OON108" s="364"/>
      <c r="OOO108" s="364"/>
      <c r="OOP108" s="364"/>
      <c r="OOQ108" s="364"/>
      <c r="OOR108" s="364"/>
      <c r="OOS108" s="364"/>
      <c r="OOT108" s="364"/>
      <c r="OOU108" s="364"/>
      <c r="OOV108" s="364"/>
      <c r="OOW108" s="364"/>
      <c r="OOX108" s="364"/>
      <c r="OOY108" s="364"/>
      <c r="OOZ108" s="364"/>
      <c r="OPA108" s="364"/>
      <c r="OPB108" s="364"/>
      <c r="OPC108" s="364"/>
      <c r="OPD108" s="364"/>
      <c r="OPE108" s="364"/>
      <c r="OPF108" s="364"/>
      <c r="OPG108" s="364"/>
      <c r="OPH108" s="364"/>
      <c r="OPI108" s="364"/>
      <c r="OPJ108" s="364"/>
      <c r="OPK108" s="364"/>
      <c r="OPL108" s="364"/>
      <c r="OPM108" s="364"/>
      <c r="OPN108" s="364"/>
      <c r="OPO108" s="364"/>
      <c r="OPP108" s="364"/>
      <c r="OPQ108" s="364"/>
      <c r="OPR108" s="364"/>
      <c r="OPS108" s="364"/>
      <c r="OPT108" s="364"/>
      <c r="OPU108" s="364"/>
      <c r="OPV108" s="364"/>
      <c r="OPW108" s="364"/>
      <c r="OPX108" s="364"/>
      <c r="OPY108" s="364"/>
      <c r="OPZ108" s="364"/>
      <c r="OQA108" s="364"/>
      <c r="OQB108" s="364"/>
      <c r="OQC108" s="364"/>
      <c r="OQD108" s="364"/>
      <c r="OQE108" s="364"/>
      <c r="OQF108" s="364"/>
      <c r="OQG108" s="364"/>
      <c r="OQH108" s="364"/>
      <c r="OQI108" s="364"/>
      <c r="OQJ108" s="364"/>
      <c r="OQK108" s="364"/>
      <c r="OQL108" s="364"/>
      <c r="OQM108" s="364"/>
      <c r="OQN108" s="364"/>
      <c r="OQO108" s="364"/>
      <c r="OQP108" s="364"/>
      <c r="OQQ108" s="364"/>
      <c r="OQR108" s="364"/>
      <c r="OQS108" s="364"/>
      <c r="OQT108" s="364"/>
      <c r="OQU108" s="364"/>
      <c r="OQV108" s="364"/>
      <c r="OQW108" s="364"/>
      <c r="OQX108" s="364"/>
      <c r="OQY108" s="364"/>
      <c r="OQZ108" s="364"/>
      <c r="ORA108" s="364"/>
      <c r="ORB108" s="364"/>
      <c r="ORC108" s="364"/>
      <c r="ORD108" s="364"/>
      <c r="ORE108" s="364"/>
      <c r="ORF108" s="364"/>
      <c r="ORG108" s="364"/>
      <c r="ORH108" s="364"/>
      <c r="ORI108" s="364"/>
      <c r="ORJ108" s="364"/>
      <c r="ORK108" s="364"/>
      <c r="ORL108" s="364"/>
      <c r="ORM108" s="364"/>
      <c r="ORN108" s="364"/>
      <c r="ORO108" s="364"/>
      <c r="ORP108" s="364"/>
      <c r="ORQ108" s="364"/>
      <c r="ORR108" s="364"/>
      <c r="ORS108" s="364"/>
      <c r="ORT108" s="364"/>
      <c r="ORU108" s="364"/>
      <c r="ORV108" s="364"/>
      <c r="ORW108" s="364"/>
      <c r="ORX108" s="364"/>
      <c r="ORY108" s="364"/>
      <c r="ORZ108" s="364"/>
      <c r="OSA108" s="364"/>
      <c r="OSB108" s="364"/>
      <c r="OSC108" s="364"/>
      <c r="OSD108" s="364"/>
      <c r="OSE108" s="364"/>
      <c r="OSF108" s="364"/>
      <c r="OSG108" s="364"/>
      <c r="OSH108" s="364"/>
      <c r="OSI108" s="364"/>
      <c r="OSJ108" s="364"/>
      <c r="OSK108" s="364"/>
      <c r="OSL108" s="364"/>
      <c r="OSM108" s="364"/>
      <c r="OSN108" s="364"/>
      <c r="OSO108" s="364"/>
      <c r="OSP108" s="364"/>
      <c r="OSQ108" s="364"/>
      <c r="OSR108" s="364"/>
      <c r="OSS108" s="364"/>
      <c r="OST108" s="364"/>
      <c r="OSU108" s="364"/>
      <c r="OSV108" s="364"/>
      <c r="OSW108" s="364"/>
      <c r="OSX108" s="364"/>
      <c r="OSY108" s="364"/>
      <c r="OSZ108" s="364"/>
      <c r="OTA108" s="364"/>
      <c r="OTB108" s="364"/>
      <c r="OTC108" s="364"/>
      <c r="OTD108" s="364"/>
      <c r="OTE108" s="364"/>
      <c r="OTF108" s="364"/>
      <c r="OTG108" s="364"/>
      <c r="OTH108" s="364"/>
      <c r="OTI108" s="364"/>
      <c r="OTJ108" s="364"/>
      <c r="OTK108" s="364"/>
      <c r="OTL108" s="364"/>
      <c r="OTM108" s="364"/>
      <c r="OTN108" s="364"/>
      <c r="OTO108" s="364"/>
      <c r="OTP108" s="364"/>
      <c r="OTQ108" s="364"/>
      <c r="OTR108" s="364"/>
      <c r="OTS108" s="364"/>
      <c r="OTT108" s="364"/>
      <c r="OTU108" s="364"/>
      <c r="OTV108" s="364"/>
      <c r="OTW108" s="364"/>
      <c r="OTX108" s="364"/>
      <c r="OTY108" s="364"/>
      <c r="OTZ108" s="364"/>
      <c r="OUA108" s="364"/>
      <c r="OUB108" s="364"/>
      <c r="OUC108" s="364"/>
      <c r="OUD108" s="364"/>
      <c r="OUE108" s="364"/>
      <c r="OUF108" s="364"/>
      <c r="OUG108" s="364"/>
      <c r="OUH108" s="364"/>
      <c r="OUI108" s="364"/>
      <c r="OUJ108" s="364"/>
      <c r="OUK108" s="364"/>
      <c r="OUL108" s="364"/>
      <c r="OUM108" s="364"/>
      <c r="OUN108" s="364"/>
      <c r="OUO108" s="364"/>
      <c r="OUP108" s="364"/>
      <c r="OUQ108" s="364"/>
      <c r="OUR108" s="364"/>
      <c r="OUS108" s="364"/>
      <c r="OUT108" s="364"/>
      <c r="OUU108" s="364"/>
      <c r="OUV108" s="364"/>
      <c r="OUW108" s="364"/>
      <c r="OUX108" s="364"/>
      <c r="OUY108" s="364"/>
      <c r="OUZ108" s="364"/>
      <c r="OVA108" s="364"/>
      <c r="OVB108" s="364"/>
      <c r="OVC108" s="364"/>
      <c r="OVD108" s="364"/>
      <c r="OVE108" s="364"/>
      <c r="OVF108" s="364"/>
      <c r="OVG108" s="364"/>
      <c r="OVH108" s="364"/>
      <c r="OVI108" s="364"/>
      <c r="OVJ108" s="364"/>
      <c r="OVK108" s="364"/>
      <c r="OVL108" s="364"/>
      <c r="OVM108" s="364"/>
      <c r="OVN108" s="364"/>
      <c r="OVO108" s="364"/>
      <c r="OVP108" s="364"/>
      <c r="OVQ108" s="364"/>
      <c r="OVR108" s="364"/>
      <c r="OVS108" s="364"/>
      <c r="OVT108" s="364"/>
      <c r="OVU108" s="364"/>
      <c r="OVV108" s="364"/>
      <c r="OVW108" s="364"/>
      <c r="OVX108" s="364"/>
      <c r="OVY108" s="364"/>
      <c r="OVZ108" s="364"/>
      <c r="OWA108" s="364"/>
      <c r="OWB108" s="364"/>
      <c r="OWC108" s="364"/>
      <c r="OWD108" s="364"/>
      <c r="OWE108" s="364"/>
      <c r="OWF108" s="364"/>
      <c r="OWG108" s="364"/>
      <c r="OWH108" s="364"/>
      <c r="OWI108" s="364"/>
      <c r="OWJ108" s="364"/>
      <c r="OWK108" s="364"/>
      <c r="OWL108" s="364"/>
      <c r="OWM108" s="364"/>
      <c r="OWN108" s="364"/>
      <c r="OWO108" s="364"/>
      <c r="OWP108" s="364"/>
      <c r="OWQ108" s="364"/>
      <c r="OWR108" s="364"/>
      <c r="OWS108" s="364"/>
      <c r="OWT108" s="364"/>
      <c r="OWU108" s="364"/>
      <c r="OWV108" s="364"/>
      <c r="OWW108" s="364"/>
      <c r="OWX108" s="364"/>
      <c r="OWY108" s="364"/>
      <c r="OWZ108" s="364"/>
      <c r="OXA108" s="364"/>
      <c r="OXB108" s="364"/>
      <c r="OXC108" s="364"/>
      <c r="OXD108" s="364"/>
      <c r="OXE108" s="364"/>
      <c r="OXF108" s="364"/>
      <c r="OXG108" s="364"/>
      <c r="OXH108" s="364"/>
      <c r="OXI108" s="364"/>
      <c r="OXJ108" s="364"/>
      <c r="OXK108" s="364"/>
      <c r="OXL108" s="364"/>
      <c r="OXM108" s="364"/>
      <c r="OXN108" s="364"/>
      <c r="OXO108" s="364"/>
      <c r="OXP108" s="364"/>
      <c r="OXQ108" s="364"/>
      <c r="OXR108" s="364"/>
      <c r="OXS108" s="364"/>
      <c r="OXT108" s="364"/>
      <c r="OXU108" s="364"/>
      <c r="OXV108" s="364"/>
      <c r="OXW108" s="364"/>
      <c r="OXX108" s="364"/>
      <c r="OXY108" s="364"/>
      <c r="OXZ108" s="364"/>
      <c r="OYA108" s="364"/>
      <c r="OYB108" s="364"/>
      <c r="OYC108" s="364"/>
      <c r="OYD108" s="364"/>
      <c r="OYE108" s="364"/>
      <c r="OYF108" s="364"/>
      <c r="OYG108" s="364"/>
      <c r="OYH108" s="364"/>
      <c r="OYI108" s="364"/>
      <c r="OYJ108" s="364"/>
      <c r="OYK108" s="364"/>
      <c r="OYL108" s="364"/>
      <c r="OYM108" s="364"/>
      <c r="OYN108" s="364"/>
      <c r="OYO108" s="364"/>
      <c r="OYP108" s="364"/>
      <c r="OYQ108" s="364"/>
      <c r="OYR108" s="364"/>
      <c r="OYS108" s="364"/>
      <c r="OYT108" s="364"/>
      <c r="OYU108" s="364"/>
      <c r="OYV108" s="364"/>
      <c r="OYW108" s="364"/>
      <c r="OYX108" s="364"/>
      <c r="OYY108" s="364"/>
      <c r="OYZ108" s="364"/>
      <c r="OZA108" s="364"/>
      <c r="OZB108" s="364"/>
      <c r="OZC108" s="364"/>
      <c r="OZD108" s="364"/>
      <c r="OZE108" s="364"/>
      <c r="OZF108" s="364"/>
      <c r="OZG108" s="364"/>
      <c r="OZH108" s="364"/>
      <c r="OZI108" s="364"/>
      <c r="OZJ108" s="364"/>
      <c r="OZK108" s="364"/>
      <c r="OZL108" s="364"/>
      <c r="OZM108" s="364"/>
      <c r="OZN108" s="364"/>
      <c r="OZO108" s="364"/>
      <c r="OZP108" s="364"/>
      <c r="OZQ108" s="364"/>
      <c r="OZR108" s="364"/>
      <c r="OZS108" s="364"/>
      <c r="OZT108" s="364"/>
      <c r="OZU108" s="364"/>
      <c r="OZV108" s="364"/>
      <c r="OZW108" s="364"/>
      <c r="OZX108" s="364"/>
      <c r="OZY108" s="364"/>
      <c r="OZZ108" s="364"/>
      <c r="PAA108" s="364"/>
      <c r="PAB108" s="364"/>
      <c r="PAC108" s="364"/>
      <c r="PAD108" s="364"/>
      <c r="PAE108" s="364"/>
      <c r="PAF108" s="364"/>
      <c r="PAG108" s="364"/>
      <c r="PAH108" s="364"/>
      <c r="PAI108" s="364"/>
      <c r="PAJ108" s="364"/>
      <c r="PAK108" s="364"/>
      <c r="PAL108" s="364"/>
      <c r="PAM108" s="364"/>
      <c r="PAN108" s="364"/>
      <c r="PAO108" s="364"/>
      <c r="PAP108" s="364"/>
      <c r="PAQ108" s="364"/>
      <c r="PAR108" s="364"/>
      <c r="PAS108" s="364"/>
      <c r="PAT108" s="364"/>
      <c r="PAU108" s="364"/>
      <c r="PAV108" s="364"/>
      <c r="PAW108" s="364"/>
      <c r="PAX108" s="364"/>
      <c r="PAY108" s="364"/>
      <c r="PAZ108" s="364"/>
      <c r="PBA108" s="364"/>
      <c r="PBB108" s="364"/>
      <c r="PBC108" s="364"/>
      <c r="PBD108" s="364"/>
      <c r="PBE108" s="364"/>
      <c r="PBF108" s="364"/>
      <c r="PBG108" s="364"/>
      <c r="PBH108" s="364"/>
      <c r="PBI108" s="364"/>
      <c r="PBJ108" s="364"/>
      <c r="PBK108" s="364"/>
      <c r="PBL108" s="364"/>
      <c r="PBM108" s="364"/>
      <c r="PBN108" s="364"/>
      <c r="PBO108" s="364"/>
      <c r="PBP108" s="364"/>
      <c r="PBQ108" s="364"/>
      <c r="PBR108" s="364"/>
      <c r="PBS108" s="364"/>
      <c r="PBT108" s="364"/>
      <c r="PBU108" s="364"/>
      <c r="PBV108" s="364"/>
      <c r="PBW108" s="364"/>
      <c r="PBX108" s="364"/>
      <c r="PBY108" s="364"/>
      <c r="PBZ108" s="364"/>
      <c r="PCA108" s="364"/>
      <c r="PCB108" s="364"/>
      <c r="PCC108" s="364"/>
      <c r="PCD108" s="364"/>
      <c r="PCE108" s="364"/>
      <c r="PCF108" s="364"/>
      <c r="PCG108" s="364"/>
      <c r="PCH108" s="364"/>
      <c r="PCI108" s="364"/>
      <c r="PCJ108" s="364"/>
      <c r="PCK108" s="364"/>
      <c r="PCL108" s="364"/>
      <c r="PCM108" s="364"/>
      <c r="PCN108" s="364"/>
      <c r="PCO108" s="364"/>
      <c r="PCP108" s="364"/>
      <c r="PCQ108" s="364"/>
      <c r="PCR108" s="364"/>
      <c r="PCS108" s="364"/>
      <c r="PCT108" s="364"/>
      <c r="PCU108" s="364"/>
      <c r="PCV108" s="364"/>
      <c r="PCW108" s="364"/>
      <c r="PCX108" s="364"/>
      <c r="PCY108" s="364"/>
      <c r="PCZ108" s="364"/>
      <c r="PDA108" s="364"/>
      <c r="PDB108" s="364"/>
      <c r="PDC108" s="364"/>
      <c r="PDD108" s="364"/>
      <c r="PDE108" s="364"/>
      <c r="PDF108" s="364"/>
      <c r="PDG108" s="364"/>
      <c r="PDH108" s="364"/>
      <c r="PDI108" s="364"/>
      <c r="PDJ108" s="364"/>
      <c r="PDK108" s="364"/>
      <c r="PDL108" s="364"/>
      <c r="PDM108" s="364"/>
      <c r="PDN108" s="364"/>
      <c r="PDO108" s="364"/>
      <c r="PDP108" s="364"/>
      <c r="PDQ108" s="364"/>
      <c r="PDR108" s="364"/>
      <c r="PDS108" s="364"/>
      <c r="PDT108" s="364"/>
      <c r="PDU108" s="364"/>
      <c r="PDV108" s="364"/>
      <c r="PDW108" s="364"/>
      <c r="PDX108" s="364"/>
      <c r="PDY108" s="364"/>
      <c r="PDZ108" s="364"/>
      <c r="PEA108" s="364"/>
      <c r="PEB108" s="364"/>
      <c r="PEC108" s="364"/>
      <c r="PED108" s="364"/>
      <c r="PEE108" s="364"/>
      <c r="PEF108" s="364"/>
      <c r="PEG108" s="364"/>
      <c r="PEH108" s="364"/>
      <c r="PEI108" s="364"/>
      <c r="PEJ108" s="364"/>
      <c r="PEK108" s="364"/>
      <c r="PEL108" s="364"/>
      <c r="PEM108" s="364"/>
      <c r="PEN108" s="364"/>
      <c r="PEO108" s="364"/>
      <c r="PEP108" s="364"/>
      <c r="PEQ108" s="364"/>
      <c r="PER108" s="364"/>
      <c r="PES108" s="364"/>
      <c r="PET108" s="364"/>
      <c r="PEU108" s="364"/>
      <c r="PEV108" s="364"/>
      <c r="PEW108" s="364"/>
      <c r="PEX108" s="364"/>
      <c r="PEY108" s="364"/>
      <c r="PEZ108" s="364"/>
      <c r="PFA108" s="364"/>
      <c r="PFB108" s="364"/>
      <c r="PFC108" s="364"/>
      <c r="PFD108" s="364"/>
      <c r="PFE108" s="364"/>
      <c r="PFF108" s="364"/>
      <c r="PFG108" s="364"/>
      <c r="PFH108" s="364"/>
      <c r="PFI108" s="364"/>
      <c r="PFJ108" s="364"/>
      <c r="PFK108" s="364"/>
      <c r="PFL108" s="364"/>
      <c r="PFM108" s="364"/>
      <c r="PFN108" s="364"/>
      <c r="PFO108" s="364"/>
      <c r="PFP108" s="364"/>
      <c r="PFQ108" s="364"/>
      <c r="PFR108" s="364"/>
      <c r="PFS108" s="364"/>
      <c r="PFT108" s="364"/>
      <c r="PFU108" s="364"/>
      <c r="PFV108" s="364"/>
      <c r="PFW108" s="364"/>
      <c r="PFX108" s="364"/>
      <c r="PFY108" s="364"/>
      <c r="PFZ108" s="364"/>
      <c r="PGA108" s="364"/>
      <c r="PGB108" s="364"/>
      <c r="PGC108" s="364"/>
      <c r="PGD108" s="364"/>
      <c r="PGE108" s="364"/>
      <c r="PGF108" s="364"/>
      <c r="PGG108" s="364"/>
      <c r="PGH108" s="364"/>
      <c r="PGI108" s="364"/>
      <c r="PGJ108" s="364"/>
      <c r="PGK108" s="364"/>
      <c r="PGL108" s="364"/>
      <c r="PGM108" s="364"/>
      <c r="PGN108" s="364"/>
      <c r="PGO108" s="364"/>
      <c r="PGP108" s="364"/>
      <c r="PGQ108" s="364"/>
      <c r="PGR108" s="364"/>
      <c r="PGS108" s="364"/>
      <c r="PGT108" s="364"/>
      <c r="PGU108" s="364"/>
      <c r="PGV108" s="364"/>
      <c r="PGW108" s="364"/>
      <c r="PGX108" s="364"/>
      <c r="PGY108" s="364"/>
      <c r="PGZ108" s="364"/>
      <c r="PHA108" s="364"/>
      <c r="PHB108" s="364"/>
      <c r="PHC108" s="364"/>
      <c r="PHD108" s="364"/>
      <c r="PHE108" s="364"/>
      <c r="PHF108" s="364"/>
      <c r="PHG108" s="364"/>
      <c r="PHH108" s="364"/>
      <c r="PHI108" s="364"/>
      <c r="PHJ108" s="364"/>
      <c r="PHK108" s="364"/>
      <c r="PHL108" s="364"/>
      <c r="PHM108" s="364"/>
      <c r="PHN108" s="364"/>
      <c r="PHO108" s="364"/>
      <c r="PHP108" s="364"/>
      <c r="PHQ108" s="364"/>
      <c r="PHR108" s="364"/>
      <c r="PHS108" s="364"/>
      <c r="PHT108" s="364"/>
      <c r="PHU108" s="364"/>
      <c r="PHV108" s="364"/>
      <c r="PHW108" s="364"/>
      <c r="PHX108" s="364"/>
      <c r="PHY108" s="364"/>
      <c r="PHZ108" s="364"/>
      <c r="PIA108" s="364"/>
      <c r="PIB108" s="364"/>
      <c r="PIC108" s="364"/>
      <c r="PID108" s="364"/>
      <c r="PIE108" s="364"/>
      <c r="PIF108" s="364"/>
      <c r="PIG108" s="364"/>
      <c r="PIH108" s="364"/>
      <c r="PII108" s="364"/>
      <c r="PIJ108" s="364"/>
      <c r="PIK108" s="364"/>
      <c r="PIL108" s="364"/>
      <c r="PIM108" s="364"/>
      <c r="PIN108" s="364"/>
      <c r="PIO108" s="364"/>
      <c r="PIP108" s="364"/>
      <c r="PIQ108" s="364"/>
      <c r="PIR108" s="364"/>
      <c r="PIS108" s="364"/>
      <c r="PIT108" s="364"/>
      <c r="PIU108" s="364"/>
      <c r="PIV108" s="364"/>
      <c r="PIW108" s="364"/>
      <c r="PIX108" s="364"/>
      <c r="PIY108" s="364"/>
      <c r="PIZ108" s="364"/>
      <c r="PJA108" s="364"/>
      <c r="PJB108" s="364"/>
      <c r="PJC108" s="364"/>
      <c r="PJD108" s="364"/>
      <c r="PJE108" s="364"/>
      <c r="PJF108" s="364"/>
      <c r="PJG108" s="364"/>
      <c r="PJH108" s="364"/>
      <c r="PJI108" s="364"/>
      <c r="PJJ108" s="364"/>
      <c r="PJK108" s="364"/>
      <c r="PJL108" s="364"/>
      <c r="PJM108" s="364"/>
      <c r="PJN108" s="364"/>
      <c r="PJO108" s="364"/>
      <c r="PJP108" s="364"/>
      <c r="PJQ108" s="364"/>
      <c r="PJR108" s="364"/>
      <c r="PJS108" s="364"/>
      <c r="PJT108" s="364"/>
      <c r="PJU108" s="364"/>
      <c r="PJV108" s="364"/>
      <c r="PJW108" s="364"/>
      <c r="PJX108" s="364"/>
      <c r="PJY108" s="364"/>
      <c r="PJZ108" s="364"/>
      <c r="PKA108" s="364"/>
      <c r="PKB108" s="364"/>
      <c r="PKC108" s="364"/>
      <c r="PKD108" s="364"/>
      <c r="PKE108" s="364"/>
      <c r="PKF108" s="364"/>
      <c r="PKG108" s="364"/>
      <c r="PKH108" s="364"/>
      <c r="PKI108" s="364"/>
      <c r="PKJ108" s="364"/>
      <c r="PKK108" s="364"/>
      <c r="PKL108" s="364"/>
      <c r="PKM108" s="364"/>
      <c r="PKN108" s="364"/>
      <c r="PKO108" s="364"/>
      <c r="PKP108" s="364"/>
      <c r="PKQ108" s="364"/>
      <c r="PKR108" s="364"/>
      <c r="PKS108" s="364"/>
      <c r="PKT108" s="364"/>
      <c r="PKU108" s="364"/>
      <c r="PKV108" s="364"/>
      <c r="PKW108" s="364"/>
      <c r="PKX108" s="364"/>
      <c r="PKY108" s="364"/>
      <c r="PKZ108" s="364"/>
      <c r="PLA108" s="364"/>
      <c r="PLB108" s="364"/>
      <c r="PLC108" s="364"/>
      <c r="PLD108" s="364"/>
      <c r="PLE108" s="364"/>
      <c r="PLF108" s="364"/>
      <c r="PLG108" s="364"/>
      <c r="PLH108" s="364"/>
      <c r="PLI108" s="364"/>
      <c r="PLJ108" s="364"/>
      <c r="PLK108" s="364"/>
      <c r="PLL108" s="364"/>
      <c r="PLM108" s="364"/>
      <c r="PLN108" s="364"/>
      <c r="PLO108" s="364"/>
      <c r="PLP108" s="364"/>
      <c r="PLQ108" s="364"/>
      <c r="PLR108" s="364"/>
      <c r="PLS108" s="364"/>
      <c r="PLT108" s="364"/>
      <c r="PLU108" s="364"/>
      <c r="PLV108" s="364"/>
      <c r="PLW108" s="364"/>
      <c r="PLX108" s="364"/>
      <c r="PLY108" s="364"/>
      <c r="PLZ108" s="364"/>
      <c r="PMA108" s="364"/>
      <c r="PMB108" s="364"/>
      <c r="PMC108" s="364"/>
      <c r="PMD108" s="364"/>
      <c r="PME108" s="364"/>
      <c r="PMF108" s="364"/>
      <c r="PMG108" s="364"/>
      <c r="PMH108" s="364"/>
      <c r="PMI108" s="364"/>
      <c r="PMJ108" s="364"/>
      <c r="PMK108" s="364"/>
      <c r="PML108" s="364"/>
      <c r="PMM108" s="364"/>
      <c r="PMN108" s="364"/>
      <c r="PMO108" s="364"/>
      <c r="PMP108" s="364"/>
      <c r="PMQ108" s="364"/>
      <c r="PMR108" s="364"/>
      <c r="PMS108" s="364"/>
      <c r="PMT108" s="364"/>
      <c r="PMU108" s="364"/>
      <c r="PMV108" s="364"/>
      <c r="PMW108" s="364"/>
      <c r="PMX108" s="364"/>
      <c r="PMY108" s="364"/>
      <c r="PMZ108" s="364"/>
      <c r="PNA108" s="364"/>
      <c r="PNB108" s="364"/>
      <c r="PNC108" s="364"/>
      <c r="PND108" s="364"/>
      <c r="PNE108" s="364"/>
      <c r="PNF108" s="364"/>
      <c r="PNG108" s="364"/>
      <c r="PNH108" s="364"/>
      <c r="PNI108" s="364"/>
      <c r="PNJ108" s="364"/>
      <c r="PNK108" s="364"/>
      <c r="PNL108" s="364"/>
      <c r="PNM108" s="364"/>
      <c r="PNN108" s="364"/>
      <c r="PNO108" s="364"/>
      <c r="PNP108" s="364"/>
      <c r="PNQ108" s="364"/>
      <c r="PNR108" s="364"/>
      <c r="PNS108" s="364"/>
      <c r="PNT108" s="364"/>
      <c r="PNU108" s="364"/>
      <c r="PNV108" s="364"/>
      <c r="PNW108" s="364"/>
      <c r="PNX108" s="364"/>
      <c r="PNY108" s="364"/>
      <c r="PNZ108" s="364"/>
      <c r="POA108" s="364"/>
      <c r="POB108" s="364"/>
      <c r="POC108" s="364"/>
      <c r="POD108" s="364"/>
      <c r="POE108" s="364"/>
      <c r="POF108" s="364"/>
      <c r="POG108" s="364"/>
      <c r="POH108" s="364"/>
      <c r="POI108" s="364"/>
      <c r="POJ108" s="364"/>
      <c r="POK108" s="364"/>
      <c r="POL108" s="364"/>
      <c r="POM108" s="364"/>
      <c r="PON108" s="364"/>
      <c r="POO108" s="364"/>
      <c r="POP108" s="364"/>
      <c r="POQ108" s="364"/>
      <c r="POR108" s="364"/>
      <c r="POS108" s="364"/>
      <c r="POT108" s="364"/>
      <c r="POU108" s="364"/>
      <c r="POV108" s="364"/>
      <c r="POW108" s="364"/>
      <c r="POX108" s="364"/>
      <c r="POY108" s="364"/>
      <c r="POZ108" s="364"/>
      <c r="PPA108" s="364"/>
      <c r="PPB108" s="364"/>
      <c r="PPC108" s="364"/>
      <c r="PPD108" s="364"/>
      <c r="PPE108" s="364"/>
      <c r="PPF108" s="364"/>
      <c r="PPG108" s="364"/>
      <c r="PPH108" s="364"/>
      <c r="PPI108" s="364"/>
      <c r="PPJ108" s="364"/>
      <c r="PPK108" s="364"/>
      <c r="PPL108" s="364"/>
      <c r="PPM108" s="364"/>
      <c r="PPN108" s="364"/>
      <c r="PPO108" s="364"/>
      <c r="PPP108" s="364"/>
      <c r="PPQ108" s="364"/>
      <c r="PPR108" s="364"/>
      <c r="PPS108" s="364"/>
      <c r="PPT108" s="364"/>
      <c r="PPU108" s="364"/>
      <c r="PPV108" s="364"/>
      <c r="PPW108" s="364"/>
      <c r="PPX108" s="364"/>
      <c r="PPY108" s="364"/>
      <c r="PPZ108" s="364"/>
      <c r="PQA108" s="364"/>
      <c r="PQB108" s="364"/>
      <c r="PQC108" s="364"/>
      <c r="PQD108" s="364"/>
      <c r="PQE108" s="364"/>
      <c r="PQF108" s="364"/>
      <c r="PQG108" s="364"/>
      <c r="PQH108" s="364"/>
      <c r="PQI108" s="364"/>
      <c r="PQJ108" s="364"/>
      <c r="PQK108" s="364"/>
      <c r="PQL108" s="364"/>
      <c r="PQM108" s="364"/>
      <c r="PQN108" s="364"/>
      <c r="PQO108" s="364"/>
      <c r="PQP108" s="364"/>
      <c r="PQQ108" s="364"/>
      <c r="PQR108" s="364"/>
      <c r="PQS108" s="364"/>
      <c r="PQT108" s="364"/>
      <c r="PQU108" s="364"/>
      <c r="PQV108" s="364"/>
      <c r="PQW108" s="364"/>
      <c r="PQX108" s="364"/>
      <c r="PQY108" s="364"/>
      <c r="PQZ108" s="364"/>
      <c r="PRA108" s="364"/>
      <c r="PRB108" s="364"/>
      <c r="PRC108" s="364"/>
      <c r="PRD108" s="364"/>
      <c r="PRE108" s="364"/>
      <c r="PRF108" s="364"/>
      <c r="PRG108" s="364"/>
      <c r="PRH108" s="364"/>
      <c r="PRI108" s="364"/>
      <c r="PRJ108" s="364"/>
      <c r="PRK108" s="364"/>
      <c r="PRL108" s="364"/>
      <c r="PRM108" s="364"/>
      <c r="PRN108" s="364"/>
      <c r="PRO108" s="364"/>
      <c r="PRP108" s="364"/>
      <c r="PRQ108" s="364"/>
      <c r="PRR108" s="364"/>
      <c r="PRS108" s="364"/>
      <c r="PRT108" s="364"/>
      <c r="PRU108" s="364"/>
      <c r="PRV108" s="364"/>
      <c r="PRW108" s="364"/>
      <c r="PRX108" s="364"/>
      <c r="PRY108" s="364"/>
      <c r="PRZ108" s="364"/>
      <c r="PSA108" s="364"/>
      <c r="PSB108" s="364"/>
      <c r="PSC108" s="364"/>
      <c r="PSD108" s="364"/>
      <c r="PSE108" s="364"/>
      <c r="PSF108" s="364"/>
      <c r="PSG108" s="364"/>
      <c r="PSH108" s="364"/>
      <c r="PSI108" s="364"/>
      <c r="PSJ108" s="364"/>
      <c r="PSK108" s="364"/>
      <c r="PSL108" s="364"/>
      <c r="PSM108" s="364"/>
      <c r="PSN108" s="364"/>
      <c r="PSO108" s="364"/>
      <c r="PSP108" s="364"/>
      <c r="PSQ108" s="364"/>
      <c r="PSR108" s="364"/>
      <c r="PSS108" s="364"/>
      <c r="PST108" s="364"/>
      <c r="PSU108" s="364"/>
      <c r="PSV108" s="364"/>
      <c r="PSW108" s="364"/>
      <c r="PSX108" s="364"/>
      <c r="PSY108" s="364"/>
      <c r="PSZ108" s="364"/>
      <c r="PTA108" s="364"/>
      <c r="PTB108" s="364"/>
      <c r="PTC108" s="364"/>
      <c r="PTD108" s="364"/>
      <c r="PTE108" s="364"/>
      <c r="PTF108" s="364"/>
      <c r="PTG108" s="364"/>
      <c r="PTH108" s="364"/>
      <c r="PTI108" s="364"/>
      <c r="PTJ108" s="364"/>
      <c r="PTK108" s="364"/>
      <c r="PTL108" s="364"/>
      <c r="PTM108" s="364"/>
      <c r="PTN108" s="364"/>
      <c r="PTO108" s="364"/>
      <c r="PTP108" s="364"/>
      <c r="PTQ108" s="364"/>
      <c r="PTR108" s="364"/>
      <c r="PTS108" s="364"/>
      <c r="PTT108" s="364"/>
      <c r="PTU108" s="364"/>
      <c r="PTV108" s="364"/>
      <c r="PTW108" s="364"/>
      <c r="PTX108" s="364"/>
      <c r="PTY108" s="364"/>
      <c r="PTZ108" s="364"/>
      <c r="PUA108" s="364"/>
      <c r="PUB108" s="364"/>
      <c r="PUC108" s="364"/>
      <c r="PUD108" s="364"/>
      <c r="PUE108" s="364"/>
      <c r="PUF108" s="364"/>
      <c r="PUG108" s="364"/>
      <c r="PUH108" s="364"/>
      <c r="PUI108" s="364"/>
      <c r="PUJ108" s="364"/>
      <c r="PUK108" s="364"/>
      <c r="PUL108" s="364"/>
      <c r="PUM108" s="364"/>
      <c r="PUN108" s="364"/>
      <c r="PUO108" s="364"/>
      <c r="PUP108" s="364"/>
      <c r="PUQ108" s="364"/>
      <c r="PUR108" s="364"/>
      <c r="PUS108" s="364"/>
      <c r="PUT108" s="364"/>
      <c r="PUU108" s="364"/>
      <c r="PUV108" s="364"/>
      <c r="PUW108" s="364"/>
      <c r="PUX108" s="364"/>
      <c r="PUY108" s="364"/>
      <c r="PUZ108" s="364"/>
      <c r="PVA108" s="364"/>
      <c r="PVB108" s="364"/>
      <c r="PVC108" s="364"/>
      <c r="PVD108" s="364"/>
      <c r="PVE108" s="364"/>
      <c r="PVF108" s="364"/>
      <c r="PVG108" s="364"/>
      <c r="PVH108" s="364"/>
      <c r="PVI108" s="364"/>
      <c r="PVJ108" s="364"/>
      <c r="PVK108" s="364"/>
      <c r="PVL108" s="364"/>
      <c r="PVM108" s="364"/>
      <c r="PVN108" s="364"/>
      <c r="PVO108" s="364"/>
      <c r="PVP108" s="364"/>
      <c r="PVQ108" s="364"/>
      <c r="PVR108" s="364"/>
      <c r="PVS108" s="364"/>
      <c r="PVT108" s="364"/>
      <c r="PVU108" s="364"/>
      <c r="PVV108" s="364"/>
      <c r="PVW108" s="364"/>
      <c r="PVX108" s="364"/>
      <c r="PVY108" s="364"/>
      <c r="PVZ108" s="364"/>
      <c r="PWA108" s="364"/>
      <c r="PWB108" s="364"/>
      <c r="PWC108" s="364"/>
      <c r="PWD108" s="364"/>
      <c r="PWE108" s="364"/>
      <c r="PWF108" s="364"/>
      <c r="PWG108" s="364"/>
      <c r="PWH108" s="364"/>
      <c r="PWI108" s="364"/>
      <c r="PWJ108" s="364"/>
      <c r="PWK108" s="364"/>
      <c r="PWL108" s="364"/>
      <c r="PWM108" s="364"/>
      <c r="PWN108" s="364"/>
      <c r="PWO108" s="364"/>
      <c r="PWP108" s="364"/>
      <c r="PWQ108" s="364"/>
      <c r="PWR108" s="364"/>
      <c r="PWS108" s="364"/>
      <c r="PWT108" s="364"/>
      <c r="PWU108" s="364"/>
      <c r="PWV108" s="364"/>
      <c r="PWW108" s="364"/>
      <c r="PWX108" s="364"/>
      <c r="PWY108" s="364"/>
      <c r="PWZ108" s="364"/>
      <c r="PXA108" s="364"/>
      <c r="PXB108" s="364"/>
      <c r="PXC108" s="364"/>
      <c r="PXD108" s="364"/>
      <c r="PXE108" s="364"/>
      <c r="PXF108" s="364"/>
      <c r="PXG108" s="364"/>
      <c r="PXH108" s="364"/>
      <c r="PXI108" s="364"/>
      <c r="PXJ108" s="364"/>
      <c r="PXK108" s="364"/>
      <c r="PXL108" s="364"/>
      <c r="PXM108" s="364"/>
      <c r="PXN108" s="364"/>
      <c r="PXO108" s="364"/>
      <c r="PXP108" s="364"/>
      <c r="PXQ108" s="364"/>
      <c r="PXR108" s="364"/>
      <c r="PXS108" s="364"/>
      <c r="PXT108" s="364"/>
      <c r="PXU108" s="364"/>
      <c r="PXV108" s="364"/>
      <c r="PXW108" s="364"/>
      <c r="PXX108" s="364"/>
      <c r="PXY108" s="364"/>
      <c r="PXZ108" s="364"/>
      <c r="PYA108" s="364"/>
      <c r="PYB108" s="364"/>
      <c r="PYC108" s="364"/>
      <c r="PYD108" s="364"/>
      <c r="PYE108" s="364"/>
      <c r="PYF108" s="364"/>
      <c r="PYG108" s="364"/>
      <c r="PYH108" s="364"/>
      <c r="PYI108" s="364"/>
      <c r="PYJ108" s="364"/>
      <c r="PYK108" s="364"/>
      <c r="PYL108" s="364"/>
      <c r="PYM108" s="364"/>
      <c r="PYN108" s="364"/>
      <c r="PYO108" s="364"/>
      <c r="PYP108" s="364"/>
      <c r="PYQ108" s="364"/>
      <c r="PYR108" s="364"/>
      <c r="PYS108" s="364"/>
      <c r="PYT108" s="364"/>
      <c r="PYU108" s="364"/>
      <c r="PYV108" s="364"/>
      <c r="PYW108" s="364"/>
      <c r="PYX108" s="364"/>
      <c r="PYY108" s="364"/>
      <c r="PYZ108" s="364"/>
      <c r="PZA108" s="364"/>
      <c r="PZB108" s="364"/>
      <c r="PZC108" s="364"/>
      <c r="PZD108" s="364"/>
      <c r="PZE108" s="364"/>
      <c r="PZF108" s="364"/>
      <c r="PZG108" s="364"/>
      <c r="PZH108" s="364"/>
      <c r="PZI108" s="364"/>
      <c r="PZJ108" s="364"/>
      <c r="PZK108" s="364"/>
      <c r="PZL108" s="364"/>
      <c r="PZM108" s="364"/>
      <c r="PZN108" s="364"/>
      <c r="PZO108" s="364"/>
      <c r="PZP108" s="364"/>
      <c r="PZQ108" s="364"/>
      <c r="PZR108" s="364"/>
      <c r="PZS108" s="364"/>
      <c r="PZT108" s="364"/>
      <c r="PZU108" s="364"/>
      <c r="PZV108" s="364"/>
      <c r="PZW108" s="364"/>
      <c r="PZX108" s="364"/>
      <c r="PZY108" s="364"/>
      <c r="PZZ108" s="364"/>
      <c r="QAA108" s="364"/>
      <c r="QAB108" s="364"/>
      <c r="QAC108" s="364"/>
      <c r="QAD108" s="364"/>
      <c r="QAE108" s="364"/>
      <c r="QAF108" s="364"/>
      <c r="QAG108" s="364"/>
      <c r="QAH108" s="364"/>
      <c r="QAI108" s="364"/>
      <c r="QAJ108" s="364"/>
      <c r="QAK108" s="364"/>
      <c r="QAL108" s="364"/>
      <c r="QAM108" s="364"/>
      <c r="QAN108" s="364"/>
      <c r="QAO108" s="364"/>
      <c r="QAP108" s="364"/>
      <c r="QAQ108" s="364"/>
      <c r="QAR108" s="364"/>
      <c r="QAS108" s="364"/>
      <c r="QAT108" s="364"/>
      <c r="QAU108" s="364"/>
      <c r="QAV108" s="364"/>
      <c r="QAW108" s="364"/>
      <c r="QAX108" s="364"/>
      <c r="QAY108" s="364"/>
      <c r="QAZ108" s="364"/>
      <c r="QBA108" s="364"/>
      <c r="QBB108" s="364"/>
      <c r="QBC108" s="364"/>
      <c r="QBD108" s="364"/>
      <c r="QBE108" s="364"/>
      <c r="QBF108" s="364"/>
      <c r="QBG108" s="364"/>
      <c r="QBH108" s="364"/>
      <c r="QBI108" s="364"/>
      <c r="QBJ108" s="364"/>
      <c r="QBK108" s="364"/>
      <c r="QBL108" s="364"/>
      <c r="QBM108" s="364"/>
      <c r="QBN108" s="364"/>
      <c r="QBO108" s="364"/>
      <c r="QBP108" s="364"/>
      <c r="QBQ108" s="364"/>
      <c r="QBR108" s="364"/>
      <c r="QBS108" s="364"/>
      <c r="QBT108" s="364"/>
      <c r="QBU108" s="364"/>
      <c r="QBV108" s="364"/>
      <c r="QBW108" s="364"/>
      <c r="QBX108" s="364"/>
      <c r="QBY108" s="364"/>
      <c r="QBZ108" s="364"/>
      <c r="QCA108" s="364"/>
      <c r="QCB108" s="364"/>
      <c r="QCC108" s="364"/>
      <c r="QCD108" s="364"/>
      <c r="QCE108" s="364"/>
      <c r="QCF108" s="364"/>
      <c r="QCG108" s="364"/>
      <c r="QCH108" s="364"/>
      <c r="QCI108" s="364"/>
      <c r="QCJ108" s="364"/>
      <c r="QCK108" s="364"/>
      <c r="QCL108" s="364"/>
      <c r="QCM108" s="364"/>
      <c r="QCN108" s="364"/>
      <c r="QCO108" s="364"/>
      <c r="QCP108" s="364"/>
      <c r="QCQ108" s="364"/>
      <c r="QCR108" s="364"/>
      <c r="QCS108" s="364"/>
      <c r="QCT108" s="364"/>
      <c r="QCU108" s="364"/>
      <c r="QCV108" s="364"/>
      <c r="QCW108" s="364"/>
      <c r="QCX108" s="364"/>
      <c r="QCY108" s="364"/>
      <c r="QCZ108" s="364"/>
      <c r="QDA108" s="364"/>
      <c r="QDB108" s="364"/>
      <c r="QDC108" s="364"/>
      <c r="QDD108" s="364"/>
      <c r="QDE108" s="364"/>
      <c r="QDF108" s="364"/>
      <c r="QDG108" s="364"/>
      <c r="QDH108" s="364"/>
      <c r="QDI108" s="364"/>
      <c r="QDJ108" s="364"/>
      <c r="QDK108" s="364"/>
      <c r="QDL108" s="364"/>
      <c r="QDM108" s="364"/>
      <c r="QDN108" s="364"/>
      <c r="QDO108" s="364"/>
      <c r="QDP108" s="364"/>
      <c r="QDQ108" s="364"/>
      <c r="QDR108" s="364"/>
      <c r="QDS108" s="364"/>
      <c r="QDT108" s="364"/>
      <c r="QDU108" s="364"/>
      <c r="QDV108" s="364"/>
      <c r="QDW108" s="364"/>
      <c r="QDX108" s="364"/>
      <c r="QDY108" s="364"/>
      <c r="QDZ108" s="364"/>
      <c r="QEA108" s="364"/>
      <c r="QEB108" s="364"/>
      <c r="QEC108" s="364"/>
      <c r="QED108" s="364"/>
      <c r="QEE108" s="364"/>
      <c r="QEF108" s="364"/>
      <c r="QEG108" s="364"/>
      <c r="QEH108" s="364"/>
      <c r="QEI108" s="364"/>
      <c r="QEJ108" s="364"/>
      <c r="QEK108" s="364"/>
      <c r="QEL108" s="364"/>
      <c r="QEM108" s="364"/>
      <c r="QEN108" s="364"/>
      <c r="QEO108" s="364"/>
      <c r="QEP108" s="364"/>
      <c r="QEQ108" s="364"/>
      <c r="QER108" s="364"/>
      <c r="QES108" s="364"/>
      <c r="QET108" s="364"/>
      <c r="QEU108" s="364"/>
      <c r="QEV108" s="364"/>
      <c r="QEW108" s="364"/>
      <c r="QEX108" s="364"/>
      <c r="QEY108" s="364"/>
      <c r="QEZ108" s="364"/>
      <c r="QFA108" s="364"/>
      <c r="QFB108" s="364"/>
      <c r="QFC108" s="364"/>
      <c r="QFD108" s="364"/>
      <c r="QFE108" s="364"/>
      <c r="QFF108" s="364"/>
      <c r="QFG108" s="364"/>
      <c r="QFH108" s="364"/>
      <c r="QFI108" s="364"/>
      <c r="QFJ108" s="364"/>
      <c r="QFK108" s="364"/>
      <c r="QFL108" s="364"/>
      <c r="QFM108" s="364"/>
      <c r="QFN108" s="364"/>
      <c r="QFO108" s="364"/>
      <c r="QFP108" s="364"/>
      <c r="QFQ108" s="364"/>
      <c r="QFR108" s="364"/>
      <c r="QFS108" s="364"/>
      <c r="QFT108" s="364"/>
      <c r="QFU108" s="364"/>
      <c r="QFV108" s="364"/>
      <c r="QFW108" s="364"/>
      <c r="QFX108" s="364"/>
      <c r="QFY108" s="364"/>
      <c r="QFZ108" s="364"/>
      <c r="QGA108" s="364"/>
      <c r="QGB108" s="364"/>
      <c r="QGC108" s="364"/>
      <c r="QGD108" s="364"/>
      <c r="QGE108" s="364"/>
      <c r="QGF108" s="364"/>
      <c r="QGG108" s="364"/>
      <c r="QGH108" s="364"/>
      <c r="QGI108" s="364"/>
      <c r="QGJ108" s="364"/>
      <c r="QGK108" s="364"/>
      <c r="QGL108" s="364"/>
      <c r="QGM108" s="364"/>
      <c r="QGN108" s="364"/>
      <c r="QGO108" s="364"/>
      <c r="QGP108" s="364"/>
      <c r="QGQ108" s="364"/>
      <c r="QGR108" s="364"/>
      <c r="QGS108" s="364"/>
      <c r="QGT108" s="364"/>
      <c r="QGU108" s="364"/>
      <c r="QGV108" s="364"/>
      <c r="QGW108" s="364"/>
      <c r="QGX108" s="364"/>
      <c r="QGY108" s="364"/>
      <c r="QGZ108" s="364"/>
      <c r="QHA108" s="364"/>
      <c r="QHB108" s="364"/>
      <c r="QHC108" s="364"/>
      <c r="QHD108" s="364"/>
      <c r="QHE108" s="364"/>
      <c r="QHF108" s="364"/>
      <c r="QHG108" s="364"/>
      <c r="QHH108" s="364"/>
      <c r="QHI108" s="364"/>
      <c r="QHJ108" s="364"/>
      <c r="QHK108" s="364"/>
      <c r="QHL108" s="364"/>
      <c r="QHM108" s="364"/>
      <c r="QHN108" s="364"/>
      <c r="QHO108" s="364"/>
      <c r="QHP108" s="364"/>
      <c r="QHQ108" s="364"/>
      <c r="QHR108" s="364"/>
      <c r="QHS108" s="364"/>
      <c r="QHT108" s="364"/>
      <c r="QHU108" s="364"/>
      <c r="QHV108" s="364"/>
      <c r="QHW108" s="364"/>
      <c r="QHX108" s="364"/>
      <c r="QHY108" s="364"/>
      <c r="QHZ108" s="364"/>
      <c r="QIA108" s="364"/>
      <c r="QIB108" s="364"/>
      <c r="QIC108" s="364"/>
      <c r="QID108" s="364"/>
      <c r="QIE108" s="364"/>
      <c r="QIF108" s="364"/>
      <c r="QIG108" s="364"/>
      <c r="QIH108" s="364"/>
      <c r="QII108" s="364"/>
      <c r="QIJ108" s="364"/>
      <c r="QIK108" s="364"/>
      <c r="QIL108" s="364"/>
      <c r="QIM108" s="364"/>
      <c r="QIN108" s="364"/>
      <c r="QIO108" s="364"/>
      <c r="QIP108" s="364"/>
      <c r="QIQ108" s="364"/>
      <c r="QIR108" s="364"/>
      <c r="QIS108" s="364"/>
      <c r="QIT108" s="364"/>
      <c r="QIU108" s="364"/>
      <c r="QIV108" s="364"/>
      <c r="QIW108" s="364"/>
      <c r="QIX108" s="364"/>
      <c r="QIY108" s="364"/>
      <c r="QIZ108" s="364"/>
      <c r="QJA108" s="364"/>
      <c r="QJB108" s="364"/>
      <c r="QJC108" s="364"/>
      <c r="QJD108" s="364"/>
      <c r="QJE108" s="364"/>
      <c r="QJF108" s="364"/>
      <c r="QJG108" s="364"/>
      <c r="QJH108" s="364"/>
      <c r="QJI108" s="364"/>
      <c r="QJJ108" s="364"/>
      <c r="QJK108" s="364"/>
      <c r="QJL108" s="364"/>
      <c r="QJM108" s="364"/>
      <c r="QJN108" s="364"/>
      <c r="QJO108" s="364"/>
      <c r="QJP108" s="364"/>
      <c r="QJQ108" s="364"/>
      <c r="QJR108" s="364"/>
      <c r="QJS108" s="364"/>
      <c r="QJT108" s="364"/>
      <c r="QJU108" s="364"/>
      <c r="QJV108" s="364"/>
      <c r="QJW108" s="364"/>
      <c r="QJX108" s="364"/>
      <c r="QJY108" s="364"/>
      <c r="QJZ108" s="364"/>
      <c r="QKA108" s="364"/>
      <c r="QKB108" s="364"/>
      <c r="QKC108" s="364"/>
      <c r="QKD108" s="364"/>
      <c r="QKE108" s="364"/>
      <c r="QKF108" s="364"/>
      <c r="QKG108" s="364"/>
      <c r="QKH108" s="364"/>
      <c r="QKI108" s="364"/>
      <c r="QKJ108" s="364"/>
      <c r="QKK108" s="364"/>
      <c r="QKL108" s="364"/>
      <c r="QKM108" s="364"/>
      <c r="QKN108" s="364"/>
      <c r="QKO108" s="364"/>
      <c r="QKP108" s="364"/>
      <c r="QKQ108" s="364"/>
      <c r="QKR108" s="364"/>
      <c r="QKS108" s="364"/>
      <c r="QKT108" s="364"/>
      <c r="QKU108" s="364"/>
      <c r="QKV108" s="364"/>
      <c r="QKW108" s="364"/>
      <c r="QKX108" s="364"/>
      <c r="QKY108" s="364"/>
      <c r="QKZ108" s="364"/>
      <c r="QLA108" s="364"/>
      <c r="QLB108" s="364"/>
      <c r="QLC108" s="364"/>
      <c r="QLD108" s="364"/>
      <c r="QLE108" s="364"/>
      <c r="QLF108" s="364"/>
      <c r="QLG108" s="364"/>
      <c r="QLH108" s="364"/>
      <c r="QLI108" s="364"/>
      <c r="QLJ108" s="364"/>
      <c r="QLK108" s="364"/>
      <c r="QLL108" s="364"/>
      <c r="QLM108" s="364"/>
      <c r="QLN108" s="364"/>
      <c r="QLO108" s="364"/>
      <c r="QLP108" s="364"/>
      <c r="QLQ108" s="364"/>
      <c r="QLR108" s="364"/>
      <c r="QLS108" s="364"/>
      <c r="QLT108" s="364"/>
      <c r="QLU108" s="364"/>
      <c r="QLV108" s="364"/>
      <c r="QLW108" s="364"/>
      <c r="QLX108" s="364"/>
      <c r="QLY108" s="364"/>
      <c r="QLZ108" s="364"/>
      <c r="QMA108" s="364"/>
      <c r="QMB108" s="364"/>
      <c r="QMC108" s="364"/>
      <c r="QMD108" s="364"/>
      <c r="QME108" s="364"/>
      <c r="QMF108" s="364"/>
      <c r="QMG108" s="364"/>
      <c r="QMH108" s="364"/>
      <c r="QMI108" s="364"/>
      <c r="QMJ108" s="364"/>
      <c r="QMK108" s="364"/>
      <c r="QML108" s="364"/>
      <c r="QMM108" s="364"/>
      <c r="QMN108" s="364"/>
      <c r="QMO108" s="364"/>
      <c r="QMP108" s="364"/>
      <c r="QMQ108" s="364"/>
      <c r="QMR108" s="364"/>
      <c r="QMS108" s="364"/>
      <c r="QMT108" s="364"/>
      <c r="QMU108" s="364"/>
      <c r="QMV108" s="364"/>
      <c r="QMW108" s="364"/>
      <c r="QMX108" s="364"/>
      <c r="QMY108" s="364"/>
      <c r="QMZ108" s="364"/>
      <c r="QNA108" s="364"/>
      <c r="QNB108" s="364"/>
      <c r="QNC108" s="364"/>
      <c r="QND108" s="364"/>
      <c r="QNE108" s="364"/>
      <c r="QNF108" s="364"/>
      <c r="QNG108" s="364"/>
      <c r="QNH108" s="364"/>
      <c r="QNI108" s="364"/>
      <c r="QNJ108" s="364"/>
      <c r="QNK108" s="364"/>
      <c r="QNL108" s="364"/>
      <c r="QNM108" s="364"/>
      <c r="QNN108" s="364"/>
      <c r="QNO108" s="364"/>
      <c r="QNP108" s="364"/>
      <c r="QNQ108" s="364"/>
      <c r="QNR108" s="364"/>
      <c r="QNS108" s="364"/>
      <c r="QNT108" s="364"/>
      <c r="QNU108" s="364"/>
      <c r="QNV108" s="364"/>
      <c r="QNW108" s="364"/>
      <c r="QNX108" s="364"/>
      <c r="QNY108" s="364"/>
      <c r="QNZ108" s="364"/>
      <c r="QOA108" s="364"/>
      <c r="QOB108" s="364"/>
      <c r="QOC108" s="364"/>
      <c r="QOD108" s="364"/>
      <c r="QOE108" s="364"/>
      <c r="QOF108" s="364"/>
      <c r="QOG108" s="364"/>
      <c r="QOH108" s="364"/>
      <c r="QOI108" s="364"/>
      <c r="QOJ108" s="364"/>
      <c r="QOK108" s="364"/>
      <c r="QOL108" s="364"/>
      <c r="QOM108" s="364"/>
      <c r="QON108" s="364"/>
      <c r="QOO108" s="364"/>
      <c r="QOP108" s="364"/>
      <c r="QOQ108" s="364"/>
      <c r="QOR108" s="364"/>
      <c r="QOS108" s="364"/>
      <c r="QOT108" s="364"/>
      <c r="QOU108" s="364"/>
      <c r="QOV108" s="364"/>
      <c r="QOW108" s="364"/>
      <c r="QOX108" s="364"/>
      <c r="QOY108" s="364"/>
      <c r="QOZ108" s="364"/>
      <c r="QPA108" s="364"/>
      <c r="QPB108" s="364"/>
      <c r="QPC108" s="364"/>
      <c r="QPD108" s="364"/>
      <c r="QPE108" s="364"/>
      <c r="QPF108" s="364"/>
      <c r="QPG108" s="364"/>
      <c r="QPH108" s="364"/>
      <c r="QPI108" s="364"/>
      <c r="QPJ108" s="364"/>
      <c r="QPK108" s="364"/>
      <c r="QPL108" s="364"/>
      <c r="QPM108" s="364"/>
      <c r="QPN108" s="364"/>
      <c r="QPO108" s="364"/>
      <c r="QPP108" s="364"/>
      <c r="QPQ108" s="364"/>
      <c r="QPR108" s="364"/>
      <c r="QPS108" s="364"/>
      <c r="QPT108" s="364"/>
      <c r="QPU108" s="364"/>
      <c r="QPV108" s="364"/>
      <c r="QPW108" s="364"/>
      <c r="QPX108" s="364"/>
      <c r="QPY108" s="364"/>
      <c r="QPZ108" s="364"/>
      <c r="QQA108" s="364"/>
      <c r="QQB108" s="364"/>
      <c r="QQC108" s="364"/>
      <c r="QQD108" s="364"/>
      <c r="QQE108" s="364"/>
      <c r="QQF108" s="364"/>
      <c r="QQG108" s="364"/>
      <c r="QQH108" s="364"/>
      <c r="QQI108" s="364"/>
      <c r="QQJ108" s="364"/>
      <c r="QQK108" s="364"/>
      <c r="QQL108" s="364"/>
      <c r="QQM108" s="364"/>
      <c r="QQN108" s="364"/>
      <c r="QQO108" s="364"/>
      <c r="QQP108" s="364"/>
      <c r="QQQ108" s="364"/>
      <c r="QQR108" s="364"/>
      <c r="QQS108" s="364"/>
      <c r="QQT108" s="364"/>
      <c r="QQU108" s="364"/>
      <c r="QQV108" s="364"/>
      <c r="QQW108" s="364"/>
      <c r="QQX108" s="364"/>
      <c r="QQY108" s="364"/>
      <c r="QQZ108" s="364"/>
      <c r="QRA108" s="364"/>
      <c r="QRB108" s="364"/>
      <c r="QRC108" s="364"/>
      <c r="QRD108" s="364"/>
      <c r="QRE108" s="364"/>
      <c r="QRF108" s="364"/>
      <c r="QRG108" s="364"/>
      <c r="QRH108" s="364"/>
      <c r="QRI108" s="364"/>
      <c r="QRJ108" s="364"/>
      <c r="QRK108" s="364"/>
      <c r="QRL108" s="364"/>
      <c r="QRM108" s="364"/>
      <c r="QRN108" s="364"/>
      <c r="QRO108" s="364"/>
      <c r="QRP108" s="364"/>
      <c r="QRQ108" s="364"/>
      <c r="QRR108" s="364"/>
      <c r="QRS108" s="364"/>
      <c r="QRT108" s="364"/>
      <c r="QRU108" s="364"/>
      <c r="QRV108" s="364"/>
      <c r="QRW108" s="364"/>
      <c r="QRX108" s="364"/>
      <c r="QRY108" s="364"/>
      <c r="QRZ108" s="364"/>
      <c r="QSA108" s="364"/>
      <c r="QSB108" s="364"/>
      <c r="QSC108" s="364"/>
      <c r="QSD108" s="364"/>
      <c r="QSE108" s="364"/>
      <c r="QSF108" s="364"/>
      <c r="QSG108" s="364"/>
      <c r="QSH108" s="364"/>
      <c r="QSI108" s="364"/>
      <c r="QSJ108" s="364"/>
      <c r="QSK108" s="364"/>
      <c r="QSL108" s="364"/>
      <c r="QSM108" s="364"/>
      <c r="QSN108" s="364"/>
      <c r="QSO108" s="364"/>
      <c r="QSP108" s="364"/>
      <c r="QSQ108" s="364"/>
      <c r="QSR108" s="364"/>
      <c r="QSS108" s="364"/>
      <c r="QST108" s="364"/>
      <c r="QSU108" s="364"/>
      <c r="QSV108" s="364"/>
      <c r="QSW108" s="364"/>
      <c r="QSX108" s="364"/>
      <c r="QSY108" s="364"/>
      <c r="QSZ108" s="364"/>
      <c r="QTA108" s="364"/>
      <c r="QTB108" s="364"/>
      <c r="QTC108" s="364"/>
      <c r="QTD108" s="364"/>
      <c r="QTE108" s="364"/>
      <c r="QTF108" s="364"/>
      <c r="QTG108" s="364"/>
      <c r="QTH108" s="364"/>
      <c r="QTI108" s="364"/>
      <c r="QTJ108" s="364"/>
      <c r="QTK108" s="364"/>
      <c r="QTL108" s="364"/>
      <c r="QTM108" s="364"/>
      <c r="QTN108" s="364"/>
      <c r="QTO108" s="364"/>
      <c r="QTP108" s="364"/>
      <c r="QTQ108" s="364"/>
      <c r="QTR108" s="364"/>
      <c r="QTS108" s="364"/>
      <c r="QTT108" s="364"/>
      <c r="QTU108" s="364"/>
      <c r="QTV108" s="364"/>
      <c r="QTW108" s="364"/>
      <c r="QTX108" s="364"/>
      <c r="QTY108" s="364"/>
      <c r="QTZ108" s="364"/>
      <c r="QUA108" s="364"/>
      <c r="QUB108" s="364"/>
      <c r="QUC108" s="364"/>
      <c r="QUD108" s="364"/>
      <c r="QUE108" s="364"/>
      <c r="QUF108" s="364"/>
      <c r="QUG108" s="364"/>
      <c r="QUH108" s="364"/>
      <c r="QUI108" s="364"/>
      <c r="QUJ108" s="364"/>
      <c r="QUK108" s="364"/>
      <c r="QUL108" s="364"/>
      <c r="QUM108" s="364"/>
      <c r="QUN108" s="364"/>
      <c r="QUO108" s="364"/>
      <c r="QUP108" s="364"/>
      <c r="QUQ108" s="364"/>
      <c r="QUR108" s="364"/>
      <c r="QUS108" s="364"/>
      <c r="QUT108" s="364"/>
      <c r="QUU108" s="364"/>
      <c r="QUV108" s="364"/>
      <c r="QUW108" s="364"/>
      <c r="QUX108" s="364"/>
      <c r="QUY108" s="364"/>
      <c r="QUZ108" s="364"/>
      <c r="QVA108" s="364"/>
      <c r="QVB108" s="364"/>
      <c r="QVC108" s="364"/>
      <c r="QVD108" s="364"/>
      <c r="QVE108" s="364"/>
      <c r="QVF108" s="364"/>
      <c r="QVG108" s="364"/>
      <c r="QVH108" s="364"/>
      <c r="QVI108" s="364"/>
      <c r="QVJ108" s="364"/>
      <c r="QVK108" s="364"/>
      <c r="QVL108" s="364"/>
      <c r="QVM108" s="364"/>
      <c r="QVN108" s="364"/>
      <c r="QVO108" s="364"/>
      <c r="QVP108" s="364"/>
      <c r="QVQ108" s="364"/>
      <c r="QVR108" s="364"/>
      <c r="QVS108" s="364"/>
      <c r="QVT108" s="364"/>
      <c r="QVU108" s="364"/>
      <c r="QVV108" s="364"/>
      <c r="QVW108" s="364"/>
      <c r="QVX108" s="364"/>
      <c r="QVY108" s="364"/>
      <c r="QVZ108" s="364"/>
      <c r="QWA108" s="364"/>
      <c r="QWB108" s="364"/>
      <c r="QWC108" s="364"/>
      <c r="QWD108" s="364"/>
      <c r="QWE108" s="364"/>
      <c r="QWF108" s="364"/>
      <c r="QWG108" s="364"/>
      <c r="QWH108" s="364"/>
      <c r="QWI108" s="364"/>
      <c r="QWJ108" s="364"/>
      <c r="QWK108" s="364"/>
      <c r="QWL108" s="364"/>
      <c r="QWM108" s="364"/>
      <c r="QWN108" s="364"/>
      <c r="QWO108" s="364"/>
      <c r="QWP108" s="364"/>
      <c r="QWQ108" s="364"/>
      <c r="QWR108" s="364"/>
      <c r="QWS108" s="364"/>
      <c r="QWT108" s="364"/>
      <c r="QWU108" s="364"/>
      <c r="QWV108" s="364"/>
      <c r="QWW108" s="364"/>
      <c r="QWX108" s="364"/>
      <c r="QWY108" s="364"/>
      <c r="QWZ108" s="364"/>
      <c r="QXA108" s="364"/>
      <c r="QXB108" s="364"/>
      <c r="QXC108" s="364"/>
      <c r="QXD108" s="364"/>
      <c r="QXE108" s="364"/>
      <c r="QXF108" s="364"/>
      <c r="QXG108" s="364"/>
      <c r="QXH108" s="364"/>
      <c r="QXI108" s="364"/>
      <c r="QXJ108" s="364"/>
      <c r="QXK108" s="364"/>
      <c r="QXL108" s="364"/>
      <c r="QXM108" s="364"/>
      <c r="QXN108" s="364"/>
      <c r="QXO108" s="364"/>
      <c r="QXP108" s="364"/>
      <c r="QXQ108" s="364"/>
      <c r="QXR108" s="364"/>
      <c r="QXS108" s="364"/>
      <c r="QXT108" s="364"/>
      <c r="QXU108" s="364"/>
      <c r="QXV108" s="364"/>
      <c r="QXW108" s="364"/>
      <c r="QXX108" s="364"/>
      <c r="QXY108" s="364"/>
      <c r="QXZ108" s="364"/>
      <c r="QYA108" s="364"/>
      <c r="QYB108" s="364"/>
      <c r="QYC108" s="364"/>
      <c r="QYD108" s="364"/>
      <c r="QYE108" s="364"/>
      <c r="QYF108" s="364"/>
      <c r="QYG108" s="364"/>
      <c r="QYH108" s="364"/>
      <c r="QYI108" s="364"/>
      <c r="QYJ108" s="364"/>
      <c r="QYK108" s="364"/>
      <c r="QYL108" s="364"/>
      <c r="QYM108" s="364"/>
      <c r="QYN108" s="364"/>
      <c r="QYO108" s="364"/>
      <c r="QYP108" s="364"/>
      <c r="QYQ108" s="364"/>
      <c r="QYR108" s="364"/>
      <c r="QYS108" s="364"/>
      <c r="QYT108" s="364"/>
      <c r="QYU108" s="364"/>
      <c r="QYV108" s="364"/>
      <c r="QYW108" s="364"/>
      <c r="QYX108" s="364"/>
      <c r="QYY108" s="364"/>
      <c r="QYZ108" s="364"/>
      <c r="QZA108" s="364"/>
      <c r="QZB108" s="364"/>
      <c r="QZC108" s="364"/>
      <c r="QZD108" s="364"/>
      <c r="QZE108" s="364"/>
      <c r="QZF108" s="364"/>
      <c r="QZG108" s="364"/>
      <c r="QZH108" s="364"/>
      <c r="QZI108" s="364"/>
      <c r="QZJ108" s="364"/>
      <c r="QZK108" s="364"/>
      <c r="QZL108" s="364"/>
      <c r="QZM108" s="364"/>
      <c r="QZN108" s="364"/>
      <c r="QZO108" s="364"/>
      <c r="QZP108" s="364"/>
      <c r="QZQ108" s="364"/>
      <c r="QZR108" s="364"/>
      <c r="QZS108" s="364"/>
      <c r="QZT108" s="364"/>
      <c r="QZU108" s="364"/>
      <c r="QZV108" s="364"/>
      <c r="QZW108" s="364"/>
      <c r="QZX108" s="364"/>
      <c r="QZY108" s="364"/>
      <c r="QZZ108" s="364"/>
      <c r="RAA108" s="364"/>
      <c r="RAB108" s="364"/>
      <c r="RAC108" s="364"/>
      <c r="RAD108" s="364"/>
      <c r="RAE108" s="364"/>
      <c r="RAF108" s="364"/>
      <c r="RAG108" s="364"/>
      <c r="RAH108" s="364"/>
      <c r="RAI108" s="364"/>
      <c r="RAJ108" s="364"/>
      <c r="RAK108" s="364"/>
      <c r="RAL108" s="364"/>
      <c r="RAM108" s="364"/>
      <c r="RAN108" s="364"/>
      <c r="RAO108" s="364"/>
      <c r="RAP108" s="364"/>
      <c r="RAQ108" s="364"/>
      <c r="RAR108" s="364"/>
      <c r="RAS108" s="364"/>
      <c r="RAT108" s="364"/>
      <c r="RAU108" s="364"/>
      <c r="RAV108" s="364"/>
      <c r="RAW108" s="364"/>
      <c r="RAX108" s="364"/>
      <c r="RAY108" s="364"/>
      <c r="RAZ108" s="364"/>
      <c r="RBA108" s="364"/>
      <c r="RBB108" s="364"/>
      <c r="RBC108" s="364"/>
      <c r="RBD108" s="364"/>
      <c r="RBE108" s="364"/>
      <c r="RBF108" s="364"/>
      <c r="RBG108" s="364"/>
      <c r="RBH108" s="364"/>
      <c r="RBI108" s="364"/>
      <c r="RBJ108" s="364"/>
      <c r="RBK108" s="364"/>
      <c r="RBL108" s="364"/>
      <c r="RBM108" s="364"/>
      <c r="RBN108" s="364"/>
      <c r="RBO108" s="364"/>
      <c r="RBP108" s="364"/>
      <c r="RBQ108" s="364"/>
      <c r="RBR108" s="364"/>
      <c r="RBS108" s="364"/>
      <c r="RBT108" s="364"/>
      <c r="RBU108" s="364"/>
      <c r="RBV108" s="364"/>
      <c r="RBW108" s="364"/>
      <c r="RBX108" s="364"/>
      <c r="RBY108" s="364"/>
      <c r="RBZ108" s="364"/>
      <c r="RCA108" s="364"/>
      <c r="RCB108" s="364"/>
      <c r="RCC108" s="364"/>
      <c r="RCD108" s="364"/>
      <c r="RCE108" s="364"/>
      <c r="RCF108" s="364"/>
      <c r="RCG108" s="364"/>
      <c r="RCH108" s="364"/>
      <c r="RCI108" s="364"/>
      <c r="RCJ108" s="364"/>
      <c r="RCK108" s="364"/>
      <c r="RCL108" s="364"/>
      <c r="RCM108" s="364"/>
      <c r="RCN108" s="364"/>
      <c r="RCO108" s="364"/>
      <c r="RCP108" s="364"/>
      <c r="RCQ108" s="364"/>
      <c r="RCR108" s="364"/>
      <c r="RCS108" s="364"/>
      <c r="RCT108" s="364"/>
      <c r="RCU108" s="364"/>
      <c r="RCV108" s="364"/>
      <c r="RCW108" s="364"/>
      <c r="RCX108" s="364"/>
      <c r="RCY108" s="364"/>
      <c r="RCZ108" s="364"/>
      <c r="RDA108" s="364"/>
      <c r="RDB108" s="364"/>
      <c r="RDC108" s="364"/>
      <c r="RDD108" s="364"/>
      <c r="RDE108" s="364"/>
      <c r="RDF108" s="364"/>
      <c r="RDG108" s="364"/>
      <c r="RDH108" s="364"/>
      <c r="RDI108" s="364"/>
      <c r="RDJ108" s="364"/>
      <c r="RDK108" s="364"/>
      <c r="RDL108" s="364"/>
      <c r="RDM108" s="364"/>
      <c r="RDN108" s="364"/>
      <c r="RDO108" s="364"/>
      <c r="RDP108" s="364"/>
      <c r="RDQ108" s="364"/>
      <c r="RDR108" s="364"/>
      <c r="RDS108" s="364"/>
      <c r="RDT108" s="364"/>
      <c r="RDU108" s="364"/>
      <c r="RDV108" s="364"/>
      <c r="RDW108" s="364"/>
      <c r="RDX108" s="364"/>
      <c r="RDY108" s="364"/>
      <c r="RDZ108" s="364"/>
      <c r="REA108" s="364"/>
      <c r="REB108" s="364"/>
      <c r="REC108" s="364"/>
      <c r="RED108" s="364"/>
      <c r="REE108" s="364"/>
      <c r="REF108" s="364"/>
      <c r="REG108" s="364"/>
      <c r="REH108" s="364"/>
      <c r="REI108" s="364"/>
      <c r="REJ108" s="364"/>
      <c r="REK108" s="364"/>
      <c r="REL108" s="364"/>
      <c r="REM108" s="364"/>
      <c r="REN108" s="364"/>
      <c r="REO108" s="364"/>
      <c r="REP108" s="364"/>
      <c r="REQ108" s="364"/>
      <c r="RER108" s="364"/>
      <c r="RES108" s="364"/>
      <c r="RET108" s="364"/>
      <c r="REU108" s="364"/>
      <c r="REV108" s="364"/>
      <c r="REW108" s="364"/>
      <c r="REX108" s="364"/>
      <c r="REY108" s="364"/>
      <c r="REZ108" s="364"/>
      <c r="RFA108" s="364"/>
      <c r="RFB108" s="364"/>
      <c r="RFC108" s="364"/>
      <c r="RFD108" s="364"/>
      <c r="RFE108" s="364"/>
      <c r="RFF108" s="364"/>
      <c r="RFG108" s="364"/>
      <c r="RFH108" s="364"/>
      <c r="RFI108" s="364"/>
      <c r="RFJ108" s="364"/>
      <c r="RFK108" s="364"/>
      <c r="RFL108" s="364"/>
      <c r="RFM108" s="364"/>
      <c r="RFN108" s="364"/>
      <c r="RFO108" s="364"/>
      <c r="RFP108" s="364"/>
      <c r="RFQ108" s="364"/>
      <c r="RFR108" s="364"/>
      <c r="RFS108" s="364"/>
      <c r="RFT108" s="364"/>
      <c r="RFU108" s="364"/>
      <c r="RFV108" s="364"/>
      <c r="RFW108" s="364"/>
      <c r="RFX108" s="364"/>
      <c r="RFY108" s="364"/>
      <c r="RFZ108" s="364"/>
      <c r="RGA108" s="364"/>
      <c r="RGB108" s="364"/>
      <c r="RGC108" s="364"/>
      <c r="RGD108" s="364"/>
      <c r="RGE108" s="364"/>
      <c r="RGF108" s="364"/>
      <c r="RGG108" s="364"/>
      <c r="RGH108" s="364"/>
      <c r="RGI108" s="364"/>
      <c r="RGJ108" s="364"/>
      <c r="RGK108" s="364"/>
      <c r="RGL108" s="364"/>
      <c r="RGM108" s="364"/>
      <c r="RGN108" s="364"/>
      <c r="RGO108" s="364"/>
      <c r="RGP108" s="364"/>
      <c r="RGQ108" s="364"/>
      <c r="RGR108" s="364"/>
      <c r="RGS108" s="364"/>
      <c r="RGT108" s="364"/>
      <c r="RGU108" s="364"/>
      <c r="RGV108" s="364"/>
      <c r="RGW108" s="364"/>
      <c r="RGX108" s="364"/>
      <c r="RGY108" s="364"/>
      <c r="RGZ108" s="364"/>
      <c r="RHA108" s="364"/>
      <c r="RHB108" s="364"/>
      <c r="RHC108" s="364"/>
      <c r="RHD108" s="364"/>
      <c r="RHE108" s="364"/>
      <c r="RHF108" s="364"/>
      <c r="RHG108" s="364"/>
      <c r="RHH108" s="364"/>
      <c r="RHI108" s="364"/>
      <c r="RHJ108" s="364"/>
      <c r="RHK108" s="364"/>
      <c r="RHL108" s="364"/>
      <c r="RHM108" s="364"/>
      <c r="RHN108" s="364"/>
      <c r="RHO108" s="364"/>
      <c r="RHP108" s="364"/>
      <c r="RHQ108" s="364"/>
      <c r="RHR108" s="364"/>
      <c r="RHS108" s="364"/>
      <c r="RHT108" s="364"/>
      <c r="RHU108" s="364"/>
      <c r="RHV108" s="364"/>
      <c r="RHW108" s="364"/>
      <c r="RHX108" s="364"/>
      <c r="RHY108" s="364"/>
      <c r="RHZ108" s="364"/>
      <c r="RIA108" s="364"/>
      <c r="RIB108" s="364"/>
      <c r="RIC108" s="364"/>
      <c r="RID108" s="364"/>
      <c r="RIE108" s="364"/>
      <c r="RIF108" s="364"/>
      <c r="RIG108" s="364"/>
      <c r="RIH108" s="364"/>
      <c r="RII108" s="364"/>
      <c r="RIJ108" s="364"/>
      <c r="RIK108" s="364"/>
      <c r="RIL108" s="364"/>
      <c r="RIM108" s="364"/>
      <c r="RIN108" s="364"/>
      <c r="RIO108" s="364"/>
      <c r="RIP108" s="364"/>
      <c r="RIQ108" s="364"/>
      <c r="RIR108" s="364"/>
      <c r="RIS108" s="364"/>
      <c r="RIT108" s="364"/>
      <c r="RIU108" s="364"/>
      <c r="RIV108" s="364"/>
      <c r="RIW108" s="364"/>
      <c r="RIX108" s="364"/>
      <c r="RIY108" s="364"/>
      <c r="RIZ108" s="364"/>
      <c r="RJA108" s="364"/>
      <c r="RJB108" s="364"/>
      <c r="RJC108" s="364"/>
      <c r="RJD108" s="364"/>
      <c r="RJE108" s="364"/>
      <c r="RJF108" s="364"/>
      <c r="RJG108" s="364"/>
      <c r="RJH108" s="364"/>
      <c r="RJI108" s="364"/>
      <c r="RJJ108" s="364"/>
      <c r="RJK108" s="364"/>
      <c r="RJL108" s="364"/>
      <c r="RJM108" s="364"/>
      <c r="RJN108" s="364"/>
      <c r="RJO108" s="364"/>
      <c r="RJP108" s="364"/>
      <c r="RJQ108" s="364"/>
      <c r="RJR108" s="364"/>
      <c r="RJS108" s="364"/>
      <c r="RJT108" s="364"/>
      <c r="RJU108" s="364"/>
      <c r="RJV108" s="364"/>
      <c r="RJW108" s="364"/>
      <c r="RJX108" s="364"/>
      <c r="RJY108" s="364"/>
      <c r="RJZ108" s="364"/>
      <c r="RKA108" s="364"/>
      <c r="RKB108" s="364"/>
      <c r="RKC108" s="364"/>
      <c r="RKD108" s="364"/>
      <c r="RKE108" s="364"/>
      <c r="RKF108" s="364"/>
      <c r="RKG108" s="364"/>
      <c r="RKH108" s="364"/>
      <c r="RKI108" s="364"/>
      <c r="RKJ108" s="364"/>
      <c r="RKK108" s="364"/>
      <c r="RKL108" s="364"/>
      <c r="RKM108" s="364"/>
      <c r="RKN108" s="364"/>
      <c r="RKO108" s="364"/>
      <c r="RKP108" s="364"/>
      <c r="RKQ108" s="364"/>
      <c r="RKR108" s="364"/>
      <c r="RKS108" s="364"/>
      <c r="RKT108" s="364"/>
      <c r="RKU108" s="364"/>
      <c r="RKV108" s="364"/>
      <c r="RKW108" s="364"/>
      <c r="RKX108" s="364"/>
      <c r="RKY108" s="364"/>
      <c r="RKZ108" s="364"/>
      <c r="RLA108" s="364"/>
      <c r="RLB108" s="364"/>
      <c r="RLC108" s="364"/>
      <c r="RLD108" s="364"/>
      <c r="RLE108" s="364"/>
      <c r="RLF108" s="364"/>
      <c r="RLG108" s="364"/>
      <c r="RLH108" s="364"/>
      <c r="RLI108" s="364"/>
      <c r="RLJ108" s="364"/>
      <c r="RLK108" s="364"/>
      <c r="RLL108" s="364"/>
      <c r="RLM108" s="364"/>
      <c r="RLN108" s="364"/>
      <c r="RLO108" s="364"/>
      <c r="RLP108" s="364"/>
      <c r="RLQ108" s="364"/>
      <c r="RLR108" s="364"/>
      <c r="RLS108" s="364"/>
      <c r="RLT108" s="364"/>
      <c r="RLU108" s="364"/>
      <c r="RLV108" s="364"/>
      <c r="RLW108" s="364"/>
      <c r="RLX108" s="364"/>
      <c r="RLY108" s="364"/>
      <c r="RLZ108" s="364"/>
      <c r="RMA108" s="364"/>
      <c r="RMB108" s="364"/>
      <c r="RMC108" s="364"/>
      <c r="RMD108" s="364"/>
      <c r="RME108" s="364"/>
      <c r="RMF108" s="364"/>
      <c r="RMG108" s="364"/>
      <c r="RMH108" s="364"/>
      <c r="RMI108" s="364"/>
      <c r="RMJ108" s="364"/>
      <c r="RMK108" s="364"/>
      <c r="RML108" s="364"/>
      <c r="RMM108" s="364"/>
      <c r="RMN108" s="364"/>
      <c r="RMO108" s="364"/>
      <c r="RMP108" s="364"/>
      <c r="RMQ108" s="364"/>
      <c r="RMR108" s="364"/>
      <c r="RMS108" s="364"/>
      <c r="RMT108" s="364"/>
      <c r="RMU108" s="364"/>
      <c r="RMV108" s="364"/>
      <c r="RMW108" s="364"/>
      <c r="RMX108" s="364"/>
      <c r="RMY108" s="364"/>
      <c r="RMZ108" s="364"/>
      <c r="RNA108" s="364"/>
      <c r="RNB108" s="364"/>
      <c r="RNC108" s="364"/>
      <c r="RND108" s="364"/>
      <c r="RNE108" s="364"/>
      <c r="RNF108" s="364"/>
      <c r="RNG108" s="364"/>
      <c r="RNH108" s="364"/>
      <c r="RNI108" s="364"/>
      <c r="RNJ108" s="364"/>
      <c r="RNK108" s="364"/>
      <c r="RNL108" s="364"/>
      <c r="RNM108" s="364"/>
      <c r="RNN108" s="364"/>
      <c r="RNO108" s="364"/>
      <c r="RNP108" s="364"/>
      <c r="RNQ108" s="364"/>
      <c r="RNR108" s="364"/>
      <c r="RNS108" s="364"/>
      <c r="RNT108" s="364"/>
      <c r="RNU108" s="364"/>
      <c r="RNV108" s="364"/>
      <c r="RNW108" s="364"/>
      <c r="RNX108" s="364"/>
      <c r="RNY108" s="364"/>
      <c r="RNZ108" s="364"/>
      <c r="ROA108" s="364"/>
      <c r="ROB108" s="364"/>
      <c r="ROC108" s="364"/>
      <c r="ROD108" s="364"/>
      <c r="ROE108" s="364"/>
      <c r="ROF108" s="364"/>
      <c r="ROG108" s="364"/>
      <c r="ROH108" s="364"/>
      <c r="ROI108" s="364"/>
      <c r="ROJ108" s="364"/>
      <c r="ROK108" s="364"/>
      <c r="ROL108" s="364"/>
      <c r="ROM108" s="364"/>
      <c r="RON108" s="364"/>
      <c r="ROO108" s="364"/>
      <c r="ROP108" s="364"/>
      <c r="ROQ108" s="364"/>
      <c r="ROR108" s="364"/>
      <c r="ROS108" s="364"/>
      <c r="ROT108" s="364"/>
      <c r="ROU108" s="364"/>
      <c r="ROV108" s="364"/>
      <c r="ROW108" s="364"/>
      <c r="ROX108" s="364"/>
      <c r="ROY108" s="364"/>
      <c r="ROZ108" s="364"/>
      <c r="RPA108" s="364"/>
      <c r="RPB108" s="364"/>
      <c r="RPC108" s="364"/>
      <c r="RPD108" s="364"/>
      <c r="RPE108" s="364"/>
      <c r="RPF108" s="364"/>
      <c r="RPG108" s="364"/>
      <c r="RPH108" s="364"/>
      <c r="RPI108" s="364"/>
      <c r="RPJ108" s="364"/>
      <c r="RPK108" s="364"/>
      <c r="RPL108" s="364"/>
      <c r="RPM108" s="364"/>
      <c r="RPN108" s="364"/>
      <c r="RPO108" s="364"/>
      <c r="RPP108" s="364"/>
      <c r="RPQ108" s="364"/>
      <c r="RPR108" s="364"/>
      <c r="RPS108" s="364"/>
      <c r="RPT108" s="364"/>
      <c r="RPU108" s="364"/>
      <c r="RPV108" s="364"/>
      <c r="RPW108" s="364"/>
      <c r="RPX108" s="364"/>
      <c r="RPY108" s="364"/>
      <c r="RPZ108" s="364"/>
      <c r="RQA108" s="364"/>
      <c r="RQB108" s="364"/>
      <c r="RQC108" s="364"/>
      <c r="RQD108" s="364"/>
      <c r="RQE108" s="364"/>
      <c r="RQF108" s="364"/>
      <c r="RQG108" s="364"/>
      <c r="RQH108" s="364"/>
      <c r="RQI108" s="364"/>
      <c r="RQJ108" s="364"/>
      <c r="RQK108" s="364"/>
      <c r="RQL108" s="364"/>
      <c r="RQM108" s="364"/>
      <c r="RQN108" s="364"/>
      <c r="RQO108" s="364"/>
      <c r="RQP108" s="364"/>
      <c r="RQQ108" s="364"/>
      <c r="RQR108" s="364"/>
      <c r="RQS108" s="364"/>
      <c r="RQT108" s="364"/>
      <c r="RQU108" s="364"/>
      <c r="RQV108" s="364"/>
      <c r="RQW108" s="364"/>
      <c r="RQX108" s="364"/>
      <c r="RQY108" s="364"/>
      <c r="RQZ108" s="364"/>
      <c r="RRA108" s="364"/>
      <c r="RRB108" s="364"/>
      <c r="RRC108" s="364"/>
      <c r="RRD108" s="364"/>
      <c r="RRE108" s="364"/>
      <c r="RRF108" s="364"/>
      <c r="RRG108" s="364"/>
      <c r="RRH108" s="364"/>
      <c r="RRI108" s="364"/>
      <c r="RRJ108" s="364"/>
      <c r="RRK108" s="364"/>
      <c r="RRL108" s="364"/>
      <c r="RRM108" s="364"/>
      <c r="RRN108" s="364"/>
      <c r="RRO108" s="364"/>
      <c r="RRP108" s="364"/>
      <c r="RRQ108" s="364"/>
      <c r="RRR108" s="364"/>
      <c r="RRS108" s="364"/>
      <c r="RRT108" s="364"/>
      <c r="RRU108" s="364"/>
      <c r="RRV108" s="364"/>
      <c r="RRW108" s="364"/>
      <c r="RRX108" s="364"/>
      <c r="RRY108" s="364"/>
      <c r="RRZ108" s="364"/>
      <c r="RSA108" s="364"/>
      <c r="RSB108" s="364"/>
      <c r="RSC108" s="364"/>
      <c r="RSD108" s="364"/>
      <c r="RSE108" s="364"/>
      <c r="RSF108" s="364"/>
      <c r="RSG108" s="364"/>
      <c r="RSH108" s="364"/>
      <c r="RSI108" s="364"/>
      <c r="RSJ108" s="364"/>
      <c r="RSK108" s="364"/>
      <c r="RSL108" s="364"/>
      <c r="RSM108" s="364"/>
      <c r="RSN108" s="364"/>
      <c r="RSO108" s="364"/>
      <c r="RSP108" s="364"/>
      <c r="RSQ108" s="364"/>
      <c r="RSR108" s="364"/>
      <c r="RSS108" s="364"/>
      <c r="RST108" s="364"/>
      <c r="RSU108" s="364"/>
      <c r="RSV108" s="364"/>
      <c r="RSW108" s="364"/>
      <c r="RSX108" s="364"/>
      <c r="RSY108" s="364"/>
      <c r="RSZ108" s="364"/>
      <c r="RTA108" s="364"/>
      <c r="RTB108" s="364"/>
      <c r="RTC108" s="364"/>
      <c r="RTD108" s="364"/>
      <c r="RTE108" s="364"/>
      <c r="RTF108" s="364"/>
      <c r="RTG108" s="364"/>
      <c r="RTH108" s="364"/>
      <c r="RTI108" s="364"/>
      <c r="RTJ108" s="364"/>
      <c r="RTK108" s="364"/>
      <c r="RTL108" s="364"/>
      <c r="RTM108" s="364"/>
      <c r="RTN108" s="364"/>
      <c r="RTO108" s="364"/>
      <c r="RTP108" s="364"/>
      <c r="RTQ108" s="364"/>
      <c r="RTR108" s="364"/>
      <c r="RTS108" s="364"/>
      <c r="RTT108" s="364"/>
      <c r="RTU108" s="364"/>
      <c r="RTV108" s="364"/>
      <c r="RTW108" s="364"/>
      <c r="RTX108" s="364"/>
      <c r="RTY108" s="364"/>
      <c r="RTZ108" s="364"/>
      <c r="RUA108" s="364"/>
      <c r="RUB108" s="364"/>
      <c r="RUC108" s="364"/>
      <c r="RUD108" s="364"/>
      <c r="RUE108" s="364"/>
      <c r="RUF108" s="364"/>
      <c r="RUG108" s="364"/>
      <c r="RUH108" s="364"/>
      <c r="RUI108" s="364"/>
      <c r="RUJ108" s="364"/>
      <c r="RUK108" s="364"/>
      <c r="RUL108" s="364"/>
      <c r="RUM108" s="364"/>
      <c r="RUN108" s="364"/>
      <c r="RUO108" s="364"/>
      <c r="RUP108" s="364"/>
      <c r="RUQ108" s="364"/>
      <c r="RUR108" s="364"/>
      <c r="RUS108" s="364"/>
      <c r="RUT108" s="364"/>
      <c r="RUU108" s="364"/>
      <c r="RUV108" s="364"/>
      <c r="RUW108" s="364"/>
      <c r="RUX108" s="364"/>
      <c r="RUY108" s="364"/>
      <c r="RUZ108" s="364"/>
      <c r="RVA108" s="364"/>
      <c r="RVB108" s="364"/>
      <c r="RVC108" s="364"/>
      <c r="RVD108" s="364"/>
      <c r="RVE108" s="364"/>
      <c r="RVF108" s="364"/>
      <c r="RVG108" s="364"/>
      <c r="RVH108" s="364"/>
      <c r="RVI108" s="364"/>
      <c r="RVJ108" s="364"/>
      <c r="RVK108" s="364"/>
      <c r="RVL108" s="364"/>
      <c r="RVM108" s="364"/>
      <c r="RVN108" s="364"/>
      <c r="RVO108" s="364"/>
      <c r="RVP108" s="364"/>
      <c r="RVQ108" s="364"/>
      <c r="RVR108" s="364"/>
      <c r="RVS108" s="364"/>
      <c r="RVT108" s="364"/>
      <c r="RVU108" s="364"/>
      <c r="RVV108" s="364"/>
      <c r="RVW108" s="364"/>
      <c r="RVX108" s="364"/>
      <c r="RVY108" s="364"/>
      <c r="RVZ108" s="364"/>
      <c r="RWA108" s="364"/>
      <c r="RWB108" s="364"/>
      <c r="RWC108" s="364"/>
      <c r="RWD108" s="364"/>
      <c r="RWE108" s="364"/>
      <c r="RWF108" s="364"/>
      <c r="RWG108" s="364"/>
      <c r="RWH108" s="364"/>
      <c r="RWI108" s="364"/>
      <c r="RWJ108" s="364"/>
      <c r="RWK108" s="364"/>
      <c r="RWL108" s="364"/>
      <c r="RWM108" s="364"/>
      <c r="RWN108" s="364"/>
      <c r="RWO108" s="364"/>
      <c r="RWP108" s="364"/>
      <c r="RWQ108" s="364"/>
      <c r="RWR108" s="364"/>
      <c r="RWS108" s="364"/>
      <c r="RWT108" s="364"/>
      <c r="RWU108" s="364"/>
      <c r="RWV108" s="364"/>
      <c r="RWW108" s="364"/>
      <c r="RWX108" s="364"/>
      <c r="RWY108" s="364"/>
      <c r="RWZ108" s="364"/>
      <c r="RXA108" s="364"/>
      <c r="RXB108" s="364"/>
      <c r="RXC108" s="364"/>
      <c r="RXD108" s="364"/>
      <c r="RXE108" s="364"/>
      <c r="RXF108" s="364"/>
      <c r="RXG108" s="364"/>
      <c r="RXH108" s="364"/>
      <c r="RXI108" s="364"/>
      <c r="RXJ108" s="364"/>
      <c r="RXK108" s="364"/>
      <c r="RXL108" s="364"/>
      <c r="RXM108" s="364"/>
      <c r="RXN108" s="364"/>
      <c r="RXO108" s="364"/>
      <c r="RXP108" s="364"/>
      <c r="RXQ108" s="364"/>
      <c r="RXR108" s="364"/>
      <c r="RXS108" s="364"/>
      <c r="RXT108" s="364"/>
      <c r="RXU108" s="364"/>
      <c r="RXV108" s="364"/>
      <c r="RXW108" s="364"/>
      <c r="RXX108" s="364"/>
      <c r="RXY108" s="364"/>
      <c r="RXZ108" s="364"/>
      <c r="RYA108" s="364"/>
      <c r="RYB108" s="364"/>
      <c r="RYC108" s="364"/>
      <c r="RYD108" s="364"/>
      <c r="RYE108" s="364"/>
      <c r="RYF108" s="364"/>
      <c r="RYG108" s="364"/>
      <c r="RYH108" s="364"/>
      <c r="RYI108" s="364"/>
      <c r="RYJ108" s="364"/>
      <c r="RYK108" s="364"/>
      <c r="RYL108" s="364"/>
      <c r="RYM108" s="364"/>
      <c r="RYN108" s="364"/>
      <c r="RYO108" s="364"/>
      <c r="RYP108" s="364"/>
      <c r="RYQ108" s="364"/>
      <c r="RYR108" s="364"/>
      <c r="RYS108" s="364"/>
      <c r="RYT108" s="364"/>
      <c r="RYU108" s="364"/>
      <c r="RYV108" s="364"/>
      <c r="RYW108" s="364"/>
      <c r="RYX108" s="364"/>
      <c r="RYY108" s="364"/>
      <c r="RYZ108" s="364"/>
      <c r="RZA108" s="364"/>
      <c r="RZB108" s="364"/>
      <c r="RZC108" s="364"/>
      <c r="RZD108" s="364"/>
      <c r="RZE108" s="364"/>
      <c r="RZF108" s="364"/>
      <c r="RZG108" s="364"/>
      <c r="RZH108" s="364"/>
      <c r="RZI108" s="364"/>
      <c r="RZJ108" s="364"/>
      <c r="RZK108" s="364"/>
      <c r="RZL108" s="364"/>
      <c r="RZM108" s="364"/>
      <c r="RZN108" s="364"/>
      <c r="RZO108" s="364"/>
      <c r="RZP108" s="364"/>
      <c r="RZQ108" s="364"/>
      <c r="RZR108" s="364"/>
      <c r="RZS108" s="364"/>
      <c r="RZT108" s="364"/>
      <c r="RZU108" s="364"/>
      <c r="RZV108" s="364"/>
      <c r="RZW108" s="364"/>
      <c r="RZX108" s="364"/>
      <c r="RZY108" s="364"/>
      <c r="RZZ108" s="364"/>
      <c r="SAA108" s="364"/>
      <c r="SAB108" s="364"/>
      <c r="SAC108" s="364"/>
      <c r="SAD108" s="364"/>
      <c r="SAE108" s="364"/>
      <c r="SAF108" s="364"/>
      <c r="SAG108" s="364"/>
      <c r="SAH108" s="364"/>
      <c r="SAI108" s="364"/>
      <c r="SAJ108" s="364"/>
      <c r="SAK108" s="364"/>
      <c r="SAL108" s="364"/>
      <c r="SAM108" s="364"/>
      <c r="SAN108" s="364"/>
      <c r="SAO108" s="364"/>
      <c r="SAP108" s="364"/>
      <c r="SAQ108" s="364"/>
      <c r="SAR108" s="364"/>
      <c r="SAS108" s="364"/>
      <c r="SAT108" s="364"/>
      <c r="SAU108" s="364"/>
      <c r="SAV108" s="364"/>
      <c r="SAW108" s="364"/>
      <c r="SAX108" s="364"/>
      <c r="SAY108" s="364"/>
      <c r="SAZ108" s="364"/>
      <c r="SBA108" s="364"/>
      <c r="SBB108" s="364"/>
      <c r="SBC108" s="364"/>
      <c r="SBD108" s="364"/>
      <c r="SBE108" s="364"/>
      <c r="SBF108" s="364"/>
      <c r="SBG108" s="364"/>
      <c r="SBH108" s="364"/>
      <c r="SBI108" s="364"/>
      <c r="SBJ108" s="364"/>
      <c r="SBK108" s="364"/>
      <c r="SBL108" s="364"/>
      <c r="SBM108" s="364"/>
      <c r="SBN108" s="364"/>
      <c r="SBO108" s="364"/>
      <c r="SBP108" s="364"/>
      <c r="SBQ108" s="364"/>
      <c r="SBR108" s="364"/>
      <c r="SBS108" s="364"/>
      <c r="SBT108" s="364"/>
      <c r="SBU108" s="364"/>
      <c r="SBV108" s="364"/>
      <c r="SBW108" s="364"/>
      <c r="SBX108" s="364"/>
      <c r="SBY108" s="364"/>
      <c r="SBZ108" s="364"/>
      <c r="SCA108" s="364"/>
      <c r="SCB108" s="364"/>
      <c r="SCC108" s="364"/>
      <c r="SCD108" s="364"/>
      <c r="SCE108" s="364"/>
      <c r="SCF108" s="364"/>
      <c r="SCG108" s="364"/>
      <c r="SCH108" s="364"/>
      <c r="SCI108" s="364"/>
      <c r="SCJ108" s="364"/>
      <c r="SCK108" s="364"/>
      <c r="SCL108" s="364"/>
      <c r="SCM108" s="364"/>
      <c r="SCN108" s="364"/>
      <c r="SCO108" s="364"/>
      <c r="SCP108" s="364"/>
      <c r="SCQ108" s="364"/>
      <c r="SCR108" s="364"/>
      <c r="SCS108" s="364"/>
      <c r="SCT108" s="364"/>
      <c r="SCU108" s="364"/>
      <c r="SCV108" s="364"/>
      <c r="SCW108" s="364"/>
      <c r="SCX108" s="364"/>
      <c r="SCY108" s="364"/>
      <c r="SCZ108" s="364"/>
      <c r="SDA108" s="364"/>
      <c r="SDB108" s="364"/>
      <c r="SDC108" s="364"/>
      <c r="SDD108" s="364"/>
      <c r="SDE108" s="364"/>
      <c r="SDF108" s="364"/>
      <c r="SDG108" s="364"/>
      <c r="SDH108" s="364"/>
      <c r="SDI108" s="364"/>
      <c r="SDJ108" s="364"/>
      <c r="SDK108" s="364"/>
      <c r="SDL108" s="364"/>
      <c r="SDM108" s="364"/>
      <c r="SDN108" s="364"/>
      <c r="SDO108" s="364"/>
      <c r="SDP108" s="364"/>
      <c r="SDQ108" s="364"/>
      <c r="SDR108" s="364"/>
      <c r="SDS108" s="364"/>
      <c r="SDT108" s="364"/>
      <c r="SDU108" s="364"/>
      <c r="SDV108" s="364"/>
      <c r="SDW108" s="364"/>
      <c r="SDX108" s="364"/>
      <c r="SDY108" s="364"/>
      <c r="SDZ108" s="364"/>
      <c r="SEA108" s="364"/>
      <c r="SEB108" s="364"/>
      <c r="SEC108" s="364"/>
      <c r="SED108" s="364"/>
      <c r="SEE108" s="364"/>
      <c r="SEF108" s="364"/>
      <c r="SEG108" s="364"/>
      <c r="SEH108" s="364"/>
      <c r="SEI108" s="364"/>
      <c r="SEJ108" s="364"/>
      <c r="SEK108" s="364"/>
      <c r="SEL108" s="364"/>
      <c r="SEM108" s="364"/>
      <c r="SEN108" s="364"/>
      <c r="SEO108" s="364"/>
      <c r="SEP108" s="364"/>
      <c r="SEQ108" s="364"/>
      <c r="SER108" s="364"/>
      <c r="SES108" s="364"/>
      <c r="SET108" s="364"/>
      <c r="SEU108" s="364"/>
      <c r="SEV108" s="364"/>
      <c r="SEW108" s="364"/>
      <c r="SEX108" s="364"/>
      <c r="SEY108" s="364"/>
      <c r="SEZ108" s="364"/>
      <c r="SFA108" s="364"/>
      <c r="SFB108" s="364"/>
      <c r="SFC108" s="364"/>
      <c r="SFD108" s="364"/>
      <c r="SFE108" s="364"/>
      <c r="SFF108" s="364"/>
      <c r="SFG108" s="364"/>
      <c r="SFH108" s="364"/>
      <c r="SFI108" s="364"/>
      <c r="SFJ108" s="364"/>
      <c r="SFK108" s="364"/>
      <c r="SFL108" s="364"/>
      <c r="SFM108" s="364"/>
      <c r="SFN108" s="364"/>
      <c r="SFO108" s="364"/>
      <c r="SFP108" s="364"/>
      <c r="SFQ108" s="364"/>
      <c r="SFR108" s="364"/>
      <c r="SFS108" s="364"/>
      <c r="SFT108" s="364"/>
      <c r="SFU108" s="364"/>
      <c r="SFV108" s="364"/>
      <c r="SFW108" s="364"/>
      <c r="SFX108" s="364"/>
      <c r="SFY108" s="364"/>
      <c r="SFZ108" s="364"/>
      <c r="SGA108" s="364"/>
      <c r="SGB108" s="364"/>
      <c r="SGC108" s="364"/>
      <c r="SGD108" s="364"/>
      <c r="SGE108" s="364"/>
      <c r="SGF108" s="364"/>
      <c r="SGG108" s="364"/>
      <c r="SGH108" s="364"/>
      <c r="SGI108" s="364"/>
      <c r="SGJ108" s="364"/>
      <c r="SGK108" s="364"/>
      <c r="SGL108" s="364"/>
      <c r="SGM108" s="364"/>
      <c r="SGN108" s="364"/>
      <c r="SGO108" s="364"/>
      <c r="SGP108" s="364"/>
      <c r="SGQ108" s="364"/>
      <c r="SGR108" s="364"/>
      <c r="SGS108" s="364"/>
      <c r="SGT108" s="364"/>
      <c r="SGU108" s="364"/>
      <c r="SGV108" s="364"/>
      <c r="SGW108" s="364"/>
      <c r="SGX108" s="364"/>
      <c r="SGY108" s="364"/>
      <c r="SGZ108" s="364"/>
      <c r="SHA108" s="364"/>
      <c r="SHB108" s="364"/>
      <c r="SHC108" s="364"/>
      <c r="SHD108" s="364"/>
      <c r="SHE108" s="364"/>
      <c r="SHF108" s="364"/>
      <c r="SHG108" s="364"/>
      <c r="SHH108" s="364"/>
      <c r="SHI108" s="364"/>
      <c r="SHJ108" s="364"/>
      <c r="SHK108" s="364"/>
      <c r="SHL108" s="364"/>
      <c r="SHM108" s="364"/>
      <c r="SHN108" s="364"/>
      <c r="SHO108" s="364"/>
      <c r="SHP108" s="364"/>
      <c r="SHQ108" s="364"/>
      <c r="SHR108" s="364"/>
      <c r="SHS108" s="364"/>
      <c r="SHT108" s="364"/>
      <c r="SHU108" s="364"/>
      <c r="SHV108" s="364"/>
      <c r="SHW108" s="364"/>
      <c r="SHX108" s="364"/>
      <c r="SHY108" s="364"/>
      <c r="SHZ108" s="364"/>
      <c r="SIA108" s="364"/>
      <c r="SIB108" s="364"/>
      <c r="SIC108" s="364"/>
      <c r="SID108" s="364"/>
      <c r="SIE108" s="364"/>
      <c r="SIF108" s="364"/>
      <c r="SIG108" s="364"/>
      <c r="SIH108" s="364"/>
      <c r="SII108" s="364"/>
      <c r="SIJ108" s="364"/>
      <c r="SIK108" s="364"/>
      <c r="SIL108" s="364"/>
      <c r="SIM108" s="364"/>
      <c r="SIN108" s="364"/>
      <c r="SIO108" s="364"/>
      <c r="SIP108" s="364"/>
      <c r="SIQ108" s="364"/>
      <c r="SIR108" s="364"/>
      <c r="SIS108" s="364"/>
      <c r="SIT108" s="364"/>
      <c r="SIU108" s="364"/>
      <c r="SIV108" s="364"/>
      <c r="SIW108" s="364"/>
      <c r="SIX108" s="364"/>
      <c r="SIY108" s="364"/>
      <c r="SIZ108" s="364"/>
      <c r="SJA108" s="364"/>
      <c r="SJB108" s="364"/>
      <c r="SJC108" s="364"/>
      <c r="SJD108" s="364"/>
      <c r="SJE108" s="364"/>
      <c r="SJF108" s="364"/>
      <c r="SJG108" s="364"/>
      <c r="SJH108" s="364"/>
      <c r="SJI108" s="364"/>
      <c r="SJJ108" s="364"/>
      <c r="SJK108" s="364"/>
      <c r="SJL108" s="364"/>
      <c r="SJM108" s="364"/>
      <c r="SJN108" s="364"/>
      <c r="SJO108" s="364"/>
      <c r="SJP108" s="364"/>
      <c r="SJQ108" s="364"/>
      <c r="SJR108" s="364"/>
      <c r="SJS108" s="364"/>
      <c r="SJT108" s="364"/>
      <c r="SJU108" s="364"/>
      <c r="SJV108" s="364"/>
      <c r="SJW108" s="364"/>
      <c r="SJX108" s="364"/>
      <c r="SJY108" s="364"/>
      <c r="SJZ108" s="364"/>
      <c r="SKA108" s="364"/>
      <c r="SKB108" s="364"/>
      <c r="SKC108" s="364"/>
      <c r="SKD108" s="364"/>
      <c r="SKE108" s="364"/>
      <c r="SKF108" s="364"/>
      <c r="SKG108" s="364"/>
      <c r="SKH108" s="364"/>
      <c r="SKI108" s="364"/>
      <c r="SKJ108" s="364"/>
      <c r="SKK108" s="364"/>
      <c r="SKL108" s="364"/>
      <c r="SKM108" s="364"/>
      <c r="SKN108" s="364"/>
      <c r="SKO108" s="364"/>
      <c r="SKP108" s="364"/>
      <c r="SKQ108" s="364"/>
      <c r="SKR108" s="364"/>
      <c r="SKS108" s="364"/>
      <c r="SKT108" s="364"/>
      <c r="SKU108" s="364"/>
      <c r="SKV108" s="364"/>
      <c r="SKW108" s="364"/>
      <c r="SKX108" s="364"/>
      <c r="SKY108" s="364"/>
      <c r="SKZ108" s="364"/>
      <c r="SLA108" s="364"/>
      <c r="SLB108" s="364"/>
      <c r="SLC108" s="364"/>
      <c r="SLD108" s="364"/>
      <c r="SLE108" s="364"/>
      <c r="SLF108" s="364"/>
      <c r="SLG108" s="364"/>
      <c r="SLH108" s="364"/>
      <c r="SLI108" s="364"/>
      <c r="SLJ108" s="364"/>
      <c r="SLK108" s="364"/>
      <c r="SLL108" s="364"/>
      <c r="SLM108" s="364"/>
      <c r="SLN108" s="364"/>
      <c r="SLO108" s="364"/>
      <c r="SLP108" s="364"/>
      <c r="SLQ108" s="364"/>
      <c r="SLR108" s="364"/>
      <c r="SLS108" s="364"/>
      <c r="SLT108" s="364"/>
      <c r="SLU108" s="364"/>
      <c r="SLV108" s="364"/>
      <c r="SLW108" s="364"/>
      <c r="SLX108" s="364"/>
      <c r="SLY108" s="364"/>
      <c r="SLZ108" s="364"/>
      <c r="SMA108" s="364"/>
      <c r="SMB108" s="364"/>
      <c r="SMC108" s="364"/>
      <c r="SMD108" s="364"/>
      <c r="SME108" s="364"/>
      <c r="SMF108" s="364"/>
      <c r="SMG108" s="364"/>
      <c r="SMH108" s="364"/>
      <c r="SMI108" s="364"/>
      <c r="SMJ108" s="364"/>
      <c r="SMK108" s="364"/>
      <c r="SML108" s="364"/>
      <c r="SMM108" s="364"/>
      <c r="SMN108" s="364"/>
      <c r="SMO108" s="364"/>
      <c r="SMP108" s="364"/>
      <c r="SMQ108" s="364"/>
      <c r="SMR108" s="364"/>
      <c r="SMS108" s="364"/>
      <c r="SMT108" s="364"/>
      <c r="SMU108" s="364"/>
      <c r="SMV108" s="364"/>
      <c r="SMW108" s="364"/>
      <c r="SMX108" s="364"/>
      <c r="SMY108" s="364"/>
      <c r="SMZ108" s="364"/>
      <c r="SNA108" s="364"/>
      <c r="SNB108" s="364"/>
      <c r="SNC108" s="364"/>
      <c r="SND108" s="364"/>
      <c r="SNE108" s="364"/>
      <c r="SNF108" s="364"/>
      <c r="SNG108" s="364"/>
      <c r="SNH108" s="364"/>
      <c r="SNI108" s="364"/>
      <c r="SNJ108" s="364"/>
      <c r="SNK108" s="364"/>
      <c r="SNL108" s="364"/>
      <c r="SNM108" s="364"/>
      <c r="SNN108" s="364"/>
      <c r="SNO108" s="364"/>
      <c r="SNP108" s="364"/>
      <c r="SNQ108" s="364"/>
      <c r="SNR108" s="364"/>
      <c r="SNS108" s="364"/>
      <c r="SNT108" s="364"/>
      <c r="SNU108" s="364"/>
      <c r="SNV108" s="364"/>
      <c r="SNW108" s="364"/>
      <c r="SNX108" s="364"/>
      <c r="SNY108" s="364"/>
      <c r="SNZ108" s="364"/>
      <c r="SOA108" s="364"/>
      <c r="SOB108" s="364"/>
      <c r="SOC108" s="364"/>
      <c r="SOD108" s="364"/>
      <c r="SOE108" s="364"/>
      <c r="SOF108" s="364"/>
      <c r="SOG108" s="364"/>
      <c r="SOH108" s="364"/>
      <c r="SOI108" s="364"/>
      <c r="SOJ108" s="364"/>
      <c r="SOK108" s="364"/>
      <c r="SOL108" s="364"/>
      <c r="SOM108" s="364"/>
      <c r="SON108" s="364"/>
      <c r="SOO108" s="364"/>
      <c r="SOP108" s="364"/>
      <c r="SOQ108" s="364"/>
      <c r="SOR108" s="364"/>
      <c r="SOS108" s="364"/>
      <c r="SOT108" s="364"/>
      <c r="SOU108" s="364"/>
      <c r="SOV108" s="364"/>
      <c r="SOW108" s="364"/>
      <c r="SOX108" s="364"/>
      <c r="SOY108" s="364"/>
      <c r="SOZ108" s="364"/>
      <c r="SPA108" s="364"/>
      <c r="SPB108" s="364"/>
      <c r="SPC108" s="364"/>
      <c r="SPD108" s="364"/>
      <c r="SPE108" s="364"/>
      <c r="SPF108" s="364"/>
      <c r="SPG108" s="364"/>
      <c r="SPH108" s="364"/>
      <c r="SPI108" s="364"/>
      <c r="SPJ108" s="364"/>
      <c r="SPK108" s="364"/>
      <c r="SPL108" s="364"/>
      <c r="SPM108" s="364"/>
      <c r="SPN108" s="364"/>
      <c r="SPO108" s="364"/>
      <c r="SPP108" s="364"/>
      <c r="SPQ108" s="364"/>
      <c r="SPR108" s="364"/>
      <c r="SPS108" s="364"/>
      <c r="SPT108" s="364"/>
      <c r="SPU108" s="364"/>
      <c r="SPV108" s="364"/>
      <c r="SPW108" s="364"/>
      <c r="SPX108" s="364"/>
      <c r="SPY108" s="364"/>
      <c r="SPZ108" s="364"/>
      <c r="SQA108" s="364"/>
      <c r="SQB108" s="364"/>
      <c r="SQC108" s="364"/>
      <c r="SQD108" s="364"/>
      <c r="SQE108" s="364"/>
      <c r="SQF108" s="364"/>
      <c r="SQG108" s="364"/>
      <c r="SQH108" s="364"/>
      <c r="SQI108" s="364"/>
      <c r="SQJ108" s="364"/>
      <c r="SQK108" s="364"/>
      <c r="SQL108" s="364"/>
      <c r="SQM108" s="364"/>
      <c r="SQN108" s="364"/>
      <c r="SQO108" s="364"/>
      <c r="SQP108" s="364"/>
      <c r="SQQ108" s="364"/>
      <c r="SQR108" s="364"/>
      <c r="SQS108" s="364"/>
      <c r="SQT108" s="364"/>
      <c r="SQU108" s="364"/>
      <c r="SQV108" s="364"/>
      <c r="SQW108" s="364"/>
      <c r="SQX108" s="364"/>
      <c r="SQY108" s="364"/>
      <c r="SQZ108" s="364"/>
      <c r="SRA108" s="364"/>
      <c r="SRB108" s="364"/>
      <c r="SRC108" s="364"/>
      <c r="SRD108" s="364"/>
      <c r="SRE108" s="364"/>
      <c r="SRF108" s="364"/>
      <c r="SRG108" s="364"/>
      <c r="SRH108" s="364"/>
      <c r="SRI108" s="364"/>
      <c r="SRJ108" s="364"/>
      <c r="SRK108" s="364"/>
      <c r="SRL108" s="364"/>
      <c r="SRM108" s="364"/>
      <c r="SRN108" s="364"/>
      <c r="SRO108" s="364"/>
      <c r="SRP108" s="364"/>
      <c r="SRQ108" s="364"/>
      <c r="SRR108" s="364"/>
      <c r="SRS108" s="364"/>
      <c r="SRT108" s="364"/>
      <c r="SRU108" s="364"/>
      <c r="SRV108" s="364"/>
      <c r="SRW108" s="364"/>
      <c r="SRX108" s="364"/>
      <c r="SRY108" s="364"/>
      <c r="SRZ108" s="364"/>
      <c r="SSA108" s="364"/>
      <c r="SSB108" s="364"/>
      <c r="SSC108" s="364"/>
      <c r="SSD108" s="364"/>
      <c r="SSE108" s="364"/>
      <c r="SSF108" s="364"/>
      <c r="SSG108" s="364"/>
      <c r="SSH108" s="364"/>
      <c r="SSI108" s="364"/>
      <c r="SSJ108" s="364"/>
      <c r="SSK108" s="364"/>
      <c r="SSL108" s="364"/>
      <c r="SSM108" s="364"/>
      <c r="SSN108" s="364"/>
      <c r="SSO108" s="364"/>
      <c r="SSP108" s="364"/>
      <c r="SSQ108" s="364"/>
      <c r="SSR108" s="364"/>
      <c r="SSS108" s="364"/>
      <c r="SST108" s="364"/>
      <c r="SSU108" s="364"/>
      <c r="SSV108" s="364"/>
      <c r="SSW108" s="364"/>
      <c r="SSX108" s="364"/>
      <c r="SSY108" s="364"/>
      <c r="SSZ108" s="364"/>
      <c r="STA108" s="364"/>
      <c r="STB108" s="364"/>
      <c r="STC108" s="364"/>
      <c r="STD108" s="364"/>
      <c r="STE108" s="364"/>
      <c r="STF108" s="364"/>
      <c r="STG108" s="364"/>
      <c r="STH108" s="364"/>
      <c r="STI108" s="364"/>
      <c r="STJ108" s="364"/>
      <c r="STK108" s="364"/>
      <c r="STL108" s="364"/>
      <c r="STM108" s="364"/>
      <c r="STN108" s="364"/>
      <c r="STO108" s="364"/>
      <c r="STP108" s="364"/>
      <c r="STQ108" s="364"/>
      <c r="STR108" s="364"/>
      <c r="STS108" s="364"/>
      <c r="STT108" s="364"/>
      <c r="STU108" s="364"/>
      <c r="STV108" s="364"/>
      <c r="STW108" s="364"/>
      <c r="STX108" s="364"/>
      <c r="STY108" s="364"/>
      <c r="STZ108" s="364"/>
      <c r="SUA108" s="364"/>
      <c r="SUB108" s="364"/>
      <c r="SUC108" s="364"/>
      <c r="SUD108" s="364"/>
      <c r="SUE108" s="364"/>
      <c r="SUF108" s="364"/>
      <c r="SUG108" s="364"/>
      <c r="SUH108" s="364"/>
      <c r="SUI108" s="364"/>
      <c r="SUJ108" s="364"/>
      <c r="SUK108" s="364"/>
      <c r="SUL108" s="364"/>
      <c r="SUM108" s="364"/>
      <c r="SUN108" s="364"/>
      <c r="SUO108" s="364"/>
      <c r="SUP108" s="364"/>
      <c r="SUQ108" s="364"/>
      <c r="SUR108" s="364"/>
      <c r="SUS108" s="364"/>
      <c r="SUT108" s="364"/>
      <c r="SUU108" s="364"/>
      <c r="SUV108" s="364"/>
      <c r="SUW108" s="364"/>
      <c r="SUX108" s="364"/>
      <c r="SUY108" s="364"/>
      <c r="SUZ108" s="364"/>
      <c r="SVA108" s="364"/>
      <c r="SVB108" s="364"/>
      <c r="SVC108" s="364"/>
      <c r="SVD108" s="364"/>
      <c r="SVE108" s="364"/>
      <c r="SVF108" s="364"/>
      <c r="SVG108" s="364"/>
      <c r="SVH108" s="364"/>
      <c r="SVI108" s="364"/>
      <c r="SVJ108" s="364"/>
      <c r="SVK108" s="364"/>
      <c r="SVL108" s="364"/>
      <c r="SVM108" s="364"/>
      <c r="SVN108" s="364"/>
      <c r="SVO108" s="364"/>
      <c r="SVP108" s="364"/>
      <c r="SVQ108" s="364"/>
      <c r="SVR108" s="364"/>
      <c r="SVS108" s="364"/>
      <c r="SVT108" s="364"/>
      <c r="SVU108" s="364"/>
      <c r="SVV108" s="364"/>
      <c r="SVW108" s="364"/>
      <c r="SVX108" s="364"/>
      <c r="SVY108" s="364"/>
      <c r="SVZ108" s="364"/>
      <c r="SWA108" s="364"/>
      <c r="SWB108" s="364"/>
      <c r="SWC108" s="364"/>
      <c r="SWD108" s="364"/>
      <c r="SWE108" s="364"/>
      <c r="SWF108" s="364"/>
      <c r="SWG108" s="364"/>
      <c r="SWH108" s="364"/>
      <c r="SWI108" s="364"/>
      <c r="SWJ108" s="364"/>
      <c r="SWK108" s="364"/>
      <c r="SWL108" s="364"/>
      <c r="SWM108" s="364"/>
      <c r="SWN108" s="364"/>
      <c r="SWO108" s="364"/>
      <c r="SWP108" s="364"/>
      <c r="SWQ108" s="364"/>
      <c r="SWR108" s="364"/>
      <c r="SWS108" s="364"/>
      <c r="SWT108" s="364"/>
      <c r="SWU108" s="364"/>
      <c r="SWV108" s="364"/>
      <c r="SWW108" s="364"/>
      <c r="SWX108" s="364"/>
      <c r="SWY108" s="364"/>
      <c r="SWZ108" s="364"/>
      <c r="SXA108" s="364"/>
      <c r="SXB108" s="364"/>
      <c r="SXC108" s="364"/>
      <c r="SXD108" s="364"/>
      <c r="SXE108" s="364"/>
      <c r="SXF108" s="364"/>
      <c r="SXG108" s="364"/>
      <c r="SXH108" s="364"/>
      <c r="SXI108" s="364"/>
      <c r="SXJ108" s="364"/>
      <c r="SXK108" s="364"/>
      <c r="SXL108" s="364"/>
      <c r="SXM108" s="364"/>
      <c r="SXN108" s="364"/>
      <c r="SXO108" s="364"/>
      <c r="SXP108" s="364"/>
      <c r="SXQ108" s="364"/>
      <c r="SXR108" s="364"/>
      <c r="SXS108" s="364"/>
      <c r="SXT108" s="364"/>
      <c r="SXU108" s="364"/>
      <c r="SXV108" s="364"/>
      <c r="SXW108" s="364"/>
      <c r="SXX108" s="364"/>
      <c r="SXY108" s="364"/>
      <c r="SXZ108" s="364"/>
      <c r="SYA108" s="364"/>
      <c r="SYB108" s="364"/>
      <c r="SYC108" s="364"/>
      <c r="SYD108" s="364"/>
      <c r="SYE108" s="364"/>
      <c r="SYF108" s="364"/>
      <c r="SYG108" s="364"/>
      <c r="SYH108" s="364"/>
      <c r="SYI108" s="364"/>
      <c r="SYJ108" s="364"/>
      <c r="SYK108" s="364"/>
      <c r="SYL108" s="364"/>
      <c r="SYM108" s="364"/>
      <c r="SYN108" s="364"/>
      <c r="SYO108" s="364"/>
      <c r="SYP108" s="364"/>
      <c r="SYQ108" s="364"/>
      <c r="SYR108" s="364"/>
      <c r="SYS108" s="364"/>
      <c r="SYT108" s="364"/>
      <c r="SYU108" s="364"/>
      <c r="SYV108" s="364"/>
      <c r="SYW108" s="364"/>
      <c r="SYX108" s="364"/>
      <c r="SYY108" s="364"/>
      <c r="SYZ108" s="364"/>
      <c r="SZA108" s="364"/>
      <c r="SZB108" s="364"/>
      <c r="SZC108" s="364"/>
      <c r="SZD108" s="364"/>
      <c r="SZE108" s="364"/>
      <c r="SZF108" s="364"/>
      <c r="SZG108" s="364"/>
      <c r="SZH108" s="364"/>
      <c r="SZI108" s="364"/>
      <c r="SZJ108" s="364"/>
      <c r="SZK108" s="364"/>
      <c r="SZL108" s="364"/>
      <c r="SZM108" s="364"/>
      <c r="SZN108" s="364"/>
      <c r="SZO108" s="364"/>
      <c r="SZP108" s="364"/>
      <c r="SZQ108" s="364"/>
      <c r="SZR108" s="364"/>
      <c r="SZS108" s="364"/>
      <c r="SZT108" s="364"/>
      <c r="SZU108" s="364"/>
      <c r="SZV108" s="364"/>
      <c r="SZW108" s="364"/>
      <c r="SZX108" s="364"/>
      <c r="SZY108" s="364"/>
      <c r="SZZ108" s="364"/>
      <c r="TAA108" s="364"/>
      <c r="TAB108" s="364"/>
      <c r="TAC108" s="364"/>
      <c r="TAD108" s="364"/>
      <c r="TAE108" s="364"/>
      <c r="TAF108" s="364"/>
      <c r="TAG108" s="364"/>
      <c r="TAH108" s="364"/>
      <c r="TAI108" s="364"/>
      <c r="TAJ108" s="364"/>
      <c r="TAK108" s="364"/>
      <c r="TAL108" s="364"/>
      <c r="TAM108" s="364"/>
      <c r="TAN108" s="364"/>
      <c r="TAO108" s="364"/>
      <c r="TAP108" s="364"/>
      <c r="TAQ108" s="364"/>
      <c r="TAR108" s="364"/>
      <c r="TAS108" s="364"/>
      <c r="TAT108" s="364"/>
      <c r="TAU108" s="364"/>
      <c r="TAV108" s="364"/>
      <c r="TAW108" s="364"/>
      <c r="TAX108" s="364"/>
      <c r="TAY108" s="364"/>
      <c r="TAZ108" s="364"/>
      <c r="TBA108" s="364"/>
      <c r="TBB108" s="364"/>
      <c r="TBC108" s="364"/>
      <c r="TBD108" s="364"/>
      <c r="TBE108" s="364"/>
      <c r="TBF108" s="364"/>
      <c r="TBG108" s="364"/>
      <c r="TBH108" s="364"/>
      <c r="TBI108" s="364"/>
      <c r="TBJ108" s="364"/>
      <c r="TBK108" s="364"/>
      <c r="TBL108" s="364"/>
      <c r="TBM108" s="364"/>
      <c r="TBN108" s="364"/>
      <c r="TBO108" s="364"/>
      <c r="TBP108" s="364"/>
      <c r="TBQ108" s="364"/>
      <c r="TBR108" s="364"/>
      <c r="TBS108" s="364"/>
      <c r="TBT108" s="364"/>
      <c r="TBU108" s="364"/>
      <c r="TBV108" s="364"/>
      <c r="TBW108" s="364"/>
      <c r="TBX108" s="364"/>
      <c r="TBY108" s="364"/>
      <c r="TBZ108" s="364"/>
      <c r="TCA108" s="364"/>
      <c r="TCB108" s="364"/>
      <c r="TCC108" s="364"/>
      <c r="TCD108" s="364"/>
      <c r="TCE108" s="364"/>
      <c r="TCF108" s="364"/>
      <c r="TCG108" s="364"/>
      <c r="TCH108" s="364"/>
      <c r="TCI108" s="364"/>
      <c r="TCJ108" s="364"/>
      <c r="TCK108" s="364"/>
      <c r="TCL108" s="364"/>
      <c r="TCM108" s="364"/>
      <c r="TCN108" s="364"/>
      <c r="TCO108" s="364"/>
      <c r="TCP108" s="364"/>
      <c r="TCQ108" s="364"/>
      <c r="TCR108" s="364"/>
      <c r="TCS108" s="364"/>
      <c r="TCT108" s="364"/>
      <c r="TCU108" s="364"/>
      <c r="TCV108" s="364"/>
      <c r="TCW108" s="364"/>
      <c r="TCX108" s="364"/>
      <c r="TCY108" s="364"/>
      <c r="TCZ108" s="364"/>
      <c r="TDA108" s="364"/>
      <c r="TDB108" s="364"/>
      <c r="TDC108" s="364"/>
      <c r="TDD108" s="364"/>
      <c r="TDE108" s="364"/>
      <c r="TDF108" s="364"/>
      <c r="TDG108" s="364"/>
      <c r="TDH108" s="364"/>
      <c r="TDI108" s="364"/>
      <c r="TDJ108" s="364"/>
      <c r="TDK108" s="364"/>
      <c r="TDL108" s="364"/>
      <c r="TDM108" s="364"/>
      <c r="TDN108" s="364"/>
      <c r="TDO108" s="364"/>
      <c r="TDP108" s="364"/>
      <c r="TDQ108" s="364"/>
      <c r="TDR108" s="364"/>
      <c r="TDS108" s="364"/>
      <c r="TDT108" s="364"/>
      <c r="TDU108" s="364"/>
      <c r="TDV108" s="364"/>
      <c r="TDW108" s="364"/>
      <c r="TDX108" s="364"/>
      <c r="TDY108" s="364"/>
      <c r="TDZ108" s="364"/>
      <c r="TEA108" s="364"/>
      <c r="TEB108" s="364"/>
      <c r="TEC108" s="364"/>
      <c r="TED108" s="364"/>
      <c r="TEE108" s="364"/>
      <c r="TEF108" s="364"/>
      <c r="TEG108" s="364"/>
      <c r="TEH108" s="364"/>
      <c r="TEI108" s="364"/>
      <c r="TEJ108" s="364"/>
      <c r="TEK108" s="364"/>
      <c r="TEL108" s="364"/>
      <c r="TEM108" s="364"/>
      <c r="TEN108" s="364"/>
      <c r="TEO108" s="364"/>
      <c r="TEP108" s="364"/>
      <c r="TEQ108" s="364"/>
      <c r="TER108" s="364"/>
      <c r="TES108" s="364"/>
      <c r="TET108" s="364"/>
      <c r="TEU108" s="364"/>
      <c r="TEV108" s="364"/>
      <c r="TEW108" s="364"/>
      <c r="TEX108" s="364"/>
      <c r="TEY108" s="364"/>
      <c r="TEZ108" s="364"/>
      <c r="TFA108" s="364"/>
      <c r="TFB108" s="364"/>
      <c r="TFC108" s="364"/>
      <c r="TFD108" s="364"/>
      <c r="TFE108" s="364"/>
      <c r="TFF108" s="364"/>
      <c r="TFG108" s="364"/>
      <c r="TFH108" s="364"/>
      <c r="TFI108" s="364"/>
      <c r="TFJ108" s="364"/>
      <c r="TFK108" s="364"/>
      <c r="TFL108" s="364"/>
      <c r="TFM108" s="364"/>
      <c r="TFN108" s="364"/>
      <c r="TFO108" s="364"/>
      <c r="TFP108" s="364"/>
      <c r="TFQ108" s="364"/>
      <c r="TFR108" s="364"/>
      <c r="TFS108" s="364"/>
      <c r="TFT108" s="364"/>
      <c r="TFU108" s="364"/>
      <c r="TFV108" s="364"/>
      <c r="TFW108" s="364"/>
      <c r="TFX108" s="364"/>
      <c r="TFY108" s="364"/>
      <c r="TFZ108" s="364"/>
      <c r="TGA108" s="364"/>
      <c r="TGB108" s="364"/>
      <c r="TGC108" s="364"/>
      <c r="TGD108" s="364"/>
      <c r="TGE108" s="364"/>
      <c r="TGF108" s="364"/>
      <c r="TGG108" s="364"/>
      <c r="TGH108" s="364"/>
      <c r="TGI108" s="364"/>
      <c r="TGJ108" s="364"/>
      <c r="TGK108" s="364"/>
      <c r="TGL108" s="364"/>
      <c r="TGM108" s="364"/>
      <c r="TGN108" s="364"/>
      <c r="TGO108" s="364"/>
      <c r="TGP108" s="364"/>
      <c r="TGQ108" s="364"/>
      <c r="TGR108" s="364"/>
      <c r="TGS108" s="364"/>
      <c r="TGT108" s="364"/>
      <c r="TGU108" s="364"/>
      <c r="TGV108" s="364"/>
      <c r="TGW108" s="364"/>
      <c r="TGX108" s="364"/>
      <c r="TGY108" s="364"/>
      <c r="TGZ108" s="364"/>
      <c r="THA108" s="364"/>
      <c r="THB108" s="364"/>
      <c r="THC108" s="364"/>
      <c r="THD108" s="364"/>
      <c r="THE108" s="364"/>
      <c r="THF108" s="364"/>
      <c r="THG108" s="364"/>
      <c r="THH108" s="364"/>
      <c r="THI108" s="364"/>
      <c r="THJ108" s="364"/>
      <c r="THK108" s="364"/>
      <c r="THL108" s="364"/>
      <c r="THM108" s="364"/>
      <c r="THN108" s="364"/>
      <c r="THO108" s="364"/>
      <c r="THP108" s="364"/>
      <c r="THQ108" s="364"/>
      <c r="THR108" s="364"/>
      <c r="THS108" s="364"/>
      <c r="THT108" s="364"/>
      <c r="THU108" s="364"/>
      <c r="THV108" s="364"/>
      <c r="THW108" s="364"/>
      <c r="THX108" s="364"/>
      <c r="THY108" s="364"/>
      <c r="THZ108" s="364"/>
      <c r="TIA108" s="364"/>
      <c r="TIB108" s="364"/>
      <c r="TIC108" s="364"/>
      <c r="TID108" s="364"/>
      <c r="TIE108" s="364"/>
      <c r="TIF108" s="364"/>
      <c r="TIG108" s="364"/>
      <c r="TIH108" s="364"/>
      <c r="TII108" s="364"/>
      <c r="TIJ108" s="364"/>
      <c r="TIK108" s="364"/>
      <c r="TIL108" s="364"/>
      <c r="TIM108" s="364"/>
      <c r="TIN108" s="364"/>
      <c r="TIO108" s="364"/>
      <c r="TIP108" s="364"/>
      <c r="TIQ108" s="364"/>
      <c r="TIR108" s="364"/>
      <c r="TIS108" s="364"/>
      <c r="TIT108" s="364"/>
      <c r="TIU108" s="364"/>
      <c r="TIV108" s="364"/>
      <c r="TIW108" s="364"/>
      <c r="TIX108" s="364"/>
      <c r="TIY108" s="364"/>
      <c r="TIZ108" s="364"/>
      <c r="TJA108" s="364"/>
      <c r="TJB108" s="364"/>
      <c r="TJC108" s="364"/>
      <c r="TJD108" s="364"/>
      <c r="TJE108" s="364"/>
      <c r="TJF108" s="364"/>
      <c r="TJG108" s="364"/>
      <c r="TJH108" s="364"/>
      <c r="TJI108" s="364"/>
      <c r="TJJ108" s="364"/>
      <c r="TJK108" s="364"/>
      <c r="TJL108" s="364"/>
      <c r="TJM108" s="364"/>
      <c r="TJN108" s="364"/>
      <c r="TJO108" s="364"/>
      <c r="TJP108" s="364"/>
      <c r="TJQ108" s="364"/>
      <c r="TJR108" s="364"/>
      <c r="TJS108" s="364"/>
      <c r="TJT108" s="364"/>
      <c r="TJU108" s="364"/>
      <c r="TJV108" s="364"/>
      <c r="TJW108" s="364"/>
      <c r="TJX108" s="364"/>
      <c r="TJY108" s="364"/>
      <c r="TJZ108" s="364"/>
      <c r="TKA108" s="364"/>
      <c r="TKB108" s="364"/>
      <c r="TKC108" s="364"/>
      <c r="TKD108" s="364"/>
      <c r="TKE108" s="364"/>
      <c r="TKF108" s="364"/>
      <c r="TKG108" s="364"/>
      <c r="TKH108" s="364"/>
      <c r="TKI108" s="364"/>
      <c r="TKJ108" s="364"/>
      <c r="TKK108" s="364"/>
      <c r="TKL108" s="364"/>
      <c r="TKM108" s="364"/>
      <c r="TKN108" s="364"/>
      <c r="TKO108" s="364"/>
      <c r="TKP108" s="364"/>
      <c r="TKQ108" s="364"/>
      <c r="TKR108" s="364"/>
      <c r="TKS108" s="364"/>
      <c r="TKT108" s="364"/>
      <c r="TKU108" s="364"/>
      <c r="TKV108" s="364"/>
      <c r="TKW108" s="364"/>
      <c r="TKX108" s="364"/>
      <c r="TKY108" s="364"/>
      <c r="TKZ108" s="364"/>
      <c r="TLA108" s="364"/>
      <c r="TLB108" s="364"/>
      <c r="TLC108" s="364"/>
      <c r="TLD108" s="364"/>
      <c r="TLE108" s="364"/>
      <c r="TLF108" s="364"/>
      <c r="TLG108" s="364"/>
      <c r="TLH108" s="364"/>
      <c r="TLI108" s="364"/>
      <c r="TLJ108" s="364"/>
      <c r="TLK108" s="364"/>
      <c r="TLL108" s="364"/>
      <c r="TLM108" s="364"/>
      <c r="TLN108" s="364"/>
      <c r="TLO108" s="364"/>
      <c r="TLP108" s="364"/>
      <c r="TLQ108" s="364"/>
      <c r="TLR108" s="364"/>
      <c r="TLS108" s="364"/>
      <c r="TLT108" s="364"/>
      <c r="TLU108" s="364"/>
      <c r="TLV108" s="364"/>
      <c r="TLW108" s="364"/>
      <c r="TLX108" s="364"/>
      <c r="TLY108" s="364"/>
      <c r="TLZ108" s="364"/>
      <c r="TMA108" s="364"/>
      <c r="TMB108" s="364"/>
      <c r="TMC108" s="364"/>
      <c r="TMD108" s="364"/>
      <c r="TME108" s="364"/>
      <c r="TMF108" s="364"/>
      <c r="TMG108" s="364"/>
      <c r="TMH108" s="364"/>
      <c r="TMI108" s="364"/>
      <c r="TMJ108" s="364"/>
      <c r="TMK108" s="364"/>
      <c r="TML108" s="364"/>
      <c r="TMM108" s="364"/>
      <c r="TMN108" s="364"/>
      <c r="TMO108" s="364"/>
      <c r="TMP108" s="364"/>
      <c r="TMQ108" s="364"/>
      <c r="TMR108" s="364"/>
      <c r="TMS108" s="364"/>
      <c r="TMT108" s="364"/>
      <c r="TMU108" s="364"/>
      <c r="TMV108" s="364"/>
      <c r="TMW108" s="364"/>
      <c r="TMX108" s="364"/>
      <c r="TMY108" s="364"/>
      <c r="TMZ108" s="364"/>
      <c r="TNA108" s="364"/>
      <c r="TNB108" s="364"/>
      <c r="TNC108" s="364"/>
      <c r="TND108" s="364"/>
      <c r="TNE108" s="364"/>
      <c r="TNF108" s="364"/>
      <c r="TNG108" s="364"/>
      <c r="TNH108" s="364"/>
      <c r="TNI108" s="364"/>
      <c r="TNJ108" s="364"/>
      <c r="TNK108" s="364"/>
      <c r="TNL108" s="364"/>
      <c r="TNM108" s="364"/>
      <c r="TNN108" s="364"/>
      <c r="TNO108" s="364"/>
      <c r="TNP108" s="364"/>
      <c r="TNQ108" s="364"/>
      <c r="TNR108" s="364"/>
      <c r="TNS108" s="364"/>
      <c r="TNT108" s="364"/>
      <c r="TNU108" s="364"/>
      <c r="TNV108" s="364"/>
      <c r="TNW108" s="364"/>
      <c r="TNX108" s="364"/>
      <c r="TNY108" s="364"/>
      <c r="TNZ108" s="364"/>
      <c r="TOA108" s="364"/>
      <c r="TOB108" s="364"/>
      <c r="TOC108" s="364"/>
      <c r="TOD108" s="364"/>
      <c r="TOE108" s="364"/>
      <c r="TOF108" s="364"/>
      <c r="TOG108" s="364"/>
      <c r="TOH108" s="364"/>
      <c r="TOI108" s="364"/>
      <c r="TOJ108" s="364"/>
      <c r="TOK108" s="364"/>
      <c r="TOL108" s="364"/>
      <c r="TOM108" s="364"/>
      <c r="TON108" s="364"/>
      <c r="TOO108" s="364"/>
      <c r="TOP108" s="364"/>
      <c r="TOQ108" s="364"/>
      <c r="TOR108" s="364"/>
      <c r="TOS108" s="364"/>
      <c r="TOT108" s="364"/>
      <c r="TOU108" s="364"/>
      <c r="TOV108" s="364"/>
      <c r="TOW108" s="364"/>
      <c r="TOX108" s="364"/>
      <c r="TOY108" s="364"/>
      <c r="TOZ108" s="364"/>
      <c r="TPA108" s="364"/>
      <c r="TPB108" s="364"/>
      <c r="TPC108" s="364"/>
      <c r="TPD108" s="364"/>
      <c r="TPE108" s="364"/>
      <c r="TPF108" s="364"/>
      <c r="TPG108" s="364"/>
      <c r="TPH108" s="364"/>
      <c r="TPI108" s="364"/>
      <c r="TPJ108" s="364"/>
      <c r="TPK108" s="364"/>
      <c r="TPL108" s="364"/>
      <c r="TPM108" s="364"/>
      <c r="TPN108" s="364"/>
      <c r="TPO108" s="364"/>
      <c r="TPP108" s="364"/>
      <c r="TPQ108" s="364"/>
      <c r="TPR108" s="364"/>
      <c r="TPS108" s="364"/>
      <c r="TPT108" s="364"/>
      <c r="TPU108" s="364"/>
      <c r="TPV108" s="364"/>
      <c r="TPW108" s="364"/>
      <c r="TPX108" s="364"/>
      <c r="TPY108" s="364"/>
      <c r="TPZ108" s="364"/>
      <c r="TQA108" s="364"/>
      <c r="TQB108" s="364"/>
      <c r="TQC108" s="364"/>
      <c r="TQD108" s="364"/>
      <c r="TQE108" s="364"/>
      <c r="TQF108" s="364"/>
      <c r="TQG108" s="364"/>
      <c r="TQH108" s="364"/>
      <c r="TQI108" s="364"/>
      <c r="TQJ108" s="364"/>
      <c r="TQK108" s="364"/>
      <c r="TQL108" s="364"/>
      <c r="TQM108" s="364"/>
      <c r="TQN108" s="364"/>
      <c r="TQO108" s="364"/>
      <c r="TQP108" s="364"/>
      <c r="TQQ108" s="364"/>
      <c r="TQR108" s="364"/>
      <c r="TQS108" s="364"/>
      <c r="TQT108" s="364"/>
      <c r="TQU108" s="364"/>
      <c r="TQV108" s="364"/>
      <c r="TQW108" s="364"/>
      <c r="TQX108" s="364"/>
      <c r="TQY108" s="364"/>
      <c r="TQZ108" s="364"/>
      <c r="TRA108" s="364"/>
      <c r="TRB108" s="364"/>
      <c r="TRC108" s="364"/>
      <c r="TRD108" s="364"/>
      <c r="TRE108" s="364"/>
      <c r="TRF108" s="364"/>
      <c r="TRG108" s="364"/>
      <c r="TRH108" s="364"/>
      <c r="TRI108" s="364"/>
      <c r="TRJ108" s="364"/>
      <c r="TRK108" s="364"/>
      <c r="TRL108" s="364"/>
      <c r="TRM108" s="364"/>
      <c r="TRN108" s="364"/>
      <c r="TRO108" s="364"/>
      <c r="TRP108" s="364"/>
      <c r="TRQ108" s="364"/>
      <c r="TRR108" s="364"/>
      <c r="TRS108" s="364"/>
      <c r="TRT108" s="364"/>
      <c r="TRU108" s="364"/>
      <c r="TRV108" s="364"/>
      <c r="TRW108" s="364"/>
      <c r="TRX108" s="364"/>
      <c r="TRY108" s="364"/>
      <c r="TRZ108" s="364"/>
      <c r="TSA108" s="364"/>
      <c r="TSB108" s="364"/>
      <c r="TSC108" s="364"/>
      <c r="TSD108" s="364"/>
      <c r="TSE108" s="364"/>
      <c r="TSF108" s="364"/>
      <c r="TSG108" s="364"/>
      <c r="TSH108" s="364"/>
      <c r="TSI108" s="364"/>
      <c r="TSJ108" s="364"/>
      <c r="TSK108" s="364"/>
      <c r="TSL108" s="364"/>
      <c r="TSM108" s="364"/>
      <c r="TSN108" s="364"/>
      <c r="TSO108" s="364"/>
      <c r="TSP108" s="364"/>
      <c r="TSQ108" s="364"/>
      <c r="TSR108" s="364"/>
      <c r="TSS108" s="364"/>
      <c r="TST108" s="364"/>
      <c r="TSU108" s="364"/>
      <c r="TSV108" s="364"/>
      <c r="TSW108" s="364"/>
      <c r="TSX108" s="364"/>
      <c r="TSY108" s="364"/>
      <c r="TSZ108" s="364"/>
      <c r="TTA108" s="364"/>
      <c r="TTB108" s="364"/>
      <c r="TTC108" s="364"/>
      <c r="TTD108" s="364"/>
      <c r="TTE108" s="364"/>
      <c r="TTF108" s="364"/>
      <c r="TTG108" s="364"/>
      <c r="TTH108" s="364"/>
      <c r="TTI108" s="364"/>
      <c r="TTJ108" s="364"/>
      <c r="TTK108" s="364"/>
      <c r="TTL108" s="364"/>
      <c r="TTM108" s="364"/>
      <c r="TTN108" s="364"/>
      <c r="TTO108" s="364"/>
      <c r="TTP108" s="364"/>
      <c r="TTQ108" s="364"/>
      <c r="TTR108" s="364"/>
      <c r="TTS108" s="364"/>
      <c r="TTT108" s="364"/>
      <c r="TTU108" s="364"/>
      <c r="TTV108" s="364"/>
      <c r="TTW108" s="364"/>
      <c r="TTX108" s="364"/>
      <c r="TTY108" s="364"/>
      <c r="TTZ108" s="364"/>
      <c r="TUA108" s="364"/>
      <c r="TUB108" s="364"/>
      <c r="TUC108" s="364"/>
      <c r="TUD108" s="364"/>
      <c r="TUE108" s="364"/>
      <c r="TUF108" s="364"/>
      <c r="TUG108" s="364"/>
      <c r="TUH108" s="364"/>
      <c r="TUI108" s="364"/>
      <c r="TUJ108" s="364"/>
      <c r="TUK108" s="364"/>
      <c r="TUL108" s="364"/>
      <c r="TUM108" s="364"/>
      <c r="TUN108" s="364"/>
      <c r="TUO108" s="364"/>
      <c r="TUP108" s="364"/>
      <c r="TUQ108" s="364"/>
      <c r="TUR108" s="364"/>
      <c r="TUS108" s="364"/>
      <c r="TUT108" s="364"/>
      <c r="TUU108" s="364"/>
      <c r="TUV108" s="364"/>
      <c r="TUW108" s="364"/>
      <c r="TUX108" s="364"/>
      <c r="TUY108" s="364"/>
      <c r="TUZ108" s="364"/>
      <c r="TVA108" s="364"/>
      <c r="TVB108" s="364"/>
      <c r="TVC108" s="364"/>
      <c r="TVD108" s="364"/>
      <c r="TVE108" s="364"/>
      <c r="TVF108" s="364"/>
      <c r="TVG108" s="364"/>
      <c r="TVH108" s="364"/>
      <c r="TVI108" s="364"/>
      <c r="TVJ108" s="364"/>
      <c r="TVK108" s="364"/>
      <c r="TVL108" s="364"/>
      <c r="TVM108" s="364"/>
      <c r="TVN108" s="364"/>
      <c r="TVO108" s="364"/>
      <c r="TVP108" s="364"/>
      <c r="TVQ108" s="364"/>
      <c r="TVR108" s="364"/>
      <c r="TVS108" s="364"/>
      <c r="TVT108" s="364"/>
      <c r="TVU108" s="364"/>
      <c r="TVV108" s="364"/>
      <c r="TVW108" s="364"/>
      <c r="TVX108" s="364"/>
      <c r="TVY108" s="364"/>
      <c r="TVZ108" s="364"/>
      <c r="TWA108" s="364"/>
      <c r="TWB108" s="364"/>
      <c r="TWC108" s="364"/>
      <c r="TWD108" s="364"/>
      <c r="TWE108" s="364"/>
      <c r="TWF108" s="364"/>
      <c r="TWG108" s="364"/>
      <c r="TWH108" s="364"/>
      <c r="TWI108" s="364"/>
      <c r="TWJ108" s="364"/>
      <c r="TWK108" s="364"/>
      <c r="TWL108" s="364"/>
      <c r="TWM108" s="364"/>
      <c r="TWN108" s="364"/>
      <c r="TWO108" s="364"/>
      <c r="TWP108" s="364"/>
      <c r="TWQ108" s="364"/>
      <c r="TWR108" s="364"/>
      <c r="TWS108" s="364"/>
      <c r="TWT108" s="364"/>
      <c r="TWU108" s="364"/>
      <c r="TWV108" s="364"/>
      <c r="TWW108" s="364"/>
      <c r="TWX108" s="364"/>
      <c r="TWY108" s="364"/>
      <c r="TWZ108" s="364"/>
      <c r="TXA108" s="364"/>
      <c r="TXB108" s="364"/>
      <c r="TXC108" s="364"/>
      <c r="TXD108" s="364"/>
      <c r="TXE108" s="364"/>
      <c r="TXF108" s="364"/>
      <c r="TXG108" s="364"/>
      <c r="TXH108" s="364"/>
      <c r="TXI108" s="364"/>
      <c r="TXJ108" s="364"/>
      <c r="TXK108" s="364"/>
      <c r="TXL108" s="364"/>
      <c r="TXM108" s="364"/>
      <c r="TXN108" s="364"/>
      <c r="TXO108" s="364"/>
      <c r="TXP108" s="364"/>
      <c r="TXQ108" s="364"/>
      <c r="TXR108" s="364"/>
      <c r="TXS108" s="364"/>
      <c r="TXT108" s="364"/>
      <c r="TXU108" s="364"/>
      <c r="TXV108" s="364"/>
      <c r="TXW108" s="364"/>
      <c r="TXX108" s="364"/>
      <c r="TXY108" s="364"/>
      <c r="TXZ108" s="364"/>
      <c r="TYA108" s="364"/>
      <c r="TYB108" s="364"/>
      <c r="TYC108" s="364"/>
      <c r="TYD108" s="364"/>
      <c r="TYE108" s="364"/>
      <c r="TYF108" s="364"/>
      <c r="TYG108" s="364"/>
      <c r="TYH108" s="364"/>
      <c r="TYI108" s="364"/>
      <c r="TYJ108" s="364"/>
      <c r="TYK108" s="364"/>
      <c r="TYL108" s="364"/>
      <c r="TYM108" s="364"/>
      <c r="TYN108" s="364"/>
      <c r="TYO108" s="364"/>
      <c r="TYP108" s="364"/>
      <c r="TYQ108" s="364"/>
      <c r="TYR108" s="364"/>
      <c r="TYS108" s="364"/>
      <c r="TYT108" s="364"/>
      <c r="TYU108" s="364"/>
      <c r="TYV108" s="364"/>
      <c r="TYW108" s="364"/>
      <c r="TYX108" s="364"/>
      <c r="TYY108" s="364"/>
      <c r="TYZ108" s="364"/>
      <c r="TZA108" s="364"/>
      <c r="TZB108" s="364"/>
      <c r="TZC108" s="364"/>
      <c r="TZD108" s="364"/>
      <c r="TZE108" s="364"/>
      <c r="TZF108" s="364"/>
      <c r="TZG108" s="364"/>
      <c r="TZH108" s="364"/>
      <c r="TZI108" s="364"/>
      <c r="TZJ108" s="364"/>
      <c r="TZK108" s="364"/>
      <c r="TZL108" s="364"/>
      <c r="TZM108" s="364"/>
      <c r="TZN108" s="364"/>
      <c r="TZO108" s="364"/>
      <c r="TZP108" s="364"/>
      <c r="TZQ108" s="364"/>
      <c r="TZR108" s="364"/>
      <c r="TZS108" s="364"/>
      <c r="TZT108" s="364"/>
      <c r="TZU108" s="364"/>
      <c r="TZV108" s="364"/>
      <c r="TZW108" s="364"/>
      <c r="TZX108" s="364"/>
      <c r="TZY108" s="364"/>
      <c r="TZZ108" s="364"/>
      <c r="UAA108" s="364"/>
      <c r="UAB108" s="364"/>
      <c r="UAC108" s="364"/>
      <c r="UAD108" s="364"/>
      <c r="UAE108" s="364"/>
      <c r="UAF108" s="364"/>
      <c r="UAG108" s="364"/>
      <c r="UAH108" s="364"/>
      <c r="UAI108" s="364"/>
      <c r="UAJ108" s="364"/>
      <c r="UAK108" s="364"/>
      <c r="UAL108" s="364"/>
      <c r="UAM108" s="364"/>
      <c r="UAN108" s="364"/>
      <c r="UAO108" s="364"/>
      <c r="UAP108" s="364"/>
      <c r="UAQ108" s="364"/>
      <c r="UAR108" s="364"/>
      <c r="UAS108" s="364"/>
      <c r="UAT108" s="364"/>
      <c r="UAU108" s="364"/>
      <c r="UAV108" s="364"/>
      <c r="UAW108" s="364"/>
      <c r="UAX108" s="364"/>
      <c r="UAY108" s="364"/>
      <c r="UAZ108" s="364"/>
      <c r="UBA108" s="364"/>
      <c r="UBB108" s="364"/>
      <c r="UBC108" s="364"/>
      <c r="UBD108" s="364"/>
      <c r="UBE108" s="364"/>
      <c r="UBF108" s="364"/>
      <c r="UBG108" s="364"/>
      <c r="UBH108" s="364"/>
      <c r="UBI108" s="364"/>
      <c r="UBJ108" s="364"/>
      <c r="UBK108" s="364"/>
      <c r="UBL108" s="364"/>
      <c r="UBM108" s="364"/>
      <c r="UBN108" s="364"/>
      <c r="UBO108" s="364"/>
      <c r="UBP108" s="364"/>
      <c r="UBQ108" s="364"/>
      <c r="UBR108" s="364"/>
      <c r="UBS108" s="364"/>
      <c r="UBT108" s="364"/>
      <c r="UBU108" s="364"/>
      <c r="UBV108" s="364"/>
      <c r="UBW108" s="364"/>
      <c r="UBX108" s="364"/>
      <c r="UBY108" s="364"/>
      <c r="UBZ108" s="364"/>
      <c r="UCA108" s="364"/>
      <c r="UCB108" s="364"/>
      <c r="UCC108" s="364"/>
      <c r="UCD108" s="364"/>
      <c r="UCE108" s="364"/>
      <c r="UCF108" s="364"/>
      <c r="UCG108" s="364"/>
      <c r="UCH108" s="364"/>
      <c r="UCI108" s="364"/>
      <c r="UCJ108" s="364"/>
      <c r="UCK108" s="364"/>
      <c r="UCL108" s="364"/>
      <c r="UCM108" s="364"/>
      <c r="UCN108" s="364"/>
      <c r="UCO108" s="364"/>
      <c r="UCP108" s="364"/>
      <c r="UCQ108" s="364"/>
      <c r="UCR108" s="364"/>
      <c r="UCS108" s="364"/>
      <c r="UCT108" s="364"/>
      <c r="UCU108" s="364"/>
      <c r="UCV108" s="364"/>
      <c r="UCW108" s="364"/>
      <c r="UCX108" s="364"/>
      <c r="UCY108" s="364"/>
      <c r="UCZ108" s="364"/>
      <c r="UDA108" s="364"/>
      <c r="UDB108" s="364"/>
      <c r="UDC108" s="364"/>
      <c r="UDD108" s="364"/>
      <c r="UDE108" s="364"/>
      <c r="UDF108" s="364"/>
      <c r="UDG108" s="364"/>
      <c r="UDH108" s="364"/>
      <c r="UDI108" s="364"/>
      <c r="UDJ108" s="364"/>
      <c r="UDK108" s="364"/>
      <c r="UDL108" s="364"/>
      <c r="UDM108" s="364"/>
      <c r="UDN108" s="364"/>
      <c r="UDO108" s="364"/>
      <c r="UDP108" s="364"/>
      <c r="UDQ108" s="364"/>
      <c r="UDR108" s="364"/>
      <c r="UDS108" s="364"/>
      <c r="UDT108" s="364"/>
      <c r="UDU108" s="364"/>
      <c r="UDV108" s="364"/>
      <c r="UDW108" s="364"/>
      <c r="UDX108" s="364"/>
      <c r="UDY108" s="364"/>
      <c r="UDZ108" s="364"/>
      <c r="UEA108" s="364"/>
      <c r="UEB108" s="364"/>
      <c r="UEC108" s="364"/>
      <c r="UED108" s="364"/>
      <c r="UEE108" s="364"/>
      <c r="UEF108" s="364"/>
      <c r="UEG108" s="364"/>
      <c r="UEH108" s="364"/>
      <c r="UEI108" s="364"/>
      <c r="UEJ108" s="364"/>
      <c r="UEK108" s="364"/>
      <c r="UEL108" s="364"/>
      <c r="UEM108" s="364"/>
      <c r="UEN108" s="364"/>
      <c r="UEO108" s="364"/>
      <c r="UEP108" s="364"/>
      <c r="UEQ108" s="364"/>
      <c r="UER108" s="364"/>
      <c r="UES108" s="364"/>
      <c r="UET108" s="364"/>
      <c r="UEU108" s="364"/>
      <c r="UEV108" s="364"/>
      <c r="UEW108" s="364"/>
      <c r="UEX108" s="364"/>
      <c r="UEY108" s="364"/>
      <c r="UEZ108" s="364"/>
      <c r="UFA108" s="364"/>
      <c r="UFB108" s="364"/>
      <c r="UFC108" s="364"/>
      <c r="UFD108" s="364"/>
      <c r="UFE108" s="364"/>
      <c r="UFF108" s="364"/>
      <c r="UFG108" s="364"/>
      <c r="UFH108" s="364"/>
      <c r="UFI108" s="364"/>
      <c r="UFJ108" s="364"/>
      <c r="UFK108" s="364"/>
      <c r="UFL108" s="364"/>
      <c r="UFM108" s="364"/>
      <c r="UFN108" s="364"/>
      <c r="UFO108" s="364"/>
      <c r="UFP108" s="364"/>
      <c r="UFQ108" s="364"/>
      <c r="UFR108" s="364"/>
      <c r="UFS108" s="364"/>
      <c r="UFT108" s="364"/>
      <c r="UFU108" s="364"/>
      <c r="UFV108" s="364"/>
      <c r="UFW108" s="364"/>
      <c r="UFX108" s="364"/>
      <c r="UFY108" s="364"/>
      <c r="UFZ108" s="364"/>
      <c r="UGA108" s="364"/>
      <c r="UGB108" s="364"/>
      <c r="UGC108" s="364"/>
      <c r="UGD108" s="364"/>
      <c r="UGE108" s="364"/>
      <c r="UGF108" s="364"/>
      <c r="UGG108" s="364"/>
      <c r="UGH108" s="364"/>
      <c r="UGI108" s="364"/>
      <c r="UGJ108" s="364"/>
      <c r="UGK108" s="364"/>
      <c r="UGL108" s="364"/>
      <c r="UGM108" s="364"/>
      <c r="UGN108" s="364"/>
      <c r="UGO108" s="364"/>
      <c r="UGP108" s="364"/>
      <c r="UGQ108" s="364"/>
      <c r="UGR108" s="364"/>
      <c r="UGS108" s="364"/>
      <c r="UGT108" s="364"/>
      <c r="UGU108" s="364"/>
      <c r="UGV108" s="364"/>
      <c r="UGW108" s="364"/>
      <c r="UGX108" s="364"/>
      <c r="UGY108" s="364"/>
      <c r="UGZ108" s="364"/>
      <c r="UHA108" s="364"/>
      <c r="UHB108" s="364"/>
      <c r="UHC108" s="364"/>
      <c r="UHD108" s="364"/>
      <c r="UHE108" s="364"/>
      <c r="UHF108" s="364"/>
      <c r="UHG108" s="364"/>
      <c r="UHH108" s="364"/>
      <c r="UHI108" s="364"/>
      <c r="UHJ108" s="364"/>
      <c r="UHK108" s="364"/>
      <c r="UHL108" s="364"/>
      <c r="UHM108" s="364"/>
      <c r="UHN108" s="364"/>
      <c r="UHO108" s="364"/>
      <c r="UHP108" s="364"/>
      <c r="UHQ108" s="364"/>
      <c r="UHR108" s="364"/>
      <c r="UHS108" s="364"/>
      <c r="UHT108" s="364"/>
      <c r="UHU108" s="364"/>
      <c r="UHV108" s="364"/>
      <c r="UHW108" s="364"/>
      <c r="UHX108" s="364"/>
      <c r="UHY108" s="364"/>
      <c r="UHZ108" s="364"/>
      <c r="UIA108" s="364"/>
      <c r="UIB108" s="364"/>
      <c r="UIC108" s="364"/>
      <c r="UID108" s="364"/>
      <c r="UIE108" s="364"/>
      <c r="UIF108" s="364"/>
      <c r="UIG108" s="364"/>
      <c r="UIH108" s="364"/>
      <c r="UII108" s="364"/>
      <c r="UIJ108" s="364"/>
      <c r="UIK108" s="364"/>
      <c r="UIL108" s="364"/>
      <c r="UIM108" s="364"/>
      <c r="UIN108" s="364"/>
      <c r="UIO108" s="364"/>
      <c r="UIP108" s="364"/>
      <c r="UIQ108" s="364"/>
      <c r="UIR108" s="364"/>
      <c r="UIS108" s="364"/>
      <c r="UIT108" s="364"/>
      <c r="UIU108" s="364"/>
      <c r="UIV108" s="364"/>
      <c r="UIW108" s="364"/>
      <c r="UIX108" s="364"/>
      <c r="UIY108" s="364"/>
      <c r="UIZ108" s="364"/>
      <c r="UJA108" s="364"/>
      <c r="UJB108" s="364"/>
      <c r="UJC108" s="364"/>
      <c r="UJD108" s="364"/>
      <c r="UJE108" s="364"/>
      <c r="UJF108" s="364"/>
      <c r="UJG108" s="364"/>
      <c r="UJH108" s="364"/>
      <c r="UJI108" s="364"/>
      <c r="UJJ108" s="364"/>
      <c r="UJK108" s="364"/>
      <c r="UJL108" s="364"/>
      <c r="UJM108" s="364"/>
      <c r="UJN108" s="364"/>
      <c r="UJO108" s="364"/>
      <c r="UJP108" s="364"/>
      <c r="UJQ108" s="364"/>
      <c r="UJR108" s="364"/>
      <c r="UJS108" s="364"/>
      <c r="UJT108" s="364"/>
      <c r="UJU108" s="364"/>
      <c r="UJV108" s="364"/>
      <c r="UJW108" s="364"/>
      <c r="UJX108" s="364"/>
      <c r="UJY108" s="364"/>
      <c r="UJZ108" s="364"/>
      <c r="UKA108" s="364"/>
      <c r="UKB108" s="364"/>
      <c r="UKC108" s="364"/>
      <c r="UKD108" s="364"/>
      <c r="UKE108" s="364"/>
      <c r="UKF108" s="364"/>
      <c r="UKG108" s="364"/>
      <c r="UKH108" s="364"/>
      <c r="UKI108" s="364"/>
      <c r="UKJ108" s="364"/>
      <c r="UKK108" s="364"/>
      <c r="UKL108" s="364"/>
      <c r="UKM108" s="364"/>
      <c r="UKN108" s="364"/>
      <c r="UKO108" s="364"/>
      <c r="UKP108" s="364"/>
      <c r="UKQ108" s="364"/>
      <c r="UKR108" s="364"/>
      <c r="UKS108" s="364"/>
      <c r="UKT108" s="364"/>
      <c r="UKU108" s="364"/>
      <c r="UKV108" s="364"/>
      <c r="UKW108" s="364"/>
      <c r="UKX108" s="364"/>
      <c r="UKY108" s="364"/>
      <c r="UKZ108" s="364"/>
      <c r="ULA108" s="364"/>
      <c r="ULB108" s="364"/>
      <c r="ULC108" s="364"/>
      <c r="ULD108" s="364"/>
      <c r="ULE108" s="364"/>
      <c r="ULF108" s="364"/>
      <c r="ULG108" s="364"/>
      <c r="ULH108" s="364"/>
      <c r="ULI108" s="364"/>
      <c r="ULJ108" s="364"/>
      <c r="ULK108" s="364"/>
      <c r="ULL108" s="364"/>
      <c r="ULM108" s="364"/>
      <c r="ULN108" s="364"/>
      <c r="ULO108" s="364"/>
      <c r="ULP108" s="364"/>
      <c r="ULQ108" s="364"/>
      <c r="ULR108" s="364"/>
      <c r="ULS108" s="364"/>
      <c r="ULT108" s="364"/>
      <c r="ULU108" s="364"/>
      <c r="ULV108" s="364"/>
      <c r="ULW108" s="364"/>
      <c r="ULX108" s="364"/>
      <c r="ULY108" s="364"/>
      <c r="ULZ108" s="364"/>
      <c r="UMA108" s="364"/>
      <c r="UMB108" s="364"/>
      <c r="UMC108" s="364"/>
      <c r="UMD108" s="364"/>
      <c r="UME108" s="364"/>
      <c r="UMF108" s="364"/>
      <c r="UMG108" s="364"/>
      <c r="UMH108" s="364"/>
      <c r="UMI108" s="364"/>
      <c r="UMJ108" s="364"/>
      <c r="UMK108" s="364"/>
      <c r="UML108" s="364"/>
      <c r="UMM108" s="364"/>
      <c r="UMN108" s="364"/>
      <c r="UMO108" s="364"/>
      <c r="UMP108" s="364"/>
      <c r="UMQ108" s="364"/>
      <c r="UMR108" s="364"/>
      <c r="UMS108" s="364"/>
      <c r="UMT108" s="364"/>
      <c r="UMU108" s="364"/>
      <c r="UMV108" s="364"/>
      <c r="UMW108" s="364"/>
      <c r="UMX108" s="364"/>
      <c r="UMY108" s="364"/>
      <c r="UMZ108" s="364"/>
      <c r="UNA108" s="364"/>
      <c r="UNB108" s="364"/>
      <c r="UNC108" s="364"/>
      <c r="UND108" s="364"/>
      <c r="UNE108" s="364"/>
      <c r="UNF108" s="364"/>
      <c r="UNG108" s="364"/>
      <c r="UNH108" s="364"/>
      <c r="UNI108" s="364"/>
      <c r="UNJ108" s="364"/>
      <c r="UNK108" s="364"/>
      <c r="UNL108" s="364"/>
      <c r="UNM108" s="364"/>
      <c r="UNN108" s="364"/>
      <c r="UNO108" s="364"/>
      <c r="UNP108" s="364"/>
      <c r="UNQ108" s="364"/>
      <c r="UNR108" s="364"/>
      <c r="UNS108" s="364"/>
      <c r="UNT108" s="364"/>
      <c r="UNU108" s="364"/>
      <c r="UNV108" s="364"/>
      <c r="UNW108" s="364"/>
      <c r="UNX108" s="364"/>
      <c r="UNY108" s="364"/>
      <c r="UNZ108" s="364"/>
      <c r="UOA108" s="364"/>
      <c r="UOB108" s="364"/>
      <c r="UOC108" s="364"/>
      <c r="UOD108" s="364"/>
      <c r="UOE108" s="364"/>
      <c r="UOF108" s="364"/>
      <c r="UOG108" s="364"/>
      <c r="UOH108" s="364"/>
      <c r="UOI108" s="364"/>
      <c r="UOJ108" s="364"/>
      <c r="UOK108" s="364"/>
      <c r="UOL108" s="364"/>
      <c r="UOM108" s="364"/>
      <c r="UON108" s="364"/>
      <c r="UOO108" s="364"/>
      <c r="UOP108" s="364"/>
      <c r="UOQ108" s="364"/>
      <c r="UOR108" s="364"/>
      <c r="UOS108" s="364"/>
      <c r="UOT108" s="364"/>
      <c r="UOU108" s="364"/>
      <c r="UOV108" s="364"/>
      <c r="UOW108" s="364"/>
      <c r="UOX108" s="364"/>
      <c r="UOY108" s="364"/>
      <c r="UOZ108" s="364"/>
      <c r="UPA108" s="364"/>
      <c r="UPB108" s="364"/>
      <c r="UPC108" s="364"/>
      <c r="UPD108" s="364"/>
      <c r="UPE108" s="364"/>
      <c r="UPF108" s="364"/>
      <c r="UPG108" s="364"/>
      <c r="UPH108" s="364"/>
      <c r="UPI108" s="364"/>
      <c r="UPJ108" s="364"/>
      <c r="UPK108" s="364"/>
      <c r="UPL108" s="364"/>
      <c r="UPM108" s="364"/>
      <c r="UPN108" s="364"/>
      <c r="UPO108" s="364"/>
      <c r="UPP108" s="364"/>
      <c r="UPQ108" s="364"/>
      <c r="UPR108" s="364"/>
      <c r="UPS108" s="364"/>
      <c r="UPT108" s="364"/>
      <c r="UPU108" s="364"/>
      <c r="UPV108" s="364"/>
      <c r="UPW108" s="364"/>
      <c r="UPX108" s="364"/>
      <c r="UPY108" s="364"/>
      <c r="UPZ108" s="364"/>
      <c r="UQA108" s="364"/>
      <c r="UQB108" s="364"/>
      <c r="UQC108" s="364"/>
      <c r="UQD108" s="364"/>
      <c r="UQE108" s="364"/>
      <c r="UQF108" s="364"/>
      <c r="UQG108" s="364"/>
      <c r="UQH108" s="364"/>
      <c r="UQI108" s="364"/>
      <c r="UQJ108" s="364"/>
      <c r="UQK108" s="364"/>
      <c r="UQL108" s="364"/>
      <c r="UQM108" s="364"/>
      <c r="UQN108" s="364"/>
      <c r="UQO108" s="364"/>
      <c r="UQP108" s="364"/>
      <c r="UQQ108" s="364"/>
      <c r="UQR108" s="364"/>
      <c r="UQS108" s="364"/>
      <c r="UQT108" s="364"/>
      <c r="UQU108" s="364"/>
      <c r="UQV108" s="364"/>
      <c r="UQW108" s="364"/>
      <c r="UQX108" s="364"/>
      <c r="UQY108" s="364"/>
      <c r="UQZ108" s="364"/>
      <c r="URA108" s="364"/>
      <c r="URB108" s="364"/>
      <c r="URC108" s="364"/>
      <c r="URD108" s="364"/>
      <c r="URE108" s="364"/>
      <c r="URF108" s="364"/>
      <c r="URG108" s="364"/>
      <c r="URH108" s="364"/>
      <c r="URI108" s="364"/>
      <c r="URJ108" s="364"/>
      <c r="URK108" s="364"/>
      <c r="URL108" s="364"/>
      <c r="URM108" s="364"/>
      <c r="URN108" s="364"/>
      <c r="URO108" s="364"/>
      <c r="URP108" s="364"/>
      <c r="URQ108" s="364"/>
      <c r="URR108" s="364"/>
      <c r="URS108" s="364"/>
      <c r="URT108" s="364"/>
      <c r="URU108" s="364"/>
      <c r="URV108" s="364"/>
      <c r="URW108" s="364"/>
      <c r="URX108" s="364"/>
      <c r="URY108" s="364"/>
      <c r="URZ108" s="364"/>
      <c r="USA108" s="364"/>
      <c r="USB108" s="364"/>
      <c r="USC108" s="364"/>
      <c r="USD108" s="364"/>
      <c r="USE108" s="364"/>
      <c r="USF108" s="364"/>
      <c r="USG108" s="364"/>
      <c r="USH108" s="364"/>
      <c r="USI108" s="364"/>
      <c r="USJ108" s="364"/>
      <c r="USK108" s="364"/>
      <c r="USL108" s="364"/>
      <c r="USM108" s="364"/>
      <c r="USN108" s="364"/>
      <c r="USO108" s="364"/>
      <c r="USP108" s="364"/>
      <c r="USQ108" s="364"/>
      <c r="USR108" s="364"/>
      <c r="USS108" s="364"/>
      <c r="UST108" s="364"/>
      <c r="USU108" s="364"/>
      <c r="USV108" s="364"/>
      <c r="USW108" s="364"/>
      <c r="USX108" s="364"/>
      <c r="USY108" s="364"/>
      <c r="USZ108" s="364"/>
      <c r="UTA108" s="364"/>
      <c r="UTB108" s="364"/>
      <c r="UTC108" s="364"/>
      <c r="UTD108" s="364"/>
      <c r="UTE108" s="364"/>
      <c r="UTF108" s="364"/>
      <c r="UTG108" s="364"/>
      <c r="UTH108" s="364"/>
      <c r="UTI108" s="364"/>
      <c r="UTJ108" s="364"/>
      <c r="UTK108" s="364"/>
      <c r="UTL108" s="364"/>
      <c r="UTM108" s="364"/>
      <c r="UTN108" s="364"/>
      <c r="UTO108" s="364"/>
      <c r="UTP108" s="364"/>
      <c r="UTQ108" s="364"/>
      <c r="UTR108" s="364"/>
      <c r="UTS108" s="364"/>
      <c r="UTT108" s="364"/>
      <c r="UTU108" s="364"/>
      <c r="UTV108" s="364"/>
      <c r="UTW108" s="364"/>
      <c r="UTX108" s="364"/>
      <c r="UTY108" s="364"/>
      <c r="UTZ108" s="364"/>
      <c r="UUA108" s="364"/>
      <c r="UUB108" s="364"/>
      <c r="UUC108" s="364"/>
      <c r="UUD108" s="364"/>
      <c r="UUE108" s="364"/>
      <c r="UUF108" s="364"/>
      <c r="UUG108" s="364"/>
      <c r="UUH108" s="364"/>
      <c r="UUI108" s="364"/>
      <c r="UUJ108" s="364"/>
      <c r="UUK108" s="364"/>
      <c r="UUL108" s="364"/>
      <c r="UUM108" s="364"/>
      <c r="UUN108" s="364"/>
      <c r="UUO108" s="364"/>
      <c r="UUP108" s="364"/>
      <c r="UUQ108" s="364"/>
      <c r="UUR108" s="364"/>
      <c r="UUS108" s="364"/>
      <c r="UUT108" s="364"/>
      <c r="UUU108" s="364"/>
      <c r="UUV108" s="364"/>
      <c r="UUW108" s="364"/>
      <c r="UUX108" s="364"/>
      <c r="UUY108" s="364"/>
      <c r="UUZ108" s="364"/>
      <c r="UVA108" s="364"/>
      <c r="UVB108" s="364"/>
      <c r="UVC108" s="364"/>
      <c r="UVD108" s="364"/>
      <c r="UVE108" s="364"/>
      <c r="UVF108" s="364"/>
      <c r="UVG108" s="364"/>
      <c r="UVH108" s="364"/>
      <c r="UVI108" s="364"/>
      <c r="UVJ108" s="364"/>
      <c r="UVK108" s="364"/>
      <c r="UVL108" s="364"/>
      <c r="UVM108" s="364"/>
      <c r="UVN108" s="364"/>
      <c r="UVO108" s="364"/>
      <c r="UVP108" s="364"/>
      <c r="UVQ108" s="364"/>
      <c r="UVR108" s="364"/>
      <c r="UVS108" s="364"/>
      <c r="UVT108" s="364"/>
      <c r="UVU108" s="364"/>
      <c r="UVV108" s="364"/>
      <c r="UVW108" s="364"/>
      <c r="UVX108" s="364"/>
      <c r="UVY108" s="364"/>
      <c r="UVZ108" s="364"/>
      <c r="UWA108" s="364"/>
      <c r="UWB108" s="364"/>
      <c r="UWC108" s="364"/>
      <c r="UWD108" s="364"/>
      <c r="UWE108" s="364"/>
      <c r="UWF108" s="364"/>
      <c r="UWG108" s="364"/>
      <c r="UWH108" s="364"/>
      <c r="UWI108" s="364"/>
      <c r="UWJ108" s="364"/>
      <c r="UWK108" s="364"/>
      <c r="UWL108" s="364"/>
      <c r="UWM108" s="364"/>
      <c r="UWN108" s="364"/>
      <c r="UWO108" s="364"/>
      <c r="UWP108" s="364"/>
      <c r="UWQ108" s="364"/>
      <c r="UWR108" s="364"/>
      <c r="UWS108" s="364"/>
      <c r="UWT108" s="364"/>
      <c r="UWU108" s="364"/>
      <c r="UWV108" s="364"/>
      <c r="UWW108" s="364"/>
      <c r="UWX108" s="364"/>
      <c r="UWY108" s="364"/>
      <c r="UWZ108" s="364"/>
      <c r="UXA108" s="364"/>
      <c r="UXB108" s="364"/>
      <c r="UXC108" s="364"/>
      <c r="UXD108" s="364"/>
      <c r="UXE108" s="364"/>
      <c r="UXF108" s="364"/>
      <c r="UXG108" s="364"/>
      <c r="UXH108" s="364"/>
      <c r="UXI108" s="364"/>
      <c r="UXJ108" s="364"/>
      <c r="UXK108" s="364"/>
      <c r="UXL108" s="364"/>
      <c r="UXM108" s="364"/>
      <c r="UXN108" s="364"/>
      <c r="UXO108" s="364"/>
      <c r="UXP108" s="364"/>
      <c r="UXQ108" s="364"/>
      <c r="UXR108" s="364"/>
      <c r="UXS108" s="364"/>
      <c r="UXT108" s="364"/>
      <c r="UXU108" s="364"/>
      <c r="UXV108" s="364"/>
      <c r="UXW108" s="364"/>
      <c r="UXX108" s="364"/>
      <c r="UXY108" s="364"/>
      <c r="UXZ108" s="364"/>
      <c r="UYA108" s="364"/>
      <c r="UYB108" s="364"/>
      <c r="UYC108" s="364"/>
      <c r="UYD108" s="364"/>
      <c r="UYE108" s="364"/>
      <c r="UYF108" s="364"/>
      <c r="UYG108" s="364"/>
      <c r="UYH108" s="364"/>
      <c r="UYI108" s="364"/>
      <c r="UYJ108" s="364"/>
      <c r="UYK108" s="364"/>
      <c r="UYL108" s="364"/>
      <c r="UYM108" s="364"/>
      <c r="UYN108" s="364"/>
      <c r="UYO108" s="364"/>
      <c r="UYP108" s="364"/>
      <c r="UYQ108" s="364"/>
      <c r="UYR108" s="364"/>
      <c r="UYS108" s="364"/>
      <c r="UYT108" s="364"/>
      <c r="UYU108" s="364"/>
      <c r="UYV108" s="364"/>
      <c r="UYW108" s="364"/>
      <c r="UYX108" s="364"/>
      <c r="UYY108" s="364"/>
      <c r="UYZ108" s="364"/>
      <c r="UZA108" s="364"/>
      <c r="UZB108" s="364"/>
      <c r="UZC108" s="364"/>
      <c r="UZD108" s="364"/>
      <c r="UZE108" s="364"/>
      <c r="UZF108" s="364"/>
      <c r="UZG108" s="364"/>
      <c r="UZH108" s="364"/>
      <c r="UZI108" s="364"/>
      <c r="UZJ108" s="364"/>
      <c r="UZK108" s="364"/>
      <c r="UZL108" s="364"/>
      <c r="UZM108" s="364"/>
      <c r="UZN108" s="364"/>
      <c r="UZO108" s="364"/>
      <c r="UZP108" s="364"/>
      <c r="UZQ108" s="364"/>
      <c r="UZR108" s="364"/>
      <c r="UZS108" s="364"/>
      <c r="UZT108" s="364"/>
      <c r="UZU108" s="364"/>
      <c r="UZV108" s="364"/>
      <c r="UZW108" s="364"/>
      <c r="UZX108" s="364"/>
      <c r="UZY108" s="364"/>
      <c r="UZZ108" s="364"/>
      <c r="VAA108" s="364"/>
      <c r="VAB108" s="364"/>
      <c r="VAC108" s="364"/>
      <c r="VAD108" s="364"/>
      <c r="VAE108" s="364"/>
      <c r="VAF108" s="364"/>
      <c r="VAG108" s="364"/>
      <c r="VAH108" s="364"/>
      <c r="VAI108" s="364"/>
      <c r="VAJ108" s="364"/>
      <c r="VAK108" s="364"/>
      <c r="VAL108" s="364"/>
      <c r="VAM108" s="364"/>
      <c r="VAN108" s="364"/>
      <c r="VAO108" s="364"/>
      <c r="VAP108" s="364"/>
      <c r="VAQ108" s="364"/>
      <c r="VAR108" s="364"/>
      <c r="VAS108" s="364"/>
      <c r="VAT108" s="364"/>
      <c r="VAU108" s="364"/>
      <c r="VAV108" s="364"/>
      <c r="VAW108" s="364"/>
      <c r="VAX108" s="364"/>
      <c r="VAY108" s="364"/>
      <c r="VAZ108" s="364"/>
      <c r="VBA108" s="364"/>
      <c r="VBB108" s="364"/>
      <c r="VBC108" s="364"/>
      <c r="VBD108" s="364"/>
      <c r="VBE108" s="364"/>
      <c r="VBF108" s="364"/>
      <c r="VBG108" s="364"/>
      <c r="VBH108" s="364"/>
      <c r="VBI108" s="364"/>
      <c r="VBJ108" s="364"/>
      <c r="VBK108" s="364"/>
      <c r="VBL108" s="364"/>
      <c r="VBM108" s="364"/>
      <c r="VBN108" s="364"/>
      <c r="VBO108" s="364"/>
      <c r="VBP108" s="364"/>
      <c r="VBQ108" s="364"/>
      <c r="VBR108" s="364"/>
      <c r="VBS108" s="364"/>
      <c r="VBT108" s="364"/>
      <c r="VBU108" s="364"/>
      <c r="VBV108" s="364"/>
      <c r="VBW108" s="364"/>
      <c r="VBX108" s="364"/>
      <c r="VBY108" s="364"/>
      <c r="VBZ108" s="364"/>
      <c r="VCA108" s="364"/>
      <c r="VCB108" s="364"/>
      <c r="VCC108" s="364"/>
      <c r="VCD108" s="364"/>
      <c r="VCE108" s="364"/>
      <c r="VCF108" s="364"/>
      <c r="VCG108" s="364"/>
      <c r="VCH108" s="364"/>
      <c r="VCI108" s="364"/>
      <c r="VCJ108" s="364"/>
      <c r="VCK108" s="364"/>
      <c r="VCL108" s="364"/>
      <c r="VCM108" s="364"/>
      <c r="VCN108" s="364"/>
      <c r="VCO108" s="364"/>
      <c r="VCP108" s="364"/>
      <c r="VCQ108" s="364"/>
      <c r="VCR108" s="364"/>
      <c r="VCS108" s="364"/>
      <c r="VCT108" s="364"/>
      <c r="VCU108" s="364"/>
      <c r="VCV108" s="364"/>
      <c r="VCW108" s="364"/>
      <c r="VCX108" s="364"/>
      <c r="VCY108" s="364"/>
      <c r="VCZ108" s="364"/>
      <c r="VDA108" s="364"/>
      <c r="VDB108" s="364"/>
      <c r="VDC108" s="364"/>
      <c r="VDD108" s="364"/>
      <c r="VDE108" s="364"/>
      <c r="VDF108" s="364"/>
      <c r="VDG108" s="364"/>
      <c r="VDH108" s="364"/>
      <c r="VDI108" s="364"/>
      <c r="VDJ108" s="364"/>
      <c r="VDK108" s="364"/>
      <c r="VDL108" s="364"/>
      <c r="VDM108" s="364"/>
      <c r="VDN108" s="364"/>
      <c r="VDO108" s="364"/>
      <c r="VDP108" s="364"/>
      <c r="VDQ108" s="364"/>
      <c r="VDR108" s="364"/>
      <c r="VDS108" s="364"/>
      <c r="VDT108" s="364"/>
      <c r="VDU108" s="364"/>
      <c r="VDV108" s="364"/>
      <c r="VDW108" s="364"/>
      <c r="VDX108" s="364"/>
      <c r="VDY108" s="364"/>
      <c r="VDZ108" s="364"/>
      <c r="VEA108" s="364"/>
      <c r="VEB108" s="364"/>
      <c r="VEC108" s="364"/>
      <c r="VED108" s="364"/>
      <c r="VEE108" s="364"/>
      <c r="VEF108" s="364"/>
      <c r="VEG108" s="364"/>
      <c r="VEH108" s="364"/>
      <c r="VEI108" s="364"/>
      <c r="VEJ108" s="364"/>
      <c r="VEK108" s="364"/>
      <c r="VEL108" s="364"/>
      <c r="VEM108" s="364"/>
      <c r="VEN108" s="364"/>
      <c r="VEO108" s="364"/>
      <c r="VEP108" s="364"/>
      <c r="VEQ108" s="364"/>
      <c r="VER108" s="364"/>
      <c r="VES108" s="364"/>
      <c r="VET108" s="364"/>
      <c r="VEU108" s="364"/>
      <c r="VEV108" s="364"/>
      <c r="VEW108" s="364"/>
      <c r="VEX108" s="364"/>
      <c r="VEY108" s="364"/>
      <c r="VEZ108" s="364"/>
      <c r="VFA108" s="364"/>
      <c r="VFB108" s="364"/>
      <c r="VFC108" s="364"/>
      <c r="VFD108" s="364"/>
      <c r="VFE108" s="364"/>
      <c r="VFF108" s="364"/>
      <c r="VFG108" s="364"/>
      <c r="VFH108" s="364"/>
      <c r="VFI108" s="364"/>
      <c r="VFJ108" s="364"/>
      <c r="VFK108" s="364"/>
      <c r="VFL108" s="364"/>
      <c r="VFM108" s="364"/>
      <c r="VFN108" s="364"/>
      <c r="VFO108" s="364"/>
      <c r="VFP108" s="364"/>
      <c r="VFQ108" s="364"/>
      <c r="VFR108" s="364"/>
      <c r="VFS108" s="364"/>
      <c r="VFT108" s="364"/>
      <c r="VFU108" s="364"/>
      <c r="VFV108" s="364"/>
      <c r="VFW108" s="364"/>
      <c r="VFX108" s="364"/>
      <c r="VFY108" s="364"/>
      <c r="VFZ108" s="364"/>
      <c r="VGA108" s="364"/>
      <c r="VGB108" s="364"/>
      <c r="VGC108" s="364"/>
      <c r="VGD108" s="364"/>
      <c r="VGE108" s="364"/>
      <c r="VGF108" s="364"/>
      <c r="VGG108" s="364"/>
      <c r="VGH108" s="364"/>
      <c r="VGI108" s="364"/>
      <c r="VGJ108" s="364"/>
      <c r="VGK108" s="364"/>
      <c r="VGL108" s="364"/>
      <c r="VGM108" s="364"/>
      <c r="VGN108" s="364"/>
      <c r="VGO108" s="364"/>
      <c r="VGP108" s="364"/>
      <c r="VGQ108" s="364"/>
      <c r="VGR108" s="364"/>
      <c r="VGS108" s="364"/>
      <c r="VGT108" s="364"/>
      <c r="VGU108" s="364"/>
      <c r="VGV108" s="364"/>
      <c r="VGW108" s="364"/>
      <c r="VGX108" s="364"/>
      <c r="VGY108" s="364"/>
      <c r="VGZ108" s="364"/>
      <c r="VHA108" s="364"/>
      <c r="VHB108" s="364"/>
      <c r="VHC108" s="364"/>
      <c r="VHD108" s="364"/>
      <c r="VHE108" s="364"/>
      <c r="VHF108" s="364"/>
      <c r="VHG108" s="364"/>
      <c r="VHH108" s="364"/>
      <c r="VHI108" s="364"/>
      <c r="VHJ108" s="364"/>
      <c r="VHK108" s="364"/>
      <c r="VHL108" s="364"/>
      <c r="VHM108" s="364"/>
      <c r="VHN108" s="364"/>
      <c r="VHO108" s="364"/>
      <c r="VHP108" s="364"/>
      <c r="VHQ108" s="364"/>
      <c r="VHR108" s="364"/>
      <c r="VHS108" s="364"/>
      <c r="VHT108" s="364"/>
      <c r="VHU108" s="364"/>
      <c r="VHV108" s="364"/>
      <c r="VHW108" s="364"/>
      <c r="VHX108" s="364"/>
      <c r="VHY108" s="364"/>
      <c r="VHZ108" s="364"/>
      <c r="VIA108" s="364"/>
      <c r="VIB108" s="364"/>
      <c r="VIC108" s="364"/>
      <c r="VID108" s="364"/>
      <c r="VIE108" s="364"/>
      <c r="VIF108" s="364"/>
      <c r="VIG108" s="364"/>
      <c r="VIH108" s="364"/>
      <c r="VII108" s="364"/>
      <c r="VIJ108" s="364"/>
      <c r="VIK108" s="364"/>
      <c r="VIL108" s="364"/>
      <c r="VIM108" s="364"/>
      <c r="VIN108" s="364"/>
      <c r="VIO108" s="364"/>
      <c r="VIP108" s="364"/>
      <c r="VIQ108" s="364"/>
      <c r="VIR108" s="364"/>
      <c r="VIS108" s="364"/>
      <c r="VIT108" s="364"/>
      <c r="VIU108" s="364"/>
      <c r="VIV108" s="364"/>
      <c r="VIW108" s="364"/>
      <c r="VIX108" s="364"/>
      <c r="VIY108" s="364"/>
      <c r="VIZ108" s="364"/>
      <c r="VJA108" s="364"/>
      <c r="VJB108" s="364"/>
      <c r="VJC108" s="364"/>
      <c r="VJD108" s="364"/>
      <c r="VJE108" s="364"/>
      <c r="VJF108" s="364"/>
      <c r="VJG108" s="364"/>
      <c r="VJH108" s="364"/>
      <c r="VJI108" s="364"/>
      <c r="VJJ108" s="364"/>
      <c r="VJK108" s="364"/>
      <c r="VJL108" s="364"/>
      <c r="VJM108" s="364"/>
      <c r="VJN108" s="364"/>
      <c r="VJO108" s="364"/>
      <c r="VJP108" s="364"/>
      <c r="VJQ108" s="364"/>
      <c r="VJR108" s="364"/>
      <c r="VJS108" s="364"/>
      <c r="VJT108" s="364"/>
      <c r="VJU108" s="364"/>
      <c r="VJV108" s="364"/>
      <c r="VJW108" s="364"/>
      <c r="VJX108" s="364"/>
      <c r="VJY108" s="364"/>
      <c r="VJZ108" s="364"/>
      <c r="VKA108" s="364"/>
      <c r="VKB108" s="364"/>
      <c r="VKC108" s="364"/>
      <c r="VKD108" s="364"/>
      <c r="VKE108" s="364"/>
      <c r="VKF108" s="364"/>
      <c r="VKG108" s="364"/>
      <c r="VKH108" s="364"/>
      <c r="VKI108" s="364"/>
      <c r="VKJ108" s="364"/>
      <c r="VKK108" s="364"/>
      <c r="VKL108" s="364"/>
      <c r="VKM108" s="364"/>
      <c r="VKN108" s="364"/>
      <c r="VKO108" s="364"/>
      <c r="VKP108" s="364"/>
      <c r="VKQ108" s="364"/>
      <c r="VKR108" s="364"/>
      <c r="VKS108" s="364"/>
      <c r="VKT108" s="364"/>
      <c r="VKU108" s="364"/>
      <c r="VKV108" s="364"/>
      <c r="VKW108" s="364"/>
      <c r="VKX108" s="364"/>
      <c r="VKY108" s="364"/>
      <c r="VKZ108" s="364"/>
      <c r="VLA108" s="364"/>
      <c r="VLB108" s="364"/>
      <c r="VLC108" s="364"/>
      <c r="VLD108" s="364"/>
      <c r="VLE108" s="364"/>
      <c r="VLF108" s="364"/>
      <c r="VLG108" s="364"/>
      <c r="VLH108" s="364"/>
      <c r="VLI108" s="364"/>
      <c r="VLJ108" s="364"/>
      <c r="VLK108" s="364"/>
      <c r="VLL108" s="364"/>
      <c r="VLM108" s="364"/>
      <c r="VLN108" s="364"/>
      <c r="VLO108" s="364"/>
      <c r="VLP108" s="364"/>
      <c r="VLQ108" s="364"/>
      <c r="VLR108" s="364"/>
      <c r="VLS108" s="364"/>
      <c r="VLT108" s="364"/>
      <c r="VLU108" s="364"/>
      <c r="VLV108" s="364"/>
      <c r="VLW108" s="364"/>
      <c r="VLX108" s="364"/>
      <c r="VLY108" s="364"/>
      <c r="VLZ108" s="364"/>
      <c r="VMA108" s="364"/>
      <c r="VMB108" s="364"/>
      <c r="VMC108" s="364"/>
      <c r="VMD108" s="364"/>
      <c r="VME108" s="364"/>
      <c r="VMF108" s="364"/>
      <c r="VMG108" s="364"/>
      <c r="VMH108" s="364"/>
      <c r="VMI108" s="364"/>
      <c r="VMJ108" s="364"/>
      <c r="VMK108" s="364"/>
      <c r="VML108" s="364"/>
      <c r="VMM108" s="364"/>
      <c r="VMN108" s="364"/>
      <c r="VMO108" s="364"/>
      <c r="VMP108" s="364"/>
      <c r="VMQ108" s="364"/>
      <c r="VMR108" s="364"/>
      <c r="VMS108" s="364"/>
      <c r="VMT108" s="364"/>
      <c r="VMU108" s="364"/>
      <c r="VMV108" s="364"/>
      <c r="VMW108" s="364"/>
      <c r="VMX108" s="364"/>
      <c r="VMY108" s="364"/>
      <c r="VMZ108" s="364"/>
      <c r="VNA108" s="364"/>
      <c r="VNB108" s="364"/>
      <c r="VNC108" s="364"/>
      <c r="VND108" s="364"/>
      <c r="VNE108" s="364"/>
      <c r="VNF108" s="364"/>
      <c r="VNG108" s="364"/>
      <c r="VNH108" s="364"/>
      <c r="VNI108" s="364"/>
      <c r="VNJ108" s="364"/>
      <c r="VNK108" s="364"/>
      <c r="VNL108" s="364"/>
      <c r="VNM108" s="364"/>
      <c r="VNN108" s="364"/>
      <c r="VNO108" s="364"/>
      <c r="VNP108" s="364"/>
      <c r="VNQ108" s="364"/>
      <c r="VNR108" s="364"/>
      <c r="VNS108" s="364"/>
      <c r="VNT108" s="364"/>
      <c r="VNU108" s="364"/>
      <c r="VNV108" s="364"/>
      <c r="VNW108" s="364"/>
      <c r="VNX108" s="364"/>
      <c r="VNY108" s="364"/>
      <c r="VNZ108" s="364"/>
      <c r="VOA108" s="364"/>
      <c r="VOB108" s="364"/>
      <c r="VOC108" s="364"/>
      <c r="VOD108" s="364"/>
      <c r="VOE108" s="364"/>
      <c r="VOF108" s="364"/>
      <c r="VOG108" s="364"/>
      <c r="VOH108" s="364"/>
      <c r="VOI108" s="364"/>
      <c r="VOJ108" s="364"/>
      <c r="VOK108" s="364"/>
      <c r="VOL108" s="364"/>
      <c r="VOM108" s="364"/>
      <c r="VON108" s="364"/>
      <c r="VOO108" s="364"/>
      <c r="VOP108" s="364"/>
      <c r="VOQ108" s="364"/>
      <c r="VOR108" s="364"/>
      <c r="VOS108" s="364"/>
      <c r="VOT108" s="364"/>
      <c r="VOU108" s="364"/>
      <c r="VOV108" s="364"/>
      <c r="VOW108" s="364"/>
      <c r="VOX108" s="364"/>
      <c r="VOY108" s="364"/>
      <c r="VOZ108" s="364"/>
      <c r="VPA108" s="364"/>
      <c r="VPB108" s="364"/>
      <c r="VPC108" s="364"/>
      <c r="VPD108" s="364"/>
      <c r="VPE108" s="364"/>
      <c r="VPF108" s="364"/>
      <c r="VPG108" s="364"/>
      <c r="VPH108" s="364"/>
      <c r="VPI108" s="364"/>
      <c r="VPJ108" s="364"/>
      <c r="VPK108" s="364"/>
      <c r="VPL108" s="364"/>
      <c r="VPM108" s="364"/>
      <c r="VPN108" s="364"/>
      <c r="VPO108" s="364"/>
      <c r="VPP108" s="364"/>
      <c r="VPQ108" s="364"/>
      <c r="VPR108" s="364"/>
      <c r="VPS108" s="364"/>
      <c r="VPT108" s="364"/>
      <c r="VPU108" s="364"/>
      <c r="VPV108" s="364"/>
      <c r="VPW108" s="364"/>
      <c r="VPX108" s="364"/>
      <c r="VPY108" s="364"/>
      <c r="VPZ108" s="364"/>
      <c r="VQA108" s="364"/>
      <c r="VQB108" s="364"/>
      <c r="VQC108" s="364"/>
      <c r="VQD108" s="364"/>
      <c r="VQE108" s="364"/>
      <c r="VQF108" s="364"/>
      <c r="VQG108" s="364"/>
      <c r="VQH108" s="364"/>
      <c r="VQI108" s="364"/>
      <c r="VQJ108" s="364"/>
      <c r="VQK108" s="364"/>
      <c r="VQL108" s="364"/>
      <c r="VQM108" s="364"/>
      <c r="VQN108" s="364"/>
      <c r="VQO108" s="364"/>
      <c r="VQP108" s="364"/>
      <c r="VQQ108" s="364"/>
      <c r="VQR108" s="364"/>
      <c r="VQS108" s="364"/>
      <c r="VQT108" s="364"/>
      <c r="VQU108" s="364"/>
      <c r="VQV108" s="364"/>
      <c r="VQW108" s="364"/>
      <c r="VQX108" s="364"/>
      <c r="VQY108" s="364"/>
      <c r="VQZ108" s="364"/>
      <c r="VRA108" s="364"/>
      <c r="VRB108" s="364"/>
      <c r="VRC108" s="364"/>
      <c r="VRD108" s="364"/>
      <c r="VRE108" s="364"/>
      <c r="VRF108" s="364"/>
      <c r="VRG108" s="364"/>
      <c r="VRH108" s="364"/>
      <c r="VRI108" s="364"/>
      <c r="VRJ108" s="364"/>
      <c r="VRK108" s="364"/>
      <c r="VRL108" s="364"/>
      <c r="VRM108" s="364"/>
      <c r="VRN108" s="364"/>
      <c r="VRO108" s="364"/>
      <c r="VRP108" s="364"/>
      <c r="VRQ108" s="364"/>
      <c r="VRR108" s="364"/>
      <c r="VRS108" s="364"/>
      <c r="VRT108" s="364"/>
      <c r="VRU108" s="364"/>
      <c r="VRV108" s="364"/>
      <c r="VRW108" s="364"/>
      <c r="VRX108" s="364"/>
      <c r="VRY108" s="364"/>
      <c r="VRZ108" s="364"/>
      <c r="VSA108" s="364"/>
      <c r="VSB108" s="364"/>
      <c r="VSC108" s="364"/>
      <c r="VSD108" s="364"/>
      <c r="VSE108" s="364"/>
      <c r="VSF108" s="364"/>
      <c r="VSG108" s="364"/>
      <c r="VSH108" s="364"/>
      <c r="VSI108" s="364"/>
      <c r="VSJ108" s="364"/>
      <c r="VSK108" s="364"/>
      <c r="VSL108" s="364"/>
      <c r="VSM108" s="364"/>
      <c r="VSN108" s="364"/>
      <c r="VSO108" s="364"/>
      <c r="VSP108" s="364"/>
      <c r="VSQ108" s="364"/>
      <c r="VSR108" s="364"/>
      <c r="VSS108" s="364"/>
      <c r="VST108" s="364"/>
      <c r="VSU108" s="364"/>
      <c r="VSV108" s="364"/>
      <c r="VSW108" s="364"/>
      <c r="VSX108" s="364"/>
      <c r="VSY108" s="364"/>
      <c r="VSZ108" s="364"/>
      <c r="VTA108" s="364"/>
      <c r="VTB108" s="364"/>
      <c r="VTC108" s="364"/>
      <c r="VTD108" s="364"/>
      <c r="VTE108" s="364"/>
      <c r="VTF108" s="364"/>
      <c r="VTG108" s="364"/>
      <c r="VTH108" s="364"/>
      <c r="VTI108" s="364"/>
      <c r="VTJ108" s="364"/>
      <c r="VTK108" s="364"/>
      <c r="VTL108" s="364"/>
      <c r="VTM108" s="364"/>
      <c r="VTN108" s="364"/>
      <c r="VTO108" s="364"/>
      <c r="VTP108" s="364"/>
      <c r="VTQ108" s="364"/>
      <c r="VTR108" s="364"/>
      <c r="VTS108" s="364"/>
      <c r="VTT108" s="364"/>
      <c r="VTU108" s="364"/>
      <c r="VTV108" s="364"/>
      <c r="VTW108" s="364"/>
      <c r="VTX108" s="364"/>
      <c r="VTY108" s="364"/>
      <c r="VTZ108" s="364"/>
      <c r="VUA108" s="364"/>
      <c r="VUB108" s="364"/>
      <c r="VUC108" s="364"/>
      <c r="VUD108" s="364"/>
      <c r="VUE108" s="364"/>
      <c r="VUF108" s="364"/>
      <c r="VUG108" s="364"/>
      <c r="VUH108" s="364"/>
      <c r="VUI108" s="364"/>
      <c r="VUJ108" s="364"/>
      <c r="VUK108" s="364"/>
      <c r="VUL108" s="364"/>
      <c r="VUM108" s="364"/>
      <c r="VUN108" s="364"/>
      <c r="VUO108" s="364"/>
      <c r="VUP108" s="364"/>
      <c r="VUQ108" s="364"/>
      <c r="VUR108" s="364"/>
      <c r="VUS108" s="364"/>
      <c r="VUT108" s="364"/>
      <c r="VUU108" s="364"/>
      <c r="VUV108" s="364"/>
      <c r="VUW108" s="364"/>
      <c r="VUX108" s="364"/>
      <c r="VUY108" s="364"/>
      <c r="VUZ108" s="364"/>
      <c r="VVA108" s="364"/>
      <c r="VVB108" s="364"/>
      <c r="VVC108" s="364"/>
      <c r="VVD108" s="364"/>
      <c r="VVE108" s="364"/>
      <c r="VVF108" s="364"/>
      <c r="VVG108" s="364"/>
      <c r="VVH108" s="364"/>
      <c r="VVI108" s="364"/>
      <c r="VVJ108" s="364"/>
      <c r="VVK108" s="364"/>
      <c r="VVL108" s="364"/>
      <c r="VVM108" s="364"/>
      <c r="VVN108" s="364"/>
      <c r="VVO108" s="364"/>
      <c r="VVP108" s="364"/>
      <c r="VVQ108" s="364"/>
      <c r="VVR108" s="364"/>
      <c r="VVS108" s="364"/>
      <c r="VVT108" s="364"/>
      <c r="VVU108" s="364"/>
      <c r="VVV108" s="364"/>
      <c r="VVW108" s="364"/>
      <c r="VVX108" s="364"/>
      <c r="VVY108" s="364"/>
      <c r="VVZ108" s="364"/>
      <c r="VWA108" s="364"/>
      <c r="VWB108" s="364"/>
      <c r="VWC108" s="364"/>
      <c r="VWD108" s="364"/>
      <c r="VWE108" s="364"/>
      <c r="VWF108" s="364"/>
      <c r="VWG108" s="364"/>
      <c r="VWH108" s="364"/>
      <c r="VWI108" s="364"/>
      <c r="VWJ108" s="364"/>
      <c r="VWK108" s="364"/>
      <c r="VWL108" s="364"/>
      <c r="VWM108" s="364"/>
      <c r="VWN108" s="364"/>
      <c r="VWO108" s="364"/>
      <c r="VWP108" s="364"/>
      <c r="VWQ108" s="364"/>
      <c r="VWR108" s="364"/>
      <c r="VWS108" s="364"/>
      <c r="VWT108" s="364"/>
      <c r="VWU108" s="364"/>
      <c r="VWV108" s="364"/>
      <c r="VWW108" s="364"/>
      <c r="VWX108" s="364"/>
      <c r="VWY108" s="364"/>
      <c r="VWZ108" s="364"/>
      <c r="VXA108" s="364"/>
      <c r="VXB108" s="364"/>
      <c r="VXC108" s="364"/>
      <c r="VXD108" s="364"/>
      <c r="VXE108" s="364"/>
      <c r="VXF108" s="364"/>
      <c r="VXG108" s="364"/>
      <c r="VXH108" s="364"/>
      <c r="VXI108" s="364"/>
      <c r="VXJ108" s="364"/>
      <c r="VXK108" s="364"/>
      <c r="VXL108" s="364"/>
      <c r="VXM108" s="364"/>
      <c r="VXN108" s="364"/>
      <c r="VXO108" s="364"/>
      <c r="VXP108" s="364"/>
      <c r="VXQ108" s="364"/>
      <c r="VXR108" s="364"/>
      <c r="VXS108" s="364"/>
      <c r="VXT108" s="364"/>
      <c r="VXU108" s="364"/>
      <c r="VXV108" s="364"/>
      <c r="VXW108" s="364"/>
      <c r="VXX108" s="364"/>
      <c r="VXY108" s="364"/>
      <c r="VXZ108" s="364"/>
      <c r="VYA108" s="364"/>
      <c r="VYB108" s="364"/>
      <c r="VYC108" s="364"/>
      <c r="VYD108" s="364"/>
      <c r="VYE108" s="364"/>
      <c r="VYF108" s="364"/>
      <c r="VYG108" s="364"/>
      <c r="VYH108" s="364"/>
      <c r="VYI108" s="364"/>
      <c r="VYJ108" s="364"/>
      <c r="VYK108" s="364"/>
      <c r="VYL108" s="364"/>
      <c r="VYM108" s="364"/>
      <c r="VYN108" s="364"/>
      <c r="VYO108" s="364"/>
      <c r="VYP108" s="364"/>
      <c r="VYQ108" s="364"/>
      <c r="VYR108" s="364"/>
      <c r="VYS108" s="364"/>
      <c r="VYT108" s="364"/>
      <c r="VYU108" s="364"/>
      <c r="VYV108" s="364"/>
      <c r="VYW108" s="364"/>
      <c r="VYX108" s="364"/>
      <c r="VYY108" s="364"/>
      <c r="VYZ108" s="364"/>
      <c r="VZA108" s="364"/>
      <c r="VZB108" s="364"/>
      <c r="VZC108" s="364"/>
      <c r="VZD108" s="364"/>
      <c r="VZE108" s="364"/>
      <c r="VZF108" s="364"/>
      <c r="VZG108" s="364"/>
      <c r="VZH108" s="364"/>
      <c r="VZI108" s="364"/>
      <c r="VZJ108" s="364"/>
      <c r="VZK108" s="364"/>
      <c r="VZL108" s="364"/>
      <c r="VZM108" s="364"/>
      <c r="VZN108" s="364"/>
      <c r="VZO108" s="364"/>
      <c r="VZP108" s="364"/>
      <c r="VZQ108" s="364"/>
      <c r="VZR108" s="364"/>
      <c r="VZS108" s="364"/>
      <c r="VZT108" s="364"/>
      <c r="VZU108" s="364"/>
      <c r="VZV108" s="364"/>
      <c r="VZW108" s="364"/>
      <c r="VZX108" s="364"/>
      <c r="VZY108" s="364"/>
      <c r="VZZ108" s="364"/>
      <c r="WAA108" s="364"/>
      <c r="WAB108" s="364"/>
      <c r="WAC108" s="364"/>
      <c r="WAD108" s="364"/>
      <c r="WAE108" s="364"/>
      <c r="WAF108" s="364"/>
      <c r="WAG108" s="364"/>
      <c r="WAH108" s="364"/>
      <c r="WAI108" s="364"/>
      <c r="WAJ108" s="364"/>
      <c r="WAK108" s="364"/>
      <c r="WAL108" s="364"/>
      <c r="WAM108" s="364"/>
      <c r="WAN108" s="364"/>
      <c r="WAO108" s="364"/>
      <c r="WAP108" s="364"/>
      <c r="WAQ108" s="364"/>
      <c r="WAR108" s="364"/>
      <c r="WAS108" s="364"/>
      <c r="WAT108" s="364"/>
      <c r="WAU108" s="364"/>
      <c r="WAV108" s="364"/>
      <c r="WAW108" s="364"/>
      <c r="WAX108" s="364"/>
      <c r="WAY108" s="364"/>
      <c r="WAZ108" s="364"/>
      <c r="WBA108" s="364"/>
      <c r="WBB108" s="364"/>
      <c r="WBC108" s="364"/>
      <c r="WBD108" s="364"/>
      <c r="WBE108" s="364"/>
      <c r="WBF108" s="364"/>
      <c r="WBG108" s="364"/>
      <c r="WBH108" s="364"/>
      <c r="WBI108" s="364"/>
      <c r="WBJ108" s="364"/>
      <c r="WBK108" s="364"/>
      <c r="WBL108" s="364"/>
      <c r="WBM108" s="364"/>
      <c r="WBN108" s="364"/>
      <c r="WBO108" s="364"/>
      <c r="WBP108" s="364"/>
      <c r="WBQ108" s="364"/>
      <c r="WBR108" s="364"/>
      <c r="WBS108" s="364"/>
      <c r="WBT108" s="364"/>
      <c r="WBU108" s="364"/>
      <c r="WBV108" s="364"/>
      <c r="WBW108" s="364"/>
      <c r="WBX108" s="364"/>
      <c r="WBY108" s="364"/>
      <c r="WBZ108" s="364"/>
      <c r="WCA108" s="364"/>
      <c r="WCB108" s="364"/>
      <c r="WCC108" s="364"/>
      <c r="WCD108" s="364"/>
      <c r="WCE108" s="364"/>
      <c r="WCF108" s="364"/>
      <c r="WCG108" s="364"/>
      <c r="WCH108" s="364"/>
      <c r="WCI108" s="364"/>
      <c r="WCJ108" s="364"/>
      <c r="WCK108" s="364"/>
      <c r="WCL108" s="364"/>
      <c r="WCM108" s="364"/>
      <c r="WCN108" s="364"/>
      <c r="WCO108" s="364"/>
      <c r="WCP108" s="364"/>
      <c r="WCQ108" s="364"/>
      <c r="WCR108" s="364"/>
      <c r="WCS108" s="364"/>
      <c r="WCT108" s="364"/>
      <c r="WCU108" s="364"/>
      <c r="WCV108" s="364"/>
      <c r="WCW108" s="364"/>
      <c r="WCX108" s="364"/>
      <c r="WCY108" s="364"/>
      <c r="WCZ108" s="364"/>
      <c r="WDA108" s="364"/>
      <c r="WDB108" s="364"/>
      <c r="WDC108" s="364"/>
      <c r="WDD108" s="364"/>
      <c r="WDE108" s="364"/>
      <c r="WDF108" s="364"/>
      <c r="WDG108" s="364"/>
      <c r="WDH108" s="364"/>
      <c r="WDI108" s="364"/>
      <c r="WDJ108" s="364"/>
      <c r="WDK108" s="364"/>
      <c r="WDL108" s="364"/>
      <c r="WDM108" s="364"/>
      <c r="WDN108" s="364"/>
      <c r="WDO108" s="364"/>
      <c r="WDP108" s="364"/>
      <c r="WDQ108" s="364"/>
      <c r="WDR108" s="364"/>
      <c r="WDS108" s="364"/>
      <c r="WDT108" s="364"/>
      <c r="WDU108" s="364"/>
      <c r="WDV108" s="364"/>
      <c r="WDW108" s="364"/>
      <c r="WDX108" s="364"/>
      <c r="WDY108" s="364"/>
      <c r="WDZ108" s="364"/>
      <c r="WEA108" s="364"/>
      <c r="WEB108" s="364"/>
      <c r="WEC108" s="364"/>
      <c r="WED108" s="364"/>
      <c r="WEE108" s="364"/>
      <c r="WEF108" s="364"/>
      <c r="WEG108" s="364"/>
      <c r="WEH108" s="364"/>
      <c r="WEI108" s="364"/>
      <c r="WEJ108" s="364"/>
      <c r="WEK108" s="364"/>
      <c r="WEL108" s="364"/>
      <c r="WEM108" s="364"/>
      <c r="WEN108" s="364"/>
      <c r="WEO108" s="364"/>
      <c r="WEP108" s="364"/>
      <c r="WEQ108" s="364"/>
      <c r="WER108" s="364"/>
      <c r="WES108" s="364"/>
      <c r="WET108" s="364"/>
      <c r="WEU108" s="364"/>
      <c r="WEV108" s="364"/>
      <c r="WEW108" s="364"/>
      <c r="WEX108" s="364"/>
      <c r="WEY108" s="364"/>
      <c r="WEZ108" s="364"/>
      <c r="WFA108" s="364"/>
      <c r="WFB108" s="364"/>
      <c r="WFC108" s="364"/>
      <c r="WFD108" s="364"/>
      <c r="WFE108" s="364"/>
      <c r="WFF108" s="364"/>
      <c r="WFG108" s="364"/>
      <c r="WFH108" s="364"/>
      <c r="WFI108" s="364"/>
      <c r="WFJ108" s="364"/>
      <c r="WFK108" s="364"/>
      <c r="WFL108" s="364"/>
      <c r="WFM108" s="364"/>
      <c r="WFN108" s="364"/>
      <c r="WFO108" s="364"/>
      <c r="WFP108" s="364"/>
      <c r="WFQ108" s="364"/>
      <c r="WFR108" s="364"/>
      <c r="WFS108" s="364"/>
      <c r="WFT108" s="364"/>
      <c r="WFU108" s="364"/>
      <c r="WFV108" s="364"/>
      <c r="WFW108" s="364"/>
      <c r="WFX108" s="364"/>
      <c r="WFY108" s="364"/>
      <c r="WFZ108" s="364"/>
      <c r="WGA108" s="364"/>
      <c r="WGB108" s="364"/>
      <c r="WGC108" s="364"/>
      <c r="WGD108" s="364"/>
      <c r="WGE108" s="364"/>
      <c r="WGF108" s="364"/>
      <c r="WGG108" s="364"/>
      <c r="WGH108" s="364"/>
      <c r="WGI108" s="364"/>
      <c r="WGJ108" s="364"/>
      <c r="WGK108" s="364"/>
      <c r="WGL108" s="364"/>
      <c r="WGM108" s="364"/>
      <c r="WGN108" s="364"/>
      <c r="WGO108" s="364"/>
      <c r="WGP108" s="364"/>
      <c r="WGQ108" s="364"/>
      <c r="WGR108" s="364"/>
      <c r="WGS108" s="364"/>
      <c r="WGT108" s="364"/>
      <c r="WGU108" s="364"/>
      <c r="WGV108" s="364"/>
      <c r="WGW108" s="364"/>
      <c r="WGX108" s="364"/>
      <c r="WGY108" s="364"/>
      <c r="WGZ108" s="364"/>
      <c r="WHA108" s="364"/>
      <c r="WHB108" s="364"/>
      <c r="WHC108" s="364"/>
      <c r="WHD108" s="364"/>
      <c r="WHE108" s="364"/>
      <c r="WHF108" s="364"/>
      <c r="WHG108" s="364"/>
      <c r="WHH108" s="364"/>
      <c r="WHI108" s="364"/>
      <c r="WHJ108" s="364"/>
      <c r="WHK108" s="364"/>
      <c r="WHL108" s="364"/>
      <c r="WHM108" s="364"/>
      <c r="WHN108" s="364"/>
      <c r="WHO108" s="364"/>
      <c r="WHP108" s="364"/>
      <c r="WHQ108" s="364"/>
      <c r="WHR108" s="364"/>
      <c r="WHS108" s="364"/>
      <c r="WHT108" s="364"/>
      <c r="WHU108" s="364"/>
      <c r="WHV108" s="364"/>
      <c r="WHW108" s="364"/>
      <c r="WHX108" s="364"/>
      <c r="WHY108" s="364"/>
      <c r="WHZ108" s="364"/>
      <c r="WIA108" s="364"/>
      <c r="WIB108" s="364"/>
      <c r="WIC108" s="364"/>
      <c r="WID108" s="364"/>
      <c r="WIE108" s="364"/>
      <c r="WIF108" s="364"/>
      <c r="WIG108" s="364"/>
      <c r="WIH108" s="364"/>
      <c r="WII108" s="364"/>
      <c r="WIJ108" s="364"/>
      <c r="WIK108" s="364"/>
      <c r="WIL108" s="364"/>
      <c r="WIM108" s="364"/>
      <c r="WIN108" s="364"/>
      <c r="WIO108" s="364"/>
      <c r="WIP108" s="364"/>
      <c r="WIQ108" s="364"/>
      <c r="WIR108" s="364"/>
      <c r="WIS108" s="364"/>
      <c r="WIT108" s="364"/>
      <c r="WIU108" s="364"/>
      <c r="WIV108" s="364"/>
      <c r="WIW108" s="364"/>
      <c r="WIX108" s="364"/>
      <c r="WIY108" s="364"/>
      <c r="WIZ108" s="364"/>
      <c r="WJA108" s="364"/>
      <c r="WJB108" s="364"/>
      <c r="WJC108" s="364"/>
      <c r="WJD108" s="364"/>
      <c r="WJE108" s="364"/>
      <c r="WJF108" s="364"/>
      <c r="WJG108" s="364"/>
      <c r="WJH108" s="364"/>
      <c r="WJI108" s="364"/>
      <c r="WJJ108" s="364"/>
      <c r="WJK108" s="364"/>
      <c r="WJL108" s="364"/>
      <c r="WJM108" s="364"/>
      <c r="WJN108" s="364"/>
      <c r="WJO108" s="364"/>
      <c r="WJP108" s="364"/>
      <c r="WJQ108" s="364"/>
      <c r="WJR108" s="364"/>
      <c r="WJS108" s="364"/>
      <c r="WJT108" s="364"/>
      <c r="WJU108" s="364"/>
      <c r="WJV108" s="364"/>
      <c r="WJW108" s="364"/>
      <c r="WJX108" s="364"/>
      <c r="WJY108" s="364"/>
      <c r="WJZ108" s="364"/>
      <c r="WKA108" s="364"/>
      <c r="WKB108" s="364"/>
      <c r="WKC108" s="364"/>
      <c r="WKD108" s="364"/>
      <c r="WKE108" s="364"/>
      <c r="WKF108" s="364"/>
      <c r="WKG108" s="364"/>
      <c r="WKH108" s="364"/>
      <c r="WKI108" s="364"/>
      <c r="WKJ108" s="364"/>
      <c r="WKK108" s="364"/>
      <c r="WKL108" s="364"/>
      <c r="WKM108" s="364"/>
      <c r="WKN108" s="364"/>
      <c r="WKO108" s="364"/>
      <c r="WKP108" s="364"/>
      <c r="WKQ108" s="364"/>
      <c r="WKR108" s="364"/>
      <c r="WKS108" s="364"/>
      <c r="WKT108" s="364"/>
      <c r="WKU108" s="364"/>
      <c r="WKV108" s="364"/>
      <c r="WKW108" s="364"/>
      <c r="WKX108" s="364"/>
      <c r="WKY108" s="364"/>
      <c r="WKZ108" s="364"/>
      <c r="WLA108" s="364"/>
      <c r="WLB108" s="364"/>
      <c r="WLC108" s="364"/>
      <c r="WLD108" s="364"/>
      <c r="WLE108" s="364"/>
      <c r="WLF108" s="364"/>
      <c r="WLG108" s="364"/>
      <c r="WLH108" s="364"/>
      <c r="WLI108" s="364"/>
      <c r="WLJ108" s="364"/>
      <c r="WLK108" s="364"/>
      <c r="WLL108" s="364"/>
      <c r="WLM108" s="364"/>
      <c r="WLN108" s="364"/>
      <c r="WLO108" s="364"/>
      <c r="WLP108" s="364"/>
      <c r="WLQ108" s="364"/>
      <c r="WLR108" s="364"/>
      <c r="WLS108" s="364"/>
      <c r="WLT108" s="364"/>
      <c r="WLU108" s="364"/>
      <c r="WLV108" s="364"/>
      <c r="WLW108" s="364"/>
      <c r="WLX108" s="364"/>
      <c r="WLY108" s="364"/>
      <c r="WLZ108" s="364"/>
      <c r="WMA108" s="364"/>
      <c r="WMB108" s="364"/>
      <c r="WMC108" s="364"/>
      <c r="WMD108" s="364"/>
      <c r="WME108" s="364"/>
      <c r="WMF108" s="364"/>
      <c r="WMG108" s="364"/>
      <c r="WMH108" s="364"/>
      <c r="WMI108" s="364"/>
      <c r="WMJ108" s="364"/>
      <c r="WMK108" s="364"/>
      <c r="WML108" s="364"/>
      <c r="WMM108" s="364"/>
      <c r="WMN108" s="364"/>
      <c r="WMO108" s="364"/>
      <c r="WMP108" s="364"/>
      <c r="WMQ108" s="364"/>
      <c r="WMR108" s="364"/>
      <c r="WMS108" s="364"/>
      <c r="WMT108" s="364"/>
      <c r="WMU108" s="364"/>
      <c r="WMV108" s="364"/>
      <c r="WMW108" s="364"/>
      <c r="WMX108" s="364"/>
      <c r="WMY108" s="364"/>
      <c r="WMZ108" s="364"/>
      <c r="WNA108" s="364"/>
      <c r="WNB108" s="364"/>
      <c r="WNC108" s="364"/>
      <c r="WND108" s="364"/>
      <c r="WNE108" s="364"/>
      <c r="WNF108" s="364"/>
      <c r="WNG108" s="364"/>
      <c r="WNH108" s="364"/>
      <c r="WNI108" s="364"/>
      <c r="WNJ108" s="364"/>
      <c r="WNK108" s="364"/>
      <c r="WNL108" s="364"/>
      <c r="WNM108" s="364"/>
      <c r="WNN108" s="364"/>
      <c r="WNO108" s="364"/>
      <c r="WNP108" s="364"/>
      <c r="WNQ108" s="364"/>
      <c r="WNR108" s="364"/>
      <c r="WNS108" s="364"/>
      <c r="WNT108" s="364"/>
      <c r="WNU108" s="364"/>
      <c r="WNV108" s="364"/>
      <c r="WNW108" s="364"/>
      <c r="WNX108" s="364"/>
      <c r="WNY108" s="364"/>
      <c r="WNZ108" s="364"/>
      <c r="WOA108" s="364"/>
      <c r="WOB108" s="364"/>
      <c r="WOC108" s="364"/>
      <c r="WOD108" s="364"/>
      <c r="WOE108" s="364"/>
      <c r="WOF108" s="364"/>
      <c r="WOG108" s="364"/>
      <c r="WOH108" s="364"/>
      <c r="WOI108" s="364"/>
      <c r="WOJ108" s="364"/>
      <c r="WOK108" s="364"/>
      <c r="WOL108" s="364"/>
      <c r="WOM108" s="364"/>
      <c r="WON108" s="364"/>
      <c r="WOO108" s="364"/>
      <c r="WOP108" s="364"/>
      <c r="WOQ108" s="364"/>
      <c r="WOR108" s="364"/>
      <c r="WOS108" s="364"/>
      <c r="WOT108" s="364"/>
      <c r="WOU108" s="364"/>
      <c r="WOV108" s="364"/>
      <c r="WOW108" s="364"/>
      <c r="WOX108" s="364"/>
      <c r="WOY108" s="364"/>
      <c r="WOZ108" s="364"/>
      <c r="WPA108" s="364"/>
      <c r="WPB108" s="364"/>
      <c r="WPC108" s="364"/>
      <c r="WPD108" s="364"/>
      <c r="WPE108" s="364"/>
      <c r="WPF108" s="364"/>
      <c r="WPG108" s="364"/>
      <c r="WPH108" s="364"/>
      <c r="WPI108" s="364"/>
      <c r="WPJ108" s="364"/>
      <c r="WPK108" s="364"/>
      <c r="WPL108" s="364"/>
      <c r="WPM108" s="364"/>
      <c r="WPN108" s="364"/>
      <c r="WPO108" s="364"/>
      <c r="WPP108" s="364"/>
      <c r="WPQ108" s="364"/>
      <c r="WPR108" s="364"/>
      <c r="WPS108" s="364"/>
      <c r="WPT108" s="364"/>
      <c r="WPU108" s="364"/>
      <c r="WPV108" s="364"/>
      <c r="WPW108" s="364"/>
      <c r="WPX108" s="364"/>
      <c r="WPY108" s="364"/>
      <c r="WPZ108" s="364"/>
      <c r="WQA108" s="364"/>
      <c r="WQB108" s="364"/>
      <c r="WQC108" s="364"/>
      <c r="WQD108" s="364"/>
      <c r="WQE108" s="364"/>
      <c r="WQF108" s="364"/>
      <c r="WQG108" s="364"/>
      <c r="WQH108" s="364"/>
      <c r="WQI108" s="364"/>
      <c r="WQJ108" s="364"/>
      <c r="WQK108" s="364"/>
      <c r="WQL108" s="364"/>
      <c r="WQM108" s="364"/>
      <c r="WQN108" s="364"/>
      <c r="WQO108" s="364"/>
      <c r="WQP108" s="364"/>
      <c r="WQQ108" s="364"/>
      <c r="WQR108" s="364"/>
      <c r="WQS108" s="364"/>
      <c r="WQT108" s="364"/>
      <c r="WQU108" s="364"/>
      <c r="WQV108" s="364"/>
      <c r="WQW108" s="364"/>
      <c r="WQX108" s="364"/>
      <c r="WQY108" s="364"/>
      <c r="WQZ108" s="364"/>
      <c r="WRA108" s="364"/>
      <c r="WRB108" s="364"/>
      <c r="WRC108" s="364"/>
      <c r="WRD108" s="364"/>
      <c r="WRE108" s="364"/>
      <c r="WRF108" s="364"/>
      <c r="WRG108" s="364"/>
      <c r="WRH108" s="364"/>
      <c r="WRI108" s="364"/>
      <c r="WRJ108" s="364"/>
      <c r="WRK108" s="364"/>
      <c r="WRL108" s="364"/>
      <c r="WRM108" s="364"/>
      <c r="WRN108" s="364"/>
      <c r="WRO108" s="364"/>
      <c r="WRP108" s="364"/>
      <c r="WRQ108" s="364"/>
      <c r="WRR108" s="364"/>
      <c r="WRS108" s="364"/>
      <c r="WRT108" s="364"/>
      <c r="WRU108" s="364"/>
      <c r="WRV108" s="364"/>
      <c r="WRW108" s="364"/>
      <c r="WRX108" s="364"/>
      <c r="WRY108" s="364"/>
      <c r="WRZ108" s="364"/>
      <c r="WSA108" s="364"/>
      <c r="WSB108" s="364"/>
      <c r="WSC108" s="364"/>
      <c r="WSD108" s="364"/>
      <c r="WSE108" s="364"/>
      <c r="WSF108" s="364"/>
      <c r="WSG108" s="364"/>
      <c r="WSH108" s="364"/>
      <c r="WSI108" s="364"/>
      <c r="WSJ108" s="364"/>
      <c r="WSK108" s="364"/>
      <c r="WSL108" s="364"/>
      <c r="WSM108" s="364"/>
      <c r="WSN108" s="364"/>
      <c r="WSO108" s="364"/>
      <c r="WSP108" s="364"/>
      <c r="WSQ108" s="364"/>
      <c r="WSR108" s="364"/>
      <c r="WSS108" s="364"/>
      <c r="WST108" s="364"/>
      <c r="WSU108" s="364"/>
      <c r="WSV108" s="364"/>
      <c r="WSW108" s="364"/>
      <c r="WSX108" s="364"/>
      <c r="WSY108" s="364"/>
      <c r="WSZ108" s="364"/>
      <c r="WTA108" s="364"/>
      <c r="WTB108" s="364"/>
      <c r="WTC108" s="364"/>
      <c r="WTD108" s="364"/>
      <c r="WTE108" s="364"/>
      <c r="WTF108" s="364"/>
      <c r="WTG108" s="364"/>
      <c r="WTH108" s="364"/>
      <c r="WTI108" s="364"/>
      <c r="WTJ108" s="364"/>
      <c r="WTK108" s="364"/>
      <c r="WTL108" s="364"/>
      <c r="WTM108" s="364"/>
      <c r="WTN108" s="364"/>
      <c r="WTO108" s="364"/>
      <c r="WTP108" s="364"/>
      <c r="WTQ108" s="364"/>
      <c r="WTR108" s="364"/>
      <c r="WTS108" s="364"/>
      <c r="WTT108" s="364"/>
      <c r="WTU108" s="364"/>
      <c r="WTV108" s="364"/>
      <c r="WTW108" s="364"/>
      <c r="WTX108" s="364"/>
      <c r="WTY108" s="364"/>
      <c r="WTZ108" s="364"/>
      <c r="WUA108" s="364"/>
      <c r="WUB108" s="364"/>
      <c r="WUC108" s="364"/>
      <c r="WUD108" s="364"/>
      <c r="WUE108" s="364"/>
      <c r="WUF108" s="364"/>
      <c r="WUG108" s="364"/>
      <c r="WUH108" s="364"/>
      <c r="WUI108" s="364"/>
      <c r="WUJ108" s="364"/>
      <c r="WUK108" s="364"/>
      <c r="WUL108" s="364"/>
      <c r="WUM108" s="364"/>
      <c r="WUN108" s="364"/>
      <c r="WUO108" s="364"/>
      <c r="WUP108" s="364"/>
      <c r="WUQ108" s="364"/>
      <c r="WUR108" s="364"/>
      <c r="WUS108" s="364"/>
      <c r="WUT108" s="364"/>
      <c r="WUU108" s="364"/>
      <c r="WUV108" s="364"/>
      <c r="WUW108" s="364"/>
      <c r="WUX108" s="364"/>
      <c r="WUY108" s="364"/>
      <c r="WUZ108" s="364"/>
      <c r="WVA108" s="364"/>
      <c r="WVB108" s="364"/>
      <c r="WVC108" s="364"/>
      <c r="WVD108" s="364"/>
      <c r="WVE108" s="364"/>
      <c r="WVF108" s="364"/>
      <c r="WVG108" s="364"/>
      <c r="WVH108" s="364"/>
      <c r="WVI108" s="364"/>
      <c r="WVJ108" s="364"/>
      <c r="WVK108" s="364"/>
      <c r="WVL108" s="364"/>
      <c r="WVM108" s="364"/>
      <c r="WVN108" s="364"/>
      <c r="WVO108" s="364"/>
      <c r="WVP108" s="364"/>
      <c r="WVQ108" s="364"/>
      <c r="WVR108" s="364"/>
      <c r="WVS108" s="364"/>
      <c r="WVT108" s="364"/>
      <c r="WVU108" s="364"/>
      <c r="WVV108" s="364"/>
      <c r="WVW108" s="364"/>
      <c r="WVX108" s="364"/>
      <c r="WVY108" s="364"/>
      <c r="WVZ108" s="364"/>
      <c r="WWA108" s="364"/>
      <c r="WWB108" s="364"/>
      <c r="WWC108" s="364"/>
      <c r="WWD108" s="364"/>
      <c r="WWE108" s="364"/>
      <c r="WWF108" s="364"/>
      <c r="WWG108" s="364"/>
      <c r="WWH108" s="364"/>
      <c r="WWI108" s="364"/>
      <c r="WWJ108" s="364"/>
      <c r="WWK108" s="364"/>
      <c r="WWL108" s="364"/>
      <c r="WWM108" s="364"/>
      <c r="WWN108" s="364"/>
      <c r="WWO108" s="364"/>
      <c r="WWP108" s="364"/>
      <c r="WWQ108" s="364"/>
      <c r="WWR108" s="364"/>
      <c r="WWS108" s="364"/>
      <c r="WWT108" s="364"/>
      <c r="WWU108" s="364"/>
      <c r="WWV108" s="364"/>
      <c r="WWW108" s="364"/>
      <c r="WWX108" s="364"/>
      <c r="WWY108" s="364"/>
      <c r="WWZ108" s="364"/>
      <c r="WXA108" s="364"/>
      <c r="WXB108" s="364"/>
      <c r="WXC108" s="364"/>
      <c r="WXD108" s="364"/>
      <c r="WXE108" s="364"/>
      <c r="WXF108" s="364"/>
      <c r="WXG108" s="364"/>
      <c r="WXH108" s="364"/>
      <c r="WXI108" s="364"/>
      <c r="WXJ108" s="364"/>
      <c r="WXK108" s="364"/>
      <c r="WXL108" s="364"/>
      <c r="WXM108" s="364"/>
      <c r="WXN108" s="364"/>
      <c r="WXO108" s="364"/>
      <c r="WXP108" s="364"/>
      <c r="WXQ108" s="364"/>
      <c r="WXR108" s="364"/>
      <c r="WXS108" s="364"/>
      <c r="WXT108" s="364"/>
      <c r="WXU108" s="364"/>
      <c r="WXV108" s="364"/>
      <c r="WXW108" s="364"/>
      <c r="WXX108" s="364"/>
      <c r="WXY108" s="364"/>
      <c r="WXZ108" s="364"/>
      <c r="WYA108" s="364"/>
      <c r="WYB108" s="364"/>
      <c r="WYC108" s="364"/>
      <c r="WYD108" s="364"/>
      <c r="WYE108" s="364"/>
      <c r="WYF108" s="364"/>
      <c r="WYG108" s="364"/>
      <c r="WYH108" s="364"/>
      <c r="WYI108" s="364"/>
      <c r="WYJ108" s="364"/>
      <c r="WYK108" s="364"/>
      <c r="WYL108" s="364"/>
      <c r="WYM108" s="364"/>
      <c r="WYN108" s="364"/>
      <c r="WYO108" s="364"/>
      <c r="WYP108" s="364"/>
      <c r="WYQ108" s="364"/>
      <c r="WYR108" s="364"/>
      <c r="WYS108" s="364"/>
      <c r="WYT108" s="364"/>
      <c r="WYU108" s="364"/>
      <c r="WYV108" s="364"/>
      <c r="WYW108" s="364"/>
      <c r="WYX108" s="364"/>
      <c r="WYY108" s="364"/>
      <c r="WYZ108" s="364"/>
      <c r="WZA108" s="364"/>
      <c r="WZB108" s="364"/>
      <c r="WZC108" s="364"/>
      <c r="WZD108" s="364"/>
      <c r="WZE108" s="364"/>
      <c r="WZF108" s="364"/>
      <c r="WZG108" s="364"/>
      <c r="WZH108" s="364"/>
      <c r="WZI108" s="364"/>
      <c r="WZJ108" s="364"/>
      <c r="WZK108" s="364"/>
      <c r="WZL108" s="364"/>
      <c r="WZM108" s="364"/>
      <c r="WZN108" s="364"/>
      <c r="WZO108" s="364"/>
      <c r="WZP108" s="364"/>
      <c r="WZQ108" s="364"/>
      <c r="WZR108" s="364"/>
      <c r="WZS108" s="364"/>
      <c r="WZT108" s="364"/>
      <c r="WZU108" s="364"/>
      <c r="WZV108" s="364"/>
      <c r="WZW108" s="364"/>
      <c r="WZX108" s="364"/>
      <c r="WZY108" s="364"/>
      <c r="WZZ108" s="364"/>
      <c r="XAA108" s="364"/>
      <c r="XAB108" s="364"/>
      <c r="XAC108" s="364"/>
      <c r="XAD108" s="364"/>
      <c r="XAE108" s="364"/>
      <c r="XAF108" s="364"/>
      <c r="XAG108" s="364"/>
      <c r="XAH108" s="364"/>
      <c r="XAI108" s="364"/>
      <c r="XAJ108" s="364"/>
      <c r="XAK108" s="364"/>
      <c r="XAL108" s="364"/>
      <c r="XAM108" s="364"/>
      <c r="XAN108" s="364"/>
      <c r="XAO108" s="364"/>
      <c r="XAP108" s="364"/>
      <c r="XAQ108" s="364"/>
      <c r="XAR108" s="364"/>
      <c r="XAS108" s="364"/>
      <c r="XAT108" s="364"/>
      <c r="XAU108" s="364"/>
      <c r="XAV108" s="364"/>
      <c r="XAW108" s="364"/>
      <c r="XAX108" s="364"/>
      <c r="XAY108" s="364"/>
      <c r="XAZ108" s="364"/>
      <c r="XBA108" s="364"/>
      <c r="XBB108" s="364"/>
      <c r="XBC108" s="364"/>
      <c r="XBD108" s="364"/>
      <c r="XBE108" s="364"/>
    </row>
    <row r="109" spans="1:16281" s="355" customFormat="1" hidden="1" x14ac:dyDescent="0.25">
      <c r="A109" s="385" t="s">
        <v>356</v>
      </c>
      <c r="B109" s="364"/>
      <c r="C109" s="279">
        <f>(1+assiette_csgcrds*(crds+tx_csgimp)/(1-tx_cotsal))*C47*12</f>
        <v>0</v>
      </c>
      <c r="D109" s="364"/>
      <c r="E109" s="364"/>
      <c r="F109" s="364"/>
      <c r="G109" s="364"/>
      <c r="H109" s="364"/>
      <c r="I109" s="364"/>
      <c r="J109" s="364"/>
      <c r="K109" s="364"/>
      <c r="L109" s="364"/>
      <c r="M109" s="364"/>
      <c r="N109" s="364"/>
      <c r="O109" s="364"/>
      <c r="P109" s="364"/>
      <c r="Q109" s="364"/>
      <c r="R109" s="364"/>
      <c r="S109" s="364"/>
      <c r="T109" s="364"/>
      <c r="U109" s="364"/>
      <c r="V109" s="364"/>
      <c r="W109" s="364"/>
      <c r="X109" s="364"/>
      <c r="Y109" s="364"/>
      <c r="Z109" s="364"/>
      <c r="AA109" s="364"/>
      <c r="AB109" s="364"/>
      <c r="AC109" s="364"/>
      <c r="AD109" s="364"/>
      <c r="AE109" s="364"/>
      <c r="AF109" s="364"/>
      <c r="AG109" s="364"/>
      <c r="AH109" s="364"/>
      <c r="AI109" s="364"/>
      <c r="AJ109" s="364"/>
      <c r="AK109" s="364"/>
      <c r="AL109" s="364"/>
      <c r="AM109" s="364"/>
      <c r="AN109" s="364"/>
      <c r="AO109" s="364"/>
      <c r="AP109" s="364"/>
      <c r="AQ109" s="364"/>
      <c r="AR109" s="364"/>
      <c r="AS109" s="364"/>
      <c r="AT109" s="364"/>
      <c r="AU109" s="364"/>
      <c r="AV109" s="364"/>
      <c r="AW109" s="364"/>
      <c r="AX109" s="364"/>
      <c r="AY109" s="364"/>
      <c r="AZ109" s="364"/>
      <c r="BA109" s="364"/>
      <c r="BB109" s="364"/>
      <c r="BC109" s="364"/>
      <c r="BD109" s="364"/>
      <c r="BE109" s="364"/>
      <c r="BF109" s="364"/>
      <c r="BG109" s="364"/>
      <c r="BH109" s="364"/>
      <c r="BI109" s="364"/>
      <c r="BJ109" s="364"/>
      <c r="BK109" s="364"/>
      <c r="BL109" s="364"/>
      <c r="BM109" s="364"/>
      <c r="BN109" s="364"/>
      <c r="BO109" s="364"/>
      <c r="BP109" s="364"/>
      <c r="BQ109" s="364"/>
      <c r="BR109" s="364"/>
      <c r="BS109" s="364"/>
      <c r="BT109" s="364"/>
      <c r="BU109" s="364"/>
      <c r="BV109" s="364"/>
      <c r="BW109" s="364"/>
      <c r="BX109" s="364"/>
      <c r="BY109" s="364"/>
      <c r="BZ109" s="364"/>
      <c r="CA109" s="364"/>
      <c r="CB109" s="364"/>
      <c r="CC109" s="364"/>
      <c r="CD109" s="364"/>
      <c r="CE109" s="364"/>
      <c r="CF109" s="364"/>
      <c r="CG109" s="364"/>
      <c r="CH109" s="364"/>
      <c r="CI109" s="364"/>
      <c r="CJ109" s="364"/>
      <c r="CK109" s="364"/>
      <c r="CL109" s="364"/>
      <c r="CM109" s="364"/>
      <c r="CN109" s="364"/>
      <c r="CO109" s="364"/>
      <c r="CP109" s="364"/>
      <c r="CQ109" s="364"/>
      <c r="CR109" s="364"/>
      <c r="CS109" s="364"/>
      <c r="CT109" s="364"/>
      <c r="CU109" s="364"/>
      <c r="CV109" s="364"/>
      <c r="CW109" s="364"/>
      <c r="CX109" s="364"/>
      <c r="CY109" s="364"/>
      <c r="CZ109" s="364"/>
      <c r="DA109" s="364"/>
      <c r="DB109" s="364"/>
      <c r="DC109" s="364"/>
      <c r="DD109" s="364"/>
      <c r="DE109" s="364"/>
      <c r="DF109" s="364"/>
      <c r="DG109" s="364"/>
      <c r="DH109" s="364"/>
      <c r="DI109" s="364"/>
      <c r="DJ109" s="364"/>
      <c r="DK109" s="364"/>
      <c r="DL109" s="364"/>
      <c r="DM109" s="364"/>
      <c r="DN109" s="364"/>
      <c r="DO109" s="364"/>
      <c r="DP109" s="364"/>
      <c r="DQ109" s="364"/>
      <c r="DR109" s="364"/>
      <c r="DS109" s="364"/>
      <c r="DT109" s="364"/>
      <c r="DU109" s="364"/>
      <c r="DV109" s="364"/>
      <c r="DW109" s="364"/>
      <c r="DX109" s="364"/>
      <c r="DY109" s="364"/>
      <c r="DZ109" s="364"/>
      <c r="EA109" s="364"/>
      <c r="EB109" s="364"/>
      <c r="EC109" s="364"/>
      <c r="ED109" s="364"/>
      <c r="EE109" s="364"/>
      <c r="EF109" s="364"/>
      <c r="EG109" s="364"/>
      <c r="EH109" s="364"/>
      <c r="EI109" s="364"/>
      <c r="EJ109" s="364"/>
      <c r="EK109" s="364"/>
      <c r="EL109" s="364"/>
      <c r="EM109" s="364"/>
      <c r="EN109" s="364"/>
      <c r="EO109" s="364"/>
      <c r="EP109" s="364"/>
      <c r="EQ109" s="364"/>
      <c r="ER109" s="364"/>
      <c r="ES109" s="364"/>
      <c r="ET109" s="364"/>
      <c r="EU109" s="364"/>
      <c r="EV109" s="364"/>
      <c r="EW109" s="364"/>
      <c r="EX109" s="364"/>
      <c r="EY109" s="364"/>
      <c r="EZ109" s="364"/>
      <c r="FA109" s="364"/>
      <c r="FB109" s="364"/>
      <c r="FC109" s="364"/>
      <c r="FD109" s="364"/>
      <c r="FE109" s="364"/>
      <c r="FF109" s="364"/>
      <c r="FG109" s="364"/>
      <c r="FH109" s="364"/>
      <c r="FI109" s="364"/>
      <c r="FJ109" s="364"/>
      <c r="FK109" s="364"/>
      <c r="FL109" s="364"/>
      <c r="FM109" s="364"/>
      <c r="FN109" s="364"/>
      <c r="FO109" s="364"/>
      <c r="FP109" s="364"/>
      <c r="FQ109" s="364"/>
      <c r="FR109" s="364"/>
      <c r="FS109" s="364"/>
      <c r="FT109" s="364"/>
      <c r="FU109" s="364"/>
      <c r="FV109" s="364"/>
      <c r="FW109" s="364"/>
      <c r="FX109" s="364"/>
      <c r="FY109" s="364"/>
      <c r="FZ109" s="364"/>
      <c r="GA109" s="364"/>
      <c r="GB109" s="364"/>
      <c r="GC109" s="364"/>
      <c r="GD109" s="364"/>
      <c r="GE109" s="364"/>
      <c r="GF109" s="364"/>
      <c r="GG109" s="364"/>
      <c r="GH109" s="364"/>
      <c r="GI109" s="364"/>
      <c r="GJ109" s="364"/>
      <c r="GK109" s="364"/>
      <c r="GL109" s="364"/>
      <c r="GM109" s="364"/>
      <c r="GN109" s="364"/>
      <c r="GO109" s="364"/>
      <c r="GP109" s="364"/>
      <c r="GQ109" s="364"/>
      <c r="GR109" s="364"/>
      <c r="GS109" s="364"/>
      <c r="GT109" s="364"/>
      <c r="GU109" s="364"/>
      <c r="GV109" s="364"/>
      <c r="GW109" s="364"/>
      <c r="GX109" s="364"/>
      <c r="GY109" s="364"/>
      <c r="GZ109" s="364"/>
      <c r="HA109" s="364"/>
      <c r="HB109" s="364"/>
      <c r="HC109" s="364"/>
      <c r="HD109" s="364"/>
      <c r="HE109" s="364"/>
      <c r="HF109" s="364"/>
      <c r="HG109" s="364"/>
      <c r="HH109" s="364"/>
      <c r="HI109" s="364"/>
      <c r="HJ109" s="364"/>
      <c r="HK109" s="364"/>
      <c r="HL109" s="364"/>
      <c r="HM109" s="364"/>
      <c r="HN109" s="364"/>
      <c r="HO109" s="364"/>
      <c r="HP109" s="364"/>
      <c r="HQ109" s="364"/>
      <c r="HR109" s="364"/>
      <c r="HS109" s="364"/>
      <c r="HT109" s="364"/>
      <c r="HU109" s="364"/>
      <c r="HV109" s="364"/>
      <c r="HW109" s="364"/>
      <c r="HX109" s="364"/>
      <c r="HY109" s="364"/>
      <c r="HZ109" s="364"/>
      <c r="IA109" s="364"/>
      <c r="IB109" s="364"/>
      <c r="IC109" s="364"/>
      <c r="ID109" s="364"/>
      <c r="IE109" s="364"/>
      <c r="IF109" s="364"/>
      <c r="IG109" s="364"/>
      <c r="IH109" s="364"/>
      <c r="II109" s="364"/>
      <c r="IJ109" s="364"/>
      <c r="IK109" s="364"/>
      <c r="IL109" s="364"/>
      <c r="IM109" s="364"/>
      <c r="IN109" s="364"/>
      <c r="IO109" s="364"/>
      <c r="IP109" s="364"/>
      <c r="IQ109" s="364"/>
      <c r="IR109" s="364"/>
      <c r="IS109" s="364"/>
      <c r="IT109" s="364"/>
      <c r="IU109" s="364"/>
      <c r="IV109" s="364"/>
      <c r="IW109" s="364"/>
      <c r="IX109" s="364"/>
      <c r="IY109" s="364"/>
      <c r="IZ109" s="364"/>
      <c r="JA109" s="364"/>
      <c r="JB109" s="364"/>
      <c r="JC109" s="364"/>
      <c r="JD109" s="364"/>
      <c r="JE109" s="364"/>
      <c r="JF109" s="364"/>
      <c r="JG109" s="364"/>
      <c r="JH109" s="364"/>
      <c r="JI109" s="364"/>
      <c r="JJ109" s="364"/>
      <c r="JK109" s="364"/>
      <c r="JL109" s="364"/>
      <c r="JM109" s="364"/>
      <c r="JN109" s="364"/>
      <c r="JO109" s="364"/>
      <c r="JP109" s="364"/>
      <c r="JQ109" s="364"/>
      <c r="JR109" s="364"/>
      <c r="JS109" s="364"/>
      <c r="JT109" s="364"/>
      <c r="JU109" s="364"/>
      <c r="JV109" s="364"/>
      <c r="JW109" s="364"/>
      <c r="JX109" s="364"/>
      <c r="JY109" s="364"/>
      <c r="JZ109" s="364"/>
      <c r="KA109" s="364"/>
      <c r="KB109" s="364"/>
      <c r="KC109" s="364"/>
      <c r="KD109" s="364"/>
      <c r="KE109" s="364"/>
      <c r="KF109" s="364"/>
      <c r="KG109" s="364"/>
      <c r="KH109" s="364"/>
      <c r="KI109" s="364"/>
      <c r="KJ109" s="364"/>
      <c r="KK109" s="364"/>
      <c r="KL109" s="364"/>
      <c r="KM109" s="364"/>
      <c r="KN109" s="364"/>
      <c r="KO109" s="364"/>
      <c r="KP109" s="364"/>
      <c r="KQ109" s="364"/>
      <c r="KR109" s="364"/>
      <c r="KS109" s="364"/>
      <c r="KT109" s="364"/>
      <c r="KU109" s="364"/>
      <c r="KV109" s="364"/>
      <c r="KW109" s="364"/>
      <c r="KX109" s="364"/>
      <c r="KY109" s="364"/>
      <c r="KZ109" s="364"/>
      <c r="LA109" s="364"/>
      <c r="LB109" s="364"/>
      <c r="LC109" s="364"/>
      <c r="LD109" s="364"/>
      <c r="LE109" s="364"/>
      <c r="LF109" s="364"/>
      <c r="LG109" s="364"/>
      <c r="LH109" s="364"/>
      <c r="LI109" s="364"/>
      <c r="LJ109" s="364"/>
      <c r="LK109" s="364"/>
      <c r="LL109" s="364"/>
      <c r="LM109" s="364"/>
      <c r="LN109" s="364"/>
      <c r="LO109" s="364"/>
      <c r="LP109" s="364"/>
      <c r="LQ109" s="364"/>
      <c r="LR109" s="364"/>
      <c r="LS109" s="364"/>
      <c r="LT109" s="364"/>
      <c r="LU109" s="364"/>
      <c r="LV109" s="364"/>
      <c r="LW109" s="364"/>
      <c r="LX109" s="364"/>
      <c r="LY109" s="364"/>
      <c r="LZ109" s="364"/>
      <c r="MA109" s="364"/>
      <c r="MB109" s="364"/>
      <c r="MC109" s="364"/>
      <c r="MD109" s="364"/>
      <c r="ME109" s="364"/>
      <c r="MF109" s="364"/>
      <c r="MG109" s="364"/>
      <c r="MH109" s="364"/>
      <c r="MI109" s="364"/>
      <c r="MJ109" s="364"/>
      <c r="MK109" s="364"/>
      <c r="ML109" s="364"/>
      <c r="MM109" s="364"/>
      <c r="MN109" s="364"/>
      <c r="MO109" s="364"/>
      <c r="MP109" s="364"/>
      <c r="MQ109" s="364"/>
      <c r="MR109" s="364"/>
      <c r="MS109" s="364"/>
      <c r="MT109" s="364"/>
      <c r="MU109" s="364"/>
      <c r="MV109" s="364"/>
      <c r="MW109" s="364"/>
      <c r="MX109" s="364"/>
      <c r="MY109" s="364"/>
      <c r="MZ109" s="364"/>
      <c r="NA109" s="364"/>
      <c r="NB109" s="364"/>
      <c r="NC109" s="364"/>
      <c r="ND109" s="364"/>
      <c r="NE109" s="364"/>
      <c r="NF109" s="364"/>
      <c r="NG109" s="364"/>
      <c r="NH109" s="364"/>
      <c r="NI109" s="364"/>
      <c r="NJ109" s="364"/>
      <c r="NK109" s="364"/>
      <c r="NL109" s="364"/>
      <c r="NM109" s="364"/>
      <c r="NN109" s="364"/>
      <c r="NO109" s="364"/>
      <c r="NP109" s="364"/>
      <c r="NQ109" s="364"/>
      <c r="NR109" s="364"/>
      <c r="NS109" s="364"/>
      <c r="NT109" s="364"/>
      <c r="NU109" s="364"/>
      <c r="NV109" s="364"/>
      <c r="NW109" s="364"/>
      <c r="NX109" s="364"/>
      <c r="NY109" s="364"/>
      <c r="NZ109" s="364"/>
      <c r="OA109" s="364"/>
      <c r="OB109" s="364"/>
      <c r="OC109" s="364"/>
      <c r="OD109" s="364"/>
      <c r="OE109" s="364"/>
      <c r="OF109" s="364"/>
      <c r="OG109" s="364"/>
      <c r="OH109" s="364"/>
      <c r="OI109" s="364"/>
      <c r="OJ109" s="364"/>
      <c r="OK109" s="364"/>
      <c r="OL109" s="364"/>
      <c r="OM109" s="364"/>
      <c r="ON109" s="364"/>
      <c r="OO109" s="364"/>
      <c r="OP109" s="364"/>
      <c r="OQ109" s="364"/>
      <c r="OR109" s="364"/>
      <c r="OS109" s="364"/>
      <c r="OT109" s="364"/>
      <c r="OU109" s="364"/>
      <c r="OV109" s="364"/>
      <c r="OW109" s="364"/>
      <c r="OX109" s="364"/>
      <c r="OY109" s="364"/>
      <c r="OZ109" s="364"/>
      <c r="PA109" s="364"/>
      <c r="PB109" s="364"/>
      <c r="PC109" s="364"/>
      <c r="PD109" s="364"/>
      <c r="PE109" s="364"/>
      <c r="PF109" s="364"/>
      <c r="PG109" s="364"/>
      <c r="PH109" s="364"/>
      <c r="PI109" s="364"/>
      <c r="PJ109" s="364"/>
      <c r="PK109" s="364"/>
      <c r="PL109" s="364"/>
      <c r="PM109" s="364"/>
      <c r="PN109" s="364"/>
      <c r="PO109" s="364"/>
      <c r="PP109" s="364"/>
      <c r="PQ109" s="364"/>
      <c r="PR109" s="364"/>
      <c r="PS109" s="364"/>
      <c r="PT109" s="364"/>
      <c r="PU109" s="364"/>
      <c r="PV109" s="364"/>
      <c r="PW109" s="364"/>
      <c r="PX109" s="364"/>
      <c r="PY109" s="364"/>
      <c r="PZ109" s="364"/>
      <c r="QA109" s="364"/>
      <c r="QB109" s="364"/>
      <c r="QC109" s="364"/>
      <c r="QD109" s="364"/>
      <c r="QE109" s="364"/>
      <c r="QF109" s="364"/>
      <c r="QG109" s="364"/>
      <c r="QH109" s="364"/>
      <c r="QI109" s="364"/>
      <c r="QJ109" s="364"/>
      <c r="QK109" s="364"/>
      <c r="QL109" s="364"/>
      <c r="QM109" s="364"/>
      <c r="QN109" s="364"/>
      <c r="QO109" s="364"/>
      <c r="QP109" s="364"/>
      <c r="QQ109" s="364"/>
      <c r="QR109" s="364"/>
      <c r="QS109" s="364"/>
      <c r="QT109" s="364"/>
      <c r="QU109" s="364"/>
      <c r="QV109" s="364"/>
      <c r="QW109" s="364"/>
      <c r="QX109" s="364"/>
      <c r="QY109" s="364"/>
      <c r="QZ109" s="364"/>
      <c r="RA109" s="364"/>
      <c r="RB109" s="364"/>
      <c r="RC109" s="364"/>
      <c r="RD109" s="364"/>
      <c r="RE109" s="364"/>
      <c r="RF109" s="364"/>
      <c r="RG109" s="364"/>
      <c r="RH109" s="364"/>
      <c r="RI109" s="364"/>
      <c r="RJ109" s="364"/>
      <c r="RK109" s="364"/>
      <c r="RL109" s="364"/>
      <c r="RM109" s="364"/>
      <c r="RN109" s="364"/>
      <c r="RO109" s="364"/>
      <c r="RP109" s="364"/>
      <c r="RQ109" s="364"/>
      <c r="RR109" s="364"/>
      <c r="RS109" s="364"/>
      <c r="RT109" s="364"/>
      <c r="RU109" s="364"/>
      <c r="RV109" s="364"/>
      <c r="RW109" s="364"/>
      <c r="RX109" s="364"/>
      <c r="RY109" s="364"/>
      <c r="RZ109" s="364"/>
      <c r="SA109" s="364"/>
      <c r="SB109" s="364"/>
      <c r="SC109" s="364"/>
      <c r="SD109" s="364"/>
      <c r="SE109" s="364"/>
      <c r="SF109" s="364"/>
      <c r="SG109" s="364"/>
      <c r="SH109" s="364"/>
      <c r="SI109" s="364"/>
      <c r="SJ109" s="364"/>
      <c r="SK109" s="364"/>
      <c r="SL109" s="364"/>
      <c r="SM109" s="364"/>
      <c r="SN109" s="364"/>
      <c r="SO109" s="364"/>
      <c r="SP109" s="364"/>
      <c r="SQ109" s="364"/>
      <c r="SR109" s="364"/>
      <c r="SS109" s="364"/>
      <c r="ST109" s="364"/>
      <c r="SU109" s="364"/>
      <c r="SV109" s="364"/>
      <c r="SW109" s="364"/>
      <c r="SX109" s="364"/>
      <c r="SY109" s="364"/>
      <c r="SZ109" s="364"/>
      <c r="TA109" s="364"/>
      <c r="TB109" s="364"/>
      <c r="TC109" s="364"/>
      <c r="TD109" s="364"/>
      <c r="TE109" s="364"/>
      <c r="TF109" s="364"/>
      <c r="TG109" s="364"/>
      <c r="TH109" s="364"/>
      <c r="TI109" s="364"/>
      <c r="TJ109" s="364"/>
      <c r="TK109" s="364"/>
      <c r="TL109" s="364"/>
      <c r="TM109" s="364"/>
      <c r="TN109" s="364"/>
      <c r="TO109" s="364"/>
      <c r="TP109" s="364"/>
      <c r="TQ109" s="364"/>
      <c r="TR109" s="364"/>
      <c r="TS109" s="364"/>
      <c r="TT109" s="364"/>
      <c r="TU109" s="364"/>
      <c r="TV109" s="364"/>
      <c r="TW109" s="364"/>
      <c r="TX109" s="364"/>
      <c r="TY109" s="364"/>
      <c r="TZ109" s="364"/>
      <c r="UA109" s="364"/>
      <c r="UB109" s="364"/>
      <c r="UC109" s="364"/>
      <c r="UD109" s="364"/>
      <c r="UE109" s="364"/>
      <c r="UF109" s="364"/>
      <c r="UG109" s="364"/>
      <c r="UH109" s="364"/>
      <c r="UI109" s="364"/>
      <c r="UJ109" s="364"/>
      <c r="UK109" s="364"/>
      <c r="UL109" s="364"/>
      <c r="UM109" s="364"/>
      <c r="UN109" s="364"/>
      <c r="UO109" s="364"/>
      <c r="UP109" s="364"/>
      <c r="UQ109" s="364"/>
      <c r="UR109" s="364"/>
      <c r="US109" s="364"/>
      <c r="UT109" s="364"/>
      <c r="UU109" s="364"/>
      <c r="UV109" s="364"/>
      <c r="UW109" s="364"/>
      <c r="UX109" s="364"/>
      <c r="UY109" s="364"/>
      <c r="UZ109" s="364"/>
      <c r="VA109" s="364"/>
      <c r="VB109" s="364"/>
      <c r="VC109" s="364"/>
      <c r="VD109" s="364"/>
      <c r="VE109" s="364"/>
      <c r="VF109" s="364"/>
      <c r="VG109" s="364"/>
      <c r="VH109" s="364"/>
      <c r="VI109" s="364"/>
      <c r="VJ109" s="364"/>
      <c r="VK109" s="364"/>
      <c r="VL109" s="364"/>
      <c r="VM109" s="364"/>
      <c r="VN109" s="364"/>
      <c r="VO109" s="364"/>
      <c r="VP109" s="364"/>
      <c r="VQ109" s="364"/>
      <c r="VR109" s="364"/>
      <c r="VS109" s="364"/>
      <c r="VT109" s="364"/>
      <c r="VU109" s="364"/>
      <c r="VV109" s="364"/>
      <c r="VW109" s="364"/>
      <c r="VX109" s="364"/>
      <c r="VY109" s="364"/>
      <c r="VZ109" s="364"/>
      <c r="WA109" s="364"/>
      <c r="WB109" s="364"/>
      <c r="WC109" s="364"/>
      <c r="WD109" s="364"/>
      <c r="WE109" s="364"/>
      <c r="WF109" s="364"/>
      <c r="WG109" s="364"/>
      <c r="WH109" s="364"/>
      <c r="WI109" s="364"/>
      <c r="WJ109" s="364"/>
      <c r="WK109" s="364"/>
      <c r="WL109" s="364"/>
      <c r="WM109" s="364"/>
      <c r="WN109" s="364"/>
      <c r="WO109" s="364"/>
      <c r="WP109" s="364"/>
      <c r="WQ109" s="364"/>
      <c r="WR109" s="364"/>
      <c r="WS109" s="364"/>
      <c r="WT109" s="364"/>
      <c r="WU109" s="364"/>
      <c r="WV109" s="364"/>
      <c r="WW109" s="364"/>
      <c r="WX109" s="364"/>
      <c r="WY109" s="364"/>
      <c r="WZ109" s="364"/>
      <c r="XA109" s="364"/>
      <c r="XB109" s="364"/>
      <c r="XC109" s="364"/>
      <c r="XD109" s="364"/>
      <c r="XE109" s="364"/>
      <c r="XF109" s="364"/>
      <c r="XG109" s="364"/>
      <c r="XH109" s="364"/>
      <c r="XI109" s="364"/>
      <c r="XJ109" s="364"/>
      <c r="XK109" s="364"/>
      <c r="XL109" s="364"/>
      <c r="XM109" s="364"/>
      <c r="XN109" s="364"/>
      <c r="XO109" s="364"/>
      <c r="XP109" s="364"/>
      <c r="XQ109" s="364"/>
      <c r="XR109" s="364"/>
      <c r="XS109" s="364"/>
      <c r="XT109" s="364"/>
      <c r="XU109" s="364"/>
      <c r="XV109" s="364"/>
      <c r="XW109" s="364"/>
      <c r="XX109" s="364"/>
      <c r="XY109" s="364"/>
      <c r="XZ109" s="364"/>
      <c r="YA109" s="364"/>
      <c r="YB109" s="364"/>
      <c r="YC109" s="364"/>
      <c r="YD109" s="364"/>
      <c r="YE109" s="364"/>
      <c r="YF109" s="364"/>
      <c r="YG109" s="364"/>
      <c r="YH109" s="364"/>
      <c r="YI109" s="364"/>
      <c r="YJ109" s="364"/>
      <c r="YK109" s="364"/>
      <c r="YL109" s="364"/>
      <c r="YM109" s="364"/>
      <c r="YN109" s="364"/>
      <c r="YO109" s="364"/>
      <c r="YP109" s="364"/>
      <c r="YQ109" s="364"/>
      <c r="YR109" s="364"/>
      <c r="YS109" s="364"/>
      <c r="YT109" s="364"/>
      <c r="YU109" s="364"/>
      <c r="YV109" s="364"/>
      <c r="YW109" s="364"/>
      <c r="YX109" s="364"/>
      <c r="YY109" s="364"/>
      <c r="YZ109" s="364"/>
      <c r="ZA109" s="364"/>
      <c r="ZB109" s="364"/>
      <c r="ZC109" s="364"/>
      <c r="ZD109" s="364"/>
      <c r="ZE109" s="364"/>
      <c r="ZF109" s="364"/>
      <c r="ZG109" s="364"/>
      <c r="ZH109" s="364"/>
      <c r="ZI109" s="364"/>
      <c r="ZJ109" s="364"/>
      <c r="ZK109" s="364"/>
      <c r="ZL109" s="364"/>
      <c r="ZM109" s="364"/>
      <c r="ZN109" s="364"/>
      <c r="ZO109" s="364"/>
      <c r="ZP109" s="364"/>
      <c r="ZQ109" s="364"/>
      <c r="ZR109" s="364"/>
      <c r="ZS109" s="364"/>
      <c r="ZT109" s="364"/>
      <c r="ZU109" s="364"/>
      <c r="ZV109" s="364"/>
      <c r="ZW109" s="364"/>
      <c r="ZX109" s="364"/>
      <c r="ZY109" s="364"/>
      <c r="ZZ109" s="364"/>
      <c r="AAA109" s="364"/>
      <c r="AAB109" s="364"/>
      <c r="AAC109" s="364"/>
      <c r="AAD109" s="364"/>
      <c r="AAE109" s="364"/>
      <c r="AAF109" s="364"/>
      <c r="AAG109" s="364"/>
      <c r="AAH109" s="364"/>
      <c r="AAI109" s="364"/>
      <c r="AAJ109" s="364"/>
      <c r="AAK109" s="364"/>
      <c r="AAL109" s="364"/>
      <c r="AAM109" s="364"/>
      <c r="AAN109" s="364"/>
      <c r="AAO109" s="364"/>
      <c r="AAP109" s="364"/>
      <c r="AAQ109" s="364"/>
      <c r="AAR109" s="364"/>
      <c r="AAS109" s="364"/>
      <c r="AAT109" s="364"/>
      <c r="AAU109" s="364"/>
      <c r="AAV109" s="364"/>
      <c r="AAW109" s="364"/>
      <c r="AAX109" s="364"/>
      <c r="AAY109" s="364"/>
      <c r="AAZ109" s="364"/>
      <c r="ABA109" s="364"/>
      <c r="ABB109" s="364"/>
      <c r="ABC109" s="364"/>
      <c r="ABD109" s="364"/>
      <c r="ABE109" s="364"/>
      <c r="ABF109" s="364"/>
      <c r="ABG109" s="364"/>
      <c r="ABH109" s="364"/>
      <c r="ABI109" s="364"/>
      <c r="ABJ109" s="364"/>
      <c r="ABK109" s="364"/>
      <c r="ABL109" s="364"/>
      <c r="ABM109" s="364"/>
      <c r="ABN109" s="364"/>
      <c r="ABO109" s="364"/>
      <c r="ABP109" s="364"/>
      <c r="ABQ109" s="364"/>
      <c r="ABR109" s="364"/>
      <c r="ABS109" s="364"/>
      <c r="ABT109" s="364"/>
      <c r="ABU109" s="364"/>
      <c r="ABV109" s="364"/>
      <c r="ABW109" s="364"/>
      <c r="ABX109" s="364"/>
      <c r="ABY109" s="364"/>
      <c r="ABZ109" s="364"/>
      <c r="ACA109" s="364"/>
      <c r="ACB109" s="364"/>
      <c r="ACC109" s="364"/>
      <c r="ACD109" s="364"/>
      <c r="ACE109" s="364"/>
      <c r="ACF109" s="364"/>
      <c r="ACG109" s="364"/>
      <c r="ACH109" s="364"/>
      <c r="ACI109" s="364"/>
      <c r="ACJ109" s="364"/>
      <c r="ACK109" s="364"/>
      <c r="ACL109" s="364"/>
      <c r="ACM109" s="364"/>
      <c r="ACN109" s="364"/>
      <c r="ACO109" s="364"/>
      <c r="ACP109" s="364"/>
      <c r="ACQ109" s="364"/>
      <c r="ACR109" s="364"/>
      <c r="ACS109" s="364"/>
      <c r="ACT109" s="364"/>
      <c r="ACU109" s="364"/>
      <c r="ACV109" s="364"/>
      <c r="ACW109" s="364"/>
      <c r="ACX109" s="364"/>
      <c r="ACY109" s="364"/>
      <c r="ACZ109" s="364"/>
      <c r="ADA109" s="364"/>
      <c r="ADB109" s="364"/>
      <c r="ADC109" s="364"/>
      <c r="ADD109" s="364"/>
      <c r="ADE109" s="364"/>
      <c r="ADF109" s="364"/>
      <c r="ADG109" s="364"/>
      <c r="ADH109" s="364"/>
      <c r="ADI109" s="364"/>
      <c r="ADJ109" s="364"/>
      <c r="ADK109" s="364"/>
      <c r="ADL109" s="364"/>
      <c r="ADM109" s="364"/>
      <c r="ADN109" s="364"/>
      <c r="ADO109" s="364"/>
      <c r="ADP109" s="364"/>
      <c r="ADQ109" s="364"/>
      <c r="ADR109" s="364"/>
      <c r="ADS109" s="364"/>
      <c r="ADT109" s="364"/>
      <c r="ADU109" s="364"/>
      <c r="ADV109" s="364"/>
      <c r="ADW109" s="364"/>
      <c r="ADX109" s="364"/>
      <c r="ADY109" s="364"/>
      <c r="ADZ109" s="364"/>
      <c r="AEA109" s="364"/>
      <c r="AEB109" s="364"/>
      <c r="AEC109" s="364"/>
      <c r="AED109" s="364"/>
      <c r="AEE109" s="364"/>
      <c r="AEF109" s="364"/>
      <c r="AEG109" s="364"/>
      <c r="AEH109" s="364"/>
      <c r="AEI109" s="364"/>
      <c r="AEJ109" s="364"/>
      <c r="AEK109" s="364"/>
      <c r="AEL109" s="364"/>
      <c r="AEM109" s="364"/>
      <c r="AEN109" s="364"/>
      <c r="AEO109" s="364"/>
      <c r="AEP109" s="364"/>
      <c r="AEQ109" s="364"/>
      <c r="AER109" s="364"/>
      <c r="AES109" s="364"/>
      <c r="AET109" s="364"/>
      <c r="AEU109" s="364"/>
      <c r="AEV109" s="364"/>
      <c r="AEW109" s="364"/>
      <c r="AEX109" s="364"/>
      <c r="AEY109" s="364"/>
      <c r="AEZ109" s="364"/>
      <c r="AFA109" s="364"/>
      <c r="AFB109" s="364"/>
      <c r="AFC109" s="364"/>
      <c r="AFD109" s="364"/>
      <c r="AFE109" s="364"/>
      <c r="AFF109" s="364"/>
      <c r="AFG109" s="364"/>
      <c r="AFH109" s="364"/>
      <c r="AFI109" s="364"/>
      <c r="AFJ109" s="364"/>
      <c r="AFK109" s="364"/>
      <c r="AFL109" s="364"/>
      <c r="AFM109" s="364"/>
      <c r="AFN109" s="364"/>
      <c r="AFO109" s="364"/>
      <c r="AFP109" s="364"/>
      <c r="AFQ109" s="364"/>
      <c r="AFR109" s="364"/>
      <c r="AFS109" s="364"/>
      <c r="AFT109" s="364"/>
      <c r="AFU109" s="364"/>
      <c r="AFV109" s="364"/>
      <c r="AFW109" s="364"/>
      <c r="AFX109" s="364"/>
      <c r="AFY109" s="364"/>
      <c r="AFZ109" s="364"/>
      <c r="AGA109" s="364"/>
      <c r="AGB109" s="364"/>
      <c r="AGC109" s="364"/>
      <c r="AGD109" s="364"/>
      <c r="AGE109" s="364"/>
      <c r="AGF109" s="364"/>
      <c r="AGG109" s="364"/>
      <c r="AGH109" s="364"/>
      <c r="AGI109" s="364"/>
      <c r="AGJ109" s="364"/>
      <c r="AGK109" s="364"/>
      <c r="AGL109" s="364"/>
      <c r="AGM109" s="364"/>
      <c r="AGN109" s="364"/>
      <c r="AGO109" s="364"/>
      <c r="AGP109" s="364"/>
      <c r="AGQ109" s="364"/>
      <c r="AGR109" s="364"/>
      <c r="AGS109" s="364"/>
      <c r="AGT109" s="364"/>
      <c r="AGU109" s="364"/>
      <c r="AGV109" s="364"/>
      <c r="AGW109" s="364"/>
      <c r="AGX109" s="364"/>
      <c r="AGY109" s="364"/>
      <c r="AGZ109" s="364"/>
      <c r="AHA109" s="364"/>
      <c r="AHB109" s="364"/>
      <c r="AHC109" s="364"/>
      <c r="AHD109" s="364"/>
      <c r="AHE109" s="364"/>
      <c r="AHF109" s="364"/>
      <c r="AHG109" s="364"/>
      <c r="AHH109" s="364"/>
      <c r="AHI109" s="364"/>
      <c r="AHJ109" s="364"/>
      <c r="AHK109" s="364"/>
      <c r="AHL109" s="364"/>
      <c r="AHM109" s="364"/>
      <c r="AHN109" s="364"/>
      <c r="AHO109" s="364"/>
      <c r="AHP109" s="364"/>
      <c r="AHQ109" s="364"/>
      <c r="AHR109" s="364"/>
      <c r="AHS109" s="364"/>
      <c r="AHT109" s="364"/>
      <c r="AHU109" s="364"/>
      <c r="AHV109" s="364"/>
      <c r="AHW109" s="364"/>
      <c r="AHX109" s="364"/>
      <c r="AHY109" s="364"/>
      <c r="AHZ109" s="364"/>
      <c r="AIA109" s="364"/>
      <c r="AIB109" s="364"/>
      <c r="AIC109" s="364"/>
      <c r="AID109" s="364"/>
      <c r="AIE109" s="364"/>
      <c r="AIF109" s="364"/>
      <c r="AIG109" s="364"/>
      <c r="AIH109" s="364"/>
      <c r="AII109" s="364"/>
      <c r="AIJ109" s="364"/>
      <c r="AIK109" s="364"/>
      <c r="AIL109" s="364"/>
      <c r="AIM109" s="364"/>
      <c r="AIN109" s="364"/>
      <c r="AIO109" s="364"/>
      <c r="AIP109" s="364"/>
      <c r="AIQ109" s="364"/>
      <c r="AIR109" s="364"/>
      <c r="AIS109" s="364"/>
      <c r="AIT109" s="364"/>
      <c r="AIU109" s="364"/>
      <c r="AIV109" s="364"/>
      <c r="AIW109" s="364"/>
      <c r="AIX109" s="364"/>
      <c r="AIY109" s="364"/>
      <c r="AIZ109" s="364"/>
      <c r="AJA109" s="364"/>
      <c r="AJB109" s="364"/>
      <c r="AJC109" s="364"/>
      <c r="AJD109" s="364"/>
      <c r="AJE109" s="364"/>
      <c r="AJF109" s="364"/>
      <c r="AJG109" s="364"/>
      <c r="AJH109" s="364"/>
      <c r="AJI109" s="364"/>
      <c r="AJJ109" s="364"/>
      <c r="AJK109" s="364"/>
      <c r="AJL109" s="364"/>
      <c r="AJM109" s="364"/>
      <c r="AJN109" s="364"/>
      <c r="AJO109" s="364"/>
      <c r="AJP109" s="364"/>
      <c r="AJQ109" s="364"/>
      <c r="AJR109" s="364"/>
      <c r="AJS109" s="364"/>
      <c r="AJT109" s="364"/>
      <c r="AJU109" s="364"/>
      <c r="AJV109" s="364"/>
      <c r="AJW109" s="364"/>
      <c r="AJX109" s="364"/>
      <c r="AJY109" s="364"/>
      <c r="AJZ109" s="364"/>
      <c r="AKA109" s="364"/>
      <c r="AKB109" s="364"/>
      <c r="AKC109" s="364"/>
      <c r="AKD109" s="364"/>
      <c r="AKE109" s="364"/>
      <c r="AKF109" s="364"/>
      <c r="AKG109" s="364"/>
      <c r="AKH109" s="364"/>
      <c r="AKI109" s="364"/>
      <c r="AKJ109" s="364"/>
      <c r="AKK109" s="364"/>
      <c r="AKL109" s="364"/>
      <c r="AKM109" s="364"/>
      <c r="AKN109" s="364"/>
      <c r="AKO109" s="364"/>
      <c r="AKP109" s="364"/>
      <c r="AKQ109" s="364"/>
      <c r="AKR109" s="364"/>
      <c r="AKS109" s="364"/>
      <c r="AKT109" s="364"/>
      <c r="AKU109" s="364"/>
      <c r="AKV109" s="364"/>
      <c r="AKW109" s="364"/>
      <c r="AKX109" s="364"/>
      <c r="AKY109" s="364"/>
      <c r="AKZ109" s="364"/>
      <c r="ALA109" s="364"/>
      <c r="ALB109" s="364"/>
      <c r="ALC109" s="364"/>
      <c r="ALD109" s="364"/>
      <c r="ALE109" s="364"/>
      <c r="ALF109" s="364"/>
      <c r="ALG109" s="364"/>
      <c r="ALH109" s="364"/>
      <c r="ALI109" s="364"/>
      <c r="ALJ109" s="364"/>
      <c r="ALK109" s="364"/>
      <c r="ALL109" s="364"/>
      <c r="ALM109" s="364"/>
      <c r="ALN109" s="364"/>
      <c r="ALO109" s="364"/>
      <c r="ALP109" s="364"/>
      <c r="ALQ109" s="364"/>
      <c r="ALR109" s="364"/>
      <c r="ALS109" s="364"/>
      <c r="ALT109" s="364"/>
      <c r="ALU109" s="364"/>
      <c r="ALV109" s="364"/>
      <c r="ALW109" s="364"/>
      <c r="ALX109" s="364"/>
      <c r="ALY109" s="364"/>
      <c r="ALZ109" s="364"/>
      <c r="AMA109" s="364"/>
      <c r="AMB109" s="364"/>
      <c r="AMC109" s="364"/>
      <c r="AMD109" s="364"/>
      <c r="AME109" s="364"/>
      <c r="AMF109" s="364"/>
      <c r="AMG109" s="364"/>
      <c r="AMH109" s="364"/>
      <c r="AMI109" s="364"/>
      <c r="AMJ109" s="364"/>
      <c r="AMK109" s="364"/>
      <c r="AML109" s="364"/>
      <c r="AMM109" s="364"/>
      <c r="AMN109" s="364"/>
      <c r="AMO109" s="364"/>
      <c r="AMP109" s="364"/>
      <c r="AMQ109" s="364"/>
      <c r="AMR109" s="364"/>
      <c r="AMS109" s="364"/>
      <c r="AMT109" s="364"/>
      <c r="AMU109" s="364"/>
      <c r="AMV109" s="364"/>
      <c r="AMW109" s="364"/>
      <c r="AMX109" s="364"/>
      <c r="AMY109" s="364"/>
      <c r="AMZ109" s="364"/>
      <c r="ANA109" s="364"/>
      <c r="ANB109" s="364"/>
      <c r="ANC109" s="364"/>
      <c r="AND109" s="364"/>
      <c r="ANE109" s="364"/>
      <c r="ANF109" s="364"/>
      <c r="ANG109" s="364"/>
      <c r="ANH109" s="364"/>
      <c r="ANI109" s="364"/>
      <c r="ANJ109" s="364"/>
      <c r="ANK109" s="364"/>
      <c r="ANL109" s="364"/>
      <c r="ANM109" s="364"/>
      <c r="ANN109" s="364"/>
      <c r="ANO109" s="364"/>
      <c r="ANP109" s="364"/>
      <c r="ANQ109" s="364"/>
      <c r="ANR109" s="364"/>
      <c r="ANS109" s="364"/>
      <c r="ANT109" s="364"/>
      <c r="ANU109" s="364"/>
      <c r="ANV109" s="364"/>
      <c r="ANW109" s="364"/>
      <c r="ANX109" s="364"/>
      <c r="ANY109" s="364"/>
      <c r="ANZ109" s="364"/>
      <c r="AOA109" s="364"/>
      <c r="AOB109" s="364"/>
      <c r="AOC109" s="364"/>
      <c r="AOD109" s="364"/>
      <c r="AOE109" s="364"/>
      <c r="AOF109" s="364"/>
      <c r="AOG109" s="364"/>
      <c r="AOH109" s="364"/>
      <c r="AOI109" s="364"/>
      <c r="AOJ109" s="364"/>
      <c r="AOK109" s="364"/>
      <c r="AOL109" s="364"/>
      <c r="AOM109" s="364"/>
      <c r="AON109" s="364"/>
      <c r="AOO109" s="364"/>
      <c r="AOP109" s="364"/>
      <c r="AOQ109" s="364"/>
      <c r="AOR109" s="364"/>
      <c r="AOS109" s="364"/>
      <c r="AOT109" s="364"/>
      <c r="AOU109" s="364"/>
      <c r="AOV109" s="364"/>
      <c r="AOW109" s="364"/>
      <c r="AOX109" s="364"/>
      <c r="AOY109" s="364"/>
      <c r="AOZ109" s="364"/>
      <c r="APA109" s="364"/>
      <c r="APB109" s="364"/>
      <c r="APC109" s="364"/>
      <c r="APD109" s="364"/>
      <c r="APE109" s="364"/>
      <c r="APF109" s="364"/>
      <c r="APG109" s="364"/>
      <c r="APH109" s="364"/>
      <c r="API109" s="364"/>
      <c r="APJ109" s="364"/>
      <c r="APK109" s="364"/>
      <c r="APL109" s="364"/>
      <c r="APM109" s="364"/>
      <c r="APN109" s="364"/>
      <c r="APO109" s="364"/>
      <c r="APP109" s="364"/>
      <c r="APQ109" s="364"/>
      <c r="APR109" s="364"/>
      <c r="APS109" s="364"/>
      <c r="APT109" s="364"/>
      <c r="APU109" s="364"/>
      <c r="APV109" s="364"/>
      <c r="APW109" s="364"/>
      <c r="APX109" s="364"/>
      <c r="APY109" s="364"/>
      <c r="APZ109" s="364"/>
      <c r="AQA109" s="364"/>
      <c r="AQB109" s="364"/>
      <c r="AQC109" s="364"/>
      <c r="AQD109" s="364"/>
      <c r="AQE109" s="364"/>
      <c r="AQF109" s="364"/>
      <c r="AQG109" s="364"/>
      <c r="AQH109" s="364"/>
      <c r="AQI109" s="364"/>
      <c r="AQJ109" s="364"/>
      <c r="AQK109" s="364"/>
      <c r="AQL109" s="364"/>
      <c r="AQM109" s="364"/>
      <c r="AQN109" s="364"/>
      <c r="AQO109" s="364"/>
      <c r="AQP109" s="364"/>
      <c r="AQQ109" s="364"/>
      <c r="AQR109" s="364"/>
      <c r="AQS109" s="364"/>
      <c r="AQT109" s="364"/>
      <c r="AQU109" s="364"/>
      <c r="AQV109" s="364"/>
      <c r="AQW109" s="364"/>
      <c r="AQX109" s="364"/>
      <c r="AQY109" s="364"/>
      <c r="AQZ109" s="364"/>
      <c r="ARA109" s="364"/>
      <c r="ARB109" s="364"/>
      <c r="ARC109" s="364"/>
      <c r="ARD109" s="364"/>
      <c r="ARE109" s="364"/>
      <c r="ARF109" s="364"/>
      <c r="ARG109" s="364"/>
      <c r="ARH109" s="364"/>
      <c r="ARI109" s="364"/>
      <c r="ARJ109" s="364"/>
      <c r="ARK109" s="364"/>
      <c r="ARL109" s="364"/>
      <c r="ARM109" s="364"/>
      <c r="ARN109" s="364"/>
      <c r="ARO109" s="364"/>
      <c r="ARP109" s="364"/>
      <c r="ARQ109" s="364"/>
      <c r="ARR109" s="364"/>
      <c r="ARS109" s="364"/>
      <c r="ART109" s="364"/>
      <c r="ARU109" s="364"/>
      <c r="ARV109" s="364"/>
      <c r="ARW109" s="364"/>
      <c r="ARX109" s="364"/>
      <c r="ARY109" s="364"/>
      <c r="ARZ109" s="364"/>
      <c r="ASA109" s="364"/>
      <c r="ASB109" s="364"/>
      <c r="ASC109" s="364"/>
      <c r="ASD109" s="364"/>
      <c r="ASE109" s="364"/>
      <c r="ASF109" s="364"/>
      <c r="ASG109" s="364"/>
      <c r="ASH109" s="364"/>
      <c r="ASI109" s="364"/>
      <c r="ASJ109" s="364"/>
      <c r="ASK109" s="364"/>
      <c r="ASL109" s="364"/>
      <c r="ASM109" s="364"/>
      <c r="ASN109" s="364"/>
      <c r="ASO109" s="364"/>
      <c r="ASP109" s="364"/>
      <c r="ASQ109" s="364"/>
      <c r="ASR109" s="364"/>
      <c r="ASS109" s="364"/>
      <c r="AST109" s="364"/>
      <c r="ASU109" s="364"/>
      <c r="ASV109" s="364"/>
      <c r="ASW109" s="364"/>
      <c r="ASX109" s="364"/>
      <c r="ASY109" s="364"/>
      <c r="ASZ109" s="364"/>
      <c r="ATA109" s="364"/>
      <c r="ATB109" s="364"/>
      <c r="ATC109" s="364"/>
      <c r="ATD109" s="364"/>
      <c r="ATE109" s="364"/>
      <c r="ATF109" s="364"/>
      <c r="ATG109" s="364"/>
      <c r="ATH109" s="364"/>
      <c r="ATI109" s="364"/>
      <c r="ATJ109" s="364"/>
      <c r="ATK109" s="364"/>
      <c r="ATL109" s="364"/>
      <c r="ATM109" s="364"/>
      <c r="ATN109" s="364"/>
      <c r="ATO109" s="364"/>
      <c r="ATP109" s="364"/>
      <c r="ATQ109" s="364"/>
      <c r="ATR109" s="364"/>
      <c r="ATS109" s="364"/>
      <c r="ATT109" s="364"/>
      <c r="ATU109" s="364"/>
      <c r="ATV109" s="364"/>
      <c r="ATW109" s="364"/>
      <c r="ATX109" s="364"/>
      <c r="ATY109" s="364"/>
      <c r="ATZ109" s="364"/>
      <c r="AUA109" s="364"/>
      <c r="AUB109" s="364"/>
      <c r="AUC109" s="364"/>
      <c r="AUD109" s="364"/>
      <c r="AUE109" s="364"/>
      <c r="AUF109" s="364"/>
      <c r="AUG109" s="364"/>
      <c r="AUH109" s="364"/>
      <c r="AUI109" s="364"/>
      <c r="AUJ109" s="364"/>
      <c r="AUK109" s="364"/>
      <c r="AUL109" s="364"/>
      <c r="AUM109" s="364"/>
      <c r="AUN109" s="364"/>
      <c r="AUO109" s="364"/>
      <c r="AUP109" s="364"/>
      <c r="AUQ109" s="364"/>
      <c r="AUR109" s="364"/>
      <c r="AUS109" s="364"/>
      <c r="AUT109" s="364"/>
      <c r="AUU109" s="364"/>
      <c r="AUV109" s="364"/>
      <c r="AUW109" s="364"/>
      <c r="AUX109" s="364"/>
      <c r="AUY109" s="364"/>
      <c r="AUZ109" s="364"/>
      <c r="AVA109" s="364"/>
      <c r="AVB109" s="364"/>
      <c r="AVC109" s="364"/>
      <c r="AVD109" s="364"/>
      <c r="AVE109" s="364"/>
      <c r="AVF109" s="364"/>
      <c r="AVG109" s="364"/>
      <c r="AVH109" s="364"/>
      <c r="AVI109" s="364"/>
      <c r="AVJ109" s="364"/>
      <c r="AVK109" s="364"/>
      <c r="AVL109" s="364"/>
      <c r="AVM109" s="364"/>
      <c r="AVN109" s="364"/>
      <c r="AVO109" s="364"/>
      <c r="AVP109" s="364"/>
      <c r="AVQ109" s="364"/>
      <c r="AVR109" s="364"/>
      <c r="AVS109" s="364"/>
      <c r="AVT109" s="364"/>
      <c r="AVU109" s="364"/>
      <c r="AVV109" s="364"/>
      <c r="AVW109" s="364"/>
      <c r="AVX109" s="364"/>
      <c r="AVY109" s="364"/>
      <c r="AVZ109" s="364"/>
      <c r="AWA109" s="364"/>
      <c r="AWB109" s="364"/>
      <c r="AWC109" s="364"/>
      <c r="AWD109" s="364"/>
      <c r="AWE109" s="364"/>
      <c r="AWF109" s="364"/>
      <c r="AWG109" s="364"/>
      <c r="AWH109" s="364"/>
      <c r="AWI109" s="364"/>
      <c r="AWJ109" s="364"/>
      <c r="AWK109" s="364"/>
      <c r="AWL109" s="364"/>
      <c r="AWM109" s="364"/>
      <c r="AWN109" s="364"/>
      <c r="AWO109" s="364"/>
      <c r="AWP109" s="364"/>
      <c r="AWQ109" s="364"/>
      <c r="AWR109" s="364"/>
      <c r="AWS109" s="364"/>
      <c r="AWT109" s="364"/>
      <c r="AWU109" s="364"/>
      <c r="AWV109" s="364"/>
      <c r="AWW109" s="364"/>
      <c r="AWX109" s="364"/>
      <c r="AWY109" s="364"/>
      <c r="AWZ109" s="364"/>
      <c r="AXA109" s="364"/>
      <c r="AXB109" s="364"/>
      <c r="AXC109" s="364"/>
      <c r="AXD109" s="364"/>
      <c r="AXE109" s="364"/>
      <c r="AXF109" s="364"/>
      <c r="AXG109" s="364"/>
      <c r="AXH109" s="364"/>
      <c r="AXI109" s="364"/>
      <c r="AXJ109" s="364"/>
      <c r="AXK109" s="364"/>
      <c r="AXL109" s="364"/>
      <c r="AXM109" s="364"/>
      <c r="AXN109" s="364"/>
      <c r="AXO109" s="364"/>
      <c r="AXP109" s="364"/>
      <c r="AXQ109" s="364"/>
      <c r="AXR109" s="364"/>
      <c r="AXS109" s="364"/>
      <c r="AXT109" s="364"/>
      <c r="AXU109" s="364"/>
      <c r="AXV109" s="364"/>
      <c r="AXW109" s="364"/>
      <c r="AXX109" s="364"/>
      <c r="AXY109" s="364"/>
      <c r="AXZ109" s="364"/>
      <c r="AYA109" s="364"/>
      <c r="AYB109" s="364"/>
      <c r="AYC109" s="364"/>
      <c r="AYD109" s="364"/>
      <c r="AYE109" s="364"/>
      <c r="AYF109" s="364"/>
      <c r="AYG109" s="364"/>
      <c r="AYH109" s="364"/>
      <c r="AYI109" s="364"/>
      <c r="AYJ109" s="364"/>
      <c r="AYK109" s="364"/>
      <c r="AYL109" s="364"/>
      <c r="AYM109" s="364"/>
      <c r="AYN109" s="364"/>
      <c r="AYO109" s="364"/>
      <c r="AYP109" s="364"/>
      <c r="AYQ109" s="364"/>
      <c r="AYR109" s="364"/>
      <c r="AYS109" s="364"/>
      <c r="AYT109" s="364"/>
      <c r="AYU109" s="364"/>
      <c r="AYV109" s="364"/>
      <c r="AYW109" s="364"/>
      <c r="AYX109" s="364"/>
      <c r="AYY109" s="364"/>
      <c r="AYZ109" s="364"/>
      <c r="AZA109" s="364"/>
      <c r="AZB109" s="364"/>
      <c r="AZC109" s="364"/>
      <c r="AZD109" s="364"/>
      <c r="AZE109" s="364"/>
      <c r="AZF109" s="364"/>
      <c r="AZG109" s="364"/>
      <c r="AZH109" s="364"/>
      <c r="AZI109" s="364"/>
      <c r="AZJ109" s="364"/>
      <c r="AZK109" s="364"/>
      <c r="AZL109" s="364"/>
      <c r="AZM109" s="364"/>
      <c r="AZN109" s="364"/>
      <c r="AZO109" s="364"/>
      <c r="AZP109" s="364"/>
      <c r="AZQ109" s="364"/>
      <c r="AZR109" s="364"/>
      <c r="AZS109" s="364"/>
      <c r="AZT109" s="364"/>
      <c r="AZU109" s="364"/>
      <c r="AZV109" s="364"/>
      <c r="AZW109" s="364"/>
      <c r="AZX109" s="364"/>
      <c r="AZY109" s="364"/>
      <c r="AZZ109" s="364"/>
      <c r="BAA109" s="364"/>
      <c r="BAB109" s="364"/>
      <c r="BAC109" s="364"/>
      <c r="BAD109" s="364"/>
      <c r="BAE109" s="364"/>
      <c r="BAF109" s="364"/>
      <c r="BAG109" s="364"/>
      <c r="BAH109" s="364"/>
      <c r="BAI109" s="364"/>
      <c r="BAJ109" s="364"/>
      <c r="BAK109" s="364"/>
      <c r="BAL109" s="364"/>
      <c r="BAM109" s="364"/>
      <c r="BAN109" s="364"/>
      <c r="BAO109" s="364"/>
      <c r="BAP109" s="364"/>
      <c r="BAQ109" s="364"/>
      <c r="BAR109" s="364"/>
      <c r="BAS109" s="364"/>
      <c r="BAT109" s="364"/>
      <c r="BAU109" s="364"/>
      <c r="BAV109" s="364"/>
      <c r="BAW109" s="364"/>
      <c r="BAX109" s="364"/>
      <c r="BAY109" s="364"/>
      <c r="BAZ109" s="364"/>
      <c r="BBA109" s="364"/>
      <c r="BBB109" s="364"/>
      <c r="BBC109" s="364"/>
      <c r="BBD109" s="364"/>
      <c r="BBE109" s="364"/>
      <c r="BBF109" s="364"/>
      <c r="BBG109" s="364"/>
      <c r="BBH109" s="364"/>
      <c r="BBI109" s="364"/>
      <c r="BBJ109" s="364"/>
      <c r="BBK109" s="364"/>
      <c r="BBL109" s="364"/>
      <c r="BBM109" s="364"/>
      <c r="BBN109" s="364"/>
      <c r="BBO109" s="364"/>
      <c r="BBP109" s="364"/>
      <c r="BBQ109" s="364"/>
      <c r="BBR109" s="364"/>
      <c r="BBS109" s="364"/>
      <c r="BBT109" s="364"/>
      <c r="BBU109" s="364"/>
      <c r="BBV109" s="364"/>
      <c r="BBW109" s="364"/>
      <c r="BBX109" s="364"/>
      <c r="BBY109" s="364"/>
      <c r="BBZ109" s="364"/>
      <c r="BCA109" s="364"/>
      <c r="BCB109" s="364"/>
      <c r="BCC109" s="364"/>
      <c r="BCD109" s="364"/>
      <c r="BCE109" s="364"/>
      <c r="BCF109" s="364"/>
      <c r="BCG109" s="364"/>
      <c r="BCH109" s="364"/>
      <c r="BCI109" s="364"/>
      <c r="BCJ109" s="364"/>
      <c r="BCK109" s="364"/>
      <c r="BCL109" s="364"/>
      <c r="BCM109" s="364"/>
      <c r="BCN109" s="364"/>
      <c r="BCO109" s="364"/>
      <c r="BCP109" s="364"/>
      <c r="BCQ109" s="364"/>
      <c r="BCR109" s="364"/>
      <c r="BCS109" s="364"/>
      <c r="BCT109" s="364"/>
      <c r="BCU109" s="364"/>
      <c r="BCV109" s="364"/>
      <c r="BCW109" s="364"/>
      <c r="BCX109" s="364"/>
      <c r="BCY109" s="364"/>
      <c r="BCZ109" s="364"/>
      <c r="BDA109" s="364"/>
      <c r="BDB109" s="364"/>
      <c r="BDC109" s="364"/>
      <c r="BDD109" s="364"/>
      <c r="BDE109" s="364"/>
      <c r="BDF109" s="364"/>
      <c r="BDG109" s="364"/>
      <c r="BDH109" s="364"/>
      <c r="BDI109" s="364"/>
      <c r="BDJ109" s="364"/>
      <c r="BDK109" s="364"/>
      <c r="BDL109" s="364"/>
      <c r="BDM109" s="364"/>
      <c r="BDN109" s="364"/>
      <c r="BDO109" s="364"/>
      <c r="BDP109" s="364"/>
      <c r="BDQ109" s="364"/>
      <c r="BDR109" s="364"/>
      <c r="BDS109" s="364"/>
      <c r="BDT109" s="364"/>
      <c r="BDU109" s="364"/>
      <c r="BDV109" s="364"/>
      <c r="BDW109" s="364"/>
      <c r="BDX109" s="364"/>
      <c r="BDY109" s="364"/>
      <c r="BDZ109" s="364"/>
      <c r="BEA109" s="364"/>
      <c r="BEB109" s="364"/>
      <c r="BEC109" s="364"/>
      <c r="BED109" s="364"/>
      <c r="BEE109" s="364"/>
      <c r="BEF109" s="364"/>
      <c r="BEG109" s="364"/>
      <c r="BEH109" s="364"/>
      <c r="BEI109" s="364"/>
      <c r="BEJ109" s="364"/>
      <c r="BEK109" s="364"/>
      <c r="BEL109" s="364"/>
      <c r="BEM109" s="364"/>
      <c r="BEN109" s="364"/>
      <c r="BEO109" s="364"/>
      <c r="BEP109" s="364"/>
      <c r="BEQ109" s="364"/>
      <c r="BER109" s="364"/>
      <c r="BES109" s="364"/>
      <c r="BET109" s="364"/>
      <c r="BEU109" s="364"/>
      <c r="BEV109" s="364"/>
      <c r="BEW109" s="364"/>
      <c r="BEX109" s="364"/>
      <c r="BEY109" s="364"/>
      <c r="BEZ109" s="364"/>
      <c r="BFA109" s="364"/>
      <c r="BFB109" s="364"/>
      <c r="BFC109" s="364"/>
      <c r="BFD109" s="364"/>
      <c r="BFE109" s="364"/>
      <c r="BFF109" s="364"/>
      <c r="BFG109" s="364"/>
      <c r="BFH109" s="364"/>
      <c r="BFI109" s="364"/>
      <c r="BFJ109" s="364"/>
      <c r="BFK109" s="364"/>
      <c r="BFL109" s="364"/>
      <c r="BFM109" s="364"/>
      <c r="BFN109" s="364"/>
      <c r="BFO109" s="364"/>
      <c r="BFP109" s="364"/>
      <c r="BFQ109" s="364"/>
      <c r="BFR109" s="364"/>
      <c r="BFS109" s="364"/>
      <c r="BFT109" s="364"/>
      <c r="BFU109" s="364"/>
      <c r="BFV109" s="364"/>
      <c r="BFW109" s="364"/>
      <c r="BFX109" s="364"/>
      <c r="BFY109" s="364"/>
      <c r="BFZ109" s="364"/>
      <c r="BGA109" s="364"/>
      <c r="BGB109" s="364"/>
      <c r="BGC109" s="364"/>
      <c r="BGD109" s="364"/>
      <c r="BGE109" s="364"/>
      <c r="BGF109" s="364"/>
      <c r="BGG109" s="364"/>
      <c r="BGH109" s="364"/>
      <c r="BGI109" s="364"/>
      <c r="BGJ109" s="364"/>
      <c r="BGK109" s="364"/>
      <c r="BGL109" s="364"/>
      <c r="BGM109" s="364"/>
      <c r="BGN109" s="364"/>
      <c r="BGO109" s="364"/>
      <c r="BGP109" s="364"/>
      <c r="BGQ109" s="364"/>
      <c r="BGR109" s="364"/>
      <c r="BGS109" s="364"/>
      <c r="BGT109" s="364"/>
      <c r="BGU109" s="364"/>
      <c r="BGV109" s="364"/>
      <c r="BGW109" s="364"/>
      <c r="BGX109" s="364"/>
      <c r="BGY109" s="364"/>
      <c r="BGZ109" s="364"/>
      <c r="BHA109" s="364"/>
      <c r="BHB109" s="364"/>
      <c r="BHC109" s="364"/>
      <c r="BHD109" s="364"/>
      <c r="BHE109" s="364"/>
      <c r="BHF109" s="364"/>
      <c r="BHG109" s="364"/>
      <c r="BHH109" s="364"/>
      <c r="BHI109" s="364"/>
      <c r="BHJ109" s="364"/>
      <c r="BHK109" s="364"/>
      <c r="BHL109" s="364"/>
      <c r="BHM109" s="364"/>
      <c r="BHN109" s="364"/>
      <c r="BHO109" s="364"/>
      <c r="BHP109" s="364"/>
      <c r="BHQ109" s="364"/>
      <c r="BHR109" s="364"/>
      <c r="BHS109" s="364"/>
      <c r="BHT109" s="364"/>
      <c r="BHU109" s="364"/>
      <c r="BHV109" s="364"/>
      <c r="BHW109" s="364"/>
      <c r="BHX109" s="364"/>
      <c r="BHY109" s="364"/>
      <c r="BHZ109" s="364"/>
      <c r="BIA109" s="364"/>
      <c r="BIB109" s="364"/>
      <c r="BIC109" s="364"/>
      <c r="BID109" s="364"/>
      <c r="BIE109" s="364"/>
      <c r="BIF109" s="364"/>
      <c r="BIG109" s="364"/>
      <c r="BIH109" s="364"/>
      <c r="BII109" s="364"/>
      <c r="BIJ109" s="364"/>
      <c r="BIK109" s="364"/>
      <c r="BIL109" s="364"/>
      <c r="BIM109" s="364"/>
      <c r="BIN109" s="364"/>
      <c r="BIO109" s="364"/>
      <c r="BIP109" s="364"/>
      <c r="BIQ109" s="364"/>
      <c r="BIR109" s="364"/>
      <c r="BIS109" s="364"/>
      <c r="BIT109" s="364"/>
      <c r="BIU109" s="364"/>
      <c r="BIV109" s="364"/>
      <c r="BIW109" s="364"/>
      <c r="BIX109" s="364"/>
      <c r="BIY109" s="364"/>
      <c r="BIZ109" s="364"/>
      <c r="BJA109" s="364"/>
      <c r="BJB109" s="364"/>
      <c r="BJC109" s="364"/>
      <c r="BJD109" s="364"/>
      <c r="BJE109" s="364"/>
      <c r="BJF109" s="364"/>
      <c r="BJG109" s="364"/>
      <c r="BJH109" s="364"/>
      <c r="BJI109" s="364"/>
      <c r="BJJ109" s="364"/>
      <c r="BJK109" s="364"/>
      <c r="BJL109" s="364"/>
      <c r="BJM109" s="364"/>
      <c r="BJN109" s="364"/>
      <c r="BJO109" s="364"/>
      <c r="BJP109" s="364"/>
      <c r="BJQ109" s="364"/>
      <c r="BJR109" s="364"/>
      <c r="BJS109" s="364"/>
      <c r="BJT109" s="364"/>
      <c r="BJU109" s="364"/>
      <c r="BJV109" s="364"/>
      <c r="BJW109" s="364"/>
      <c r="BJX109" s="364"/>
      <c r="BJY109" s="364"/>
      <c r="BJZ109" s="364"/>
      <c r="BKA109" s="364"/>
      <c r="BKB109" s="364"/>
      <c r="BKC109" s="364"/>
      <c r="BKD109" s="364"/>
      <c r="BKE109" s="364"/>
      <c r="BKF109" s="364"/>
      <c r="BKG109" s="364"/>
      <c r="BKH109" s="364"/>
      <c r="BKI109" s="364"/>
      <c r="BKJ109" s="364"/>
      <c r="BKK109" s="364"/>
      <c r="BKL109" s="364"/>
      <c r="BKM109" s="364"/>
      <c r="BKN109" s="364"/>
      <c r="BKO109" s="364"/>
      <c r="BKP109" s="364"/>
      <c r="BKQ109" s="364"/>
      <c r="BKR109" s="364"/>
      <c r="BKS109" s="364"/>
      <c r="BKT109" s="364"/>
      <c r="BKU109" s="364"/>
      <c r="BKV109" s="364"/>
      <c r="BKW109" s="364"/>
      <c r="BKX109" s="364"/>
      <c r="BKY109" s="364"/>
      <c r="BKZ109" s="364"/>
      <c r="BLA109" s="364"/>
      <c r="BLB109" s="364"/>
      <c r="BLC109" s="364"/>
      <c r="BLD109" s="364"/>
      <c r="BLE109" s="364"/>
      <c r="BLF109" s="364"/>
      <c r="BLG109" s="364"/>
      <c r="BLH109" s="364"/>
      <c r="BLI109" s="364"/>
      <c r="BLJ109" s="364"/>
      <c r="BLK109" s="364"/>
      <c r="BLL109" s="364"/>
      <c r="BLM109" s="364"/>
      <c r="BLN109" s="364"/>
      <c r="BLO109" s="364"/>
      <c r="BLP109" s="364"/>
      <c r="BLQ109" s="364"/>
      <c r="BLR109" s="364"/>
      <c r="BLS109" s="364"/>
      <c r="BLT109" s="364"/>
      <c r="BLU109" s="364"/>
      <c r="BLV109" s="364"/>
      <c r="BLW109" s="364"/>
      <c r="BLX109" s="364"/>
      <c r="BLY109" s="364"/>
      <c r="BLZ109" s="364"/>
      <c r="BMA109" s="364"/>
      <c r="BMB109" s="364"/>
      <c r="BMC109" s="364"/>
      <c r="BMD109" s="364"/>
      <c r="BME109" s="364"/>
      <c r="BMF109" s="364"/>
      <c r="BMG109" s="364"/>
      <c r="BMH109" s="364"/>
      <c r="BMI109" s="364"/>
      <c r="BMJ109" s="364"/>
      <c r="BMK109" s="364"/>
      <c r="BML109" s="364"/>
      <c r="BMM109" s="364"/>
      <c r="BMN109" s="364"/>
      <c r="BMO109" s="364"/>
      <c r="BMP109" s="364"/>
      <c r="BMQ109" s="364"/>
      <c r="BMR109" s="364"/>
      <c r="BMS109" s="364"/>
      <c r="BMT109" s="364"/>
      <c r="BMU109" s="364"/>
      <c r="BMV109" s="364"/>
      <c r="BMW109" s="364"/>
      <c r="BMX109" s="364"/>
      <c r="BMY109" s="364"/>
      <c r="BMZ109" s="364"/>
      <c r="BNA109" s="364"/>
      <c r="BNB109" s="364"/>
      <c r="BNC109" s="364"/>
      <c r="BND109" s="364"/>
      <c r="BNE109" s="364"/>
      <c r="BNF109" s="364"/>
      <c r="BNG109" s="364"/>
      <c r="BNH109" s="364"/>
      <c r="BNI109" s="364"/>
      <c r="BNJ109" s="364"/>
      <c r="BNK109" s="364"/>
      <c r="BNL109" s="364"/>
      <c r="BNM109" s="364"/>
      <c r="BNN109" s="364"/>
      <c r="BNO109" s="364"/>
      <c r="BNP109" s="364"/>
      <c r="BNQ109" s="364"/>
      <c r="BNR109" s="364"/>
      <c r="BNS109" s="364"/>
      <c r="BNT109" s="364"/>
      <c r="BNU109" s="364"/>
      <c r="BNV109" s="364"/>
      <c r="BNW109" s="364"/>
      <c r="BNX109" s="364"/>
      <c r="BNY109" s="364"/>
      <c r="BNZ109" s="364"/>
      <c r="BOA109" s="364"/>
      <c r="BOB109" s="364"/>
      <c r="BOC109" s="364"/>
      <c r="BOD109" s="364"/>
      <c r="BOE109" s="364"/>
      <c r="BOF109" s="364"/>
      <c r="BOG109" s="364"/>
      <c r="BOH109" s="364"/>
      <c r="BOI109" s="364"/>
      <c r="BOJ109" s="364"/>
      <c r="BOK109" s="364"/>
      <c r="BOL109" s="364"/>
      <c r="BOM109" s="364"/>
      <c r="BON109" s="364"/>
      <c r="BOO109" s="364"/>
      <c r="BOP109" s="364"/>
      <c r="BOQ109" s="364"/>
      <c r="BOR109" s="364"/>
      <c r="BOS109" s="364"/>
      <c r="BOT109" s="364"/>
      <c r="BOU109" s="364"/>
      <c r="BOV109" s="364"/>
      <c r="BOW109" s="364"/>
      <c r="BOX109" s="364"/>
      <c r="BOY109" s="364"/>
      <c r="BOZ109" s="364"/>
      <c r="BPA109" s="364"/>
      <c r="BPB109" s="364"/>
      <c r="BPC109" s="364"/>
      <c r="BPD109" s="364"/>
      <c r="BPE109" s="364"/>
      <c r="BPF109" s="364"/>
      <c r="BPG109" s="364"/>
      <c r="BPH109" s="364"/>
      <c r="BPI109" s="364"/>
      <c r="BPJ109" s="364"/>
      <c r="BPK109" s="364"/>
      <c r="BPL109" s="364"/>
      <c r="BPM109" s="364"/>
      <c r="BPN109" s="364"/>
      <c r="BPO109" s="364"/>
      <c r="BPP109" s="364"/>
      <c r="BPQ109" s="364"/>
      <c r="BPR109" s="364"/>
      <c r="BPS109" s="364"/>
      <c r="BPT109" s="364"/>
      <c r="BPU109" s="364"/>
      <c r="BPV109" s="364"/>
      <c r="BPW109" s="364"/>
      <c r="BPX109" s="364"/>
      <c r="BPY109" s="364"/>
      <c r="BPZ109" s="364"/>
      <c r="BQA109" s="364"/>
      <c r="BQB109" s="364"/>
      <c r="BQC109" s="364"/>
      <c r="BQD109" s="364"/>
      <c r="BQE109" s="364"/>
      <c r="BQF109" s="364"/>
      <c r="BQG109" s="364"/>
      <c r="BQH109" s="364"/>
      <c r="BQI109" s="364"/>
      <c r="BQJ109" s="364"/>
      <c r="BQK109" s="364"/>
      <c r="BQL109" s="364"/>
      <c r="BQM109" s="364"/>
      <c r="BQN109" s="364"/>
      <c r="BQO109" s="364"/>
      <c r="BQP109" s="364"/>
      <c r="BQQ109" s="364"/>
      <c r="BQR109" s="364"/>
      <c r="BQS109" s="364"/>
      <c r="BQT109" s="364"/>
      <c r="BQU109" s="364"/>
      <c r="BQV109" s="364"/>
      <c r="BQW109" s="364"/>
      <c r="BQX109" s="364"/>
      <c r="BQY109" s="364"/>
      <c r="BQZ109" s="364"/>
      <c r="BRA109" s="364"/>
      <c r="BRB109" s="364"/>
      <c r="BRC109" s="364"/>
      <c r="BRD109" s="364"/>
      <c r="BRE109" s="364"/>
      <c r="BRF109" s="364"/>
      <c r="BRG109" s="364"/>
      <c r="BRH109" s="364"/>
      <c r="BRI109" s="364"/>
      <c r="BRJ109" s="364"/>
      <c r="BRK109" s="364"/>
      <c r="BRL109" s="364"/>
      <c r="BRM109" s="364"/>
      <c r="BRN109" s="364"/>
      <c r="BRO109" s="364"/>
      <c r="BRP109" s="364"/>
      <c r="BRQ109" s="364"/>
      <c r="BRR109" s="364"/>
      <c r="BRS109" s="364"/>
      <c r="BRT109" s="364"/>
      <c r="BRU109" s="364"/>
      <c r="BRV109" s="364"/>
      <c r="BRW109" s="364"/>
      <c r="BRX109" s="364"/>
      <c r="BRY109" s="364"/>
      <c r="BRZ109" s="364"/>
      <c r="BSA109" s="364"/>
      <c r="BSB109" s="364"/>
      <c r="BSC109" s="364"/>
      <c r="BSD109" s="364"/>
      <c r="BSE109" s="364"/>
      <c r="BSF109" s="364"/>
      <c r="BSG109" s="364"/>
      <c r="BSH109" s="364"/>
      <c r="BSI109" s="364"/>
      <c r="BSJ109" s="364"/>
      <c r="BSK109" s="364"/>
      <c r="BSL109" s="364"/>
      <c r="BSM109" s="364"/>
      <c r="BSN109" s="364"/>
      <c r="BSO109" s="364"/>
      <c r="BSP109" s="364"/>
      <c r="BSQ109" s="364"/>
      <c r="BSR109" s="364"/>
      <c r="BSS109" s="364"/>
      <c r="BST109" s="364"/>
      <c r="BSU109" s="364"/>
      <c r="BSV109" s="364"/>
      <c r="BSW109" s="364"/>
      <c r="BSX109" s="364"/>
      <c r="BSY109" s="364"/>
      <c r="BSZ109" s="364"/>
      <c r="BTA109" s="364"/>
      <c r="BTB109" s="364"/>
      <c r="BTC109" s="364"/>
      <c r="BTD109" s="364"/>
      <c r="BTE109" s="364"/>
      <c r="BTF109" s="364"/>
      <c r="BTG109" s="364"/>
      <c r="BTH109" s="364"/>
      <c r="BTI109" s="364"/>
      <c r="BTJ109" s="364"/>
      <c r="BTK109" s="364"/>
      <c r="BTL109" s="364"/>
      <c r="BTM109" s="364"/>
      <c r="BTN109" s="364"/>
      <c r="BTO109" s="364"/>
      <c r="BTP109" s="364"/>
      <c r="BTQ109" s="364"/>
      <c r="BTR109" s="364"/>
      <c r="BTS109" s="364"/>
      <c r="BTT109" s="364"/>
      <c r="BTU109" s="364"/>
      <c r="BTV109" s="364"/>
      <c r="BTW109" s="364"/>
      <c r="BTX109" s="364"/>
      <c r="BTY109" s="364"/>
      <c r="BTZ109" s="364"/>
      <c r="BUA109" s="364"/>
      <c r="BUB109" s="364"/>
      <c r="BUC109" s="364"/>
      <c r="BUD109" s="364"/>
      <c r="BUE109" s="364"/>
      <c r="BUF109" s="364"/>
      <c r="BUG109" s="364"/>
      <c r="BUH109" s="364"/>
      <c r="BUI109" s="364"/>
      <c r="BUJ109" s="364"/>
      <c r="BUK109" s="364"/>
      <c r="BUL109" s="364"/>
      <c r="BUM109" s="364"/>
      <c r="BUN109" s="364"/>
      <c r="BUO109" s="364"/>
      <c r="BUP109" s="364"/>
      <c r="BUQ109" s="364"/>
      <c r="BUR109" s="364"/>
      <c r="BUS109" s="364"/>
      <c r="BUT109" s="364"/>
      <c r="BUU109" s="364"/>
      <c r="BUV109" s="364"/>
      <c r="BUW109" s="364"/>
      <c r="BUX109" s="364"/>
      <c r="BUY109" s="364"/>
      <c r="BUZ109" s="364"/>
      <c r="BVA109" s="364"/>
      <c r="BVB109" s="364"/>
      <c r="BVC109" s="364"/>
      <c r="BVD109" s="364"/>
      <c r="BVE109" s="364"/>
      <c r="BVF109" s="364"/>
      <c r="BVG109" s="364"/>
      <c r="BVH109" s="364"/>
      <c r="BVI109" s="364"/>
      <c r="BVJ109" s="364"/>
      <c r="BVK109" s="364"/>
      <c r="BVL109" s="364"/>
      <c r="BVM109" s="364"/>
      <c r="BVN109" s="364"/>
      <c r="BVO109" s="364"/>
      <c r="BVP109" s="364"/>
      <c r="BVQ109" s="364"/>
      <c r="BVR109" s="364"/>
      <c r="BVS109" s="364"/>
      <c r="BVT109" s="364"/>
      <c r="BVU109" s="364"/>
      <c r="BVV109" s="364"/>
      <c r="BVW109" s="364"/>
      <c r="BVX109" s="364"/>
      <c r="BVY109" s="364"/>
      <c r="BVZ109" s="364"/>
      <c r="BWA109" s="364"/>
      <c r="BWB109" s="364"/>
      <c r="BWC109" s="364"/>
      <c r="BWD109" s="364"/>
      <c r="BWE109" s="364"/>
      <c r="BWF109" s="364"/>
      <c r="BWG109" s="364"/>
      <c r="BWH109" s="364"/>
      <c r="BWI109" s="364"/>
      <c r="BWJ109" s="364"/>
      <c r="BWK109" s="364"/>
      <c r="BWL109" s="364"/>
      <c r="BWM109" s="364"/>
      <c r="BWN109" s="364"/>
      <c r="BWO109" s="364"/>
      <c r="BWP109" s="364"/>
      <c r="BWQ109" s="364"/>
      <c r="BWR109" s="364"/>
      <c r="BWS109" s="364"/>
      <c r="BWT109" s="364"/>
      <c r="BWU109" s="364"/>
      <c r="BWV109" s="364"/>
      <c r="BWW109" s="364"/>
      <c r="BWX109" s="364"/>
      <c r="BWY109" s="364"/>
      <c r="BWZ109" s="364"/>
      <c r="BXA109" s="364"/>
      <c r="BXB109" s="364"/>
      <c r="BXC109" s="364"/>
      <c r="BXD109" s="364"/>
      <c r="BXE109" s="364"/>
      <c r="BXF109" s="364"/>
      <c r="BXG109" s="364"/>
      <c r="BXH109" s="364"/>
      <c r="BXI109" s="364"/>
      <c r="BXJ109" s="364"/>
      <c r="BXK109" s="364"/>
      <c r="BXL109" s="364"/>
      <c r="BXM109" s="364"/>
      <c r="BXN109" s="364"/>
      <c r="BXO109" s="364"/>
      <c r="BXP109" s="364"/>
      <c r="BXQ109" s="364"/>
      <c r="BXR109" s="364"/>
      <c r="BXS109" s="364"/>
      <c r="BXT109" s="364"/>
      <c r="BXU109" s="364"/>
      <c r="BXV109" s="364"/>
      <c r="BXW109" s="364"/>
      <c r="BXX109" s="364"/>
      <c r="BXY109" s="364"/>
      <c r="BXZ109" s="364"/>
      <c r="BYA109" s="364"/>
      <c r="BYB109" s="364"/>
      <c r="BYC109" s="364"/>
      <c r="BYD109" s="364"/>
      <c r="BYE109" s="364"/>
      <c r="BYF109" s="364"/>
      <c r="BYG109" s="364"/>
      <c r="BYH109" s="364"/>
      <c r="BYI109" s="364"/>
      <c r="BYJ109" s="364"/>
      <c r="BYK109" s="364"/>
      <c r="BYL109" s="364"/>
      <c r="BYM109" s="364"/>
      <c r="BYN109" s="364"/>
      <c r="BYO109" s="364"/>
      <c r="BYP109" s="364"/>
      <c r="BYQ109" s="364"/>
      <c r="BYR109" s="364"/>
      <c r="BYS109" s="364"/>
      <c r="BYT109" s="364"/>
      <c r="BYU109" s="364"/>
      <c r="BYV109" s="364"/>
      <c r="BYW109" s="364"/>
      <c r="BYX109" s="364"/>
      <c r="BYY109" s="364"/>
      <c r="BYZ109" s="364"/>
      <c r="BZA109" s="364"/>
      <c r="BZB109" s="364"/>
      <c r="BZC109" s="364"/>
      <c r="BZD109" s="364"/>
      <c r="BZE109" s="364"/>
      <c r="BZF109" s="364"/>
      <c r="BZG109" s="364"/>
      <c r="BZH109" s="364"/>
      <c r="BZI109" s="364"/>
      <c r="BZJ109" s="364"/>
      <c r="BZK109" s="364"/>
      <c r="BZL109" s="364"/>
      <c r="BZM109" s="364"/>
      <c r="BZN109" s="364"/>
      <c r="BZO109" s="364"/>
      <c r="BZP109" s="364"/>
      <c r="BZQ109" s="364"/>
      <c r="BZR109" s="364"/>
      <c r="BZS109" s="364"/>
      <c r="BZT109" s="364"/>
      <c r="BZU109" s="364"/>
      <c r="BZV109" s="364"/>
      <c r="BZW109" s="364"/>
      <c r="BZX109" s="364"/>
      <c r="BZY109" s="364"/>
      <c r="BZZ109" s="364"/>
      <c r="CAA109" s="364"/>
      <c r="CAB109" s="364"/>
      <c r="CAC109" s="364"/>
      <c r="CAD109" s="364"/>
      <c r="CAE109" s="364"/>
      <c r="CAF109" s="364"/>
      <c r="CAG109" s="364"/>
      <c r="CAH109" s="364"/>
      <c r="CAI109" s="364"/>
      <c r="CAJ109" s="364"/>
      <c r="CAK109" s="364"/>
      <c r="CAL109" s="364"/>
      <c r="CAM109" s="364"/>
      <c r="CAN109" s="364"/>
      <c r="CAO109" s="364"/>
      <c r="CAP109" s="364"/>
      <c r="CAQ109" s="364"/>
      <c r="CAR109" s="364"/>
      <c r="CAS109" s="364"/>
      <c r="CAT109" s="364"/>
      <c r="CAU109" s="364"/>
      <c r="CAV109" s="364"/>
      <c r="CAW109" s="364"/>
      <c r="CAX109" s="364"/>
      <c r="CAY109" s="364"/>
      <c r="CAZ109" s="364"/>
      <c r="CBA109" s="364"/>
      <c r="CBB109" s="364"/>
      <c r="CBC109" s="364"/>
      <c r="CBD109" s="364"/>
      <c r="CBE109" s="364"/>
      <c r="CBF109" s="364"/>
      <c r="CBG109" s="364"/>
      <c r="CBH109" s="364"/>
      <c r="CBI109" s="364"/>
      <c r="CBJ109" s="364"/>
      <c r="CBK109" s="364"/>
      <c r="CBL109" s="364"/>
      <c r="CBM109" s="364"/>
      <c r="CBN109" s="364"/>
      <c r="CBO109" s="364"/>
      <c r="CBP109" s="364"/>
      <c r="CBQ109" s="364"/>
      <c r="CBR109" s="364"/>
      <c r="CBS109" s="364"/>
      <c r="CBT109" s="364"/>
      <c r="CBU109" s="364"/>
      <c r="CBV109" s="364"/>
      <c r="CBW109" s="364"/>
      <c r="CBX109" s="364"/>
      <c r="CBY109" s="364"/>
      <c r="CBZ109" s="364"/>
      <c r="CCA109" s="364"/>
      <c r="CCB109" s="364"/>
      <c r="CCC109" s="364"/>
      <c r="CCD109" s="364"/>
      <c r="CCE109" s="364"/>
      <c r="CCF109" s="364"/>
      <c r="CCG109" s="364"/>
      <c r="CCH109" s="364"/>
      <c r="CCI109" s="364"/>
      <c r="CCJ109" s="364"/>
      <c r="CCK109" s="364"/>
      <c r="CCL109" s="364"/>
      <c r="CCM109" s="364"/>
      <c r="CCN109" s="364"/>
      <c r="CCO109" s="364"/>
      <c r="CCP109" s="364"/>
      <c r="CCQ109" s="364"/>
      <c r="CCR109" s="364"/>
      <c r="CCS109" s="364"/>
      <c r="CCT109" s="364"/>
      <c r="CCU109" s="364"/>
      <c r="CCV109" s="364"/>
      <c r="CCW109" s="364"/>
      <c r="CCX109" s="364"/>
      <c r="CCY109" s="364"/>
      <c r="CCZ109" s="364"/>
      <c r="CDA109" s="364"/>
      <c r="CDB109" s="364"/>
      <c r="CDC109" s="364"/>
      <c r="CDD109" s="364"/>
      <c r="CDE109" s="364"/>
      <c r="CDF109" s="364"/>
      <c r="CDG109" s="364"/>
      <c r="CDH109" s="364"/>
      <c r="CDI109" s="364"/>
      <c r="CDJ109" s="364"/>
      <c r="CDK109" s="364"/>
      <c r="CDL109" s="364"/>
      <c r="CDM109" s="364"/>
      <c r="CDN109" s="364"/>
      <c r="CDO109" s="364"/>
      <c r="CDP109" s="364"/>
      <c r="CDQ109" s="364"/>
      <c r="CDR109" s="364"/>
      <c r="CDS109" s="364"/>
      <c r="CDT109" s="364"/>
      <c r="CDU109" s="364"/>
      <c r="CDV109" s="364"/>
      <c r="CDW109" s="364"/>
      <c r="CDX109" s="364"/>
      <c r="CDY109" s="364"/>
      <c r="CDZ109" s="364"/>
      <c r="CEA109" s="364"/>
      <c r="CEB109" s="364"/>
      <c r="CEC109" s="364"/>
      <c r="CED109" s="364"/>
      <c r="CEE109" s="364"/>
      <c r="CEF109" s="364"/>
      <c r="CEG109" s="364"/>
      <c r="CEH109" s="364"/>
      <c r="CEI109" s="364"/>
      <c r="CEJ109" s="364"/>
      <c r="CEK109" s="364"/>
      <c r="CEL109" s="364"/>
      <c r="CEM109" s="364"/>
      <c r="CEN109" s="364"/>
      <c r="CEO109" s="364"/>
      <c r="CEP109" s="364"/>
      <c r="CEQ109" s="364"/>
      <c r="CER109" s="364"/>
      <c r="CES109" s="364"/>
      <c r="CET109" s="364"/>
      <c r="CEU109" s="364"/>
      <c r="CEV109" s="364"/>
      <c r="CEW109" s="364"/>
      <c r="CEX109" s="364"/>
      <c r="CEY109" s="364"/>
      <c r="CEZ109" s="364"/>
      <c r="CFA109" s="364"/>
      <c r="CFB109" s="364"/>
      <c r="CFC109" s="364"/>
      <c r="CFD109" s="364"/>
      <c r="CFE109" s="364"/>
      <c r="CFF109" s="364"/>
      <c r="CFG109" s="364"/>
      <c r="CFH109" s="364"/>
      <c r="CFI109" s="364"/>
      <c r="CFJ109" s="364"/>
      <c r="CFK109" s="364"/>
      <c r="CFL109" s="364"/>
      <c r="CFM109" s="364"/>
      <c r="CFN109" s="364"/>
      <c r="CFO109" s="364"/>
      <c r="CFP109" s="364"/>
      <c r="CFQ109" s="364"/>
      <c r="CFR109" s="364"/>
      <c r="CFS109" s="364"/>
      <c r="CFT109" s="364"/>
      <c r="CFU109" s="364"/>
      <c r="CFV109" s="364"/>
      <c r="CFW109" s="364"/>
      <c r="CFX109" s="364"/>
      <c r="CFY109" s="364"/>
      <c r="CFZ109" s="364"/>
      <c r="CGA109" s="364"/>
      <c r="CGB109" s="364"/>
      <c r="CGC109" s="364"/>
      <c r="CGD109" s="364"/>
      <c r="CGE109" s="364"/>
      <c r="CGF109" s="364"/>
      <c r="CGG109" s="364"/>
      <c r="CGH109" s="364"/>
      <c r="CGI109" s="364"/>
      <c r="CGJ109" s="364"/>
      <c r="CGK109" s="364"/>
      <c r="CGL109" s="364"/>
      <c r="CGM109" s="364"/>
      <c r="CGN109" s="364"/>
      <c r="CGO109" s="364"/>
      <c r="CGP109" s="364"/>
      <c r="CGQ109" s="364"/>
      <c r="CGR109" s="364"/>
      <c r="CGS109" s="364"/>
      <c r="CGT109" s="364"/>
      <c r="CGU109" s="364"/>
      <c r="CGV109" s="364"/>
      <c r="CGW109" s="364"/>
      <c r="CGX109" s="364"/>
      <c r="CGY109" s="364"/>
      <c r="CGZ109" s="364"/>
      <c r="CHA109" s="364"/>
      <c r="CHB109" s="364"/>
      <c r="CHC109" s="364"/>
      <c r="CHD109" s="364"/>
      <c r="CHE109" s="364"/>
      <c r="CHF109" s="364"/>
      <c r="CHG109" s="364"/>
      <c r="CHH109" s="364"/>
      <c r="CHI109" s="364"/>
      <c r="CHJ109" s="364"/>
      <c r="CHK109" s="364"/>
      <c r="CHL109" s="364"/>
      <c r="CHM109" s="364"/>
      <c r="CHN109" s="364"/>
      <c r="CHO109" s="364"/>
      <c r="CHP109" s="364"/>
      <c r="CHQ109" s="364"/>
      <c r="CHR109" s="364"/>
      <c r="CHS109" s="364"/>
      <c r="CHT109" s="364"/>
      <c r="CHU109" s="364"/>
      <c r="CHV109" s="364"/>
      <c r="CHW109" s="364"/>
      <c r="CHX109" s="364"/>
      <c r="CHY109" s="364"/>
      <c r="CHZ109" s="364"/>
      <c r="CIA109" s="364"/>
      <c r="CIB109" s="364"/>
      <c r="CIC109" s="364"/>
      <c r="CID109" s="364"/>
      <c r="CIE109" s="364"/>
      <c r="CIF109" s="364"/>
      <c r="CIG109" s="364"/>
      <c r="CIH109" s="364"/>
      <c r="CII109" s="364"/>
      <c r="CIJ109" s="364"/>
      <c r="CIK109" s="364"/>
      <c r="CIL109" s="364"/>
      <c r="CIM109" s="364"/>
      <c r="CIN109" s="364"/>
      <c r="CIO109" s="364"/>
      <c r="CIP109" s="364"/>
      <c r="CIQ109" s="364"/>
      <c r="CIR109" s="364"/>
      <c r="CIS109" s="364"/>
      <c r="CIT109" s="364"/>
      <c r="CIU109" s="364"/>
      <c r="CIV109" s="364"/>
      <c r="CIW109" s="364"/>
      <c r="CIX109" s="364"/>
      <c r="CIY109" s="364"/>
      <c r="CIZ109" s="364"/>
      <c r="CJA109" s="364"/>
      <c r="CJB109" s="364"/>
      <c r="CJC109" s="364"/>
      <c r="CJD109" s="364"/>
      <c r="CJE109" s="364"/>
      <c r="CJF109" s="364"/>
      <c r="CJG109" s="364"/>
      <c r="CJH109" s="364"/>
      <c r="CJI109" s="364"/>
      <c r="CJJ109" s="364"/>
      <c r="CJK109" s="364"/>
      <c r="CJL109" s="364"/>
      <c r="CJM109" s="364"/>
      <c r="CJN109" s="364"/>
      <c r="CJO109" s="364"/>
      <c r="CJP109" s="364"/>
      <c r="CJQ109" s="364"/>
      <c r="CJR109" s="364"/>
      <c r="CJS109" s="364"/>
      <c r="CJT109" s="364"/>
      <c r="CJU109" s="364"/>
      <c r="CJV109" s="364"/>
      <c r="CJW109" s="364"/>
      <c r="CJX109" s="364"/>
      <c r="CJY109" s="364"/>
      <c r="CJZ109" s="364"/>
      <c r="CKA109" s="364"/>
      <c r="CKB109" s="364"/>
      <c r="CKC109" s="364"/>
      <c r="CKD109" s="364"/>
      <c r="CKE109" s="364"/>
      <c r="CKF109" s="364"/>
      <c r="CKG109" s="364"/>
      <c r="CKH109" s="364"/>
      <c r="CKI109" s="364"/>
      <c r="CKJ109" s="364"/>
      <c r="CKK109" s="364"/>
      <c r="CKL109" s="364"/>
      <c r="CKM109" s="364"/>
      <c r="CKN109" s="364"/>
      <c r="CKO109" s="364"/>
      <c r="CKP109" s="364"/>
      <c r="CKQ109" s="364"/>
      <c r="CKR109" s="364"/>
      <c r="CKS109" s="364"/>
      <c r="CKT109" s="364"/>
      <c r="CKU109" s="364"/>
      <c r="CKV109" s="364"/>
      <c r="CKW109" s="364"/>
      <c r="CKX109" s="364"/>
      <c r="CKY109" s="364"/>
      <c r="CKZ109" s="364"/>
      <c r="CLA109" s="364"/>
      <c r="CLB109" s="364"/>
      <c r="CLC109" s="364"/>
      <c r="CLD109" s="364"/>
      <c r="CLE109" s="364"/>
      <c r="CLF109" s="364"/>
      <c r="CLG109" s="364"/>
      <c r="CLH109" s="364"/>
      <c r="CLI109" s="364"/>
      <c r="CLJ109" s="364"/>
      <c r="CLK109" s="364"/>
      <c r="CLL109" s="364"/>
      <c r="CLM109" s="364"/>
      <c r="CLN109" s="364"/>
      <c r="CLO109" s="364"/>
      <c r="CLP109" s="364"/>
      <c r="CLQ109" s="364"/>
      <c r="CLR109" s="364"/>
      <c r="CLS109" s="364"/>
      <c r="CLT109" s="364"/>
      <c r="CLU109" s="364"/>
      <c r="CLV109" s="364"/>
      <c r="CLW109" s="364"/>
      <c r="CLX109" s="364"/>
      <c r="CLY109" s="364"/>
      <c r="CLZ109" s="364"/>
      <c r="CMA109" s="364"/>
      <c r="CMB109" s="364"/>
      <c r="CMC109" s="364"/>
      <c r="CMD109" s="364"/>
      <c r="CME109" s="364"/>
      <c r="CMF109" s="364"/>
      <c r="CMG109" s="364"/>
      <c r="CMH109" s="364"/>
      <c r="CMI109" s="364"/>
      <c r="CMJ109" s="364"/>
      <c r="CMK109" s="364"/>
      <c r="CML109" s="364"/>
      <c r="CMM109" s="364"/>
      <c r="CMN109" s="364"/>
      <c r="CMO109" s="364"/>
      <c r="CMP109" s="364"/>
      <c r="CMQ109" s="364"/>
      <c r="CMR109" s="364"/>
      <c r="CMS109" s="364"/>
      <c r="CMT109" s="364"/>
      <c r="CMU109" s="364"/>
      <c r="CMV109" s="364"/>
      <c r="CMW109" s="364"/>
      <c r="CMX109" s="364"/>
      <c r="CMY109" s="364"/>
      <c r="CMZ109" s="364"/>
      <c r="CNA109" s="364"/>
      <c r="CNB109" s="364"/>
      <c r="CNC109" s="364"/>
      <c r="CND109" s="364"/>
      <c r="CNE109" s="364"/>
      <c r="CNF109" s="364"/>
      <c r="CNG109" s="364"/>
      <c r="CNH109" s="364"/>
      <c r="CNI109" s="364"/>
      <c r="CNJ109" s="364"/>
      <c r="CNK109" s="364"/>
      <c r="CNL109" s="364"/>
      <c r="CNM109" s="364"/>
      <c r="CNN109" s="364"/>
      <c r="CNO109" s="364"/>
      <c r="CNP109" s="364"/>
      <c r="CNQ109" s="364"/>
      <c r="CNR109" s="364"/>
      <c r="CNS109" s="364"/>
      <c r="CNT109" s="364"/>
      <c r="CNU109" s="364"/>
      <c r="CNV109" s="364"/>
      <c r="CNW109" s="364"/>
      <c r="CNX109" s="364"/>
      <c r="CNY109" s="364"/>
      <c r="CNZ109" s="364"/>
      <c r="COA109" s="364"/>
      <c r="COB109" s="364"/>
      <c r="COC109" s="364"/>
      <c r="COD109" s="364"/>
      <c r="COE109" s="364"/>
      <c r="COF109" s="364"/>
      <c r="COG109" s="364"/>
      <c r="COH109" s="364"/>
      <c r="COI109" s="364"/>
      <c r="COJ109" s="364"/>
      <c r="COK109" s="364"/>
      <c r="COL109" s="364"/>
      <c r="COM109" s="364"/>
      <c r="CON109" s="364"/>
      <c r="COO109" s="364"/>
      <c r="COP109" s="364"/>
      <c r="COQ109" s="364"/>
      <c r="COR109" s="364"/>
      <c r="COS109" s="364"/>
      <c r="COT109" s="364"/>
      <c r="COU109" s="364"/>
      <c r="COV109" s="364"/>
      <c r="COW109" s="364"/>
      <c r="COX109" s="364"/>
      <c r="COY109" s="364"/>
      <c r="COZ109" s="364"/>
      <c r="CPA109" s="364"/>
      <c r="CPB109" s="364"/>
      <c r="CPC109" s="364"/>
      <c r="CPD109" s="364"/>
      <c r="CPE109" s="364"/>
      <c r="CPF109" s="364"/>
      <c r="CPG109" s="364"/>
      <c r="CPH109" s="364"/>
      <c r="CPI109" s="364"/>
      <c r="CPJ109" s="364"/>
      <c r="CPK109" s="364"/>
      <c r="CPL109" s="364"/>
      <c r="CPM109" s="364"/>
      <c r="CPN109" s="364"/>
      <c r="CPO109" s="364"/>
      <c r="CPP109" s="364"/>
      <c r="CPQ109" s="364"/>
      <c r="CPR109" s="364"/>
      <c r="CPS109" s="364"/>
      <c r="CPT109" s="364"/>
      <c r="CPU109" s="364"/>
      <c r="CPV109" s="364"/>
      <c r="CPW109" s="364"/>
      <c r="CPX109" s="364"/>
      <c r="CPY109" s="364"/>
      <c r="CPZ109" s="364"/>
      <c r="CQA109" s="364"/>
      <c r="CQB109" s="364"/>
      <c r="CQC109" s="364"/>
      <c r="CQD109" s="364"/>
      <c r="CQE109" s="364"/>
      <c r="CQF109" s="364"/>
      <c r="CQG109" s="364"/>
      <c r="CQH109" s="364"/>
      <c r="CQI109" s="364"/>
      <c r="CQJ109" s="364"/>
      <c r="CQK109" s="364"/>
      <c r="CQL109" s="364"/>
      <c r="CQM109" s="364"/>
      <c r="CQN109" s="364"/>
      <c r="CQO109" s="364"/>
      <c r="CQP109" s="364"/>
      <c r="CQQ109" s="364"/>
      <c r="CQR109" s="364"/>
      <c r="CQS109" s="364"/>
      <c r="CQT109" s="364"/>
      <c r="CQU109" s="364"/>
      <c r="CQV109" s="364"/>
      <c r="CQW109" s="364"/>
      <c r="CQX109" s="364"/>
      <c r="CQY109" s="364"/>
      <c r="CQZ109" s="364"/>
      <c r="CRA109" s="364"/>
      <c r="CRB109" s="364"/>
      <c r="CRC109" s="364"/>
      <c r="CRD109" s="364"/>
      <c r="CRE109" s="364"/>
      <c r="CRF109" s="364"/>
      <c r="CRG109" s="364"/>
      <c r="CRH109" s="364"/>
      <c r="CRI109" s="364"/>
      <c r="CRJ109" s="364"/>
      <c r="CRK109" s="364"/>
      <c r="CRL109" s="364"/>
      <c r="CRM109" s="364"/>
      <c r="CRN109" s="364"/>
      <c r="CRO109" s="364"/>
      <c r="CRP109" s="364"/>
      <c r="CRQ109" s="364"/>
      <c r="CRR109" s="364"/>
      <c r="CRS109" s="364"/>
      <c r="CRT109" s="364"/>
      <c r="CRU109" s="364"/>
      <c r="CRV109" s="364"/>
      <c r="CRW109" s="364"/>
      <c r="CRX109" s="364"/>
      <c r="CRY109" s="364"/>
      <c r="CRZ109" s="364"/>
      <c r="CSA109" s="364"/>
      <c r="CSB109" s="364"/>
      <c r="CSC109" s="364"/>
      <c r="CSD109" s="364"/>
      <c r="CSE109" s="364"/>
      <c r="CSF109" s="364"/>
      <c r="CSG109" s="364"/>
      <c r="CSH109" s="364"/>
      <c r="CSI109" s="364"/>
      <c r="CSJ109" s="364"/>
      <c r="CSK109" s="364"/>
      <c r="CSL109" s="364"/>
      <c r="CSM109" s="364"/>
      <c r="CSN109" s="364"/>
      <c r="CSO109" s="364"/>
      <c r="CSP109" s="364"/>
      <c r="CSQ109" s="364"/>
      <c r="CSR109" s="364"/>
      <c r="CSS109" s="364"/>
      <c r="CST109" s="364"/>
      <c r="CSU109" s="364"/>
      <c r="CSV109" s="364"/>
      <c r="CSW109" s="364"/>
      <c r="CSX109" s="364"/>
      <c r="CSY109" s="364"/>
      <c r="CSZ109" s="364"/>
      <c r="CTA109" s="364"/>
      <c r="CTB109" s="364"/>
      <c r="CTC109" s="364"/>
      <c r="CTD109" s="364"/>
      <c r="CTE109" s="364"/>
      <c r="CTF109" s="364"/>
      <c r="CTG109" s="364"/>
      <c r="CTH109" s="364"/>
      <c r="CTI109" s="364"/>
      <c r="CTJ109" s="364"/>
      <c r="CTK109" s="364"/>
      <c r="CTL109" s="364"/>
      <c r="CTM109" s="364"/>
      <c r="CTN109" s="364"/>
      <c r="CTO109" s="364"/>
      <c r="CTP109" s="364"/>
      <c r="CTQ109" s="364"/>
      <c r="CTR109" s="364"/>
      <c r="CTS109" s="364"/>
      <c r="CTT109" s="364"/>
      <c r="CTU109" s="364"/>
      <c r="CTV109" s="364"/>
      <c r="CTW109" s="364"/>
      <c r="CTX109" s="364"/>
      <c r="CTY109" s="364"/>
      <c r="CTZ109" s="364"/>
      <c r="CUA109" s="364"/>
      <c r="CUB109" s="364"/>
      <c r="CUC109" s="364"/>
      <c r="CUD109" s="364"/>
      <c r="CUE109" s="364"/>
      <c r="CUF109" s="364"/>
      <c r="CUG109" s="364"/>
      <c r="CUH109" s="364"/>
      <c r="CUI109" s="364"/>
      <c r="CUJ109" s="364"/>
      <c r="CUK109" s="364"/>
      <c r="CUL109" s="364"/>
      <c r="CUM109" s="364"/>
      <c r="CUN109" s="364"/>
      <c r="CUO109" s="364"/>
      <c r="CUP109" s="364"/>
      <c r="CUQ109" s="364"/>
      <c r="CUR109" s="364"/>
      <c r="CUS109" s="364"/>
      <c r="CUT109" s="364"/>
      <c r="CUU109" s="364"/>
      <c r="CUV109" s="364"/>
      <c r="CUW109" s="364"/>
      <c r="CUX109" s="364"/>
      <c r="CUY109" s="364"/>
      <c r="CUZ109" s="364"/>
      <c r="CVA109" s="364"/>
      <c r="CVB109" s="364"/>
      <c r="CVC109" s="364"/>
      <c r="CVD109" s="364"/>
      <c r="CVE109" s="364"/>
      <c r="CVF109" s="364"/>
      <c r="CVG109" s="364"/>
      <c r="CVH109" s="364"/>
      <c r="CVI109" s="364"/>
      <c r="CVJ109" s="364"/>
      <c r="CVK109" s="364"/>
      <c r="CVL109" s="364"/>
      <c r="CVM109" s="364"/>
      <c r="CVN109" s="364"/>
      <c r="CVO109" s="364"/>
      <c r="CVP109" s="364"/>
      <c r="CVQ109" s="364"/>
      <c r="CVR109" s="364"/>
      <c r="CVS109" s="364"/>
      <c r="CVT109" s="364"/>
      <c r="CVU109" s="364"/>
      <c r="CVV109" s="364"/>
      <c r="CVW109" s="364"/>
      <c r="CVX109" s="364"/>
      <c r="CVY109" s="364"/>
      <c r="CVZ109" s="364"/>
      <c r="CWA109" s="364"/>
      <c r="CWB109" s="364"/>
      <c r="CWC109" s="364"/>
      <c r="CWD109" s="364"/>
      <c r="CWE109" s="364"/>
      <c r="CWF109" s="364"/>
      <c r="CWG109" s="364"/>
      <c r="CWH109" s="364"/>
      <c r="CWI109" s="364"/>
      <c r="CWJ109" s="364"/>
      <c r="CWK109" s="364"/>
      <c r="CWL109" s="364"/>
      <c r="CWM109" s="364"/>
      <c r="CWN109" s="364"/>
      <c r="CWO109" s="364"/>
      <c r="CWP109" s="364"/>
      <c r="CWQ109" s="364"/>
      <c r="CWR109" s="364"/>
      <c r="CWS109" s="364"/>
      <c r="CWT109" s="364"/>
      <c r="CWU109" s="364"/>
      <c r="CWV109" s="364"/>
      <c r="CWW109" s="364"/>
      <c r="CWX109" s="364"/>
      <c r="CWY109" s="364"/>
      <c r="CWZ109" s="364"/>
      <c r="CXA109" s="364"/>
      <c r="CXB109" s="364"/>
      <c r="CXC109" s="364"/>
      <c r="CXD109" s="364"/>
      <c r="CXE109" s="364"/>
      <c r="CXF109" s="364"/>
      <c r="CXG109" s="364"/>
      <c r="CXH109" s="364"/>
      <c r="CXI109" s="364"/>
      <c r="CXJ109" s="364"/>
      <c r="CXK109" s="364"/>
      <c r="CXL109" s="364"/>
      <c r="CXM109" s="364"/>
      <c r="CXN109" s="364"/>
      <c r="CXO109" s="364"/>
      <c r="CXP109" s="364"/>
      <c r="CXQ109" s="364"/>
      <c r="CXR109" s="364"/>
      <c r="CXS109" s="364"/>
      <c r="CXT109" s="364"/>
      <c r="CXU109" s="364"/>
      <c r="CXV109" s="364"/>
      <c r="CXW109" s="364"/>
      <c r="CXX109" s="364"/>
      <c r="CXY109" s="364"/>
      <c r="CXZ109" s="364"/>
      <c r="CYA109" s="364"/>
      <c r="CYB109" s="364"/>
      <c r="CYC109" s="364"/>
      <c r="CYD109" s="364"/>
      <c r="CYE109" s="364"/>
      <c r="CYF109" s="364"/>
      <c r="CYG109" s="364"/>
      <c r="CYH109" s="364"/>
      <c r="CYI109" s="364"/>
      <c r="CYJ109" s="364"/>
      <c r="CYK109" s="364"/>
      <c r="CYL109" s="364"/>
      <c r="CYM109" s="364"/>
      <c r="CYN109" s="364"/>
      <c r="CYO109" s="364"/>
      <c r="CYP109" s="364"/>
      <c r="CYQ109" s="364"/>
      <c r="CYR109" s="364"/>
      <c r="CYS109" s="364"/>
      <c r="CYT109" s="364"/>
      <c r="CYU109" s="364"/>
      <c r="CYV109" s="364"/>
      <c r="CYW109" s="364"/>
      <c r="CYX109" s="364"/>
      <c r="CYY109" s="364"/>
      <c r="CYZ109" s="364"/>
      <c r="CZA109" s="364"/>
      <c r="CZB109" s="364"/>
      <c r="CZC109" s="364"/>
      <c r="CZD109" s="364"/>
      <c r="CZE109" s="364"/>
      <c r="CZF109" s="364"/>
      <c r="CZG109" s="364"/>
      <c r="CZH109" s="364"/>
      <c r="CZI109" s="364"/>
      <c r="CZJ109" s="364"/>
      <c r="CZK109" s="364"/>
      <c r="CZL109" s="364"/>
      <c r="CZM109" s="364"/>
      <c r="CZN109" s="364"/>
      <c r="CZO109" s="364"/>
      <c r="CZP109" s="364"/>
      <c r="CZQ109" s="364"/>
      <c r="CZR109" s="364"/>
      <c r="CZS109" s="364"/>
      <c r="CZT109" s="364"/>
      <c r="CZU109" s="364"/>
      <c r="CZV109" s="364"/>
      <c r="CZW109" s="364"/>
      <c r="CZX109" s="364"/>
      <c r="CZY109" s="364"/>
      <c r="CZZ109" s="364"/>
      <c r="DAA109" s="364"/>
      <c r="DAB109" s="364"/>
      <c r="DAC109" s="364"/>
      <c r="DAD109" s="364"/>
      <c r="DAE109" s="364"/>
      <c r="DAF109" s="364"/>
      <c r="DAG109" s="364"/>
      <c r="DAH109" s="364"/>
      <c r="DAI109" s="364"/>
      <c r="DAJ109" s="364"/>
      <c r="DAK109" s="364"/>
      <c r="DAL109" s="364"/>
      <c r="DAM109" s="364"/>
      <c r="DAN109" s="364"/>
      <c r="DAO109" s="364"/>
      <c r="DAP109" s="364"/>
      <c r="DAQ109" s="364"/>
      <c r="DAR109" s="364"/>
      <c r="DAS109" s="364"/>
      <c r="DAT109" s="364"/>
      <c r="DAU109" s="364"/>
      <c r="DAV109" s="364"/>
      <c r="DAW109" s="364"/>
      <c r="DAX109" s="364"/>
      <c r="DAY109" s="364"/>
      <c r="DAZ109" s="364"/>
      <c r="DBA109" s="364"/>
      <c r="DBB109" s="364"/>
      <c r="DBC109" s="364"/>
      <c r="DBD109" s="364"/>
      <c r="DBE109" s="364"/>
      <c r="DBF109" s="364"/>
      <c r="DBG109" s="364"/>
      <c r="DBH109" s="364"/>
      <c r="DBI109" s="364"/>
      <c r="DBJ109" s="364"/>
      <c r="DBK109" s="364"/>
      <c r="DBL109" s="364"/>
      <c r="DBM109" s="364"/>
      <c r="DBN109" s="364"/>
      <c r="DBO109" s="364"/>
      <c r="DBP109" s="364"/>
      <c r="DBQ109" s="364"/>
      <c r="DBR109" s="364"/>
      <c r="DBS109" s="364"/>
      <c r="DBT109" s="364"/>
      <c r="DBU109" s="364"/>
      <c r="DBV109" s="364"/>
      <c r="DBW109" s="364"/>
      <c r="DBX109" s="364"/>
      <c r="DBY109" s="364"/>
      <c r="DBZ109" s="364"/>
      <c r="DCA109" s="364"/>
      <c r="DCB109" s="364"/>
      <c r="DCC109" s="364"/>
      <c r="DCD109" s="364"/>
      <c r="DCE109" s="364"/>
      <c r="DCF109" s="364"/>
      <c r="DCG109" s="364"/>
      <c r="DCH109" s="364"/>
      <c r="DCI109" s="364"/>
      <c r="DCJ109" s="364"/>
      <c r="DCK109" s="364"/>
      <c r="DCL109" s="364"/>
      <c r="DCM109" s="364"/>
      <c r="DCN109" s="364"/>
      <c r="DCO109" s="364"/>
      <c r="DCP109" s="364"/>
      <c r="DCQ109" s="364"/>
      <c r="DCR109" s="364"/>
      <c r="DCS109" s="364"/>
      <c r="DCT109" s="364"/>
      <c r="DCU109" s="364"/>
      <c r="DCV109" s="364"/>
      <c r="DCW109" s="364"/>
      <c r="DCX109" s="364"/>
      <c r="DCY109" s="364"/>
      <c r="DCZ109" s="364"/>
      <c r="DDA109" s="364"/>
      <c r="DDB109" s="364"/>
      <c r="DDC109" s="364"/>
      <c r="DDD109" s="364"/>
      <c r="DDE109" s="364"/>
      <c r="DDF109" s="364"/>
      <c r="DDG109" s="364"/>
      <c r="DDH109" s="364"/>
      <c r="DDI109" s="364"/>
      <c r="DDJ109" s="364"/>
      <c r="DDK109" s="364"/>
      <c r="DDL109" s="364"/>
      <c r="DDM109" s="364"/>
      <c r="DDN109" s="364"/>
      <c r="DDO109" s="364"/>
      <c r="DDP109" s="364"/>
      <c r="DDQ109" s="364"/>
      <c r="DDR109" s="364"/>
      <c r="DDS109" s="364"/>
      <c r="DDT109" s="364"/>
      <c r="DDU109" s="364"/>
      <c r="DDV109" s="364"/>
      <c r="DDW109" s="364"/>
      <c r="DDX109" s="364"/>
      <c r="DDY109" s="364"/>
      <c r="DDZ109" s="364"/>
      <c r="DEA109" s="364"/>
      <c r="DEB109" s="364"/>
      <c r="DEC109" s="364"/>
      <c r="DED109" s="364"/>
      <c r="DEE109" s="364"/>
      <c r="DEF109" s="364"/>
      <c r="DEG109" s="364"/>
      <c r="DEH109" s="364"/>
      <c r="DEI109" s="364"/>
      <c r="DEJ109" s="364"/>
      <c r="DEK109" s="364"/>
      <c r="DEL109" s="364"/>
      <c r="DEM109" s="364"/>
      <c r="DEN109" s="364"/>
      <c r="DEO109" s="364"/>
      <c r="DEP109" s="364"/>
      <c r="DEQ109" s="364"/>
      <c r="DER109" s="364"/>
      <c r="DES109" s="364"/>
      <c r="DET109" s="364"/>
      <c r="DEU109" s="364"/>
      <c r="DEV109" s="364"/>
      <c r="DEW109" s="364"/>
      <c r="DEX109" s="364"/>
      <c r="DEY109" s="364"/>
      <c r="DEZ109" s="364"/>
      <c r="DFA109" s="364"/>
      <c r="DFB109" s="364"/>
      <c r="DFC109" s="364"/>
      <c r="DFD109" s="364"/>
      <c r="DFE109" s="364"/>
      <c r="DFF109" s="364"/>
      <c r="DFG109" s="364"/>
      <c r="DFH109" s="364"/>
      <c r="DFI109" s="364"/>
      <c r="DFJ109" s="364"/>
      <c r="DFK109" s="364"/>
      <c r="DFL109" s="364"/>
      <c r="DFM109" s="364"/>
      <c r="DFN109" s="364"/>
      <c r="DFO109" s="364"/>
      <c r="DFP109" s="364"/>
      <c r="DFQ109" s="364"/>
      <c r="DFR109" s="364"/>
      <c r="DFS109" s="364"/>
      <c r="DFT109" s="364"/>
      <c r="DFU109" s="364"/>
      <c r="DFV109" s="364"/>
      <c r="DFW109" s="364"/>
      <c r="DFX109" s="364"/>
      <c r="DFY109" s="364"/>
      <c r="DFZ109" s="364"/>
      <c r="DGA109" s="364"/>
      <c r="DGB109" s="364"/>
      <c r="DGC109" s="364"/>
      <c r="DGD109" s="364"/>
      <c r="DGE109" s="364"/>
      <c r="DGF109" s="364"/>
      <c r="DGG109" s="364"/>
      <c r="DGH109" s="364"/>
      <c r="DGI109" s="364"/>
      <c r="DGJ109" s="364"/>
      <c r="DGK109" s="364"/>
      <c r="DGL109" s="364"/>
      <c r="DGM109" s="364"/>
      <c r="DGN109" s="364"/>
      <c r="DGO109" s="364"/>
      <c r="DGP109" s="364"/>
      <c r="DGQ109" s="364"/>
      <c r="DGR109" s="364"/>
      <c r="DGS109" s="364"/>
      <c r="DGT109" s="364"/>
      <c r="DGU109" s="364"/>
      <c r="DGV109" s="364"/>
      <c r="DGW109" s="364"/>
      <c r="DGX109" s="364"/>
      <c r="DGY109" s="364"/>
      <c r="DGZ109" s="364"/>
      <c r="DHA109" s="364"/>
      <c r="DHB109" s="364"/>
      <c r="DHC109" s="364"/>
      <c r="DHD109" s="364"/>
      <c r="DHE109" s="364"/>
      <c r="DHF109" s="364"/>
      <c r="DHG109" s="364"/>
      <c r="DHH109" s="364"/>
      <c r="DHI109" s="364"/>
      <c r="DHJ109" s="364"/>
      <c r="DHK109" s="364"/>
      <c r="DHL109" s="364"/>
      <c r="DHM109" s="364"/>
      <c r="DHN109" s="364"/>
      <c r="DHO109" s="364"/>
      <c r="DHP109" s="364"/>
      <c r="DHQ109" s="364"/>
      <c r="DHR109" s="364"/>
      <c r="DHS109" s="364"/>
      <c r="DHT109" s="364"/>
      <c r="DHU109" s="364"/>
      <c r="DHV109" s="364"/>
      <c r="DHW109" s="364"/>
      <c r="DHX109" s="364"/>
      <c r="DHY109" s="364"/>
      <c r="DHZ109" s="364"/>
      <c r="DIA109" s="364"/>
      <c r="DIB109" s="364"/>
      <c r="DIC109" s="364"/>
      <c r="DID109" s="364"/>
      <c r="DIE109" s="364"/>
      <c r="DIF109" s="364"/>
      <c r="DIG109" s="364"/>
      <c r="DIH109" s="364"/>
      <c r="DII109" s="364"/>
      <c r="DIJ109" s="364"/>
      <c r="DIK109" s="364"/>
      <c r="DIL109" s="364"/>
      <c r="DIM109" s="364"/>
      <c r="DIN109" s="364"/>
      <c r="DIO109" s="364"/>
      <c r="DIP109" s="364"/>
      <c r="DIQ109" s="364"/>
      <c r="DIR109" s="364"/>
      <c r="DIS109" s="364"/>
      <c r="DIT109" s="364"/>
      <c r="DIU109" s="364"/>
      <c r="DIV109" s="364"/>
      <c r="DIW109" s="364"/>
      <c r="DIX109" s="364"/>
      <c r="DIY109" s="364"/>
      <c r="DIZ109" s="364"/>
      <c r="DJA109" s="364"/>
      <c r="DJB109" s="364"/>
      <c r="DJC109" s="364"/>
      <c r="DJD109" s="364"/>
      <c r="DJE109" s="364"/>
      <c r="DJF109" s="364"/>
      <c r="DJG109" s="364"/>
      <c r="DJH109" s="364"/>
      <c r="DJI109" s="364"/>
      <c r="DJJ109" s="364"/>
      <c r="DJK109" s="364"/>
      <c r="DJL109" s="364"/>
      <c r="DJM109" s="364"/>
      <c r="DJN109" s="364"/>
      <c r="DJO109" s="364"/>
      <c r="DJP109" s="364"/>
      <c r="DJQ109" s="364"/>
      <c r="DJR109" s="364"/>
      <c r="DJS109" s="364"/>
      <c r="DJT109" s="364"/>
      <c r="DJU109" s="364"/>
      <c r="DJV109" s="364"/>
      <c r="DJW109" s="364"/>
      <c r="DJX109" s="364"/>
      <c r="DJY109" s="364"/>
      <c r="DJZ109" s="364"/>
      <c r="DKA109" s="364"/>
      <c r="DKB109" s="364"/>
      <c r="DKC109" s="364"/>
      <c r="DKD109" s="364"/>
      <c r="DKE109" s="364"/>
      <c r="DKF109" s="364"/>
      <c r="DKG109" s="364"/>
      <c r="DKH109" s="364"/>
      <c r="DKI109" s="364"/>
      <c r="DKJ109" s="364"/>
      <c r="DKK109" s="364"/>
      <c r="DKL109" s="364"/>
      <c r="DKM109" s="364"/>
      <c r="DKN109" s="364"/>
      <c r="DKO109" s="364"/>
      <c r="DKP109" s="364"/>
      <c r="DKQ109" s="364"/>
      <c r="DKR109" s="364"/>
      <c r="DKS109" s="364"/>
      <c r="DKT109" s="364"/>
      <c r="DKU109" s="364"/>
      <c r="DKV109" s="364"/>
      <c r="DKW109" s="364"/>
      <c r="DKX109" s="364"/>
      <c r="DKY109" s="364"/>
      <c r="DKZ109" s="364"/>
      <c r="DLA109" s="364"/>
      <c r="DLB109" s="364"/>
      <c r="DLC109" s="364"/>
      <c r="DLD109" s="364"/>
      <c r="DLE109" s="364"/>
      <c r="DLF109" s="364"/>
      <c r="DLG109" s="364"/>
      <c r="DLH109" s="364"/>
      <c r="DLI109" s="364"/>
      <c r="DLJ109" s="364"/>
      <c r="DLK109" s="364"/>
      <c r="DLL109" s="364"/>
      <c r="DLM109" s="364"/>
      <c r="DLN109" s="364"/>
      <c r="DLO109" s="364"/>
      <c r="DLP109" s="364"/>
      <c r="DLQ109" s="364"/>
      <c r="DLR109" s="364"/>
      <c r="DLS109" s="364"/>
      <c r="DLT109" s="364"/>
      <c r="DLU109" s="364"/>
      <c r="DLV109" s="364"/>
      <c r="DLW109" s="364"/>
      <c r="DLX109" s="364"/>
      <c r="DLY109" s="364"/>
      <c r="DLZ109" s="364"/>
      <c r="DMA109" s="364"/>
      <c r="DMB109" s="364"/>
      <c r="DMC109" s="364"/>
      <c r="DMD109" s="364"/>
      <c r="DME109" s="364"/>
      <c r="DMF109" s="364"/>
      <c r="DMG109" s="364"/>
      <c r="DMH109" s="364"/>
      <c r="DMI109" s="364"/>
      <c r="DMJ109" s="364"/>
      <c r="DMK109" s="364"/>
      <c r="DML109" s="364"/>
      <c r="DMM109" s="364"/>
      <c r="DMN109" s="364"/>
      <c r="DMO109" s="364"/>
      <c r="DMP109" s="364"/>
      <c r="DMQ109" s="364"/>
      <c r="DMR109" s="364"/>
      <c r="DMS109" s="364"/>
      <c r="DMT109" s="364"/>
      <c r="DMU109" s="364"/>
      <c r="DMV109" s="364"/>
      <c r="DMW109" s="364"/>
      <c r="DMX109" s="364"/>
      <c r="DMY109" s="364"/>
      <c r="DMZ109" s="364"/>
      <c r="DNA109" s="364"/>
      <c r="DNB109" s="364"/>
      <c r="DNC109" s="364"/>
      <c r="DND109" s="364"/>
      <c r="DNE109" s="364"/>
      <c r="DNF109" s="364"/>
      <c r="DNG109" s="364"/>
      <c r="DNH109" s="364"/>
      <c r="DNI109" s="364"/>
      <c r="DNJ109" s="364"/>
      <c r="DNK109" s="364"/>
      <c r="DNL109" s="364"/>
      <c r="DNM109" s="364"/>
      <c r="DNN109" s="364"/>
      <c r="DNO109" s="364"/>
      <c r="DNP109" s="364"/>
      <c r="DNQ109" s="364"/>
      <c r="DNR109" s="364"/>
      <c r="DNS109" s="364"/>
      <c r="DNT109" s="364"/>
      <c r="DNU109" s="364"/>
      <c r="DNV109" s="364"/>
      <c r="DNW109" s="364"/>
      <c r="DNX109" s="364"/>
      <c r="DNY109" s="364"/>
      <c r="DNZ109" s="364"/>
      <c r="DOA109" s="364"/>
      <c r="DOB109" s="364"/>
      <c r="DOC109" s="364"/>
      <c r="DOD109" s="364"/>
      <c r="DOE109" s="364"/>
      <c r="DOF109" s="364"/>
      <c r="DOG109" s="364"/>
      <c r="DOH109" s="364"/>
      <c r="DOI109" s="364"/>
      <c r="DOJ109" s="364"/>
      <c r="DOK109" s="364"/>
      <c r="DOL109" s="364"/>
      <c r="DOM109" s="364"/>
      <c r="DON109" s="364"/>
      <c r="DOO109" s="364"/>
      <c r="DOP109" s="364"/>
      <c r="DOQ109" s="364"/>
      <c r="DOR109" s="364"/>
      <c r="DOS109" s="364"/>
      <c r="DOT109" s="364"/>
      <c r="DOU109" s="364"/>
      <c r="DOV109" s="364"/>
      <c r="DOW109" s="364"/>
      <c r="DOX109" s="364"/>
      <c r="DOY109" s="364"/>
      <c r="DOZ109" s="364"/>
      <c r="DPA109" s="364"/>
      <c r="DPB109" s="364"/>
      <c r="DPC109" s="364"/>
      <c r="DPD109" s="364"/>
      <c r="DPE109" s="364"/>
      <c r="DPF109" s="364"/>
      <c r="DPG109" s="364"/>
      <c r="DPH109" s="364"/>
      <c r="DPI109" s="364"/>
      <c r="DPJ109" s="364"/>
      <c r="DPK109" s="364"/>
      <c r="DPL109" s="364"/>
      <c r="DPM109" s="364"/>
      <c r="DPN109" s="364"/>
      <c r="DPO109" s="364"/>
      <c r="DPP109" s="364"/>
      <c r="DPQ109" s="364"/>
      <c r="DPR109" s="364"/>
      <c r="DPS109" s="364"/>
      <c r="DPT109" s="364"/>
      <c r="DPU109" s="364"/>
      <c r="DPV109" s="364"/>
      <c r="DPW109" s="364"/>
      <c r="DPX109" s="364"/>
      <c r="DPY109" s="364"/>
      <c r="DPZ109" s="364"/>
      <c r="DQA109" s="364"/>
      <c r="DQB109" s="364"/>
      <c r="DQC109" s="364"/>
      <c r="DQD109" s="364"/>
      <c r="DQE109" s="364"/>
      <c r="DQF109" s="364"/>
      <c r="DQG109" s="364"/>
      <c r="DQH109" s="364"/>
      <c r="DQI109" s="364"/>
      <c r="DQJ109" s="364"/>
      <c r="DQK109" s="364"/>
      <c r="DQL109" s="364"/>
      <c r="DQM109" s="364"/>
      <c r="DQN109" s="364"/>
      <c r="DQO109" s="364"/>
      <c r="DQP109" s="364"/>
      <c r="DQQ109" s="364"/>
      <c r="DQR109" s="364"/>
      <c r="DQS109" s="364"/>
      <c r="DQT109" s="364"/>
      <c r="DQU109" s="364"/>
      <c r="DQV109" s="364"/>
      <c r="DQW109" s="364"/>
      <c r="DQX109" s="364"/>
      <c r="DQY109" s="364"/>
      <c r="DQZ109" s="364"/>
      <c r="DRA109" s="364"/>
      <c r="DRB109" s="364"/>
      <c r="DRC109" s="364"/>
      <c r="DRD109" s="364"/>
      <c r="DRE109" s="364"/>
      <c r="DRF109" s="364"/>
      <c r="DRG109" s="364"/>
      <c r="DRH109" s="364"/>
      <c r="DRI109" s="364"/>
      <c r="DRJ109" s="364"/>
      <c r="DRK109" s="364"/>
      <c r="DRL109" s="364"/>
      <c r="DRM109" s="364"/>
      <c r="DRN109" s="364"/>
      <c r="DRO109" s="364"/>
      <c r="DRP109" s="364"/>
      <c r="DRQ109" s="364"/>
      <c r="DRR109" s="364"/>
      <c r="DRS109" s="364"/>
      <c r="DRT109" s="364"/>
      <c r="DRU109" s="364"/>
      <c r="DRV109" s="364"/>
      <c r="DRW109" s="364"/>
      <c r="DRX109" s="364"/>
      <c r="DRY109" s="364"/>
      <c r="DRZ109" s="364"/>
      <c r="DSA109" s="364"/>
      <c r="DSB109" s="364"/>
      <c r="DSC109" s="364"/>
      <c r="DSD109" s="364"/>
      <c r="DSE109" s="364"/>
      <c r="DSF109" s="364"/>
      <c r="DSG109" s="364"/>
      <c r="DSH109" s="364"/>
      <c r="DSI109" s="364"/>
      <c r="DSJ109" s="364"/>
      <c r="DSK109" s="364"/>
      <c r="DSL109" s="364"/>
      <c r="DSM109" s="364"/>
      <c r="DSN109" s="364"/>
      <c r="DSO109" s="364"/>
      <c r="DSP109" s="364"/>
      <c r="DSQ109" s="364"/>
      <c r="DSR109" s="364"/>
      <c r="DSS109" s="364"/>
      <c r="DST109" s="364"/>
      <c r="DSU109" s="364"/>
      <c r="DSV109" s="364"/>
      <c r="DSW109" s="364"/>
      <c r="DSX109" s="364"/>
      <c r="DSY109" s="364"/>
      <c r="DSZ109" s="364"/>
      <c r="DTA109" s="364"/>
      <c r="DTB109" s="364"/>
      <c r="DTC109" s="364"/>
      <c r="DTD109" s="364"/>
      <c r="DTE109" s="364"/>
      <c r="DTF109" s="364"/>
      <c r="DTG109" s="364"/>
      <c r="DTH109" s="364"/>
      <c r="DTI109" s="364"/>
      <c r="DTJ109" s="364"/>
      <c r="DTK109" s="364"/>
      <c r="DTL109" s="364"/>
      <c r="DTM109" s="364"/>
      <c r="DTN109" s="364"/>
      <c r="DTO109" s="364"/>
      <c r="DTP109" s="364"/>
      <c r="DTQ109" s="364"/>
      <c r="DTR109" s="364"/>
      <c r="DTS109" s="364"/>
      <c r="DTT109" s="364"/>
      <c r="DTU109" s="364"/>
      <c r="DTV109" s="364"/>
      <c r="DTW109" s="364"/>
      <c r="DTX109" s="364"/>
      <c r="DTY109" s="364"/>
      <c r="DTZ109" s="364"/>
      <c r="DUA109" s="364"/>
      <c r="DUB109" s="364"/>
      <c r="DUC109" s="364"/>
      <c r="DUD109" s="364"/>
      <c r="DUE109" s="364"/>
      <c r="DUF109" s="364"/>
      <c r="DUG109" s="364"/>
      <c r="DUH109" s="364"/>
      <c r="DUI109" s="364"/>
      <c r="DUJ109" s="364"/>
      <c r="DUK109" s="364"/>
      <c r="DUL109" s="364"/>
      <c r="DUM109" s="364"/>
      <c r="DUN109" s="364"/>
      <c r="DUO109" s="364"/>
      <c r="DUP109" s="364"/>
      <c r="DUQ109" s="364"/>
      <c r="DUR109" s="364"/>
      <c r="DUS109" s="364"/>
      <c r="DUT109" s="364"/>
      <c r="DUU109" s="364"/>
      <c r="DUV109" s="364"/>
      <c r="DUW109" s="364"/>
      <c r="DUX109" s="364"/>
      <c r="DUY109" s="364"/>
      <c r="DUZ109" s="364"/>
      <c r="DVA109" s="364"/>
      <c r="DVB109" s="364"/>
      <c r="DVC109" s="364"/>
      <c r="DVD109" s="364"/>
      <c r="DVE109" s="364"/>
      <c r="DVF109" s="364"/>
      <c r="DVG109" s="364"/>
      <c r="DVH109" s="364"/>
      <c r="DVI109" s="364"/>
      <c r="DVJ109" s="364"/>
      <c r="DVK109" s="364"/>
      <c r="DVL109" s="364"/>
      <c r="DVM109" s="364"/>
      <c r="DVN109" s="364"/>
      <c r="DVO109" s="364"/>
      <c r="DVP109" s="364"/>
      <c r="DVQ109" s="364"/>
      <c r="DVR109" s="364"/>
      <c r="DVS109" s="364"/>
      <c r="DVT109" s="364"/>
      <c r="DVU109" s="364"/>
      <c r="DVV109" s="364"/>
      <c r="DVW109" s="364"/>
      <c r="DVX109" s="364"/>
      <c r="DVY109" s="364"/>
      <c r="DVZ109" s="364"/>
      <c r="DWA109" s="364"/>
      <c r="DWB109" s="364"/>
      <c r="DWC109" s="364"/>
      <c r="DWD109" s="364"/>
      <c r="DWE109" s="364"/>
      <c r="DWF109" s="364"/>
      <c r="DWG109" s="364"/>
      <c r="DWH109" s="364"/>
      <c r="DWI109" s="364"/>
      <c r="DWJ109" s="364"/>
      <c r="DWK109" s="364"/>
      <c r="DWL109" s="364"/>
      <c r="DWM109" s="364"/>
      <c r="DWN109" s="364"/>
      <c r="DWO109" s="364"/>
      <c r="DWP109" s="364"/>
      <c r="DWQ109" s="364"/>
      <c r="DWR109" s="364"/>
      <c r="DWS109" s="364"/>
      <c r="DWT109" s="364"/>
      <c r="DWU109" s="364"/>
      <c r="DWV109" s="364"/>
      <c r="DWW109" s="364"/>
      <c r="DWX109" s="364"/>
      <c r="DWY109" s="364"/>
      <c r="DWZ109" s="364"/>
      <c r="DXA109" s="364"/>
      <c r="DXB109" s="364"/>
      <c r="DXC109" s="364"/>
      <c r="DXD109" s="364"/>
      <c r="DXE109" s="364"/>
      <c r="DXF109" s="364"/>
      <c r="DXG109" s="364"/>
      <c r="DXH109" s="364"/>
      <c r="DXI109" s="364"/>
      <c r="DXJ109" s="364"/>
      <c r="DXK109" s="364"/>
      <c r="DXL109" s="364"/>
      <c r="DXM109" s="364"/>
      <c r="DXN109" s="364"/>
      <c r="DXO109" s="364"/>
      <c r="DXP109" s="364"/>
      <c r="DXQ109" s="364"/>
      <c r="DXR109" s="364"/>
      <c r="DXS109" s="364"/>
      <c r="DXT109" s="364"/>
      <c r="DXU109" s="364"/>
      <c r="DXV109" s="364"/>
      <c r="DXW109" s="364"/>
      <c r="DXX109" s="364"/>
      <c r="DXY109" s="364"/>
      <c r="DXZ109" s="364"/>
      <c r="DYA109" s="364"/>
      <c r="DYB109" s="364"/>
      <c r="DYC109" s="364"/>
      <c r="DYD109" s="364"/>
      <c r="DYE109" s="364"/>
      <c r="DYF109" s="364"/>
      <c r="DYG109" s="364"/>
      <c r="DYH109" s="364"/>
      <c r="DYI109" s="364"/>
      <c r="DYJ109" s="364"/>
      <c r="DYK109" s="364"/>
      <c r="DYL109" s="364"/>
      <c r="DYM109" s="364"/>
      <c r="DYN109" s="364"/>
      <c r="DYO109" s="364"/>
      <c r="DYP109" s="364"/>
      <c r="DYQ109" s="364"/>
      <c r="DYR109" s="364"/>
      <c r="DYS109" s="364"/>
      <c r="DYT109" s="364"/>
      <c r="DYU109" s="364"/>
      <c r="DYV109" s="364"/>
      <c r="DYW109" s="364"/>
      <c r="DYX109" s="364"/>
      <c r="DYY109" s="364"/>
      <c r="DYZ109" s="364"/>
      <c r="DZA109" s="364"/>
      <c r="DZB109" s="364"/>
      <c r="DZC109" s="364"/>
      <c r="DZD109" s="364"/>
      <c r="DZE109" s="364"/>
      <c r="DZF109" s="364"/>
      <c r="DZG109" s="364"/>
      <c r="DZH109" s="364"/>
      <c r="DZI109" s="364"/>
      <c r="DZJ109" s="364"/>
      <c r="DZK109" s="364"/>
      <c r="DZL109" s="364"/>
      <c r="DZM109" s="364"/>
      <c r="DZN109" s="364"/>
      <c r="DZO109" s="364"/>
      <c r="DZP109" s="364"/>
      <c r="DZQ109" s="364"/>
      <c r="DZR109" s="364"/>
      <c r="DZS109" s="364"/>
      <c r="DZT109" s="364"/>
      <c r="DZU109" s="364"/>
      <c r="DZV109" s="364"/>
      <c r="DZW109" s="364"/>
      <c r="DZX109" s="364"/>
      <c r="DZY109" s="364"/>
      <c r="DZZ109" s="364"/>
      <c r="EAA109" s="364"/>
      <c r="EAB109" s="364"/>
      <c r="EAC109" s="364"/>
      <c r="EAD109" s="364"/>
      <c r="EAE109" s="364"/>
      <c r="EAF109" s="364"/>
      <c r="EAG109" s="364"/>
      <c r="EAH109" s="364"/>
      <c r="EAI109" s="364"/>
      <c r="EAJ109" s="364"/>
      <c r="EAK109" s="364"/>
      <c r="EAL109" s="364"/>
      <c r="EAM109" s="364"/>
      <c r="EAN109" s="364"/>
      <c r="EAO109" s="364"/>
      <c r="EAP109" s="364"/>
      <c r="EAQ109" s="364"/>
      <c r="EAR109" s="364"/>
      <c r="EAS109" s="364"/>
      <c r="EAT109" s="364"/>
      <c r="EAU109" s="364"/>
      <c r="EAV109" s="364"/>
      <c r="EAW109" s="364"/>
      <c r="EAX109" s="364"/>
      <c r="EAY109" s="364"/>
      <c r="EAZ109" s="364"/>
      <c r="EBA109" s="364"/>
      <c r="EBB109" s="364"/>
      <c r="EBC109" s="364"/>
      <c r="EBD109" s="364"/>
      <c r="EBE109" s="364"/>
      <c r="EBF109" s="364"/>
      <c r="EBG109" s="364"/>
      <c r="EBH109" s="364"/>
      <c r="EBI109" s="364"/>
      <c r="EBJ109" s="364"/>
      <c r="EBK109" s="364"/>
      <c r="EBL109" s="364"/>
      <c r="EBM109" s="364"/>
      <c r="EBN109" s="364"/>
      <c r="EBO109" s="364"/>
      <c r="EBP109" s="364"/>
      <c r="EBQ109" s="364"/>
      <c r="EBR109" s="364"/>
      <c r="EBS109" s="364"/>
      <c r="EBT109" s="364"/>
      <c r="EBU109" s="364"/>
      <c r="EBV109" s="364"/>
      <c r="EBW109" s="364"/>
      <c r="EBX109" s="364"/>
      <c r="EBY109" s="364"/>
      <c r="EBZ109" s="364"/>
      <c r="ECA109" s="364"/>
      <c r="ECB109" s="364"/>
      <c r="ECC109" s="364"/>
      <c r="ECD109" s="364"/>
      <c r="ECE109" s="364"/>
      <c r="ECF109" s="364"/>
      <c r="ECG109" s="364"/>
      <c r="ECH109" s="364"/>
      <c r="ECI109" s="364"/>
      <c r="ECJ109" s="364"/>
      <c r="ECK109" s="364"/>
      <c r="ECL109" s="364"/>
      <c r="ECM109" s="364"/>
      <c r="ECN109" s="364"/>
      <c r="ECO109" s="364"/>
      <c r="ECP109" s="364"/>
      <c r="ECQ109" s="364"/>
      <c r="ECR109" s="364"/>
      <c r="ECS109" s="364"/>
      <c r="ECT109" s="364"/>
      <c r="ECU109" s="364"/>
      <c r="ECV109" s="364"/>
      <c r="ECW109" s="364"/>
      <c r="ECX109" s="364"/>
      <c r="ECY109" s="364"/>
      <c r="ECZ109" s="364"/>
      <c r="EDA109" s="364"/>
      <c r="EDB109" s="364"/>
      <c r="EDC109" s="364"/>
      <c r="EDD109" s="364"/>
      <c r="EDE109" s="364"/>
      <c r="EDF109" s="364"/>
      <c r="EDG109" s="364"/>
      <c r="EDH109" s="364"/>
      <c r="EDI109" s="364"/>
      <c r="EDJ109" s="364"/>
      <c r="EDK109" s="364"/>
      <c r="EDL109" s="364"/>
      <c r="EDM109" s="364"/>
      <c r="EDN109" s="364"/>
      <c r="EDO109" s="364"/>
      <c r="EDP109" s="364"/>
      <c r="EDQ109" s="364"/>
      <c r="EDR109" s="364"/>
      <c r="EDS109" s="364"/>
      <c r="EDT109" s="364"/>
      <c r="EDU109" s="364"/>
      <c r="EDV109" s="364"/>
      <c r="EDW109" s="364"/>
      <c r="EDX109" s="364"/>
      <c r="EDY109" s="364"/>
      <c r="EDZ109" s="364"/>
      <c r="EEA109" s="364"/>
      <c r="EEB109" s="364"/>
      <c r="EEC109" s="364"/>
      <c r="EED109" s="364"/>
      <c r="EEE109" s="364"/>
      <c r="EEF109" s="364"/>
      <c r="EEG109" s="364"/>
      <c r="EEH109" s="364"/>
      <c r="EEI109" s="364"/>
      <c r="EEJ109" s="364"/>
      <c r="EEK109" s="364"/>
      <c r="EEL109" s="364"/>
      <c r="EEM109" s="364"/>
      <c r="EEN109" s="364"/>
      <c r="EEO109" s="364"/>
      <c r="EEP109" s="364"/>
      <c r="EEQ109" s="364"/>
      <c r="EER109" s="364"/>
      <c r="EES109" s="364"/>
      <c r="EET109" s="364"/>
      <c r="EEU109" s="364"/>
      <c r="EEV109" s="364"/>
      <c r="EEW109" s="364"/>
      <c r="EEX109" s="364"/>
      <c r="EEY109" s="364"/>
      <c r="EEZ109" s="364"/>
      <c r="EFA109" s="364"/>
      <c r="EFB109" s="364"/>
      <c r="EFC109" s="364"/>
      <c r="EFD109" s="364"/>
      <c r="EFE109" s="364"/>
      <c r="EFF109" s="364"/>
      <c r="EFG109" s="364"/>
      <c r="EFH109" s="364"/>
      <c r="EFI109" s="364"/>
      <c r="EFJ109" s="364"/>
      <c r="EFK109" s="364"/>
      <c r="EFL109" s="364"/>
      <c r="EFM109" s="364"/>
      <c r="EFN109" s="364"/>
      <c r="EFO109" s="364"/>
      <c r="EFP109" s="364"/>
      <c r="EFQ109" s="364"/>
      <c r="EFR109" s="364"/>
      <c r="EFS109" s="364"/>
      <c r="EFT109" s="364"/>
      <c r="EFU109" s="364"/>
      <c r="EFV109" s="364"/>
      <c r="EFW109" s="364"/>
      <c r="EFX109" s="364"/>
      <c r="EFY109" s="364"/>
      <c r="EFZ109" s="364"/>
      <c r="EGA109" s="364"/>
      <c r="EGB109" s="364"/>
      <c r="EGC109" s="364"/>
      <c r="EGD109" s="364"/>
      <c r="EGE109" s="364"/>
      <c r="EGF109" s="364"/>
      <c r="EGG109" s="364"/>
      <c r="EGH109" s="364"/>
      <c r="EGI109" s="364"/>
      <c r="EGJ109" s="364"/>
      <c r="EGK109" s="364"/>
      <c r="EGL109" s="364"/>
      <c r="EGM109" s="364"/>
      <c r="EGN109" s="364"/>
      <c r="EGO109" s="364"/>
      <c r="EGP109" s="364"/>
      <c r="EGQ109" s="364"/>
      <c r="EGR109" s="364"/>
      <c r="EGS109" s="364"/>
      <c r="EGT109" s="364"/>
      <c r="EGU109" s="364"/>
      <c r="EGV109" s="364"/>
      <c r="EGW109" s="364"/>
      <c r="EGX109" s="364"/>
      <c r="EGY109" s="364"/>
      <c r="EGZ109" s="364"/>
      <c r="EHA109" s="364"/>
      <c r="EHB109" s="364"/>
      <c r="EHC109" s="364"/>
      <c r="EHD109" s="364"/>
      <c r="EHE109" s="364"/>
      <c r="EHF109" s="364"/>
      <c r="EHG109" s="364"/>
      <c r="EHH109" s="364"/>
      <c r="EHI109" s="364"/>
      <c r="EHJ109" s="364"/>
      <c r="EHK109" s="364"/>
      <c r="EHL109" s="364"/>
      <c r="EHM109" s="364"/>
      <c r="EHN109" s="364"/>
      <c r="EHO109" s="364"/>
      <c r="EHP109" s="364"/>
      <c r="EHQ109" s="364"/>
      <c r="EHR109" s="364"/>
      <c r="EHS109" s="364"/>
      <c r="EHT109" s="364"/>
      <c r="EHU109" s="364"/>
      <c r="EHV109" s="364"/>
      <c r="EHW109" s="364"/>
      <c r="EHX109" s="364"/>
      <c r="EHY109" s="364"/>
      <c r="EHZ109" s="364"/>
      <c r="EIA109" s="364"/>
      <c r="EIB109" s="364"/>
      <c r="EIC109" s="364"/>
      <c r="EID109" s="364"/>
      <c r="EIE109" s="364"/>
      <c r="EIF109" s="364"/>
      <c r="EIG109" s="364"/>
      <c r="EIH109" s="364"/>
      <c r="EII109" s="364"/>
      <c r="EIJ109" s="364"/>
      <c r="EIK109" s="364"/>
      <c r="EIL109" s="364"/>
      <c r="EIM109" s="364"/>
      <c r="EIN109" s="364"/>
      <c r="EIO109" s="364"/>
      <c r="EIP109" s="364"/>
      <c r="EIQ109" s="364"/>
      <c r="EIR109" s="364"/>
      <c r="EIS109" s="364"/>
      <c r="EIT109" s="364"/>
      <c r="EIU109" s="364"/>
      <c r="EIV109" s="364"/>
      <c r="EIW109" s="364"/>
      <c r="EIX109" s="364"/>
      <c r="EIY109" s="364"/>
      <c r="EIZ109" s="364"/>
      <c r="EJA109" s="364"/>
      <c r="EJB109" s="364"/>
      <c r="EJC109" s="364"/>
      <c r="EJD109" s="364"/>
      <c r="EJE109" s="364"/>
      <c r="EJF109" s="364"/>
      <c r="EJG109" s="364"/>
      <c r="EJH109" s="364"/>
      <c r="EJI109" s="364"/>
      <c r="EJJ109" s="364"/>
      <c r="EJK109" s="364"/>
      <c r="EJL109" s="364"/>
      <c r="EJM109" s="364"/>
      <c r="EJN109" s="364"/>
      <c r="EJO109" s="364"/>
      <c r="EJP109" s="364"/>
      <c r="EJQ109" s="364"/>
      <c r="EJR109" s="364"/>
      <c r="EJS109" s="364"/>
      <c r="EJT109" s="364"/>
      <c r="EJU109" s="364"/>
      <c r="EJV109" s="364"/>
      <c r="EJW109" s="364"/>
      <c r="EJX109" s="364"/>
      <c r="EJY109" s="364"/>
      <c r="EJZ109" s="364"/>
      <c r="EKA109" s="364"/>
      <c r="EKB109" s="364"/>
      <c r="EKC109" s="364"/>
      <c r="EKD109" s="364"/>
      <c r="EKE109" s="364"/>
      <c r="EKF109" s="364"/>
      <c r="EKG109" s="364"/>
      <c r="EKH109" s="364"/>
      <c r="EKI109" s="364"/>
      <c r="EKJ109" s="364"/>
      <c r="EKK109" s="364"/>
      <c r="EKL109" s="364"/>
      <c r="EKM109" s="364"/>
      <c r="EKN109" s="364"/>
      <c r="EKO109" s="364"/>
      <c r="EKP109" s="364"/>
      <c r="EKQ109" s="364"/>
      <c r="EKR109" s="364"/>
      <c r="EKS109" s="364"/>
      <c r="EKT109" s="364"/>
      <c r="EKU109" s="364"/>
      <c r="EKV109" s="364"/>
      <c r="EKW109" s="364"/>
      <c r="EKX109" s="364"/>
      <c r="EKY109" s="364"/>
      <c r="EKZ109" s="364"/>
      <c r="ELA109" s="364"/>
      <c r="ELB109" s="364"/>
      <c r="ELC109" s="364"/>
      <c r="ELD109" s="364"/>
      <c r="ELE109" s="364"/>
      <c r="ELF109" s="364"/>
      <c r="ELG109" s="364"/>
      <c r="ELH109" s="364"/>
      <c r="ELI109" s="364"/>
      <c r="ELJ109" s="364"/>
      <c r="ELK109" s="364"/>
      <c r="ELL109" s="364"/>
      <c r="ELM109" s="364"/>
      <c r="ELN109" s="364"/>
      <c r="ELO109" s="364"/>
      <c r="ELP109" s="364"/>
      <c r="ELQ109" s="364"/>
      <c r="ELR109" s="364"/>
      <c r="ELS109" s="364"/>
      <c r="ELT109" s="364"/>
      <c r="ELU109" s="364"/>
      <c r="ELV109" s="364"/>
      <c r="ELW109" s="364"/>
      <c r="ELX109" s="364"/>
      <c r="ELY109" s="364"/>
      <c r="ELZ109" s="364"/>
      <c r="EMA109" s="364"/>
      <c r="EMB109" s="364"/>
      <c r="EMC109" s="364"/>
      <c r="EMD109" s="364"/>
      <c r="EME109" s="364"/>
      <c r="EMF109" s="364"/>
      <c r="EMG109" s="364"/>
      <c r="EMH109" s="364"/>
      <c r="EMI109" s="364"/>
      <c r="EMJ109" s="364"/>
      <c r="EMK109" s="364"/>
      <c r="EML109" s="364"/>
      <c r="EMM109" s="364"/>
      <c r="EMN109" s="364"/>
      <c r="EMO109" s="364"/>
      <c r="EMP109" s="364"/>
      <c r="EMQ109" s="364"/>
      <c r="EMR109" s="364"/>
      <c r="EMS109" s="364"/>
      <c r="EMT109" s="364"/>
      <c r="EMU109" s="364"/>
      <c r="EMV109" s="364"/>
      <c r="EMW109" s="364"/>
      <c r="EMX109" s="364"/>
      <c r="EMY109" s="364"/>
      <c r="EMZ109" s="364"/>
      <c r="ENA109" s="364"/>
      <c r="ENB109" s="364"/>
      <c r="ENC109" s="364"/>
      <c r="END109" s="364"/>
      <c r="ENE109" s="364"/>
      <c r="ENF109" s="364"/>
      <c r="ENG109" s="364"/>
      <c r="ENH109" s="364"/>
      <c r="ENI109" s="364"/>
      <c r="ENJ109" s="364"/>
      <c r="ENK109" s="364"/>
      <c r="ENL109" s="364"/>
      <c r="ENM109" s="364"/>
      <c r="ENN109" s="364"/>
      <c r="ENO109" s="364"/>
      <c r="ENP109" s="364"/>
      <c r="ENQ109" s="364"/>
      <c r="ENR109" s="364"/>
      <c r="ENS109" s="364"/>
      <c r="ENT109" s="364"/>
      <c r="ENU109" s="364"/>
      <c r="ENV109" s="364"/>
      <c r="ENW109" s="364"/>
      <c r="ENX109" s="364"/>
      <c r="ENY109" s="364"/>
      <c r="ENZ109" s="364"/>
      <c r="EOA109" s="364"/>
      <c r="EOB109" s="364"/>
      <c r="EOC109" s="364"/>
      <c r="EOD109" s="364"/>
      <c r="EOE109" s="364"/>
      <c r="EOF109" s="364"/>
      <c r="EOG109" s="364"/>
      <c r="EOH109" s="364"/>
      <c r="EOI109" s="364"/>
      <c r="EOJ109" s="364"/>
      <c r="EOK109" s="364"/>
      <c r="EOL109" s="364"/>
      <c r="EOM109" s="364"/>
      <c r="EON109" s="364"/>
      <c r="EOO109" s="364"/>
      <c r="EOP109" s="364"/>
      <c r="EOQ109" s="364"/>
      <c r="EOR109" s="364"/>
      <c r="EOS109" s="364"/>
      <c r="EOT109" s="364"/>
      <c r="EOU109" s="364"/>
      <c r="EOV109" s="364"/>
      <c r="EOW109" s="364"/>
      <c r="EOX109" s="364"/>
      <c r="EOY109" s="364"/>
      <c r="EOZ109" s="364"/>
      <c r="EPA109" s="364"/>
      <c r="EPB109" s="364"/>
      <c r="EPC109" s="364"/>
      <c r="EPD109" s="364"/>
      <c r="EPE109" s="364"/>
      <c r="EPF109" s="364"/>
      <c r="EPG109" s="364"/>
      <c r="EPH109" s="364"/>
      <c r="EPI109" s="364"/>
      <c r="EPJ109" s="364"/>
      <c r="EPK109" s="364"/>
      <c r="EPL109" s="364"/>
      <c r="EPM109" s="364"/>
      <c r="EPN109" s="364"/>
      <c r="EPO109" s="364"/>
      <c r="EPP109" s="364"/>
      <c r="EPQ109" s="364"/>
      <c r="EPR109" s="364"/>
      <c r="EPS109" s="364"/>
      <c r="EPT109" s="364"/>
      <c r="EPU109" s="364"/>
      <c r="EPV109" s="364"/>
      <c r="EPW109" s="364"/>
      <c r="EPX109" s="364"/>
      <c r="EPY109" s="364"/>
      <c r="EPZ109" s="364"/>
      <c r="EQA109" s="364"/>
      <c r="EQB109" s="364"/>
      <c r="EQC109" s="364"/>
      <c r="EQD109" s="364"/>
      <c r="EQE109" s="364"/>
      <c r="EQF109" s="364"/>
      <c r="EQG109" s="364"/>
      <c r="EQH109" s="364"/>
      <c r="EQI109" s="364"/>
      <c r="EQJ109" s="364"/>
      <c r="EQK109" s="364"/>
      <c r="EQL109" s="364"/>
      <c r="EQM109" s="364"/>
      <c r="EQN109" s="364"/>
      <c r="EQO109" s="364"/>
      <c r="EQP109" s="364"/>
      <c r="EQQ109" s="364"/>
      <c r="EQR109" s="364"/>
      <c r="EQS109" s="364"/>
      <c r="EQT109" s="364"/>
      <c r="EQU109" s="364"/>
      <c r="EQV109" s="364"/>
      <c r="EQW109" s="364"/>
      <c r="EQX109" s="364"/>
      <c r="EQY109" s="364"/>
      <c r="EQZ109" s="364"/>
      <c r="ERA109" s="364"/>
      <c r="ERB109" s="364"/>
      <c r="ERC109" s="364"/>
      <c r="ERD109" s="364"/>
      <c r="ERE109" s="364"/>
      <c r="ERF109" s="364"/>
      <c r="ERG109" s="364"/>
      <c r="ERH109" s="364"/>
      <c r="ERI109" s="364"/>
      <c r="ERJ109" s="364"/>
      <c r="ERK109" s="364"/>
      <c r="ERL109" s="364"/>
      <c r="ERM109" s="364"/>
      <c r="ERN109" s="364"/>
      <c r="ERO109" s="364"/>
      <c r="ERP109" s="364"/>
      <c r="ERQ109" s="364"/>
      <c r="ERR109" s="364"/>
      <c r="ERS109" s="364"/>
      <c r="ERT109" s="364"/>
      <c r="ERU109" s="364"/>
      <c r="ERV109" s="364"/>
      <c r="ERW109" s="364"/>
      <c r="ERX109" s="364"/>
      <c r="ERY109" s="364"/>
      <c r="ERZ109" s="364"/>
      <c r="ESA109" s="364"/>
      <c r="ESB109" s="364"/>
      <c r="ESC109" s="364"/>
      <c r="ESD109" s="364"/>
      <c r="ESE109" s="364"/>
      <c r="ESF109" s="364"/>
      <c r="ESG109" s="364"/>
      <c r="ESH109" s="364"/>
      <c r="ESI109" s="364"/>
      <c r="ESJ109" s="364"/>
      <c r="ESK109" s="364"/>
      <c r="ESL109" s="364"/>
      <c r="ESM109" s="364"/>
      <c r="ESN109" s="364"/>
      <c r="ESO109" s="364"/>
      <c r="ESP109" s="364"/>
      <c r="ESQ109" s="364"/>
      <c r="ESR109" s="364"/>
      <c r="ESS109" s="364"/>
      <c r="EST109" s="364"/>
      <c r="ESU109" s="364"/>
      <c r="ESV109" s="364"/>
      <c r="ESW109" s="364"/>
      <c r="ESX109" s="364"/>
      <c r="ESY109" s="364"/>
      <c r="ESZ109" s="364"/>
      <c r="ETA109" s="364"/>
      <c r="ETB109" s="364"/>
      <c r="ETC109" s="364"/>
      <c r="ETD109" s="364"/>
      <c r="ETE109" s="364"/>
      <c r="ETF109" s="364"/>
      <c r="ETG109" s="364"/>
      <c r="ETH109" s="364"/>
      <c r="ETI109" s="364"/>
      <c r="ETJ109" s="364"/>
      <c r="ETK109" s="364"/>
      <c r="ETL109" s="364"/>
      <c r="ETM109" s="364"/>
      <c r="ETN109" s="364"/>
      <c r="ETO109" s="364"/>
      <c r="ETP109" s="364"/>
      <c r="ETQ109" s="364"/>
      <c r="ETR109" s="364"/>
      <c r="ETS109" s="364"/>
      <c r="ETT109" s="364"/>
      <c r="ETU109" s="364"/>
      <c r="ETV109" s="364"/>
      <c r="ETW109" s="364"/>
      <c r="ETX109" s="364"/>
      <c r="ETY109" s="364"/>
      <c r="ETZ109" s="364"/>
      <c r="EUA109" s="364"/>
      <c r="EUB109" s="364"/>
      <c r="EUC109" s="364"/>
      <c r="EUD109" s="364"/>
      <c r="EUE109" s="364"/>
      <c r="EUF109" s="364"/>
      <c r="EUG109" s="364"/>
      <c r="EUH109" s="364"/>
      <c r="EUI109" s="364"/>
      <c r="EUJ109" s="364"/>
      <c r="EUK109" s="364"/>
      <c r="EUL109" s="364"/>
      <c r="EUM109" s="364"/>
      <c r="EUN109" s="364"/>
      <c r="EUO109" s="364"/>
      <c r="EUP109" s="364"/>
      <c r="EUQ109" s="364"/>
      <c r="EUR109" s="364"/>
      <c r="EUS109" s="364"/>
      <c r="EUT109" s="364"/>
      <c r="EUU109" s="364"/>
      <c r="EUV109" s="364"/>
      <c r="EUW109" s="364"/>
      <c r="EUX109" s="364"/>
      <c r="EUY109" s="364"/>
      <c r="EUZ109" s="364"/>
      <c r="EVA109" s="364"/>
      <c r="EVB109" s="364"/>
      <c r="EVC109" s="364"/>
      <c r="EVD109" s="364"/>
      <c r="EVE109" s="364"/>
      <c r="EVF109" s="364"/>
      <c r="EVG109" s="364"/>
      <c r="EVH109" s="364"/>
      <c r="EVI109" s="364"/>
      <c r="EVJ109" s="364"/>
      <c r="EVK109" s="364"/>
      <c r="EVL109" s="364"/>
      <c r="EVM109" s="364"/>
      <c r="EVN109" s="364"/>
      <c r="EVO109" s="364"/>
      <c r="EVP109" s="364"/>
      <c r="EVQ109" s="364"/>
      <c r="EVR109" s="364"/>
      <c r="EVS109" s="364"/>
      <c r="EVT109" s="364"/>
      <c r="EVU109" s="364"/>
      <c r="EVV109" s="364"/>
      <c r="EVW109" s="364"/>
      <c r="EVX109" s="364"/>
      <c r="EVY109" s="364"/>
      <c r="EVZ109" s="364"/>
      <c r="EWA109" s="364"/>
      <c r="EWB109" s="364"/>
      <c r="EWC109" s="364"/>
      <c r="EWD109" s="364"/>
      <c r="EWE109" s="364"/>
      <c r="EWF109" s="364"/>
      <c r="EWG109" s="364"/>
      <c r="EWH109" s="364"/>
      <c r="EWI109" s="364"/>
      <c r="EWJ109" s="364"/>
      <c r="EWK109" s="364"/>
      <c r="EWL109" s="364"/>
      <c r="EWM109" s="364"/>
      <c r="EWN109" s="364"/>
      <c r="EWO109" s="364"/>
      <c r="EWP109" s="364"/>
      <c r="EWQ109" s="364"/>
      <c r="EWR109" s="364"/>
      <c r="EWS109" s="364"/>
      <c r="EWT109" s="364"/>
      <c r="EWU109" s="364"/>
      <c r="EWV109" s="364"/>
      <c r="EWW109" s="364"/>
      <c r="EWX109" s="364"/>
      <c r="EWY109" s="364"/>
      <c r="EWZ109" s="364"/>
      <c r="EXA109" s="364"/>
      <c r="EXB109" s="364"/>
      <c r="EXC109" s="364"/>
      <c r="EXD109" s="364"/>
      <c r="EXE109" s="364"/>
      <c r="EXF109" s="364"/>
      <c r="EXG109" s="364"/>
      <c r="EXH109" s="364"/>
      <c r="EXI109" s="364"/>
      <c r="EXJ109" s="364"/>
      <c r="EXK109" s="364"/>
      <c r="EXL109" s="364"/>
      <c r="EXM109" s="364"/>
      <c r="EXN109" s="364"/>
      <c r="EXO109" s="364"/>
      <c r="EXP109" s="364"/>
      <c r="EXQ109" s="364"/>
      <c r="EXR109" s="364"/>
      <c r="EXS109" s="364"/>
      <c r="EXT109" s="364"/>
      <c r="EXU109" s="364"/>
      <c r="EXV109" s="364"/>
      <c r="EXW109" s="364"/>
      <c r="EXX109" s="364"/>
      <c r="EXY109" s="364"/>
      <c r="EXZ109" s="364"/>
      <c r="EYA109" s="364"/>
      <c r="EYB109" s="364"/>
      <c r="EYC109" s="364"/>
      <c r="EYD109" s="364"/>
      <c r="EYE109" s="364"/>
      <c r="EYF109" s="364"/>
      <c r="EYG109" s="364"/>
      <c r="EYH109" s="364"/>
      <c r="EYI109" s="364"/>
      <c r="EYJ109" s="364"/>
      <c r="EYK109" s="364"/>
      <c r="EYL109" s="364"/>
      <c r="EYM109" s="364"/>
      <c r="EYN109" s="364"/>
      <c r="EYO109" s="364"/>
      <c r="EYP109" s="364"/>
      <c r="EYQ109" s="364"/>
      <c r="EYR109" s="364"/>
      <c r="EYS109" s="364"/>
      <c r="EYT109" s="364"/>
      <c r="EYU109" s="364"/>
      <c r="EYV109" s="364"/>
      <c r="EYW109" s="364"/>
      <c r="EYX109" s="364"/>
      <c r="EYY109" s="364"/>
      <c r="EYZ109" s="364"/>
      <c r="EZA109" s="364"/>
      <c r="EZB109" s="364"/>
      <c r="EZC109" s="364"/>
      <c r="EZD109" s="364"/>
      <c r="EZE109" s="364"/>
      <c r="EZF109" s="364"/>
      <c r="EZG109" s="364"/>
      <c r="EZH109" s="364"/>
      <c r="EZI109" s="364"/>
      <c r="EZJ109" s="364"/>
      <c r="EZK109" s="364"/>
      <c r="EZL109" s="364"/>
      <c r="EZM109" s="364"/>
      <c r="EZN109" s="364"/>
      <c r="EZO109" s="364"/>
      <c r="EZP109" s="364"/>
      <c r="EZQ109" s="364"/>
      <c r="EZR109" s="364"/>
      <c r="EZS109" s="364"/>
      <c r="EZT109" s="364"/>
      <c r="EZU109" s="364"/>
      <c r="EZV109" s="364"/>
      <c r="EZW109" s="364"/>
      <c r="EZX109" s="364"/>
      <c r="EZY109" s="364"/>
      <c r="EZZ109" s="364"/>
      <c r="FAA109" s="364"/>
      <c r="FAB109" s="364"/>
      <c r="FAC109" s="364"/>
      <c r="FAD109" s="364"/>
      <c r="FAE109" s="364"/>
      <c r="FAF109" s="364"/>
      <c r="FAG109" s="364"/>
      <c r="FAH109" s="364"/>
      <c r="FAI109" s="364"/>
      <c r="FAJ109" s="364"/>
      <c r="FAK109" s="364"/>
      <c r="FAL109" s="364"/>
      <c r="FAM109" s="364"/>
      <c r="FAN109" s="364"/>
      <c r="FAO109" s="364"/>
      <c r="FAP109" s="364"/>
      <c r="FAQ109" s="364"/>
      <c r="FAR109" s="364"/>
      <c r="FAS109" s="364"/>
      <c r="FAT109" s="364"/>
      <c r="FAU109" s="364"/>
      <c r="FAV109" s="364"/>
      <c r="FAW109" s="364"/>
      <c r="FAX109" s="364"/>
      <c r="FAY109" s="364"/>
      <c r="FAZ109" s="364"/>
      <c r="FBA109" s="364"/>
      <c r="FBB109" s="364"/>
      <c r="FBC109" s="364"/>
      <c r="FBD109" s="364"/>
      <c r="FBE109" s="364"/>
      <c r="FBF109" s="364"/>
      <c r="FBG109" s="364"/>
      <c r="FBH109" s="364"/>
      <c r="FBI109" s="364"/>
      <c r="FBJ109" s="364"/>
      <c r="FBK109" s="364"/>
      <c r="FBL109" s="364"/>
      <c r="FBM109" s="364"/>
      <c r="FBN109" s="364"/>
      <c r="FBO109" s="364"/>
      <c r="FBP109" s="364"/>
      <c r="FBQ109" s="364"/>
      <c r="FBR109" s="364"/>
      <c r="FBS109" s="364"/>
      <c r="FBT109" s="364"/>
      <c r="FBU109" s="364"/>
      <c r="FBV109" s="364"/>
      <c r="FBW109" s="364"/>
      <c r="FBX109" s="364"/>
      <c r="FBY109" s="364"/>
      <c r="FBZ109" s="364"/>
      <c r="FCA109" s="364"/>
      <c r="FCB109" s="364"/>
      <c r="FCC109" s="364"/>
      <c r="FCD109" s="364"/>
      <c r="FCE109" s="364"/>
      <c r="FCF109" s="364"/>
      <c r="FCG109" s="364"/>
      <c r="FCH109" s="364"/>
      <c r="FCI109" s="364"/>
      <c r="FCJ109" s="364"/>
      <c r="FCK109" s="364"/>
      <c r="FCL109" s="364"/>
      <c r="FCM109" s="364"/>
      <c r="FCN109" s="364"/>
      <c r="FCO109" s="364"/>
      <c r="FCP109" s="364"/>
      <c r="FCQ109" s="364"/>
      <c r="FCR109" s="364"/>
      <c r="FCS109" s="364"/>
      <c r="FCT109" s="364"/>
      <c r="FCU109" s="364"/>
      <c r="FCV109" s="364"/>
      <c r="FCW109" s="364"/>
      <c r="FCX109" s="364"/>
      <c r="FCY109" s="364"/>
      <c r="FCZ109" s="364"/>
      <c r="FDA109" s="364"/>
      <c r="FDB109" s="364"/>
      <c r="FDC109" s="364"/>
      <c r="FDD109" s="364"/>
      <c r="FDE109" s="364"/>
      <c r="FDF109" s="364"/>
      <c r="FDG109" s="364"/>
      <c r="FDH109" s="364"/>
      <c r="FDI109" s="364"/>
      <c r="FDJ109" s="364"/>
      <c r="FDK109" s="364"/>
      <c r="FDL109" s="364"/>
      <c r="FDM109" s="364"/>
      <c r="FDN109" s="364"/>
      <c r="FDO109" s="364"/>
      <c r="FDP109" s="364"/>
      <c r="FDQ109" s="364"/>
      <c r="FDR109" s="364"/>
      <c r="FDS109" s="364"/>
      <c r="FDT109" s="364"/>
      <c r="FDU109" s="364"/>
      <c r="FDV109" s="364"/>
      <c r="FDW109" s="364"/>
      <c r="FDX109" s="364"/>
      <c r="FDY109" s="364"/>
      <c r="FDZ109" s="364"/>
      <c r="FEA109" s="364"/>
      <c r="FEB109" s="364"/>
      <c r="FEC109" s="364"/>
      <c r="FED109" s="364"/>
      <c r="FEE109" s="364"/>
      <c r="FEF109" s="364"/>
      <c r="FEG109" s="364"/>
      <c r="FEH109" s="364"/>
      <c r="FEI109" s="364"/>
      <c r="FEJ109" s="364"/>
      <c r="FEK109" s="364"/>
      <c r="FEL109" s="364"/>
      <c r="FEM109" s="364"/>
      <c r="FEN109" s="364"/>
      <c r="FEO109" s="364"/>
      <c r="FEP109" s="364"/>
      <c r="FEQ109" s="364"/>
      <c r="FER109" s="364"/>
      <c r="FES109" s="364"/>
      <c r="FET109" s="364"/>
      <c r="FEU109" s="364"/>
      <c r="FEV109" s="364"/>
      <c r="FEW109" s="364"/>
      <c r="FEX109" s="364"/>
      <c r="FEY109" s="364"/>
      <c r="FEZ109" s="364"/>
      <c r="FFA109" s="364"/>
      <c r="FFB109" s="364"/>
      <c r="FFC109" s="364"/>
      <c r="FFD109" s="364"/>
      <c r="FFE109" s="364"/>
      <c r="FFF109" s="364"/>
      <c r="FFG109" s="364"/>
      <c r="FFH109" s="364"/>
      <c r="FFI109" s="364"/>
      <c r="FFJ109" s="364"/>
      <c r="FFK109" s="364"/>
      <c r="FFL109" s="364"/>
      <c r="FFM109" s="364"/>
      <c r="FFN109" s="364"/>
      <c r="FFO109" s="364"/>
      <c r="FFP109" s="364"/>
      <c r="FFQ109" s="364"/>
      <c r="FFR109" s="364"/>
      <c r="FFS109" s="364"/>
      <c r="FFT109" s="364"/>
      <c r="FFU109" s="364"/>
      <c r="FFV109" s="364"/>
      <c r="FFW109" s="364"/>
      <c r="FFX109" s="364"/>
      <c r="FFY109" s="364"/>
      <c r="FFZ109" s="364"/>
      <c r="FGA109" s="364"/>
      <c r="FGB109" s="364"/>
      <c r="FGC109" s="364"/>
      <c r="FGD109" s="364"/>
      <c r="FGE109" s="364"/>
      <c r="FGF109" s="364"/>
      <c r="FGG109" s="364"/>
      <c r="FGH109" s="364"/>
      <c r="FGI109" s="364"/>
      <c r="FGJ109" s="364"/>
      <c r="FGK109" s="364"/>
      <c r="FGL109" s="364"/>
      <c r="FGM109" s="364"/>
      <c r="FGN109" s="364"/>
      <c r="FGO109" s="364"/>
      <c r="FGP109" s="364"/>
      <c r="FGQ109" s="364"/>
      <c r="FGR109" s="364"/>
      <c r="FGS109" s="364"/>
      <c r="FGT109" s="364"/>
      <c r="FGU109" s="364"/>
      <c r="FGV109" s="364"/>
      <c r="FGW109" s="364"/>
      <c r="FGX109" s="364"/>
      <c r="FGY109" s="364"/>
      <c r="FGZ109" s="364"/>
      <c r="FHA109" s="364"/>
      <c r="FHB109" s="364"/>
      <c r="FHC109" s="364"/>
      <c r="FHD109" s="364"/>
      <c r="FHE109" s="364"/>
      <c r="FHF109" s="364"/>
      <c r="FHG109" s="364"/>
      <c r="FHH109" s="364"/>
      <c r="FHI109" s="364"/>
      <c r="FHJ109" s="364"/>
      <c r="FHK109" s="364"/>
      <c r="FHL109" s="364"/>
      <c r="FHM109" s="364"/>
      <c r="FHN109" s="364"/>
      <c r="FHO109" s="364"/>
      <c r="FHP109" s="364"/>
      <c r="FHQ109" s="364"/>
      <c r="FHR109" s="364"/>
      <c r="FHS109" s="364"/>
      <c r="FHT109" s="364"/>
      <c r="FHU109" s="364"/>
      <c r="FHV109" s="364"/>
      <c r="FHW109" s="364"/>
      <c r="FHX109" s="364"/>
      <c r="FHY109" s="364"/>
      <c r="FHZ109" s="364"/>
      <c r="FIA109" s="364"/>
      <c r="FIB109" s="364"/>
      <c r="FIC109" s="364"/>
      <c r="FID109" s="364"/>
      <c r="FIE109" s="364"/>
      <c r="FIF109" s="364"/>
      <c r="FIG109" s="364"/>
      <c r="FIH109" s="364"/>
      <c r="FII109" s="364"/>
      <c r="FIJ109" s="364"/>
      <c r="FIK109" s="364"/>
      <c r="FIL109" s="364"/>
      <c r="FIM109" s="364"/>
      <c r="FIN109" s="364"/>
      <c r="FIO109" s="364"/>
      <c r="FIP109" s="364"/>
      <c r="FIQ109" s="364"/>
      <c r="FIR109" s="364"/>
      <c r="FIS109" s="364"/>
      <c r="FIT109" s="364"/>
      <c r="FIU109" s="364"/>
      <c r="FIV109" s="364"/>
      <c r="FIW109" s="364"/>
      <c r="FIX109" s="364"/>
      <c r="FIY109" s="364"/>
      <c r="FIZ109" s="364"/>
      <c r="FJA109" s="364"/>
      <c r="FJB109" s="364"/>
      <c r="FJC109" s="364"/>
      <c r="FJD109" s="364"/>
      <c r="FJE109" s="364"/>
      <c r="FJF109" s="364"/>
      <c r="FJG109" s="364"/>
      <c r="FJH109" s="364"/>
      <c r="FJI109" s="364"/>
      <c r="FJJ109" s="364"/>
      <c r="FJK109" s="364"/>
      <c r="FJL109" s="364"/>
      <c r="FJM109" s="364"/>
      <c r="FJN109" s="364"/>
      <c r="FJO109" s="364"/>
      <c r="FJP109" s="364"/>
      <c r="FJQ109" s="364"/>
      <c r="FJR109" s="364"/>
      <c r="FJS109" s="364"/>
      <c r="FJT109" s="364"/>
      <c r="FJU109" s="364"/>
      <c r="FJV109" s="364"/>
      <c r="FJW109" s="364"/>
      <c r="FJX109" s="364"/>
      <c r="FJY109" s="364"/>
      <c r="FJZ109" s="364"/>
      <c r="FKA109" s="364"/>
      <c r="FKB109" s="364"/>
      <c r="FKC109" s="364"/>
      <c r="FKD109" s="364"/>
      <c r="FKE109" s="364"/>
      <c r="FKF109" s="364"/>
      <c r="FKG109" s="364"/>
      <c r="FKH109" s="364"/>
      <c r="FKI109" s="364"/>
      <c r="FKJ109" s="364"/>
      <c r="FKK109" s="364"/>
      <c r="FKL109" s="364"/>
      <c r="FKM109" s="364"/>
      <c r="FKN109" s="364"/>
      <c r="FKO109" s="364"/>
      <c r="FKP109" s="364"/>
      <c r="FKQ109" s="364"/>
      <c r="FKR109" s="364"/>
      <c r="FKS109" s="364"/>
      <c r="FKT109" s="364"/>
      <c r="FKU109" s="364"/>
      <c r="FKV109" s="364"/>
      <c r="FKW109" s="364"/>
      <c r="FKX109" s="364"/>
      <c r="FKY109" s="364"/>
      <c r="FKZ109" s="364"/>
      <c r="FLA109" s="364"/>
      <c r="FLB109" s="364"/>
      <c r="FLC109" s="364"/>
      <c r="FLD109" s="364"/>
      <c r="FLE109" s="364"/>
      <c r="FLF109" s="364"/>
      <c r="FLG109" s="364"/>
      <c r="FLH109" s="364"/>
      <c r="FLI109" s="364"/>
      <c r="FLJ109" s="364"/>
      <c r="FLK109" s="364"/>
      <c r="FLL109" s="364"/>
      <c r="FLM109" s="364"/>
      <c r="FLN109" s="364"/>
      <c r="FLO109" s="364"/>
      <c r="FLP109" s="364"/>
      <c r="FLQ109" s="364"/>
      <c r="FLR109" s="364"/>
      <c r="FLS109" s="364"/>
      <c r="FLT109" s="364"/>
      <c r="FLU109" s="364"/>
      <c r="FLV109" s="364"/>
      <c r="FLW109" s="364"/>
      <c r="FLX109" s="364"/>
      <c r="FLY109" s="364"/>
      <c r="FLZ109" s="364"/>
      <c r="FMA109" s="364"/>
      <c r="FMB109" s="364"/>
      <c r="FMC109" s="364"/>
      <c r="FMD109" s="364"/>
      <c r="FME109" s="364"/>
      <c r="FMF109" s="364"/>
      <c r="FMG109" s="364"/>
      <c r="FMH109" s="364"/>
      <c r="FMI109" s="364"/>
      <c r="FMJ109" s="364"/>
      <c r="FMK109" s="364"/>
      <c r="FML109" s="364"/>
      <c r="FMM109" s="364"/>
      <c r="FMN109" s="364"/>
      <c r="FMO109" s="364"/>
      <c r="FMP109" s="364"/>
      <c r="FMQ109" s="364"/>
      <c r="FMR109" s="364"/>
      <c r="FMS109" s="364"/>
      <c r="FMT109" s="364"/>
      <c r="FMU109" s="364"/>
      <c r="FMV109" s="364"/>
      <c r="FMW109" s="364"/>
      <c r="FMX109" s="364"/>
      <c r="FMY109" s="364"/>
      <c r="FMZ109" s="364"/>
      <c r="FNA109" s="364"/>
      <c r="FNB109" s="364"/>
      <c r="FNC109" s="364"/>
      <c r="FND109" s="364"/>
      <c r="FNE109" s="364"/>
      <c r="FNF109" s="364"/>
      <c r="FNG109" s="364"/>
      <c r="FNH109" s="364"/>
      <c r="FNI109" s="364"/>
      <c r="FNJ109" s="364"/>
      <c r="FNK109" s="364"/>
      <c r="FNL109" s="364"/>
      <c r="FNM109" s="364"/>
      <c r="FNN109" s="364"/>
      <c r="FNO109" s="364"/>
      <c r="FNP109" s="364"/>
      <c r="FNQ109" s="364"/>
      <c r="FNR109" s="364"/>
      <c r="FNS109" s="364"/>
      <c r="FNT109" s="364"/>
      <c r="FNU109" s="364"/>
      <c r="FNV109" s="364"/>
      <c r="FNW109" s="364"/>
      <c r="FNX109" s="364"/>
      <c r="FNY109" s="364"/>
      <c r="FNZ109" s="364"/>
      <c r="FOA109" s="364"/>
      <c r="FOB109" s="364"/>
      <c r="FOC109" s="364"/>
      <c r="FOD109" s="364"/>
      <c r="FOE109" s="364"/>
      <c r="FOF109" s="364"/>
      <c r="FOG109" s="364"/>
      <c r="FOH109" s="364"/>
      <c r="FOI109" s="364"/>
      <c r="FOJ109" s="364"/>
      <c r="FOK109" s="364"/>
      <c r="FOL109" s="364"/>
      <c r="FOM109" s="364"/>
      <c r="FON109" s="364"/>
      <c r="FOO109" s="364"/>
      <c r="FOP109" s="364"/>
      <c r="FOQ109" s="364"/>
      <c r="FOR109" s="364"/>
      <c r="FOS109" s="364"/>
      <c r="FOT109" s="364"/>
      <c r="FOU109" s="364"/>
      <c r="FOV109" s="364"/>
      <c r="FOW109" s="364"/>
      <c r="FOX109" s="364"/>
      <c r="FOY109" s="364"/>
      <c r="FOZ109" s="364"/>
      <c r="FPA109" s="364"/>
      <c r="FPB109" s="364"/>
      <c r="FPC109" s="364"/>
      <c r="FPD109" s="364"/>
      <c r="FPE109" s="364"/>
      <c r="FPF109" s="364"/>
      <c r="FPG109" s="364"/>
      <c r="FPH109" s="364"/>
      <c r="FPI109" s="364"/>
      <c r="FPJ109" s="364"/>
      <c r="FPK109" s="364"/>
      <c r="FPL109" s="364"/>
      <c r="FPM109" s="364"/>
      <c r="FPN109" s="364"/>
      <c r="FPO109" s="364"/>
      <c r="FPP109" s="364"/>
      <c r="FPQ109" s="364"/>
      <c r="FPR109" s="364"/>
      <c r="FPS109" s="364"/>
      <c r="FPT109" s="364"/>
      <c r="FPU109" s="364"/>
      <c r="FPV109" s="364"/>
      <c r="FPW109" s="364"/>
      <c r="FPX109" s="364"/>
      <c r="FPY109" s="364"/>
      <c r="FPZ109" s="364"/>
      <c r="FQA109" s="364"/>
      <c r="FQB109" s="364"/>
      <c r="FQC109" s="364"/>
      <c r="FQD109" s="364"/>
      <c r="FQE109" s="364"/>
      <c r="FQF109" s="364"/>
      <c r="FQG109" s="364"/>
      <c r="FQH109" s="364"/>
      <c r="FQI109" s="364"/>
      <c r="FQJ109" s="364"/>
      <c r="FQK109" s="364"/>
      <c r="FQL109" s="364"/>
      <c r="FQM109" s="364"/>
      <c r="FQN109" s="364"/>
      <c r="FQO109" s="364"/>
      <c r="FQP109" s="364"/>
      <c r="FQQ109" s="364"/>
      <c r="FQR109" s="364"/>
      <c r="FQS109" s="364"/>
      <c r="FQT109" s="364"/>
      <c r="FQU109" s="364"/>
      <c r="FQV109" s="364"/>
      <c r="FQW109" s="364"/>
      <c r="FQX109" s="364"/>
      <c r="FQY109" s="364"/>
      <c r="FQZ109" s="364"/>
      <c r="FRA109" s="364"/>
      <c r="FRB109" s="364"/>
      <c r="FRC109" s="364"/>
      <c r="FRD109" s="364"/>
      <c r="FRE109" s="364"/>
      <c r="FRF109" s="364"/>
      <c r="FRG109" s="364"/>
      <c r="FRH109" s="364"/>
      <c r="FRI109" s="364"/>
      <c r="FRJ109" s="364"/>
      <c r="FRK109" s="364"/>
      <c r="FRL109" s="364"/>
      <c r="FRM109" s="364"/>
      <c r="FRN109" s="364"/>
      <c r="FRO109" s="364"/>
      <c r="FRP109" s="364"/>
      <c r="FRQ109" s="364"/>
      <c r="FRR109" s="364"/>
      <c r="FRS109" s="364"/>
      <c r="FRT109" s="364"/>
      <c r="FRU109" s="364"/>
      <c r="FRV109" s="364"/>
      <c r="FRW109" s="364"/>
      <c r="FRX109" s="364"/>
      <c r="FRY109" s="364"/>
      <c r="FRZ109" s="364"/>
      <c r="FSA109" s="364"/>
      <c r="FSB109" s="364"/>
      <c r="FSC109" s="364"/>
      <c r="FSD109" s="364"/>
      <c r="FSE109" s="364"/>
      <c r="FSF109" s="364"/>
      <c r="FSG109" s="364"/>
      <c r="FSH109" s="364"/>
      <c r="FSI109" s="364"/>
      <c r="FSJ109" s="364"/>
      <c r="FSK109" s="364"/>
      <c r="FSL109" s="364"/>
      <c r="FSM109" s="364"/>
      <c r="FSN109" s="364"/>
      <c r="FSO109" s="364"/>
      <c r="FSP109" s="364"/>
      <c r="FSQ109" s="364"/>
      <c r="FSR109" s="364"/>
      <c r="FSS109" s="364"/>
      <c r="FST109" s="364"/>
      <c r="FSU109" s="364"/>
      <c r="FSV109" s="364"/>
      <c r="FSW109" s="364"/>
      <c r="FSX109" s="364"/>
      <c r="FSY109" s="364"/>
      <c r="FSZ109" s="364"/>
      <c r="FTA109" s="364"/>
      <c r="FTB109" s="364"/>
      <c r="FTC109" s="364"/>
      <c r="FTD109" s="364"/>
      <c r="FTE109" s="364"/>
      <c r="FTF109" s="364"/>
      <c r="FTG109" s="364"/>
      <c r="FTH109" s="364"/>
      <c r="FTI109" s="364"/>
      <c r="FTJ109" s="364"/>
      <c r="FTK109" s="364"/>
      <c r="FTL109" s="364"/>
      <c r="FTM109" s="364"/>
      <c r="FTN109" s="364"/>
      <c r="FTO109" s="364"/>
      <c r="FTP109" s="364"/>
      <c r="FTQ109" s="364"/>
      <c r="FTR109" s="364"/>
      <c r="FTS109" s="364"/>
      <c r="FTT109" s="364"/>
      <c r="FTU109" s="364"/>
      <c r="FTV109" s="364"/>
      <c r="FTW109" s="364"/>
      <c r="FTX109" s="364"/>
      <c r="FTY109" s="364"/>
      <c r="FTZ109" s="364"/>
      <c r="FUA109" s="364"/>
      <c r="FUB109" s="364"/>
      <c r="FUC109" s="364"/>
      <c r="FUD109" s="364"/>
      <c r="FUE109" s="364"/>
      <c r="FUF109" s="364"/>
      <c r="FUG109" s="364"/>
      <c r="FUH109" s="364"/>
      <c r="FUI109" s="364"/>
      <c r="FUJ109" s="364"/>
      <c r="FUK109" s="364"/>
      <c r="FUL109" s="364"/>
      <c r="FUM109" s="364"/>
      <c r="FUN109" s="364"/>
      <c r="FUO109" s="364"/>
      <c r="FUP109" s="364"/>
      <c r="FUQ109" s="364"/>
      <c r="FUR109" s="364"/>
      <c r="FUS109" s="364"/>
      <c r="FUT109" s="364"/>
      <c r="FUU109" s="364"/>
      <c r="FUV109" s="364"/>
      <c r="FUW109" s="364"/>
      <c r="FUX109" s="364"/>
      <c r="FUY109" s="364"/>
      <c r="FUZ109" s="364"/>
      <c r="FVA109" s="364"/>
      <c r="FVB109" s="364"/>
      <c r="FVC109" s="364"/>
      <c r="FVD109" s="364"/>
      <c r="FVE109" s="364"/>
      <c r="FVF109" s="364"/>
      <c r="FVG109" s="364"/>
      <c r="FVH109" s="364"/>
      <c r="FVI109" s="364"/>
      <c r="FVJ109" s="364"/>
      <c r="FVK109" s="364"/>
      <c r="FVL109" s="364"/>
      <c r="FVM109" s="364"/>
      <c r="FVN109" s="364"/>
      <c r="FVO109" s="364"/>
      <c r="FVP109" s="364"/>
      <c r="FVQ109" s="364"/>
      <c r="FVR109" s="364"/>
      <c r="FVS109" s="364"/>
      <c r="FVT109" s="364"/>
      <c r="FVU109" s="364"/>
      <c r="FVV109" s="364"/>
      <c r="FVW109" s="364"/>
      <c r="FVX109" s="364"/>
      <c r="FVY109" s="364"/>
      <c r="FVZ109" s="364"/>
      <c r="FWA109" s="364"/>
      <c r="FWB109" s="364"/>
      <c r="FWC109" s="364"/>
      <c r="FWD109" s="364"/>
      <c r="FWE109" s="364"/>
      <c r="FWF109" s="364"/>
      <c r="FWG109" s="364"/>
      <c r="FWH109" s="364"/>
      <c r="FWI109" s="364"/>
      <c r="FWJ109" s="364"/>
      <c r="FWK109" s="364"/>
      <c r="FWL109" s="364"/>
      <c r="FWM109" s="364"/>
      <c r="FWN109" s="364"/>
      <c r="FWO109" s="364"/>
      <c r="FWP109" s="364"/>
      <c r="FWQ109" s="364"/>
      <c r="FWR109" s="364"/>
      <c r="FWS109" s="364"/>
      <c r="FWT109" s="364"/>
      <c r="FWU109" s="364"/>
      <c r="FWV109" s="364"/>
      <c r="FWW109" s="364"/>
      <c r="FWX109" s="364"/>
      <c r="FWY109" s="364"/>
      <c r="FWZ109" s="364"/>
      <c r="FXA109" s="364"/>
      <c r="FXB109" s="364"/>
      <c r="FXC109" s="364"/>
      <c r="FXD109" s="364"/>
      <c r="FXE109" s="364"/>
      <c r="FXF109" s="364"/>
      <c r="FXG109" s="364"/>
      <c r="FXH109" s="364"/>
      <c r="FXI109" s="364"/>
      <c r="FXJ109" s="364"/>
      <c r="FXK109" s="364"/>
      <c r="FXL109" s="364"/>
      <c r="FXM109" s="364"/>
      <c r="FXN109" s="364"/>
      <c r="FXO109" s="364"/>
      <c r="FXP109" s="364"/>
      <c r="FXQ109" s="364"/>
      <c r="FXR109" s="364"/>
      <c r="FXS109" s="364"/>
      <c r="FXT109" s="364"/>
      <c r="FXU109" s="364"/>
      <c r="FXV109" s="364"/>
      <c r="FXW109" s="364"/>
      <c r="FXX109" s="364"/>
      <c r="FXY109" s="364"/>
      <c r="FXZ109" s="364"/>
      <c r="FYA109" s="364"/>
      <c r="FYB109" s="364"/>
      <c r="FYC109" s="364"/>
      <c r="FYD109" s="364"/>
      <c r="FYE109" s="364"/>
      <c r="FYF109" s="364"/>
      <c r="FYG109" s="364"/>
      <c r="FYH109" s="364"/>
      <c r="FYI109" s="364"/>
      <c r="FYJ109" s="364"/>
      <c r="FYK109" s="364"/>
      <c r="FYL109" s="364"/>
      <c r="FYM109" s="364"/>
      <c r="FYN109" s="364"/>
      <c r="FYO109" s="364"/>
      <c r="FYP109" s="364"/>
      <c r="FYQ109" s="364"/>
      <c r="FYR109" s="364"/>
      <c r="FYS109" s="364"/>
      <c r="FYT109" s="364"/>
      <c r="FYU109" s="364"/>
      <c r="FYV109" s="364"/>
      <c r="FYW109" s="364"/>
      <c r="FYX109" s="364"/>
      <c r="FYY109" s="364"/>
      <c r="FYZ109" s="364"/>
      <c r="FZA109" s="364"/>
      <c r="FZB109" s="364"/>
      <c r="FZC109" s="364"/>
      <c r="FZD109" s="364"/>
      <c r="FZE109" s="364"/>
      <c r="FZF109" s="364"/>
      <c r="FZG109" s="364"/>
      <c r="FZH109" s="364"/>
      <c r="FZI109" s="364"/>
      <c r="FZJ109" s="364"/>
      <c r="FZK109" s="364"/>
      <c r="FZL109" s="364"/>
      <c r="FZM109" s="364"/>
      <c r="FZN109" s="364"/>
      <c r="FZO109" s="364"/>
      <c r="FZP109" s="364"/>
      <c r="FZQ109" s="364"/>
      <c r="FZR109" s="364"/>
      <c r="FZS109" s="364"/>
      <c r="FZT109" s="364"/>
      <c r="FZU109" s="364"/>
      <c r="FZV109" s="364"/>
      <c r="FZW109" s="364"/>
      <c r="FZX109" s="364"/>
      <c r="FZY109" s="364"/>
      <c r="FZZ109" s="364"/>
      <c r="GAA109" s="364"/>
      <c r="GAB109" s="364"/>
      <c r="GAC109" s="364"/>
      <c r="GAD109" s="364"/>
      <c r="GAE109" s="364"/>
      <c r="GAF109" s="364"/>
      <c r="GAG109" s="364"/>
      <c r="GAH109" s="364"/>
      <c r="GAI109" s="364"/>
      <c r="GAJ109" s="364"/>
      <c r="GAK109" s="364"/>
      <c r="GAL109" s="364"/>
      <c r="GAM109" s="364"/>
      <c r="GAN109" s="364"/>
      <c r="GAO109" s="364"/>
      <c r="GAP109" s="364"/>
      <c r="GAQ109" s="364"/>
      <c r="GAR109" s="364"/>
      <c r="GAS109" s="364"/>
      <c r="GAT109" s="364"/>
      <c r="GAU109" s="364"/>
      <c r="GAV109" s="364"/>
      <c r="GAW109" s="364"/>
      <c r="GAX109" s="364"/>
      <c r="GAY109" s="364"/>
      <c r="GAZ109" s="364"/>
      <c r="GBA109" s="364"/>
      <c r="GBB109" s="364"/>
      <c r="GBC109" s="364"/>
      <c r="GBD109" s="364"/>
      <c r="GBE109" s="364"/>
      <c r="GBF109" s="364"/>
      <c r="GBG109" s="364"/>
      <c r="GBH109" s="364"/>
      <c r="GBI109" s="364"/>
      <c r="GBJ109" s="364"/>
      <c r="GBK109" s="364"/>
      <c r="GBL109" s="364"/>
      <c r="GBM109" s="364"/>
      <c r="GBN109" s="364"/>
      <c r="GBO109" s="364"/>
      <c r="GBP109" s="364"/>
      <c r="GBQ109" s="364"/>
      <c r="GBR109" s="364"/>
      <c r="GBS109" s="364"/>
      <c r="GBT109" s="364"/>
      <c r="GBU109" s="364"/>
      <c r="GBV109" s="364"/>
      <c r="GBW109" s="364"/>
      <c r="GBX109" s="364"/>
      <c r="GBY109" s="364"/>
      <c r="GBZ109" s="364"/>
      <c r="GCA109" s="364"/>
      <c r="GCB109" s="364"/>
      <c r="GCC109" s="364"/>
      <c r="GCD109" s="364"/>
      <c r="GCE109" s="364"/>
      <c r="GCF109" s="364"/>
      <c r="GCG109" s="364"/>
      <c r="GCH109" s="364"/>
      <c r="GCI109" s="364"/>
      <c r="GCJ109" s="364"/>
      <c r="GCK109" s="364"/>
      <c r="GCL109" s="364"/>
      <c r="GCM109" s="364"/>
      <c r="GCN109" s="364"/>
      <c r="GCO109" s="364"/>
      <c r="GCP109" s="364"/>
      <c r="GCQ109" s="364"/>
      <c r="GCR109" s="364"/>
      <c r="GCS109" s="364"/>
      <c r="GCT109" s="364"/>
      <c r="GCU109" s="364"/>
      <c r="GCV109" s="364"/>
      <c r="GCW109" s="364"/>
      <c r="GCX109" s="364"/>
      <c r="GCY109" s="364"/>
      <c r="GCZ109" s="364"/>
      <c r="GDA109" s="364"/>
      <c r="GDB109" s="364"/>
      <c r="GDC109" s="364"/>
      <c r="GDD109" s="364"/>
      <c r="GDE109" s="364"/>
      <c r="GDF109" s="364"/>
      <c r="GDG109" s="364"/>
      <c r="GDH109" s="364"/>
      <c r="GDI109" s="364"/>
      <c r="GDJ109" s="364"/>
      <c r="GDK109" s="364"/>
      <c r="GDL109" s="364"/>
      <c r="GDM109" s="364"/>
      <c r="GDN109" s="364"/>
      <c r="GDO109" s="364"/>
      <c r="GDP109" s="364"/>
      <c r="GDQ109" s="364"/>
      <c r="GDR109" s="364"/>
      <c r="GDS109" s="364"/>
      <c r="GDT109" s="364"/>
      <c r="GDU109" s="364"/>
      <c r="GDV109" s="364"/>
      <c r="GDW109" s="364"/>
      <c r="GDX109" s="364"/>
      <c r="GDY109" s="364"/>
      <c r="GDZ109" s="364"/>
      <c r="GEA109" s="364"/>
      <c r="GEB109" s="364"/>
      <c r="GEC109" s="364"/>
      <c r="GED109" s="364"/>
      <c r="GEE109" s="364"/>
      <c r="GEF109" s="364"/>
      <c r="GEG109" s="364"/>
      <c r="GEH109" s="364"/>
      <c r="GEI109" s="364"/>
      <c r="GEJ109" s="364"/>
      <c r="GEK109" s="364"/>
      <c r="GEL109" s="364"/>
      <c r="GEM109" s="364"/>
      <c r="GEN109" s="364"/>
      <c r="GEO109" s="364"/>
      <c r="GEP109" s="364"/>
      <c r="GEQ109" s="364"/>
      <c r="GER109" s="364"/>
      <c r="GES109" s="364"/>
      <c r="GET109" s="364"/>
      <c r="GEU109" s="364"/>
      <c r="GEV109" s="364"/>
      <c r="GEW109" s="364"/>
      <c r="GEX109" s="364"/>
      <c r="GEY109" s="364"/>
      <c r="GEZ109" s="364"/>
      <c r="GFA109" s="364"/>
      <c r="GFB109" s="364"/>
      <c r="GFC109" s="364"/>
      <c r="GFD109" s="364"/>
      <c r="GFE109" s="364"/>
      <c r="GFF109" s="364"/>
      <c r="GFG109" s="364"/>
      <c r="GFH109" s="364"/>
      <c r="GFI109" s="364"/>
      <c r="GFJ109" s="364"/>
      <c r="GFK109" s="364"/>
      <c r="GFL109" s="364"/>
      <c r="GFM109" s="364"/>
      <c r="GFN109" s="364"/>
      <c r="GFO109" s="364"/>
      <c r="GFP109" s="364"/>
      <c r="GFQ109" s="364"/>
      <c r="GFR109" s="364"/>
      <c r="GFS109" s="364"/>
      <c r="GFT109" s="364"/>
      <c r="GFU109" s="364"/>
      <c r="GFV109" s="364"/>
      <c r="GFW109" s="364"/>
      <c r="GFX109" s="364"/>
      <c r="GFY109" s="364"/>
      <c r="GFZ109" s="364"/>
      <c r="GGA109" s="364"/>
      <c r="GGB109" s="364"/>
      <c r="GGC109" s="364"/>
      <c r="GGD109" s="364"/>
      <c r="GGE109" s="364"/>
      <c r="GGF109" s="364"/>
      <c r="GGG109" s="364"/>
      <c r="GGH109" s="364"/>
      <c r="GGI109" s="364"/>
      <c r="GGJ109" s="364"/>
      <c r="GGK109" s="364"/>
      <c r="GGL109" s="364"/>
      <c r="GGM109" s="364"/>
      <c r="GGN109" s="364"/>
      <c r="GGO109" s="364"/>
      <c r="GGP109" s="364"/>
      <c r="GGQ109" s="364"/>
      <c r="GGR109" s="364"/>
      <c r="GGS109" s="364"/>
      <c r="GGT109" s="364"/>
      <c r="GGU109" s="364"/>
      <c r="GGV109" s="364"/>
      <c r="GGW109" s="364"/>
      <c r="GGX109" s="364"/>
      <c r="GGY109" s="364"/>
      <c r="GGZ109" s="364"/>
      <c r="GHA109" s="364"/>
      <c r="GHB109" s="364"/>
      <c r="GHC109" s="364"/>
      <c r="GHD109" s="364"/>
      <c r="GHE109" s="364"/>
      <c r="GHF109" s="364"/>
      <c r="GHG109" s="364"/>
      <c r="GHH109" s="364"/>
      <c r="GHI109" s="364"/>
      <c r="GHJ109" s="364"/>
      <c r="GHK109" s="364"/>
      <c r="GHL109" s="364"/>
      <c r="GHM109" s="364"/>
      <c r="GHN109" s="364"/>
      <c r="GHO109" s="364"/>
      <c r="GHP109" s="364"/>
      <c r="GHQ109" s="364"/>
      <c r="GHR109" s="364"/>
      <c r="GHS109" s="364"/>
      <c r="GHT109" s="364"/>
      <c r="GHU109" s="364"/>
      <c r="GHV109" s="364"/>
      <c r="GHW109" s="364"/>
      <c r="GHX109" s="364"/>
      <c r="GHY109" s="364"/>
      <c r="GHZ109" s="364"/>
      <c r="GIA109" s="364"/>
      <c r="GIB109" s="364"/>
      <c r="GIC109" s="364"/>
      <c r="GID109" s="364"/>
      <c r="GIE109" s="364"/>
      <c r="GIF109" s="364"/>
      <c r="GIG109" s="364"/>
      <c r="GIH109" s="364"/>
      <c r="GII109" s="364"/>
      <c r="GIJ109" s="364"/>
      <c r="GIK109" s="364"/>
      <c r="GIL109" s="364"/>
      <c r="GIM109" s="364"/>
      <c r="GIN109" s="364"/>
      <c r="GIO109" s="364"/>
      <c r="GIP109" s="364"/>
      <c r="GIQ109" s="364"/>
      <c r="GIR109" s="364"/>
      <c r="GIS109" s="364"/>
      <c r="GIT109" s="364"/>
      <c r="GIU109" s="364"/>
      <c r="GIV109" s="364"/>
      <c r="GIW109" s="364"/>
      <c r="GIX109" s="364"/>
      <c r="GIY109" s="364"/>
      <c r="GIZ109" s="364"/>
      <c r="GJA109" s="364"/>
      <c r="GJB109" s="364"/>
      <c r="GJC109" s="364"/>
      <c r="GJD109" s="364"/>
      <c r="GJE109" s="364"/>
      <c r="GJF109" s="364"/>
      <c r="GJG109" s="364"/>
      <c r="GJH109" s="364"/>
      <c r="GJI109" s="364"/>
      <c r="GJJ109" s="364"/>
      <c r="GJK109" s="364"/>
      <c r="GJL109" s="364"/>
      <c r="GJM109" s="364"/>
      <c r="GJN109" s="364"/>
      <c r="GJO109" s="364"/>
      <c r="GJP109" s="364"/>
      <c r="GJQ109" s="364"/>
      <c r="GJR109" s="364"/>
      <c r="GJS109" s="364"/>
      <c r="GJT109" s="364"/>
      <c r="GJU109" s="364"/>
      <c r="GJV109" s="364"/>
      <c r="GJW109" s="364"/>
      <c r="GJX109" s="364"/>
      <c r="GJY109" s="364"/>
      <c r="GJZ109" s="364"/>
      <c r="GKA109" s="364"/>
      <c r="GKB109" s="364"/>
      <c r="GKC109" s="364"/>
      <c r="GKD109" s="364"/>
      <c r="GKE109" s="364"/>
      <c r="GKF109" s="364"/>
      <c r="GKG109" s="364"/>
      <c r="GKH109" s="364"/>
      <c r="GKI109" s="364"/>
      <c r="GKJ109" s="364"/>
      <c r="GKK109" s="364"/>
      <c r="GKL109" s="364"/>
      <c r="GKM109" s="364"/>
      <c r="GKN109" s="364"/>
      <c r="GKO109" s="364"/>
      <c r="GKP109" s="364"/>
      <c r="GKQ109" s="364"/>
      <c r="GKR109" s="364"/>
      <c r="GKS109" s="364"/>
      <c r="GKT109" s="364"/>
      <c r="GKU109" s="364"/>
      <c r="GKV109" s="364"/>
      <c r="GKW109" s="364"/>
      <c r="GKX109" s="364"/>
      <c r="GKY109" s="364"/>
      <c r="GKZ109" s="364"/>
      <c r="GLA109" s="364"/>
      <c r="GLB109" s="364"/>
      <c r="GLC109" s="364"/>
      <c r="GLD109" s="364"/>
      <c r="GLE109" s="364"/>
      <c r="GLF109" s="364"/>
      <c r="GLG109" s="364"/>
      <c r="GLH109" s="364"/>
      <c r="GLI109" s="364"/>
      <c r="GLJ109" s="364"/>
      <c r="GLK109" s="364"/>
      <c r="GLL109" s="364"/>
      <c r="GLM109" s="364"/>
      <c r="GLN109" s="364"/>
      <c r="GLO109" s="364"/>
      <c r="GLP109" s="364"/>
      <c r="GLQ109" s="364"/>
      <c r="GLR109" s="364"/>
      <c r="GLS109" s="364"/>
      <c r="GLT109" s="364"/>
      <c r="GLU109" s="364"/>
      <c r="GLV109" s="364"/>
      <c r="GLW109" s="364"/>
      <c r="GLX109" s="364"/>
      <c r="GLY109" s="364"/>
      <c r="GLZ109" s="364"/>
      <c r="GMA109" s="364"/>
      <c r="GMB109" s="364"/>
      <c r="GMC109" s="364"/>
      <c r="GMD109" s="364"/>
      <c r="GME109" s="364"/>
      <c r="GMF109" s="364"/>
      <c r="GMG109" s="364"/>
      <c r="GMH109" s="364"/>
      <c r="GMI109" s="364"/>
      <c r="GMJ109" s="364"/>
      <c r="GMK109" s="364"/>
      <c r="GML109" s="364"/>
      <c r="GMM109" s="364"/>
      <c r="GMN109" s="364"/>
      <c r="GMO109" s="364"/>
      <c r="GMP109" s="364"/>
      <c r="GMQ109" s="364"/>
      <c r="GMR109" s="364"/>
      <c r="GMS109" s="364"/>
      <c r="GMT109" s="364"/>
      <c r="GMU109" s="364"/>
      <c r="GMV109" s="364"/>
      <c r="GMW109" s="364"/>
      <c r="GMX109" s="364"/>
      <c r="GMY109" s="364"/>
      <c r="GMZ109" s="364"/>
      <c r="GNA109" s="364"/>
      <c r="GNB109" s="364"/>
      <c r="GNC109" s="364"/>
      <c r="GND109" s="364"/>
      <c r="GNE109" s="364"/>
      <c r="GNF109" s="364"/>
      <c r="GNG109" s="364"/>
      <c r="GNH109" s="364"/>
      <c r="GNI109" s="364"/>
      <c r="GNJ109" s="364"/>
      <c r="GNK109" s="364"/>
      <c r="GNL109" s="364"/>
      <c r="GNM109" s="364"/>
      <c r="GNN109" s="364"/>
      <c r="GNO109" s="364"/>
      <c r="GNP109" s="364"/>
      <c r="GNQ109" s="364"/>
      <c r="GNR109" s="364"/>
      <c r="GNS109" s="364"/>
      <c r="GNT109" s="364"/>
      <c r="GNU109" s="364"/>
      <c r="GNV109" s="364"/>
      <c r="GNW109" s="364"/>
      <c r="GNX109" s="364"/>
      <c r="GNY109" s="364"/>
      <c r="GNZ109" s="364"/>
      <c r="GOA109" s="364"/>
      <c r="GOB109" s="364"/>
      <c r="GOC109" s="364"/>
      <c r="GOD109" s="364"/>
      <c r="GOE109" s="364"/>
      <c r="GOF109" s="364"/>
      <c r="GOG109" s="364"/>
      <c r="GOH109" s="364"/>
      <c r="GOI109" s="364"/>
      <c r="GOJ109" s="364"/>
      <c r="GOK109" s="364"/>
      <c r="GOL109" s="364"/>
      <c r="GOM109" s="364"/>
      <c r="GON109" s="364"/>
      <c r="GOO109" s="364"/>
      <c r="GOP109" s="364"/>
      <c r="GOQ109" s="364"/>
      <c r="GOR109" s="364"/>
      <c r="GOS109" s="364"/>
      <c r="GOT109" s="364"/>
      <c r="GOU109" s="364"/>
      <c r="GOV109" s="364"/>
      <c r="GOW109" s="364"/>
      <c r="GOX109" s="364"/>
      <c r="GOY109" s="364"/>
      <c r="GOZ109" s="364"/>
      <c r="GPA109" s="364"/>
      <c r="GPB109" s="364"/>
      <c r="GPC109" s="364"/>
      <c r="GPD109" s="364"/>
      <c r="GPE109" s="364"/>
      <c r="GPF109" s="364"/>
      <c r="GPG109" s="364"/>
      <c r="GPH109" s="364"/>
      <c r="GPI109" s="364"/>
      <c r="GPJ109" s="364"/>
      <c r="GPK109" s="364"/>
      <c r="GPL109" s="364"/>
      <c r="GPM109" s="364"/>
      <c r="GPN109" s="364"/>
      <c r="GPO109" s="364"/>
      <c r="GPP109" s="364"/>
      <c r="GPQ109" s="364"/>
      <c r="GPR109" s="364"/>
      <c r="GPS109" s="364"/>
      <c r="GPT109" s="364"/>
      <c r="GPU109" s="364"/>
      <c r="GPV109" s="364"/>
      <c r="GPW109" s="364"/>
      <c r="GPX109" s="364"/>
      <c r="GPY109" s="364"/>
      <c r="GPZ109" s="364"/>
      <c r="GQA109" s="364"/>
      <c r="GQB109" s="364"/>
      <c r="GQC109" s="364"/>
      <c r="GQD109" s="364"/>
      <c r="GQE109" s="364"/>
      <c r="GQF109" s="364"/>
      <c r="GQG109" s="364"/>
      <c r="GQH109" s="364"/>
      <c r="GQI109" s="364"/>
      <c r="GQJ109" s="364"/>
      <c r="GQK109" s="364"/>
      <c r="GQL109" s="364"/>
      <c r="GQM109" s="364"/>
      <c r="GQN109" s="364"/>
      <c r="GQO109" s="364"/>
      <c r="GQP109" s="364"/>
      <c r="GQQ109" s="364"/>
      <c r="GQR109" s="364"/>
      <c r="GQS109" s="364"/>
      <c r="GQT109" s="364"/>
      <c r="GQU109" s="364"/>
      <c r="GQV109" s="364"/>
      <c r="GQW109" s="364"/>
      <c r="GQX109" s="364"/>
      <c r="GQY109" s="364"/>
      <c r="GQZ109" s="364"/>
      <c r="GRA109" s="364"/>
      <c r="GRB109" s="364"/>
      <c r="GRC109" s="364"/>
      <c r="GRD109" s="364"/>
      <c r="GRE109" s="364"/>
      <c r="GRF109" s="364"/>
      <c r="GRG109" s="364"/>
      <c r="GRH109" s="364"/>
      <c r="GRI109" s="364"/>
      <c r="GRJ109" s="364"/>
      <c r="GRK109" s="364"/>
      <c r="GRL109" s="364"/>
      <c r="GRM109" s="364"/>
      <c r="GRN109" s="364"/>
      <c r="GRO109" s="364"/>
      <c r="GRP109" s="364"/>
      <c r="GRQ109" s="364"/>
      <c r="GRR109" s="364"/>
      <c r="GRS109" s="364"/>
      <c r="GRT109" s="364"/>
      <c r="GRU109" s="364"/>
      <c r="GRV109" s="364"/>
      <c r="GRW109" s="364"/>
      <c r="GRX109" s="364"/>
      <c r="GRY109" s="364"/>
      <c r="GRZ109" s="364"/>
      <c r="GSA109" s="364"/>
      <c r="GSB109" s="364"/>
      <c r="GSC109" s="364"/>
      <c r="GSD109" s="364"/>
      <c r="GSE109" s="364"/>
      <c r="GSF109" s="364"/>
      <c r="GSG109" s="364"/>
      <c r="GSH109" s="364"/>
      <c r="GSI109" s="364"/>
      <c r="GSJ109" s="364"/>
      <c r="GSK109" s="364"/>
      <c r="GSL109" s="364"/>
      <c r="GSM109" s="364"/>
      <c r="GSN109" s="364"/>
      <c r="GSO109" s="364"/>
      <c r="GSP109" s="364"/>
      <c r="GSQ109" s="364"/>
      <c r="GSR109" s="364"/>
      <c r="GSS109" s="364"/>
      <c r="GST109" s="364"/>
      <c r="GSU109" s="364"/>
      <c r="GSV109" s="364"/>
      <c r="GSW109" s="364"/>
      <c r="GSX109" s="364"/>
      <c r="GSY109" s="364"/>
      <c r="GSZ109" s="364"/>
      <c r="GTA109" s="364"/>
      <c r="GTB109" s="364"/>
      <c r="GTC109" s="364"/>
      <c r="GTD109" s="364"/>
      <c r="GTE109" s="364"/>
      <c r="GTF109" s="364"/>
      <c r="GTG109" s="364"/>
      <c r="GTH109" s="364"/>
      <c r="GTI109" s="364"/>
      <c r="GTJ109" s="364"/>
      <c r="GTK109" s="364"/>
      <c r="GTL109" s="364"/>
      <c r="GTM109" s="364"/>
      <c r="GTN109" s="364"/>
      <c r="GTO109" s="364"/>
      <c r="GTP109" s="364"/>
      <c r="GTQ109" s="364"/>
      <c r="GTR109" s="364"/>
      <c r="GTS109" s="364"/>
      <c r="GTT109" s="364"/>
      <c r="GTU109" s="364"/>
      <c r="GTV109" s="364"/>
      <c r="GTW109" s="364"/>
      <c r="GTX109" s="364"/>
      <c r="GTY109" s="364"/>
      <c r="GTZ109" s="364"/>
      <c r="GUA109" s="364"/>
      <c r="GUB109" s="364"/>
      <c r="GUC109" s="364"/>
      <c r="GUD109" s="364"/>
      <c r="GUE109" s="364"/>
      <c r="GUF109" s="364"/>
      <c r="GUG109" s="364"/>
      <c r="GUH109" s="364"/>
      <c r="GUI109" s="364"/>
      <c r="GUJ109" s="364"/>
      <c r="GUK109" s="364"/>
      <c r="GUL109" s="364"/>
      <c r="GUM109" s="364"/>
      <c r="GUN109" s="364"/>
      <c r="GUO109" s="364"/>
      <c r="GUP109" s="364"/>
      <c r="GUQ109" s="364"/>
      <c r="GUR109" s="364"/>
      <c r="GUS109" s="364"/>
      <c r="GUT109" s="364"/>
      <c r="GUU109" s="364"/>
      <c r="GUV109" s="364"/>
      <c r="GUW109" s="364"/>
      <c r="GUX109" s="364"/>
      <c r="GUY109" s="364"/>
      <c r="GUZ109" s="364"/>
      <c r="GVA109" s="364"/>
      <c r="GVB109" s="364"/>
      <c r="GVC109" s="364"/>
      <c r="GVD109" s="364"/>
      <c r="GVE109" s="364"/>
      <c r="GVF109" s="364"/>
      <c r="GVG109" s="364"/>
      <c r="GVH109" s="364"/>
      <c r="GVI109" s="364"/>
      <c r="GVJ109" s="364"/>
      <c r="GVK109" s="364"/>
      <c r="GVL109" s="364"/>
      <c r="GVM109" s="364"/>
      <c r="GVN109" s="364"/>
      <c r="GVO109" s="364"/>
      <c r="GVP109" s="364"/>
      <c r="GVQ109" s="364"/>
      <c r="GVR109" s="364"/>
      <c r="GVS109" s="364"/>
      <c r="GVT109" s="364"/>
      <c r="GVU109" s="364"/>
      <c r="GVV109" s="364"/>
      <c r="GVW109" s="364"/>
      <c r="GVX109" s="364"/>
      <c r="GVY109" s="364"/>
      <c r="GVZ109" s="364"/>
      <c r="GWA109" s="364"/>
      <c r="GWB109" s="364"/>
      <c r="GWC109" s="364"/>
      <c r="GWD109" s="364"/>
      <c r="GWE109" s="364"/>
      <c r="GWF109" s="364"/>
      <c r="GWG109" s="364"/>
      <c r="GWH109" s="364"/>
      <c r="GWI109" s="364"/>
      <c r="GWJ109" s="364"/>
      <c r="GWK109" s="364"/>
      <c r="GWL109" s="364"/>
      <c r="GWM109" s="364"/>
      <c r="GWN109" s="364"/>
      <c r="GWO109" s="364"/>
      <c r="GWP109" s="364"/>
      <c r="GWQ109" s="364"/>
      <c r="GWR109" s="364"/>
      <c r="GWS109" s="364"/>
      <c r="GWT109" s="364"/>
      <c r="GWU109" s="364"/>
      <c r="GWV109" s="364"/>
      <c r="GWW109" s="364"/>
      <c r="GWX109" s="364"/>
      <c r="GWY109" s="364"/>
      <c r="GWZ109" s="364"/>
      <c r="GXA109" s="364"/>
      <c r="GXB109" s="364"/>
      <c r="GXC109" s="364"/>
      <c r="GXD109" s="364"/>
      <c r="GXE109" s="364"/>
      <c r="GXF109" s="364"/>
      <c r="GXG109" s="364"/>
      <c r="GXH109" s="364"/>
      <c r="GXI109" s="364"/>
      <c r="GXJ109" s="364"/>
      <c r="GXK109" s="364"/>
      <c r="GXL109" s="364"/>
      <c r="GXM109" s="364"/>
      <c r="GXN109" s="364"/>
      <c r="GXO109" s="364"/>
      <c r="GXP109" s="364"/>
      <c r="GXQ109" s="364"/>
      <c r="GXR109" s="364"/>
      <c r="GXS109" s="364"/>
      <c r="GXT109" s="364"/>
      <c r="GXU109" s="364"/>
      <c r="GXV109" s="364"/>
      <c r="GXW109" s="364"/>
      <c r="GXX109" s="364"/>
      <c r="GXY109" s="364"/>
      <c r="GXZ109" s="364"/>
      <c r="GYA109" s="364"/>
      <c r="GYB109" s="364"/>
      <c r="GYC109" s="364"/>
      <c r="GYD109" s="364"/>
      <c r="GYE109" s="364"/>
      <c r="GYF109" s="364"/>
      <c r="GYG109" s="364"/>
      <c r="GYH109" s="364"/>
      <c r="GYI109" s="364"/>
      <c r="GYJ109" s="364"/>
      <c r="GYK109" s="364"/>
      <c r="GYL109" s="364"/>
      <c r="GYM109" s="364"/>
      <c r="GYN109" s="364"/>
      <c r="GYO109" s="364"/>
      <c r="GYP109" s="364"/>
      <c r="GYQ109" s="364"/>
      <c r="GYR109" s="364"/>
      <c r="GYS109" s="364"/>
      <c r="GYT109" s="364"/>
      <c r="GYU109" s="364"/>
      <c r="GYV109" s="364"/>
      <c r="GYW109" s="364"/>
      <c r="GYX109" s="364"/>
      <c r="GYY109" s="364"/>
      <c r="GYZ109" s="364"/>
      <c r="GZA109" s="364"/>
      <c r="GZB109" s="364"/>
      <c r="GZC109" s="364"/>
      <c r="GZD109" s="364"/>
      <c r="GZE109" s="364"/>
      <c r="GZF109" s="364"/>
      <c r="GZG109" s="364"/>
      <c r="GZH109" s="364"/>
      <c r="GZI109" s="364"/>
      <c r="GZJ109" s="364"/>
      <c r="GZK109" s="364"/>
      <c r="GZL109" s="364"/>
      <c r="GZM109" s="364"/>
      <c r="GZN109" s="364"/>
      <c r="GZO109" s="364"/>
      <c r="GZP109" s="364"/>
      <c r="GZQ109" s="364"/>
      <c r="GZR109" s="364"/>
      <c r="GZS109" s="364"/>
      <c r="GZT109" s="364"/>
      <c r="GZU109" s="364"/>
      <c r="GZV109" s="364"/>
      <c r="GZW109" s="364"/>
      <c r="GZX109" s="364"/>
      <c r="GZY109" s="364"/>
      <c r="GZZ109" s="364"/>
      <c r="HAA109" s="364"/>
      <c r="HAB109" s="364"/>
      <c r="HAC109" s="364"/>
      <c r="HAD109" s="364"/>
      <c r="HAE109" s="364"/>
      <c r="HAF109" s="364"/>
      <c r="HAG109" s="364"/>
      <c r="HAH109" s="364"/>
      <c r="HAI109" s="364"/>
      <c r="HAJ109" s="364"/>
      <c r="HAK109" s="364"/>
      <c r="HAL109" s="364"/>
      <c r="HAM109" s="364"/>
      <c r="HAN109" s="364"/>
      <c r="HAO109" s="364"/>
      <c r="HAP109" s="364"/>
      <c r="HAQ109" s="364"/>
      <c r="HAR109" s="364"/>
      <c r="HAS109" s="364"/>
      <c r="HAT109" s="364"/>
      <c r="HAU109" s="364"/>
      <c r="HAV109" s="364"/>
      <c r="HAW109" s="364"/>
      <c r="HAX109" s="364"/>
      <c r="HAY109" s="364"/>
      <c r="HAZ109" s="364"/>
      <c r="HBA109" s="364"/>
      <c r="HBB109" s="364"/>
      <c r="HBC109" s="364"/>
      <c r="HBD109" s="364"/>
      <c r="HBE109" s="364"/>
      <c r="HBF109" s="364"/>
      <c r="HBG109" s="364"/>
      <c r="HBH109" s="364"/>
      <c r="HBI109" s="364"/>
      <c r="HBJ109" s="364"/>
      <c r="HBK109" s="364"/>
      <c r="HBL109" s="364"/>
      <c r="HBM109" s="364"/>
      <c r="HBN109" s="364"/>
      <c r="HBO109" s="364"/>
      <c r="HBP109" s="364"/>
      <c r="HBQ109" s="364"/>
      <c r="HBR109" s="364"/>
      <c r="HBS109" s="364"/>
      <c r="HBT109" s="364"/>
      <c r="HBU109" s="364"/>
      <c r="HBV109" s="364"/>
      <c r="HBW109" s="364"/>
      <c r="HBX109" s="364"/>
      <c r="HBY109" s="364"/>
      <c r="HBZ109" s="364"/>
      <c r="HCA109" s="364"/>
      <c r="HCB109" s="364"/>
      <c r="HCC109" s="364"/>
      <c r="HCD109" s="364"/>
      <c r="HCE109" s="364"/>
      <c r="HCF109" s="364"/>
      <c r="HCG109" s="364"/>
      <c r="HCH109" s="364"/>
      <c r="HCI109" s="364"/>
      <c r="HCJ109" s="364"/>
      <c r="HCK109" s="364"/>
      <c r="HCL109" s="364"/>
      <c r="HCM109" s="364"/>
      <c r="HCN109" s="364"/>
      <c r="HCO109" s="364"/>
      <c r="HCP109" s="364"/>
      <c r="HCQ109" s="364"/>
      <c r="HCR109" s="364"/>
      <c r="HCS109" s="364"/>
      <c r="HCT109" s="364"/>
      <c r="HCU109" s="364"/>
      <c r="HCV109" s="364"/>
      <c r="HCW109" s="364"/>
      <c r="HCX109" s="364"/>
      <c r="HCY109" s="364"/>
      <c r="HCZ109" s="364"/>
      <c r="HDA109" s="364"/>
      <c r="HDB109" s="364"/>
      <c r="HDC109" s="364"/>
      <c r="HDD109" s="364"/>
      <c r="HDE109" s="364"/>
      <c r="HDF109" s="364"/>
      <c r="HDG109" s="364"/>
      <c r="HDH109" s="364"/>
      <c r="HDI109" s="364"/>
      <c r="HDJ109" s="364"/>
      <c r="HDK109" s="364"/>
      <c r="HDL109" s="364"/>
      <c r="HDM109" s="364"/>
      <c r="HDN109" s="364"/>
      <c r="HDO109" s="364"/>
      <c r="HDP109" s="364"/>
      <c r="HDQ109" s="364"/>
      <c r="HDR109" s="364"/>
      <c r="HDS109" s="364"/>
      <c r="HDT109" s="364"/>
      <c r="HDU109" s="364"/>
      <c r="HDV109" s="364"/>
      <c r="HDW109" s="364"/>
      <c r="HDX109" s="364"/>
      <c r="HDY109" s="364"/>
      <c r="HDZ109" s="364"/>
      <c r="HEA109" s="364"/>
      <c r="HEB109" s="364"/>
      <c r="HEC109" s="364"/>
      <c r="HED109" s="364"/>
      <c r="HEE109" s="364"/>
      <c r="HEF109" s="364"/>
      <c r="HEG109" s="364"/>
      <c r="HEH109" s="364"/>
      <c r="HEI109" s="364"/>
      <c r="HEJ109" s="364"/>
      <c r="HEK109" s="364"/>
      <c r="HEL109" s="364"/>
      <c r="HEM109" s="364"/>
      <c r="HEN109" s="364"/>
      <c r="HEO109" s="364"/>
      <c r="HEP109" s="364"/>
      <c r="HEQ109" s="364"/>
      <c r="HER109" s="364"/>
      <c r="HES109" s="364"/>
      <c r="HET109" s="364"/>
      <c r="HEU109" s="364"/>
      <c r="HEV109" s="364"/>
      <c r="HEW109" s="364"/>
      <c r="HEX109" s="364"/>
      <c r="HEY109" s="364"/>
      <c r="HEZ109" s="364"/>
      <c r="HFA109" s="364"/>
      <c r="HFB109" s="364"/>
      <c r="HFC109" s="364"/>
      <c r="HFD109" s="364"/>
      <c r="HFE109" s="364"/>
      <c r="HFF109" s="364"/>
      <c r="HFG109" s="364"/>
      <c r="HFH109" s="364"/>
      <c r="HFI109" s="364"/>
      <c r="HFJ109" s="364"/>
      <c r="HFK109" s="364"/>
      <c r="HFL109" s="364"/>
      <c r="HFM109" s="364"/>
      <c r="HFN109" s="364"/>
      <c r="HFO109" s="364"/>
      <c r="HFP109" s="364"/>
      <c r="HFQ109" s="364"/>
      <c r="HFR109" s="364"/>
      <c r="HFS109" s="364"/>
      <c r="HFT109" s="364"/>
      <c r="HFU109" s="364"/>
      <c r="HFV109" s="364"/>
      <c r="HFW109" s="364"/>
      <c r="HFX109" s="364"/>
      <c r="HFY109" s="364"/>
      <c r="HFZ109" s="364"/>
      <c r="HGA109" s="364"/>
      <c r="HGB109" s="364"/>
      <c r="HGC109" s="364"/>
      <c r="HGD109" s="364"/>
      <c r="HGE109" s="364"/>
      <c r="HGF109" s="364"/>
      <c r="HGG109" s="364"/>
      <c r="HGH109" s="364"/>
      <c r="HGI109" s="364"/>
      <c r="HGJ109" s="364"/>
      <c r="HGK109" s="364"/>
      <c r="HGL109" s="364"/>
      <c r="HGM109" s="364"/>
      <c r="HGN109" s="364"/>
      <c r="HGO109" s="364"/>
      <c r="HGP109" s="364"/>
      <c r="HGQ109" s="364"/>
      <c r="HGR109" s="364"/>
      <c r="HGS109" s="364"/>
      <c r="HGT109" s="364"/>
      <c r="HGU109" s="364"/>
      <c r="HGV109" s="364"/>
      <c r="HGW109" s="364"/>
      <c r="HGX109" s="364"/>
      <c r="HGY109" s="364"/>
      <c r="HGZ109" s="364"/>
      <c r="HHA109" s="364"/>
      <c r="HHB109" s="364"/>
      <c r="HHC109" s="364"/>
      <c r="HHD109" s="364"/>
      <c r="HHE109" s="364"/>
      <c r="HHF109" s="364"/>
      <c r="HHG109" s="364"/>
      <c r="HHH109" s="364"/>
      <c r="HHI109" s="364"/>
      <c r="HHJ109" s="364"/>
      <c r="HHK109" s="364"/>
      <c r="HHL109" s="364"/>
      <c r="HHM109" s="364"/>
      <c r="HHN109" s="364"/>
      <c r="HHO109" s="364"/>
      <c r="HHP109" s="364"/>
      <c r="HHQ109" s="364"/>
      <c r="HHR109" s="364"/>
      <c r="HHS109" s="364"/>
      <c r="HHT109" s="364"/>
      <c r="HHU109" s="364"/>
      <c r="HHV109" s="364"/>
      <c r="HHW109" s="364"/>
      <c r="HHX109" s="364"/>
      <c r="HHY109" s="364"/>
      <c r="HHZ109" s="364"/>
      <c r="HIA109" s="364"/>
      <c r="HIB109" s="364"/>
      <c r="HIC109" s="364"/>
      <c r="HID109" s="364"/>
      <c r="HIE109" s="364"/>
      <c r="HIF109" s="364"/>
      <c r="HIG109" s="364"/>
      <c r="HIH109" s="364"/>
      <c r="HII109" s="364"/>
      <c r="HIJ109" s="364"/>
      <c r="HIK109" s="364"/>
      <c r="HIL109" s="364"/>
      <c r="HIM109" s="364"/>
      <c r="HIN109" s="364"/>
      <c r="HIO109" s="364"/>
      <c r="HIP109" s="364"/>
      <c r="HIQ109" s="364"/>
      <c r="HIR109" s="364"/>
      <c r="HIS109" s="364"/>
      <c r="HIT109" s="364"/>
      <c r="HIU109" s="364"/>
      <c r="HIV109" s="364"/>
      <c r="HIW109" s="364"/>
      <c r="HIX109" s="364"/>
      <c r="HIY109" s="364"/>
      <c r="HIZ109" s="364"/>
      <c r="HJA109" s="364"/>
      <c r="HJB109" s="364"/>
      <c r="HJC109" s="364"/>
      <c r="HJD109" s="364"/>
      <c r="HJE109" s="364"/>
      <c r="HJF109" s="364"/>
      <c r="HJG109" s="364"/>
      <c r="HJH109" s="364"/>
      <c r="HJI109" s="364"/>
      <c r="HJJ109" s="364"/>
      <c r="HJK109" s="364"/>
      <c r="HJL109" s="364"/>
      <c r="HJM109" s="364"/>
      <c r="HJN109" s="364"/>
      <c r="HJO109" s="364"/>
      <c r="HJP109" s="364"/>
      <c r="HJQ109" s="364"/>
      <c r="HJR109" s="364"/>
      <c r="HJS109" s="364"/>
      <c r="HJT109" s="364"/>
      <c r="HJU109" s="364"/>
      <c r="HJV109" s="364"/>
      <c r="HJW109" s="364"/>
      <c r="HJX109" s="364"/>
      <c r="HJY109" s="364"/>
      <c r="HJZ109" s="364"/>
      <c r="HKA109" s="364"/>
      <c r="HKB109" s="364"/>
      <c r="HKC109" s="364"/>
      <c r="HKD109" s="364"/>
      <c r="HKE109" s="364"/>
      <c r="HKF109" s="364"/>
      <c r="HKG109" s="364"/>
      <c r="HKH109" s="364"/>
      <c r="HKI109" s="364"/>
      <c r="HKJ109" s="364"/>
      <c r="HKK109" s="364"/>
      <c r="HKL109" s="364"/>
      <c r="HKM109" s="364"/>
      <c r="HKN109" s="364"/>
      <c r="HKO109" s="364"/>
      <c r="HKP109" s="364"/>
      <c r="HKQ109" s="364"/>
      <c r="HKR109" s="364"/>
      <c r="HKS109" s="364"/>
      <c r="HKT109" s="364"/>
      <c r="HKU109" s="364"/>
      <c r="HKV109" s="364"/>
      <c r="HKW109" s="364"/>
      <c r="HKX109" s="364"/>
      <c r="HKY109" s="364"/>
      <c r="HKZ109" s="364"/>
      <c r="HLA109" s="364"/>
      <c r="HLB109" s="364"/>
      <c r="HLC109" s="364"/>
      <c r="HLD109" s="364"/>
      <c r="HLE109" s="364"/>
      <c r="HLF109" s="364"/>
      <c r="HLG109" s="364"/>
      <c r="HLH109" s="364"/>
      <c r="HLI109" s="364"/>
      <c r="HLJ109" s="364"/>
      <c r="HLK109" s="364"/>
      <c r="HLL109" s="364"/>
      <c r="HLM109" s="364"/>
      <c r="HLN109" s="364"/>
      <c r="HLO109" s="364"/>
      <c r="HLP109" s="364"/>
      <c r="HLQ109" s="364"/>
      <c r="HLR109" s="364"/>
      <c r="HLS109" s="364"/>
      <c r="HLT109" s="364"/>
      <c r="HLU109" s="364"/>
      <c r="HLV109" s="364"/>
      <c r="HLW109" s="364"/>
      <c r="HLX109" s="364"/>
      <c r="HLY109" s="364"/>
      <c r="HLZ109" s="364"/>
      <c r="HMA109" s="364"/>
      <c r="HMB109" s="364"/>
      <c r="HMC109" s="364"/>
      <c r="HMD109" s="364"/>
      <c r="HME109" s="364"/>
      <c r="HMF109" s="364"/>
      <c r="HMG109" s="364"/>
      <c r="HMH109" s="364"/>
      <c r="HMI109" s="364"/>
      <c r="HMJ109" s="364"/>
      <c r="HMK109" s="364"/>
      <c r="HML109" s="364"/>
      <c r="HMM109" s="364"/>
      <c r="HMN109" s="364"/>
      <c r="HMO109" s="364"/>
      <c r="HMP109" s="364"/>
      <c r="HMQ109" s="364"/>
      <c r="HMR109" s="364"/>
      <c r="HMS109" s="364"/>
      <c r="HMT109" s="364"/>
      <c r="HMU109" s="364"/>
      <c r="HMV109" s="364"/>
      <c r="HMW109" s="364"/>
      <c r="HMX109" s="364"/>
      <c r="HMY109" s="364"/>
      <c r="HMZ109" s="364"/>
      <c r="HNA109" s="364"/>
      <c r="HNB109" s="364"/>
      <c r="HNC109" s="364"/>
      <c r="HND109" s="364"/>
      <c r="HNE109" s="364"/>
      <c r="HNF109" s="364"/>
      <c r="HNG109" s="364"/>
      <c r="HNH109" s="364"/>
      <c r="HNI109" s="364"/>
      <c r="HNJ109" s="364"/>
      <c r="HNK109" s="364"/>
      <c r="HNL109" s="364"/>
      <c r="HNM109" s="364"/>
      <c r="HNN109" s="364"/>
      <c r="HNO109" s="364"/>
      <c r="HNP109" s="364"/>
      <c r="HNQ109" s="364"/>
      <c r="HNR109" s="364"/>
      <c r="HNS109" s="364"/>
      <c r="HNT109" s="364"/>
      <c r="HNU109" s="364"/>
      <c r="HNV109" s="364"/>
      <c r="HNW109" s="364"/>
      <c r="HNX109" s="364"/>
      <c r="HNY109" s="364"/>
      <c r="HNZ109" s="364"/>
      <c r="HOA109" s="364"/>
      <c r="HOB109" s="364"/>
      <c r="HOC109" s="364"/>
      <c r="HOD109" s="364"/>
      <c r="HOE109" s="364"/>
      <c r="HOF109" s="364"/>
      <c r="HOG109" s="364"/>
      <c r="HOH109" s="364"/>
      <c r="HOI109" s="364"/>
      <c r="HOJ109" s="364"/>
      <c r="HOK109" s="364"/>
      <c r="HOL109" s="364"/>
      <c r="HOM109" s="364"/>
      <c r="HON109" s="364"/>
      <c r="HOO109" s="364"/>
      <c r="HOP109" s="364"/>
      <c r="HOQ109" s="364"/>
      <c r="HOR109" s="364"/>
      <c r="HOS109" s="364"/>
      <c r="HOT109" s="364"/>
      <c r="HOU109" s="364"/>
      <c r="HOV109" s="364"/>
      <c r="HOW109" s="364"/>
      <c r="HOX109" s="364"/>
      <c r="HOY109" s="364"/>
      <c r="HOZ109" s="364"/>
      <c r="HPA109" s="364"/>
      <c r="HPB109" s="364"/>
      <c r="HPC109" s="364"/>
      <c r="HPD109" s="364"/>
      <c r="HPE109" s="364"/>
      <c r="HPF109" s="364"/>
      <c r="HPG109" s="364"/>
      <c r="HPH109" s="364"/>
      <c r="HPI109" s="364"/>
      <c r="HPJ109" s="364"/>
      <c r="HPK109" s="364"/>
      <c r="HPL109" s="364"/>
      <c r="HPM109" s="364"/>
      <c r="HPN109" s="364"/>
      <c r="HPO109" s="364"/>
      <c r="HPP109" s="364"/>
      <c r="HPQ109" s="364"/>
      <c r="HPR109" s="364"/>
      <c r="HPS109" s="364"/>
      <c r="HPT109" s="364"/>
      <c r="HPU109" s="364"/>
      <c r="HPV109" s="364"/>
      <c r="HPW109" s="364"/>
      <c r="HPX109" s="364"/>
      <c r="HPY109" s="364"/>
      <c r="HPZ109" s="364"/>
      <c r="HQA109" s="364"/>
      <c r="HQB109" s="364"/>
      <c r="HQC109" s="364"/>
      <c r="HQD109" s="364"/>
      <c r="HQE109" s="364"/>
      <c r="HQF109" s="364"/>
      <c r="HQG109" s="364"/>
      <c r="HQH109" s="364"/>
      <c r="HQI109" s="364"/>
      <c r="HQJ109" s="364"/>
      <c r="HQK109" s="364"/>
      <c r="HQL109" s="364"/>
      <c r="HQM109" s="364"/>
      <c r="HQN109" s="364"/>
      <c r="HQO109" s="364"/>
      <c r="HQP109" s="364"/>
      <c r="HQQ109" s="364"/>
      <c r="HQR109" s="364"/>
      <c r="HQS109" s="364"/>
      <c r="HQT109" s="364"/>
      <c r="HQU109" s="364"/>
      <c r="HQV109" s="364"/>
      <c r="HQW109" s="364"/>
      <c r="HQX109" s="364"/>
      <c r="HQY109" s="364"/>
      <c r="HQZ109" s="364"/>
      <c r="HRA109" s="364"/>
      <c r="HRB109" s="364"/>
      <c r="HRC109" s="364"/>
      <c r="HRD109" s="364"/>
      <c r="HRE109" s="364"/>
      <c r="HRF109" s="364"/>
      <c r="HRG109" s="364"/>
      <c r="HRH109" s="364"/>
      <c r="HRI109" s="364"/>
      <c r="HRJ109" s="364"/>
      <c r="HRK109" s="364"/>
      <c r="HRL109" s="364"/>
      <c r="HRM109" s="364"/>
      <c r="HRN109" s="364"/>
      <c r="HRO109" s="364"/>
      <c r="HRP109" s="364"/>
      <c r="HRQ109" s="364"/>
      <c r="HRR109" s="364"/>
      <c r="HRS109" s="364"/>
      <c r="HRT109" s="364"/>
      <c r="HRU109" s="364"/>
      <c r="HRV109" s="364"/>
      <c r="HRW109" s="364"/>
      <c r="HRX109" s="364"/>
      <c r="HRY109" s="364"/>
      <c r="HRZ109" s="364"/>
      <c r="HSA109" s="364"/>
      <c r="HSB109" s="364"/>
      <c r="HSC109" s="364"/>
      <c r="HSD109" s="364"/>
      <c r="HSE109" s="364"/>
      <c r="HSF109" s="364"/>
      <c r="HSG109" s="364"/>
      <c r="HSH109" s="364"/>
      <c r="HSI109" s="364"/>
      <c r="HSJ109" s="364"/>
      <c r="HSK109" s="364"/>
      <c r="HSL109" s="364"/>
      <c r="HSM109" s="364"/>
      <c r="HSN109" s="364"/>
      <c r="HSO109" s="364"/>
      <c r="HSP109" s="364"/>
      <c r="HSQ109" s="364"/>
      <c r="HSR109" s="364"/>
      <c r="HSS109" s="364"/>
      <c r="HST109" s="364"/>
      <c r="HSU109" s="364"/>
      <c r="HSV109" s="364"/>
      <c r="HSW109" s="364"/>
      <c r="HSX109" s="364"/>
      <c r="HSY109" s="364"/>
      <c r="HSZ109" s="364"/>
      <c r="HTA109" s="364"/>
      <c r="HTB109" s="364"/>
      <c r="HTC109" s="364"/>
      <c r="HTD109" s="364"/>
      <c r="HTE109" s="364"/>
      <c r="HTF109" s="364"/>
      <c r="HTG109" s="364"/>
      <c r="HTH109" s="364"/>
      <c r="HTI109" s="364"/>
      <c r="HTJ109" s="364"/>
      <c r="HTK109" s="364"/>
      <c r="HTL109" s="364"/>
      <c r="HTM109" s="364"/>
      <c r="HTN109" s="364"/>
      <c r="HTO109" s="364"/>
      <c r="HTP109" s="364"/>
      <c r="HTQ109" s="364"/>
      <c r="HTR109" s="364"/>
      <c r="HTS109" s="364"/>
      <c r="HTT109" s="364"/>
      <c r="HTU109" s="364"/>
      <c r="HTV109" s="364"/>
      <c r="HTW109" s="364"/>
      <c r="HTX109" s="364"/>
      <c r="HTY109" s="364"/>
      <c r="HTZ109" s="364"/>
      <c r="HUA109" s="364"/>
      <c r="HUB109" s="364"/>
      <c r="HUC109" s="364"/>
      <c r="HUD109" s="364"/>
      <c r="HUE109" s="364"/>
      <c r="HUF109" s="364"/>
      <c r="HUG109" s="364"/>
      <c r="HUH109" s="364"/>
      <c r="HUI109" s="364"/>
      <c r="HUJ109" s="364"/>
      <c r="HUK109" s="364"/>
      <c r="HUL109" s="364"/>
      <c r="HUM109" s="364"/>
      <c r="HUN109" s="364"/>
      <c r="HUO109" s="364"/>
      <c r="HUP109" s="364"/>
      <c r="HUQ109" s="364"/>
      <c r="HUR109" s="364"/>
      <c r="HUS109" s="364"/>
      <c r="HUT109" s="364"/>
      <c r="HUU109" s="364"/>
      <c r="HUV109" s="364"/>
      <c r="HUW109" s="364"/>
      <c r="HUX109" s="364"/>
      <c r="HUY109" s="364"/>
      <c r="HUZ109" s="364"/>
      <c r="HVA109" s="364"/>
      <c r="HVB109" s="364"/>
      <c r="HVC109" s="364"/>
      <c r="HVD109" s="364"/>
      <c r="HVE109" s="364"/>
      <c r="HVF109" s="364"/>
      <c r="HVG109" s="364"/>
      <c r="HVH109" s="364"/>
      <c r="HVI109" s="364"/>
      <c r="HVJ109" s="364"/>
      <c r="HVK109" s="364"/>
      <c r="HVL109" s="364"/>
      <c r="HVM109" s="364"/>
      <c r="HVN109" s="364"/>
      <c r="HVO109" s="364"/>
      <c r="HVP109" s="364"/>
      <c r="HVQ109" s="364"/>
      <c r="HVR109" s="364"/>
      <c r="HVS109" s="364"/>
      <c r="HVT109" s="364"/>
      <c r="HVU109" s="364"/>
      <c r="HVV109" s="364"/>
      <c r="HVW109" s="364"/>
      <c r="HVX109" s="364"/>
      <c r="HVY109" s="364"/>
      <c r="HVZ109" s="364"/>
      <c r="HWA109" s="364"/>
      <c r="HWB109" s="364"/>
      <c r="HWC109" s="364"/>
      <c r="HWD109" s="364"/>
      <c r="HWE109" s="364"/>
      <c r="HWF109" s="364"/>
      <c r="HWG109" s="364"/>
      <c r="HWH109" s="364"/>
      <c r="HWI109" s="364"/>
      <c r="HWJ109" s="364"/>
      <c r="HWK109" s="364"/>
      <c r="HWL109" s="364"/>
      <c r="HWM109" s="364"/>
      <c r="HWN109" s="364"/>
      <c r="HWO109" s="364"/>
      <c r="HWP109" s="364"/>
      <c r="HWQ109" s="364"/>
      <c r="HWR109" s="364"/>
      <c r="HWS109" s="364"/>
      <c r="HWT109" s="364"/>
      <c r="HWU109" s="364"/>
      <c r="HWV109" s="364"/>
      <c r="HWW109" s="364"/>
      <c r="HWX109" s="364"/>
      <c r="HWY109" s="364"/>
      <c r="HWZ109" s="364"/>
      <c r="HXA109" s="364"/>
      <c r="HXB109" s="364"/>
      <c r="HXC109" s="364"/>
      <c r="HXD109" s="364"/>
      <c r="HXE109" s="364"/>
      <c r="HXF109" s="364"/>
      <c r="HXG109" s="364"/>
      <c r="HXH109" s="364"/>
      <c r="HXI109" s="364"/>
      <c r="HXJ109" s="364"/>
      <c r="HXK109" s="364"/>
      <c r="HXL109" s="364"/>
      <c r="HXM109" s="364"/>
      <c r="HXN109" s="364"/>
      <c r="HXO109" s="364"/>
      <c r="HXP109" s="364"/>
      <c r="HXQ109" s="364"/>
      <c r="HXR109" s="364"/>
      <c r="HXS109" s="364"/>
      <c r="HXT109" s="364"/>
      <c r="HXU109" s="364"/>
      <c r="HXV109" s="364"/>
      <c r="HXW109" s="364"/>
      <c r="HXX109" s="364"/>
      <c r="HXY109" s="364"/>
      <c r="HXZ109" s="364"/>
      <c r="HYA109" s="364"/>
      <c r="HYB109" s="364"/>
      <c r="HYC109" s="364"/>
      <c r="HYD109" s="364"/>
      <c r="HYE109" s="364"/>
      <c r="HYF109" s="364"/>
      <c r="HYG109" s="364"/>
      <c r="HYH109" s="364"/>
      <c r="HYI109" s="364"/>
      <c r="HYJ109" s="364"/>
      <c r="HYK109" s="364"/>
      <c r="HYL109" s="364"/>
      <c r="HYM109" s="364"/>
      <c r="HYN109" s="364"/>
      <c r="HYO109" s="364"/>
      <c r="HYP109" s="364"/>
      <c r="HYQ109" s="364"/>
      <c r="HYR109" s="364"/>
      <c r="HYS109" s="364"/>
      <c r="HYT109" s="364"/>
      <c r="HYU109" s="364"/>
      <c r="HYV109" s="364"/>
      <c r="HYW109" s="364"/>
      <c r="HYX109" s="364"/>
      <c r="HYY109" s="364"/>
      <c r="HYZ109" s="364"/>
      <c r="HZA109" s="364"/>
      <c r="HZB109" s="364"/>
      <c r="HZC109" s="364"/>
      <c r="HZD109" s="364"/>
      <c r="HZE109" s="364"/>
      <c r="HZF109" s="364"/>
      <c r="HZG109" s="364"/>
      <c r="HZH109" s="364"/>
      <c r="HZI109" s="364"/>
      <c r="HZJ109" s="364"/>
      <c r="HZK109" s="364"/>
      <c r="HZL109" s="364"/>
      <c r="HZM109" s="364"/>
      <c r="HZN109" s="364"/>
      <c r="HZO109" s="364"/>
      <c r="HZP109" s="364"/>
      <c r="HZQ109" s="364"/>
      <c r="HZR109" s="364"/>
      <c r="HZS109" s="364"/>
      <c r="HZT109" s="364"/>
      <c r="HZU109" s="364"/>
      <c r="HZV109" s="364"/>
      <c r="HZW109" s="364"/>
      <c r="HZX109" s="364"/>
      <c r="HZY109" s="364"/>
      <c r="HZZ109" s="364"/>
      <c r="IAA109" s="364"/>
      <c r="IAB109" s="364"/>
      <c r="IAC109" s="364"/>
      <c r="IAD109" s="364"/>
      <c r="IAE109" s="364"/>
      <c r="IAF109" s="364"/>
      <c r="IAG109" s="364"/>
      <c r="IAH109" s="364"/>
      <c r="IAI109" s="364"/>
      <c r="IAJ109" s="364"/>
      <c r="IAK109" s="364"/>
      <c r="IAL109" s="364"/>
      <c r="IAM109" s="364"/>
      <c r="IAN109" s="364"/>
      <c r="IAO109" s="364"/>
      <c r="IAP109" s="364"/>
      <c r="IAQ109" s="364"/>
      <c r="IAR109" s="364"/>
      <c r="IAS109" s="364"/>
      <c r="IAT109" s="364"/>
      <c r="IAU109" s="364"/>
      <c r="IAV109" s="364"/>
      <c r="IAW109" s="364"/>
      <c r="IAX109" s="364"/>
      <c r="IAY109" s="364"/>
      <c r="IAZ109" s="364"/>
      <c r="IBA109" s="364"/>
      <c r="IBB109" s="364"/>
      <c r="IBC109" s="364"/>
      <c r="IBD109" s="364"/>
      <c r="IBE109" s="364"/>
      <c r="IBF109" s="364"/>
      <c r="IBG109" s="364"/>
      <c r="IBH109" s="364"/>
      <c r="IBI109" s="364"/>
      <c r="IBJ109" s="364"/>
      <c r="IBK109" s="364"/>
      <c r="IBL109" s="364"/>
      <c r="IBM109" s="364"/>
      <c r="IBN109" s="364"/>
      <c r="IBO109" s="364"/>
      <c r="IBP109" s="364"/>
      <c r="IBQ109" s="364"/>
      <c r="IBR109" s="364"/>
      <c r="IBS109" s="364"/>
      <c r="IBT109" s="364"/>
      <c r="IBU109" s="364"/>
      <c r="IBV109" s="364"/>
      <c r="IBW109" s="364"/>
      <c r="IBX109" s="364"/>
      <c r="IBY109" s="364"/>
      <c r="IBZ109" s="364"/>
      <c r="ICA109" s="364"/>
      <c r="ICB109" s="364"/>
      <c r="ICC109" s="364"/>
      <c r="ICD109" s="364"/>
      <c r="ICE109" s="364"/>
      <c r="ICF109" s="364"/>
      <c r="ICG109" s="364"/>
      <c r="ICH109" s="364"/>
      <c r="ICI109" s="364"/>
      <c r="ICJ109" s="364"/>
      <c r="ICK109" s="364"/>
      <c r="ICL109" s="364"/>
      <c r="ICM109" s="364"/>
      <c r="ICN109" s="364"/>
      <c r="ICO109" s="364"/>
      <c r="ICP109" s="364"/>
      <c r="ICQ109" s="364"/>
      <c r="ICR109" s="364"/>
      <c r="ICS109" s="364"/>
      <c r="ICT109" s="364"/>
      <c r="ICU109" s="364"/>
      <c r="ICV109" s="364"/>
      <c r="ICW109" s="364"/>
      <c r="ICX109" s="364"/>
      <c r="ICY109" s="364"/>
      <c r="ICZ109" s="364"/>
      <c r="IDA109" s="364"/>
      <c r="IDB109" s="364"/>
      <c r="IDC109" s="364"/>
      <c r="IDD109" s="364"/>
      <c r="IDE109" s="364"/>
      <c r="IDF109" s="364"/>
      <c r="IDG109" s="364"/>
      <c r="IDH109" s="364"/>
      <c r="IDI109" s="364"/>
      <c r="IDJ109" s="364"/>
      <c r="IDK109" s="364"/>
      <c r="IDL109" s="364"/>
      <c r="IDM109" s="364"/>
      <c r="IDN109" s="364"/>
      <c r="IDO109" s="364"/>
      <c r="IDP109" s="364"/>
      <c r="IDQ109" s="364"/>
      <c r="IDR109" s="364"/>
      <c r="IDS109" s="364"/>
      <c r="IDT109" s="364"/>
      <c r="IDU109" s="364"/>
      <c r="IDV109" s="364"/>
      <c r="IDW109" s="364"/>
      <c r="IDX109" s="364"/>
      <c r="IDY109" s="364"/>
      <c r="IDZ109" s="364"/>
      <c r="IEA109" s="364"/>
      <c r="IEB109" s="364"/>
      <c r="IEC109" s="364"/>
      <c r="IED109" s="364"/>
      <c r="IEE109" s="364"/>
      <c r="IEF109" s="364"/>
      <c r="IEG109" s="364"/>
      <c r="IEH109" s="364"/>
      <c r="IEI109" s="364"/>
      <c r="IEJ109" s="364"/>
      <c r="IEK109" s="364"/>
      <c r="IEL109" s="364"/>
      <c r="IEM109" s="364"/>
      <c r="IEN109" s="364"/>
      <c r="IEO109" s="364"/>
      <c r="IEP109" s="364"/>
      <c r="IEQ109" s="364"/>
      <c r="IER109" s="364"/>
      <c r="IES109" s="364"/>
      <c r="IET109" s="364"/>
      <c r="IEU109" s="364"/>
      <c r="IEV109" s="364"/>
      <c r="IEW109" s="364"/>
      <c r="IEX109" s="364"/>
      <c r="IEY109" s="364"/>
      <c r="IEZ109" s="364"/>
      <c r="IFA109" s="364"/>
      <c r="IFB109" s="364"/>
      <c r="IFC109" s="364"/>
      <c r="IFD109" s="364"/>
      <c r="IFE109" s="364"/>
      <c r="IFF109" s="364"/>
      <c r="IFG109" s="364"/>
      <c r="IFH109" s="364"/>
      <c r="IFI109" s="364"/>
      <c r="IFJ109" s="364"/>
      <c r="IFK109" s="364"/>
      <c r="IFL109" s="364"/>
      <c r="IFM109" s="364"/>
      <c r="IFN109" s="364"/>
      <c r="IFO109" s="364"/>
      <c r="IFP109" s="364"/>
      <c r="IFQ109" s="364"/>
      <c r="IFR109" s="364"/>
      <c r="IFS109" s="364"/>
      <c r="IFT109" s="364"/>
      <c r="IFU109" s="364"/>
      <c r="IFV109" s="364"/>
      <c r="IFW109" s="364"/>
      <c r="IFX109" s="364"/>
      <c r="IFY109" s="364"/>
      <c r="IFZ109" s="364"/>
      <c r="IGA109" s="364"/>
      <c r="IGB109" s="364"/>
      <c r="IGC109" s="364"/>
      <c r="IGD109" s="364"/>
      <c r="IGE109" s="364"/>
      <c r="IGF109" s="364"/>
      <c r="IGG109" s="364"/>
      <c r="IGH109" s="364"/>
      <c r="IGI109" s="364"/>
      <c r="IGJ109" s="364"/>
      <c r="IGK109" s="364"/>
      <c r="IGL109" s="364"/>
      <c r="IGM109" s="364"/>
      <c r="IGN109" s="364"/>
      <c r="IGO109" s="364"/>
      <c r="IGP109" s="364"/>
      <c r="IGQ109" s="364"/>
      <c r="IGR109" s="364"/>
      <c r="IGS109" s="364"/>
      <c r="IGT109" s="364"/>
      <c r="IGU109" s="364"/>
      <c r="IGV109" s="364"/>
      <c r="IGW109" s="364"/>
      <c r="IGX109" s="364"/>
      <c r="IGY109" s="364"/>
      <c r="IGZ109" s="364"/>
      <c r="IHA109" s="364"/>
      <c r="IHB109" s="364"/>
      <c r="IHC109" s="364"/>
      <c r="IHD109" s="364"/>
      <c r="IHE109" s="364"/>
      <c r="IHF109" s="364"/>
      <c r="IHG109" s="364"/>
      <c r="IHH109" s="364"/>
      <c r="IHI109" s="364"/>
      <c r="IHJ109" s="364"/>
      <c r="IHK109" s="364"/>
      <c r="IHL109" s="364"/>
      <c r="IHM109" s="364"/>
      <c r="IHN109" s="364"/>
      <c r="IHO109" s="364"/>
      <c r="IHP109" s="364"/>
      <c r="IHQ109" s="364"/>
      <c r="IHR109" s="364"/>
      <c r="IHS109" s="364"/>
      <c r="IHT109" s="364"/>
      <c r="IHU109" s="364"/>
      <c r="IHV109" s="364"/>
      <c r="IHW109" s="364"/>
      <c r="IHX109" s="364"/>
      <c r="IHY109" s="364"/>
      <c r="IHZ109" s="364"/>
      <c r="IIA109" s="364"/>
      <c r="IIB109" s="364"/>
      <c r="IIC109" s="364"/>
      <c r="IID109" s="364"/>
      <c r="IIE109" s="364"/>
      <c r="IIF109" s="364"/>
      <c r="IIG109" s="364"/>
      <c r="IIH109" s="364"/>
      <c r="III109" s="364"/>
      <c r="IIJ109" s="364"/>
      <c r="IIK109" s="364"/>
      <c r="IIL109" s="364"/>
      <c r="IIM109" s="364"/>
      <c r="IIN109" s="364"/>
      <c r="IIO109" s="364"/>
      <c r="IIP109" s="364"/>
      <c r="IIQ109" s="364"/>
      <c r="IIR109" s="364"/>
      <c r="IIS109" s="364"/>
      <c r="IIT109" s="364"/>
      <c r="IIU109" s="364"/>
      <c r="IIV109" s="364"/>
      <c r="IIW109" s="364"/>
      <c r="IIX109" s="364"/>
      <c r="IIY109" s="364"/>
      <c r="IIZ109" s="364"/>
      <c r="IJA109" s="364"/>
      <c r="IJB109" s="364"/>
      <c r="IJC109" s="364"/>
      <c r="IJD109" s="364"/>
      <c r="IJE109" s="364"/>
      <c r="IJF109" s="364"/>
      <c r="IJG109" s="364"/>
      <c r="IJH109" s="364"/>
      <c r="IJI109" s="364"/>
      <c r="IJJ109" s="364"/>
      <c r="IJK109" s="364"/>
      <c r="IJL109" s="364"/>
      <c r="IJM109" s="364"/>
      <c r="IJN109" s="364"/>
      <c r="IJO109" s="364"/>
      <c r="IJP109" s="364"/>
      <c r="IJQ109" s="364"/>
      <c r="IJR109" s="364"/>
      <c r="IJS109" s="364"/>
      <c r="IJT109" s="364"/>
      <c r="IJU109" s="364"/>
      <c r="IJV109" s="364"/>
      <c r="IJW109" s="364"/>
      <c r="IJX109" s="364"/>
      <c r="IJY109" s="364"/>
      <c r="IJZ109" s="364"/>
      <c r="IKA109" s="364"/>
      <c r="IKB109" s="364"/>
      <c r="IKC109" s="364"/>
      <c r="IKD109" s="364"/>
      <c r="IKE109" s="364"/>
      <c r="IKF109" s="364"/>
      <c r="IKG109" s="364"/>
      <c r="IKH109" s="364"/>
      <c r="IKI109" s="364"/>
      <c r="IKJ109" s="364"/>
      <c r="IKK109" s="364"/>
      <c r="IKL109" s="364"/>
      <c r="IKM109" s="364"/>
      <c r="IKN109" s="364"/>
      <c r="IKO109" s="364"/>
      <c r="IKP109" s="364"/>
      <c r="IKQ109" s="364"/>
      <c r="IKR109" s="364"/>
      <c r="IKS109" s="364"/>
      <c r="IKT109" s="364"/>
      <c r="IKU109" s="364"/>
      <c r="IKV109" s="364"/>
      <c r="IKW109" s="364"/>
      <c r="IKX109" s="364"/>
      <c r="IKY109" s="364"/>
      <c r="IKZ109" s="364"/>
      <c r="ILA109" s="364"/>
      <c r="ILB109" s="364"/>
      <c r="ILC109" s="364"/>
      <c r="ILD109" s="364"/>
      <c r="ILE109" s="364"/>
      <c r="ILF109" s="364"/>
      <c r="ILG109" s="364"/>
      <c r="ILH109" s="364"/>
      <c r="ILI109" s="364"/>
      <c r="ILJ109" s="364"/>
      <c r="ILK109" s="364"/>
      <c r="ILL109" s="364"/>
      <c r="ILM109" s="364"/>
      <c r="ILN109" s="364"/>
      <c r="ILO109" s="364"/>
      <c r="ILP109" s="364"/>
      <c r="ILQ109" s="364"/>
      <c r="ILR109" s="364"/>
      <c r="ILS109" s="364"/>
      <c r="ILT109" s="364"/>
      <c r="ILU109" s="364"/>
      <c r="ILV109" s="364"/>
      <c r="ILW109" s="364"/>
      <c r="ILX109" s="364"/>
      <c r="ILY109" s="364"/>
      <c r="ILZ109" s="364"/>
      <c r="IMA109" s="364"/>
      <c r="IMB109" s="364"/>
      <c r="IMC109" s="364"/>
      <c r="IMD109" s="364"/>
      <c r="IME109" s="364"/>
      <c r="IMF109" s="364"/>
      <c r="IMG109" s="364"/>
      <c r="IMH109" s="364"/>
      <c r="IMI109" s="364"/>
      <c r="IMJ109" s="364"/>
      <c r="IMK109" s="364"/>
      <c r="IML109" s="364"/>
      <c r="IMM109" s="364"/>
      <c r="IMN109" s="364"/>
      <c r="IMO109" s="364"/>
      <c r="IMP109" s="364"/>
      <c r="IMQ109" s="364"/>
      <c r="IMR109" s="364"/>
      <c r="IMS109" s="364"/>
      <c r="IMT109" s="364"/>
      <c r="IMU109" s="364"/>
      <c r="IMV109" s="364"/>
      <c r="IMW109" s="364"/>
      <c r="IMX109" s="364"/>
      <c r="IMY109" s="364"/>
      <c r="IMZ109" s="364"/>
      <c r="INA109" s="364"/>
      <c r="INB109" s="364"/>
      <c r="INC109" s="364"/>
      <c r="IND109" s="364"/>
      <c r="INE109" s="364"/>
      <c r="INF109" s="364"/>
      <c r="ING109" s="364"/>
      <c r="INH109" s="364"/>
      <c r="INI109" s="364"/>
      <c r="INJ109" s="364"/>
      <c r="INK109" s="364"/>
      <c r="INL109" s="364"/>
      <c r="INM109" s="364"/>
      <c r="INN109" s="364"/>
      <c r="INO109" s="364"/>
      <c r="INP109" s="364"/>
      <c r="INQ109" s="364"/>
      <c r="INR109" s="364"/>
      <c r="INS109" s="364"/>
      <c r="INT109" s="364"/>
      <c r="INU109" s="364"/>
      <c r="INV109" s="364"/>
      <c r="INW109" s="364"/>
      <c r="INX109" s="364"/>
      <c r="INY109" s="364"/>
      <c r="INZ109" s="364"/>
      <c r="IOA109" s="364"/>
      <c r="IOB109" s="364"/>
      <c r="IOC109" s="364"/>
      <c r="IOD109" s="364"/>
      <c r="IOE109" s="364"/>
      <c r="IOF109" s="364"/>
      <c r="IOG109" s="364"/>
      <c r="IOH109" s="364"/>
      <c r="IOI109" s="364"/>
      <c r="IOJ109" s="364"/>
      <c r="IOK109" s="364"/>
      <c r="IOL109" s="364"/>
      <c r="IOM109" s="364"/>
      <c r="ION109" s="364"/>
      <c r="IOO109" s="364"/>
      <c r="IOP109" s="364"/>
      <c r="IOQ109" s="364"/>
      <c r="IOR109" s="364"/>
      <c r="IOS109" s="364"/>
      <c r="IOT109" s="364"/>
      <c r="IOU109" s="364"/>
      <c r="IOV109" s="364"/>
      <c r="IOW109" s="364"/>
      <c r="IOX109" s="364"/>
      <c r="IOY109" s="364"/>
      <c r="IOZ109" s="364"/>
      <c r="IPA109" s="364"/>
      <c r="IPB109" s="364"/>
      <c r="IPC109" s="364"/>
      <c r="IPD109" s="364"/>
      <c r="IPE109" s="364"/>
      <c r="IPF109" s="364"/>
      <c r="IPG109" s="364"/>
      <c r="IPH109" s="364"/>
      <c r="IPI109" s="364"/>
      <c r="IPJ109" s="364"/>
      <c r="IPK109" s="364"/>
      <c r="IPL109" s="364"/>
      <c r="IPM109" s="364"/>
      <c r="IPN109" s="364"/>
      <c r="IPO109" s="364"/>
      <c r="IPP109" s="364"/>
      <c r="IPQ109" s="364"/>
      <c r="IPR109" s="364"/>
      <c r="IPS109" s="364"/>
      <c r="IPT109" s="364"/>
      <c r="IPU109" s="364"/>
      <c r="IPV109" s="364"/>
      <c r="IPW109" s="364"/>
      <c r="IPX109" s="364"/>
      <c r="IPY109" s="364"/>
      <c r="IPZ109" s="364"/>
      <c r="IQA109" s="364"/>
      <c r="IQB109" s="364"/>
      <c r="IQC109" s="364"/>
      <c r="IQD109" s="364"/>
      <c r="IQE109" s="364"/>
      <c r="IQF109" s="364"/>
      <c r="IQG109" s="364"/>
      <c r="IQH109" s="364"/>
      <c r="IQI109" s="364"/>
      <c r="IQJ109" s="364"/>
      <c r="IQK109" s="364"/>
      <c r="IQL109" s="364"/>
      <c r="IQM109" s="364"/>
      <c r="IQN109" s="364"/>
      <c r="IQO109" s="364"/>
      <c r="IQP109" s="364"/>
      <c r="IQQ109" s="364"/>
      <c r="IQR109" s="364"/>
      <c r="IQS109" s="364"/>
      <c r="IQT109" s="364"/>
      <c r="IQU109" s="364"/>
      <c r="IQV109" s="364"/>
      <c r="IQW109" s="364"/>
      <c r="IQX109" s="364"/>
      <c r="IQY109" s="364"/>
      <c r="IQZ109" s="364"/>
      <c r="IRA109" s="364"/>
      <c r="IRB109" s="364"/>
      <c r="IRC109" s="364"/>
      <c r="IRD109" s="364"/>
      <c r="IRE109" s="364"/>
      <c r="IRF109" s="364"/>
      <c r="IRG109" s="364"/>
      <c r="IRH109" s="364"/>
      <c r="IRI109" s="364"/>
      <c r="IRJ109" s="364"/>
      <c r="IRK109" s="364"/>
      <c r="IRL109" s="364"/>
      <c r="IRM109" s="364"/>
      <c r="IRN109" s="364"/>
      <c r="IRO109" s="364"/>
      <c r="IRP109" s="364"/>
      <c r="IRQ109" s="364"/>
      <c r="IRR109" s="364"/>
      <c r="IRS109" s="364"/>
      <c r="IRT109" s="364"/>
      <c r="IRU109" s="364"/>
      <c r="IRV109" s="364"/>
      <c r="IRW109" s="364"/>
      <c r="IRX109" s="364"/>
      <c r="IRY109" s="364"/>
      <c r="IRZ109" s="364"/>
      <c r="ISA109" s="364"/>
      <c r="ISB109" s="364"/>
      <c r="ISC109" s="364"/>
      <c r="ISD109" s="364"/>
      <c r="ISE109" s="364"/>
      <c r="ISF109" s="364"/>
      <c r="ISG109" s="364"/>
      <c r="ISH109" s="364"/>
      <c r="ISI109" s="364"/>
      <c r="ISJ109" s="364"/>
      <c r="ISK109" s="364"/>
      <c r="ISL109" s="364"/>
      <c r="ISM109" s="364"/>
      <c r="ISN109" s="364"/>
      <c r="ISO109" s="364"/>
      <c r="ISP109" s="364"/>
      <c r="ISQ109" s="364"/>
      <c r="ISR109" s="364"/>
      <c r="ISS109" s="364"/>
      <c r="IST109" s="364"/>
      <c r="ISU109" s="364"/>
      <c r="ISV109" s="364"/>
      <c r="ISW109" s="364"/>
      <c r="ISX109" s="364"/>
      <c r="ISY109" s="364"/>
      <c r="ISZ109" s="364"/>
      <c r="ITA109" s="364"/>
      <c r="ITB109" s="364"/>
      <c r="ITC109" s="364"/>
      <c r="ITD109" s="364"/>
      <c r="ITE109" s="364"/>
      <c r="ITF109" s="364"/>
      <c r="ITG109" s="364"/>
      <c r="ITH109" s="364"/>
      <c r="ITI109" s="364"/>
      <c r="ITJ109" s="364"/>
      <c r="ITK109" s="364"/>
      <c r="ITL109" s="364"/>
      <c r="ITM109" s="364"/>
      <c r="ITN109" s="364"/>
      <c r="ITO109" s="364"/>
      <c r="ITP109" s="364"/>
      <c r="ITQ109" s="364"/>
      <c r="ITR109" s="364"/>
      <c r="ITS109" s="364"/>
      <c r="ITT109" s="364"/>
      <c r="ITU109" s="364"/>
      <c r="ITV109" s="364"/>
      <c r="ITW109" s="364"/>
      <c r="ITX109" s="364"/>
      <c r="ITY109" s="364"/>
      <c r="ITZ109" s="364"/>
      <c r="IUA109" s="364"/>
      <c r="IUB109" s="364"/>
      <c r="IUC109" s="364"/>
      <c r="IUD109" s="364"/>
      <c r="IUE109" s="364"/>
      <c r="IUF109" s="364"/>
      <c r="IUG109" s="364"/>
      <c r="IUH109" s="364"/>
      <c r="IUI109" s="364"/>
      <c r="IUJ109" s="364"/>
      <c r="IUK109" s="364"/>
      <c r="IUL109" s="364"/>
      <c r="IUM109" s="364"/>
      <c r="IUN109" s="364"/>
      <c r="IUO109" s="364"/>
      <c r="IUP109" s="364"/>
      <c r="IUQ109" s="364"/>
      <c r="IUR109" s="364"/>
      <c r="IUS109" s="364"/>
      <c r="IUT109" s="364"/>
      <c r="IUU109" s="364"/>
      <c r="IUV109" s="364"/>
      <c r="IUW109" s="364"/>
      <c r="IUX109" s="364"/>
      <c r="IUY109" s="364"/>
      <c r="IUZ109" s="364"/>
      <c r="IVA109" s="364"/>
      <c r="IVB109" s="364"/>
      <c r="IVC109" s="364"/>
      <c r="IVD109" s="364"/>
      <c r="IVE109" s="364"/>
      <c r="IVF109" s="364"/>
      <c r="IVG109" s="364"/>
      <c r="IVH109" s="364"/>
      <c r="IVI109" s="364"/>
      <c r="IVJ109" s="364"/>
      <c r="IVK109" s="364"/>
      <c r="IVL109" s="364"/>
      <c r="IVM109" s="364"/>
      <c r="IVN109" s="364"/>
      <c r="IVO109" s="364"/>
      <c r="IVP109" s="364"/>
      <c r="IVQ109" s="364"/>
      <c r="IVR109" s="364"/>
      <c r="IVS109" s="364"/>
      <c r="IVT109" s="364"/>
      <c r="IVU109" s="364"/>
      <c r="IVV109" s="364"/>
      <c r="IVW109" s="364"/>
      <c r="IVX109" s="364"/>
      <c r="IVY109" s="364"/>
      <c r="IVZ109" s="364"/>
      <c r="IWA109" s="364"/>
      <c r="IWB109" s="364"/>
      <c r="IWC109" s="364"/>
      <c r="IWD109" s="364"/>
      <c r="IWE109" s="364"/>
      <c r="IWF109" s="364"/>
      <c r="IWG109" s="364"/>
      <c r="IWH109" s="364"/>
      <c r="IWI109" s="364"/>
      <c r="IWJ109" s="364"/>
      <c r="IWK109" s="364"/>
      <c r="IWL109" s="364"/>
      <c r="IWM109" s="364"/>
      <c r="IWN109" s="364"/>
      <c r="IWO109" s="364"/>
      <c r="IWP109" s="364"/>
      <c r="IWQ109" s="364"/>
      <c r="IWR109" s="364"/>
      <c r="IWS109" s="364"/>
      <c r="IWT109" s="364"/>
      <c r="IWU109" s="364"/>
      <c r="IWV109" s="364"/>
      <c r="IWW109" s="364"/>
      <c r="IWX109" s="364"/>
      <c r="IWY109" s="364"/>
      <c r="IWZ109" s="364"/>
      <c r="IXA109" s="364"/>
      <c r="IXB109" s="364"/>
      <c r="IXC109" s="364"/>
      <c r="IXD109" s="364"/>
      <c r="IXE109" s="364"/>
      <c r="IXF109" s="364"/>
      <c r="IXG109" s="364"/>
      <c r="IXH109" s="364"/>
      <c r="IXI109" s="364"/>
      <c r="IXJ109" s="364"/>
      <c r="IXK109" s="364"/>
      <c r="IXL109" s="364"/>
      <c r="IXM109" s="364"/>
      <c r="IXN109" s="364"/>
      <c r="IXO109" s="364"/>
      <c r="IXP109" s="364"/>
      <c r="IXQ109" s="364"/>
      <c r="IXR109" s="364"/>
      <c r="IXS109" s="364"/>
      <c r="IXT109" s="364"/>
      <c r="IXU109" s="364"/>
      <c r="IXV109" s="364"/>
      <c r="IXW109" s="364"/>
      <c r="IXX109" s="364"/>
      <c r="IXY109" s="364"/>
      <c r="IXZ109" s="364"/>
      <c r="IYA109" s="364"/>
      <c r="IYB109" s="364"/>
      <c r="IYC109" s="364"/>
      <c r="IYD109" s="364"/>
      <c r="IYE109" s="364"/>
      <c r="IYF109" s="364"/>
      <c r="IYG109" s="364"/>
      <c r="IYH109" s="364"/>
      <c r="IYI109" s="364"/>
      <c r="IYJ109" s="364"/>
      <c r="IYK109" s="364"/>
      <c r="IYL109" s="364"/>
      <c r="IYM109" s="364"/>
      <c r="IYN109" s="364"/>
      <c r="IYO109" s="364"/>
      <c r="IYP109" s="364"/>
      <c r="IYQ109" s="364"/>
      <c r="IYR109" s="364"/>
      <c r="IYS109" s="364"/>
      <c r="IYT109" s="364"/>
      <c r="IYU109" s="364"/>
      <c r="IYV109" s="364"/>
      <c r="IYW109" s="364"/>
      <c r="IYX109" s="364"/>
      <c r="IYY109" s="364"/>
      <c r="IYZ109" s="364"/>
      <c r="IZA109" s="364"/>
      <c r="IZB109" s="364"/>
      <c r="IZC109" s="364"/>
      <c r="IZD109" s="364"/>
      <c r="IZE109" s="364"/>
      <c r="IZF109" s="364"/>
      <c r="IZG109" s="364"/>
      <c r="IZH109" s="364"/>
      <c r="IZI109" s="364"/>
      <c r="IZJ109" s="364"/>
      <c r="IZK109" s="364"/>
      <c r="IZL109" s="364"/>
      <c r="IZM109" s="364"/>
      <c r="IZN109" s="364"/>
      <c r="IZO109" s="364"/>
      <c r="IZP109" s="364"/>
      <c r="IZQ109" s="364"/>
      <c r="IZR109" s="364"/>
      <c r="IZS109" s="364"/>
      <c r="IZT109" s="364"/>
      <c r="IZU109" s="364"/>
      <c r="IZV109" s="364"/>
      <c r="IZW109" s="364"/>
      <c r="IZX109" s="364"/>
      <c r="IZY109" s="364"/>
      <c r="IZZ109" s="364"/>
      <c r="JAA109" s="364"/>
      <c r="JAB109" s="364"/>
      <c r="JAC109" s="364"/>
      <c r="JAD109" s="364"/>
      <c r="JAE109" s="364"/>
      <c r="JAF109" s="364"/>
      <c r="JAG109" s="364"/>
      <c r="JAH109" s="364"/>
      <c r="JAI109" s="364"/>
      <c r="JAJ109" s="364"/>
      <c r="JAK109" s="364"/>
      <c r="JAL109" s="364"/>
      <c r="JAM109" s="364"/>
      <c r="JAN109" s="364"/>
      <c r="JAO109" s="364"/>
      <c r="JAP109" s="364"/>
      <c r="JAQ109" s="364"/>
      <c r="JAR109" s="364"/>
      <c r="JAS109" s="364"/>
      <c r="JAT109" s="364"/>
      <c r="JAU109" s="364"/>
      <c r="JAV109" s="364"/>
      <c r="JAW109" s="364"/>
      <c r="JAX109" s="364"/>
      <c r="JAY109" s="364"/>
      <c r="JAZ109" s="364"/>
      <c r="JBA109" s="364"/>
      <c r="JBB109" s="364"/>
      <c r="JBC109" s="364"/>
      <c r="JBD109" s="364"/>
      <c r="JBE109" s="364"/>
      <c r="JBF109" s="364"/>
      <c r="JBG109" s="364"/>
      <c r="JBH109" s="364"/>
      <c r="JBI109" s="364"/>
      <c r="JBJ109" s="364"/>
      <c r="JBK109" s="364"/>
      <c r="JBL109" s="364"/>
      <c r="JBM109" s="364"/>
      <c r="JBN109" s="364"/>
      <c r="JBO109" s="364"/>
      <c r="JBP109" s="364"/>
      <c r="JBQ109" s="364"/>
      <c r="JBR109" s="364"/>
      <c r="JBS109" s="364"/>
      <c r="JBT109" s="364"/>
      <c r="JBU109" s="364"/>
      <c r="JBV109" s="364"/>
      <c r="JBW109" s="364"/>
      <c r="JBX109" s="364"/>
      <c r="JBY109" s="364"/>
      <c r="JBZ109" s="364"/>
      <c r="JCA109" s="364"/>
      <c r="JCB109" s="364"/>
      <c r="JCC109" s="364"/>
      <c r="JCD109" s="364"/>
      <c r="JCE109" s="364"/>
      <c r="JCF109" s="364"/>
      <c r="JCG109" s="364"/>
      <c r="JCH109" s="364"/>
      <c r="JCI109" s="364"/>
      <c r="JCJ109" s="364"/>
      <c r="JCK109" s="364"/>
      <c r="JCL109" s="364"/>
      <c r="JCM109" s="364"/>
      <c r="JCN109" s="364"/>
      <c r="JCO109" s="364"/>
      <c r="JCP109" s="364"/>
      <c r="JCQ109" s="364"/>
      <c r="JCR109" s="364"/>
      <c r="JCS109" s="364"/>
      <c r="JCT109" s="364"/>
      <c r="JCU109" s="364"/>
      <c r="JCV109" s="364"/>
      <c r="JCW109" s="364"/>
      <c r="JCX109" s="364"/>
      <c r="JCY109" s="364"/>
      <c r="JCZ109" s="364"/>
      <c r="JDA109" s="364"/>
      <c r="JDB109" s="364"/>
      <c r="JDC109" s="364"/>
      <c r="JDD109" s="364"/>
      <c r="JDE109" s="364"/>
      <c r="JDF109" s="364"/>
      <c r="JDG109" s="364"/>
      <c r="JDH109" s="364"/>
      <c r="JDI109" s="364"/>
      <c r="JDJ109" s="364"/>
      <c r="JDK109" s="364"/>
      <c r="JDL109" s="364"/>
      <c r="JDM109" s="364"/>
      <c r="JDN109" s="364"/>
      <c r="JDO109" s="364"/>
      <c r="JDP109" s="364"/>
      <c r="JDQ109" s="364"/>
      <c r="JDR109" s="364"/>
      <c r="JDS109" s="364"/>
      <c r="JDT109" s="364"/>
      <c r="JDU109" s="364"/>
      <c r="JDV109" s="364"/>
      <c r="JDW109" s="364"/>
      <c r="JDX109" s="364"/>
      <c r="JDY109" s="364"/>
      <c r="JDZ109" s="364"/>
      <c r="JEA109" s="364"/>
      <c r="JEB109" s="364"/>
      <c r="JEC109" s="364"/>
      <c r="JED109" s="364"/>
      <c r="JEE109" s="364"/>
      <c r="JEF109" s="364"/>
      <c r="JEG109" s="364"/>
      <c r="JEH109" s="364"/>
      <c r="JEI109" s="364"/>
      <c r="JEJ109" s="364"/>
      <c r="JEK109" s="364"/>
      <c r="JEL109" s="364"/>
      <c r="JEM109" s="364"/>
      <c r="JEN109" s="364"/>
      <c r="JEO109" s="364"/>
      <c r="JEP109" s="364"/>
      <c r="JEQ109" s="364"/>
      <c r="JER109" s="364"/>
      <c r="JES109" s="364"/>
      <c r="JET109" s="364"/>
      <c r="JEU109" s="364"/>
      <c r="JEV109" s="364"/>
      <c r="JEW109" s="364"/>
      <c r="JEX109" s="364"/>
      <c r="JEY109" s="364"/>
      <c r="JEZ109" s="364"/>
      <c r="JFA109" s="364"/>
      <c r="JFB109" s="364"/>
      <c r="JFC109" s="364"/>
      <c r="JFD109" s="364"/>
      <c r="JFE109" s="364"/>
      <c r="JFF109" s="364"/>
      <c r="JFG109" s="364"/>
      <c r="JFH109" s="364"/>
      <c r="JFI109" s="364"/>
      <c r="JFJ109" s="364"/>
      <c r="JFK109" s="364"/>
      <c r="JFL109" s="364"/>
      <c r="JFM109" s="364"/>
      <c r="JFN109" s="364"/>
      <c r="JFO109" s="364"/>
      <c r="JFP109" s="364"/>
      <c r="JFQ109" s="364"/>
      <c r="JFR109" s="364"/>
      <c r="JFS109" s="364"/>
      <c r="JFT109" s="364"/>
      <c r="JFU109" s="364"/>
      <c r="JFV109" s="364"/>
      <c r="JFW109" s="364"/>
      <c r="JFX109" s="364"/>
      <c r="JFY109" s="364"/>
      <c r="JFZ109" s="364"/>
      <c r="JGA109" s="364"/>
      <c r="JGB109" s="364"/>
      <c r="JGC109" s="364"/>
      <c r="JGD109" s="364"/>
      <c r="JGE109" s="364"/>
      <c r="JGF109" s="364"/>
      <c r="JGG109" s="364"/>
      <c r="JGH109" s="364"/>
      <c r="JGI109" s="364"/>
      <c r="JGJ109" s="364"/>
      <c r="JGK109" s="364"/>
      <c r="JGL109" s="364"/>
      <c r="JGM109" s="364"/>
      <c r="JGN109" s="364"/>
      <c r="JGO109" s="364"/>
      <c r="JGP109" s="364"/>
      <c r="JGQ109" s="364"/>
      <c r="JGR109" s="364"/>
      <c r="JGS109" s="364"/>
      <c r="JGT109" s="364"/>
      <c r="JGU109" s="364"/>
      <c r="JGV109" s="364"/>
      <c r="JGW109" s="364"/>
      <c r="JGX109" s="364"/>
      <c r="JGY109" s="364"/>
      <c r="JGZ109" s="364"/>
      <c r="JHA109" s="364"/>
      <c r="JHB109" s="364"/>
      <c r="JHC109" s="364"/>
      <c r="JHD109" s="364"/>
      <c r="JHE109" s="364"/>
      <c r="JHF109" s="364"/>
      <c r="JHG109" s="364"/>
      <c r="JHH109" s="364"/>
      <c r="JHI109" s="364"/>
      <c r="JHJ109" s="364"/>
      <c r="JHK109" s="364"/>
      <c r="JHL109" s="364"/>
      <c r="JHM109" s="364"/>
      <c r="JHN109" s="364"/>
      <c r="JHO109" s="364"/>
      <c r="JHP109" s="364"/>
      <c r="JHQ109" s="364"/>
      <c r="JHR109" s="364"/>
      <c r="JHS109" s="364"/>
      <c r="JHT109" s="364"/>
      <c r="JHU109" s="364"/>
      <c r="JHV109" s="364"/>
      <c r="JHW109" s="364"/>
      <c r="JHX109" s="364"/>
      <c r="JHY109" s="364"/>
      <c r="JHZ109" s="364"/>
      <c r="JIA109" s="364"/>
      <c r="JIB109" s="364"/>
      <c r="JIC109" s="364"/>
      <c r="JID109" s="364"/>
      <c r="JIE109" s="364"/>
      <c r="JIF109" s="364"/>
      <c r="JIG109" s="364"/>
      <c r="JIH109" s="364"/>
      <c r="JII109" s="364"/>
      <c r="JIJ109" s="364"/>
      <c r="JIK109" s="364"/>
      <c r="JIL109" s="364"/>
      <c r="JIM109" s="364"/>
      <c r="JIN109" s="364"/>
      <c r="JIO109" s="364"/>
      <c r="JIP109" s="364"/>
      <c r="JIQ109" s="364"/>
      <c r="JIR109" s="364"/>
      <c r="JIS109" s="364"/>
      <c r="JIT109" s="364"/>
      <c r="JIU109" s="364"/>
      <c r="JIV109" s="364"/>
      <c r="JIW109" s="364"/>
      <c r="JIX109" s="364"/>
      <c r="JIY109" s="364"/>
      <c r="JIZ109" s="364"/>
      <c r="JJA109" s="364"/>
      <c r="JJB109" s="364"/>
      <c r="JJC109" s="364"/>
      <c r="JJD109" s="364"/>
      <c r="JJE109" s="364"/>
      <c r="JJF109" s="364"/>
      <c r="JJG109" s="364"/>
      <c r="JJH109" s="364"/>
      <c r="JJI109" s="364"/>
      <c r="JJJ109" s="364"/>
      <c r="JJK109" s="364"/>
      <c r="JJL109" s="364"/>
      <c r="JJM109" s="364"/>
      <c r="JJN109" s="364"/>
      <c r="JJO109" s="364"/>
      <c r="JJP109" s="364"/>
      <c r="JJQ109" s="364"/>
      <c r="JJR109" s="364"/>
      <c r="JJS109" s="364"/>
      <c r="JJT109" s="364"/>
      <c r="JJU109" s="364"/>
      <c r="JJV109" s="364"/>
      <c r="JJW109" s="364"/>
      <c r="JJX109" s="364"/>
      <c r="JJY109" s="364"/>
      <c r="JJZ109" s="364"/>
      <c r="JKA109" s="364"/>
      <c r="JKB109" s="364"/>
      <c r="JKC109" s="364"/>
      <c r="JKD109" s="364"/>
      <c r="JKE109" s="364"/>
      <c r="JKF109" s="364"/>
      <c r="JKG109" s="364"/>
      <c r="JKH109" s="364"/>
      <c r="JKI109" s="364"/>
      <c r="JKJ109" s="364"/>
      <c r="JKK109" s="364"/>
      <c r="JKL109" s="364"/>
      <c r="JKM109" s="364"/>
      <c r="JKN109" s="364"/>
      <c r="JKO109" s="364"/>
      <c r="JKP109" s="364"/>
      <c r="JKQ109" s="364"/>
      <c r="JKR109" s="364"/>
      <c r="JKS109" s="364"/>
      <c r="JKT109" s="364"/>
      <c r="JKU109" s="364"/>
      <c r="JKV109" s="364"/>
      <c r="JKW109" s="364"/>
      <c r="JKX109" s="364"/>
      <c r="JKY109" s="364"/>
      <c r="JKZ109" s="364"/>
      <c r="JLA109" s="364"/>
      <c r="JLB109" s="364"/>
      <c r="JLC109" s="364"/>
      <c r="JLD109" s="364"/>
      <c r="JLE109" s="364"/>
      <c r="JLF109" s="364"/>
      <c r="JLG109" s="364"/>
      <c r="JLH109" s="364"/>
      <c r="JLI109" s="364"/>
      <c r="JLJ109" s="364"/>
      <c r="JLK109" s="364"/>
      <c r="JLL109" s="364"/>
      <c r="JLM109" s="364"/>
      <c r="JLN109" s="364"/>
      <c r="JLO109" s="364"/>
      <c r="JLP109" s="364"/>
      <c r="JLQ109" s="364"/>
      <c r="JLR109" s="364"/>
      <c r="JLS109" s="364"/>
      <c r="JLT109" s="364"/>
      <c r="JLU109" s="364"/>
      <c r="JLV109" s="364"/>
      <c r="JLW109" s="364"/>
      <c r="JLX109" s="364"/>
      <c r="JLY109" s="364"/>
      <c r="JLZ109" s="364"/>
      <c r="JMA109" s="364"/>
      <c r="JMB109" s="364"/>
      <c r="JMC109" s="364"/>
      <c r="JMD109" s="364"/>
      <c r="JME109" s="364"/>
      <c r="JMF109" s="364"/>
      <c r="JMG109" s="364"/>
      <c r="JMH109" s="364"/>
      <c r="JMI109" s="364"/>
      <c r="JMJ109" s="364"/>
      <c r="JMK109" s="364"/>
      <c r="JML109" s="364"/>
      <c r="JMM109" s="364"/>
      <c r="JMN109" s="364"/>
      <c r="JMO109" s="364"/>
      <c r="JMP109" s="364"/>
      <c r="JMQ109" s="364"/>
      <c r="JMR109" s="364"/>
      <c r="JMS109" s="364"/>
      <c r="JMT109" s="364"/>
      <c r="JMU109" s="364"/>
      <c r="JMV109" s="364"/>
      <c r="JMW109" s="364"/>
      <c r="JMX109" s="364"/>
      <c r="JMY109" s="364"/>
      <c r="JMZ109" s="364"/>
      <c r="JNA109" s="364"/>
      <c r="JNB109" s="364"/>
      <c r="JNC109" s="364"/>
      <c r="JND109" s="364"/>
      <c r="JNE109" s="364"/>
      <c r="JNF109" s="364"/>
      <c r="JNG109" s="364"/>
      <c r="JNH109" s="364"/>
      <c r="JNI109" s="364"/>
      <c r="JNJ109" s="364"/>
      <c r="JNK109" s="364"/>
      <c r="JNL109" s="364"/>
      <c r="JNM109" s="364"/>
      <c r="JNN109" s="364"/>
      <c r="JNO109" s="364"/>
      <c r="JNP109" s="364"/>
      <c r="JNQ109" s="364"/>
      <c r="JNR109" s="364"/>
      <c r="JNS109" s="364"/>
      <c r="JNT109" s="364"/>
      <c r="JNU109" s="364"/>
      <c r="JNV109" s="364"/>
      <c r="JNW109" s="364"/>
      <c r="JNX109" s="364"/>
      <c r="JNY109" s="364"/>
      <c r="JNZ109" s="364"/>
      <c r="JOA109" s="364"/>
      <c r="JOB109" s="364"/>
      <c r="JOC109" s="364"/>
      <c r="JOD109" s="364"/>
      <c r="JOE109" s="364"/>
      <c r="JOF109" s="364"/>
      <c r="JOG109" s="364"/>
      <c r="JOH109" s="364"/>
      <c r="JOI109" s="364"/>
      <c r="JOJ109" s="364"/>
      <c r="JOK109" s="364"/>
      <c r="JOL109" s="364"/>
      <c r="JOM109" s="364"/>
      <c r="JON109" s="364"/>
      <c r="JOO109" s="364"/>
      <c r="JOP109" s="364"/>
      <c r="JOQ109" s="364"/>
      <c r="JOR109" s="364"/>
      <c r="JOS109" s="364"/>
      <c r="JOT109" s="364"/>
      <c r="JOU109" s="364"/>
      <c r="JOV109" s="364"/>
      <c r="JOW109" s="364"/>
      <c r="JOX109" s="364"/>
      <c r="JOY109" s="364"/>
      <c r="JOZ109" s="364"/>
      <c r="JPA109" s="364"/>
      <c r="JPB109" s="364"/>
      <c r="JPC109" s="364"/>
      <c r="JPD109" s="364"/>
      <c r="JPE109" s="364"/>
      <c r="JPF109" s="364"/>
      <c r="JPG109" s="364"/>
      <c r="JPH109" s="364"/>
      <c r="JPI109" s="364"/>
      <c r="JPJ109" s="364"/>
      <c r="JPK109" s="364"/>
      <c r="JPL109" s="364"/>
      <c r="JPM109" s="364"/>
      <c r="JPN109" s="364"/>
      <c r="JPO109" s="364"/>
      <c r="JPP109" s="364"/>
      <c r="JPQ109" s="364"/>
      <c r="JPR109" s="364"/>
      <c r="JPS109" s="364"/>
      <c r="JPT109" s="364"/>
      <c r="JPU109" s="364"/>
      <c r="JPV109" s="364"/>
      <c r="JPW109" s="364"/>
      <c r="JPX109" s="364"/>
      <c r="JPY109" s="364"/>
      <c r="JPZ109" s="364"/>
      <c r="JQA109" s="364"/>
      <c r="JQB109" s="364"/>
      <c r="JQC109" s="364"/>
      <c r="JQD109" s="364"/>
      <c r="JQE109" s="364"/>
      <c r="JQF109" s="364"/>
      <c r="JQG109" s="364"/>
      <c r="JQH109" s="364"/>
      <c r="JQI109" s="364"/>
      <c r="JQJ109" s="364"/>
      <c r="JQK109" s="364"/>
      <c r="JQL109" s="364"/>
      <c r="JQM109" s="364"/>
      <c r="JQN109" s="364"/>
      <c r="JQO109" s="364"/>
      <c r="JQP109" s="364"/>
      <c r="JQQ109" s="364"/>
      <c r="JQR109" s="364"/>
      <c r="JQS109" s="364"/>
      <c r="JQT109" s="364"/>
      <c r="JQU109" s="364"/>
      <c r="JQV109" s="364"/>
      <c r="JQW109" s="364"/>
      <c r="JQX109" s="364"/>
      <c r="JQY109" s="364"/>
      <c r="JQZ109" s="364"/>
      <c r="JRA109" s="364"/>
      <c r="JRB109" s="364"/>
      <c r="JRC109" s="364"/>
      <c r="JRD109" s="364"/>
      <c r="JRE109" s="364"/>
      <c r="JRF109" s="364"/>
      <c r="JRG109" s="364"/>
      <c r="JRH109" s="364"/>
      <c r="JRI109" s="364"/>
      <c r="JRJ109" s="364"/>
      <c r="JRK109" s="364"/>
      <c r="JRL109" s="364"/>
      <c r="JRM109" s="364"/>
      <c r="JRN109" s="364"/>
      <c r="JRO109" s="364"/>
      <c r="JRP109" s="364"/>
      <c r="JRQ109" s="364"/>
      <c r="JRR109" s="364"/>
      <c r="JRS109" s="364"/>
      <c r="JRT109" s="364"/>
      <c r="JRU109" s="364"/>
      <c r="JRV109" s="364"/>
      <c r="JRW109" s="364"/>
      <c r="JRX109" s="364"/>
      <c r="JRY109" s="364"/>
      <c r="JRZ109" s="364"/>
      <c r="JSA109" s="364"/>
      <c r="JSB109" s="364"/>
      <c r="JSC109" s="364"/>
      <c r="JSD109" s="364"/>
      <c r="JSE109" s="364"/>
      <c r="JSF109" s="364"/>
      <c r="JSG109" s="364"/>
      <c r="JSH109" s="364"/>
      <c r="JSI109" s="364"/>
      <c r="JSJ109" s="364"/>
      <c r="JSK109" s="364"/>
      <c r="JSL109" s="364"/>
      <c r="JSM109" s="364"/>
      <c r="JSN109" s="364"/>
      <c r="JSO109" s="364"/>
      <c r="JSP109" s="364"/>
      <c r="JSQ109" s="364"/>
      <c r="JSR109" s="364"/>
      <c r="JSS109" s="364"/>
      <c r="JST109" s="364"/>
      <c r="JSU109" s="364"/>
      <c r="JSV109" s="364"/>
      <c r="JSW109" s="364"/>
      <c r="JSX109" s="364"/>
      <c r="JSY109" s="364"/>
      <c r="JSZ109" s="364"/>
      <c r="JTA109" s="364"/>
      <c r="JTB109" s="364"/>
      <c r="JTC109" s="364"/>
      <c r="JTD109" s="364"/>
      <c r="JTE109" s="364"/>
      <c r="JTF109" s="364"/>
      <c r="JTG109" s="364"/>
      <c r="JTH109" s="364"/>
      <c r="JTI109" s="364"/>
      <c r="JTJ109" s="364"/>
      <c r="JTK109" s="364"/>
      <c r="JTL109" s="364"/>
      <c r="JTM109" s="364"/>
      <c r="JTN109" s="364"/>
      <c r="JTO109" s="364"/>
      <c r="JTP109" s="364"/>
      <c r="JTQ109" s="364"/>
      <c r="JTR109" s="364"/>
      <c r="JTS109" s="364"/>
      <c r="JTT109" s="364"/>
      <c r="JTU109" s="364"/>
      <c r="JTV109" s="364"/>
      <c r="JTW109" s="364"/>
      <c r="JTX109" s="364"/>
      <c r="JTY109" s="364"/>
      <c r="JTZ109" s="364"/>
      <c r="JUA109" s="364"/>
      <c r="JUB109" s="364"/>
      <c r="JUC109" s="364"/>
      <c r="JUD109" s="364"/>
      <c r="JUE109" s="364"/>
      <c r="JUF109" s="364"/>
      <c r="JUG109" s="364"/>
      <c r="JUH109" s="364"/>
      <c r="JUI109" s="364"/>
      <c r="JUJ109" s="364"/>
      <c r="JUK109" s="364"/>
      <c r="JUL109" s="364"/>
      <c r="JUM109" s="364"/>
      <c r="JUN109" s="364"/>
      <c r="JUO109" s="364"/>
      <c r="JUP109" s="364"/>
      <c r="JUQ109" s="364"/>
      <c r="JUR109" s="364"/>
      <c r="JUS109" s="364"/>
      <c r="JUT109" s="364"/>
      <c r="JUU109" s="364"/>
      <c r="JUV109" s="364"/>
      <c r="JUW109" s="364"/>
      <c r="JUX109" s="364"/>
      <c r="JUY109" s="364"/>
      <c r="JUZ109" s="364"/>
      <c r="JVA109" s="364"/>
      <c r="JVB109" s="364"/>
      <c r="JVC109" s="364"/>
      <c r="JVD109" s="364"/>
      <c r="JVE109" s="364"/>
      <c r="JVF109" s="364"/>
      <c r="JVG109" s="364"/>
      <c r="JVH109" s="364"/>
      <c r="JVI109" s="364"/>
      <c r="JVJ109" s="364"/>
      <c r="JVK109" s="364"/>
      <c r="JVL109" s="364"/>
      <c r="JVM109" s="364"/>
      <c r="JVN109" s="364"/>
      <c r="JVO109" s="364"/>
      <c r="JVP109" s="364"/>
      <c r="JVQ109" s="364"/>
      <c r="JVR109" s="364"/>
      <c r="JVS109" s="364"/>
      <c r="JVT109" s="364"/>
      <c r="JVU109" s="364"/>
      <c r="JVV109" s="364"/>
      <c r="JVW109" s="364"/>
      <c r="JVX109" s="364"/>
      <c r="JVY109" s="364"/>
      <c r="JVZ109" s="364"/>
      <c r="JWA109" s="364"/>
      <c r="JWB109" s="364"/>
      <c r="JWC109" s="364"/>
      <c r="JWD109" s="364"/>
      <c r="JWE109" s="364"/>
      <c r="JWF109" s="364"/>
      <c r="JWG109" s="364"/>
      <c r="JWH109" s="364"/>
      <c r="JWI109" s="364"/>
      <c r="JWJ109" s="364"/>
      <c r="JWK109" s="364"/>
      <c r="JWL109" s="364"/>
      <c r="JWM109" s="364"/>
      <c r="JWN109" s="364"/>
      <c r="JWO109" s="364"/>
      <c r="JWP109" s="364"/>
      <c r="JWQ109" s="364"/>
      <c r="JWR109" s="364"/>
      <c r="JWS109" s="364"/>
      <c r="JWT109" s="364"/>
      <c r="JWU109" s="364"/>
      <c r="JWV109" s="364"/>
      <c r="JWW109" s="364"/>
      <c r="JWX109" s="364"/>
      <c r="JWY109" s="364"/>
      <c r="JWZ109" s="364"/>
      <c r="JXA109" s="364"/>
      <c r="JXB109" s="364"/>
      <c r="JXC109" s="364"/>
      <c r="JXD109" s="364"/>
      <c r="JXE109" s="364"/>
      <c r="JXF109" s="364"/>
      <c r="JXG109" s="364"/>
      <c r="JXH109" s="364"/>
      <c r="JXI109" s="364"/>
      <c r="JXJ109" s="364"/>
      <c r="JXK109" s="364"/>
      <c r="JXL109" s="364"/>
      <c r="JXM109" s="364"/>
      <c r="JXN109" s="364"/>
      <c r="JXO109" s="364"/>
      <c r="JXP109" s="364"/>
      <c r="JXQ109" s="364"/>
      <c r="JXR109" s="364"/>
      <c r="JXS109" s="364"/>
      <c r="JXT109" s="364"/>
      <c r="JXU109" s="364"/>
      <c r="JXV109" s="364"/>
      <c r="JXW109" s="364"/>
      <c r="JXX109" s="364"/>
      <c r="JXY109" s="364"/>
      <c r="JXZ109" s="364"/>
      <c r="JYA109" s="364"/>
      <c r="JYB109" s="364"/>
      <c r="JYC109" s="364"/>
      <c r="JYD109" s="364"/>
      <c r="JYE109" s="364"/>
      <c r="JYF109" s="364"/>
      <c r="JYG109" s="364"/>
      <c r="JYH109" s="364"/>
      <c r="JYI109" s="364"/>
      <c r="JYJ109" s="364"/>
      <c r="JYK109" s="364"/>
      <c r="JYL109" s="364"/>
      <c r="JYM109" s="364"/>
      <c r="JYN109" s="364"/>
      <c r="JYO109" s="364"/>
      <c r="JYP109" s="364"/>
      <c r="JYQ109" s="364"/>
      <c r="JYR109" s="364"/>
      <c r="JYS109" s="364"/>
      <c r="JYT109" s="364"/>
      <c r="JYU109" s="364"/>
      <c r="JYV109" s="364"/>
      <c r="JYW109" s="364"/>
      <c r="JYX109" s="364"/>
      <c r="JYY109" s="364"/>
      <c r="JYZ109" s="364"/>
      <c r="JZA109" s="364"/>
      <c r="JZB109" s="364"/>
      <c r="JZC109" s="364"/>
      <c r="JZD109" s="364"/>
      <c r="JZE109" s="364"/>
      <c r="JZF109" s="364"/>
      <c r="JZG109" s="364"/>
      <c r="JZH109" s="364"/>
      <c r="JZI109" s="364"/>
      <c r="JZJ109" s="364"/>
      <c r="JZK109" s="364"/>
      <c r="JZL109" s="364"/>
      <c r="JZM109" s="364"/>
      <c r="JZN109" s="364"/>
      <c r="JZO109" s="364"/>
      <c r="JZP109" s="364"/>
      <c r="JZQ109" s="364"/>
      <c r="JZR109" s="364"/>
      <c r="JZS109" s="364"/>
      <c r="JZT109" s="364"/>
      <c r="JZU109" s="364"/>
      <c r="JZV109" s="364"/>
      <c r="JZW109" s="364"/>
      <c r="JZX109" s="364"/>
      <c r="JZY109" s="364"/>
      <c r="JZZ109" s="364"/>
      <c r="KAA109" s="364"/>
      <c r="KAB109" s="364"/>
      <c r="KAC109" s="364"/>
      <c r="KAD109" s="364"/>
      <c r="KAE109" s="364"/>
      <c r="KAF109" s="364"/>
      <c r="KAG109" s="364"/>
      <c r="KAH109" s="364"/>
      <c r="KAI109" s="364"/>
      <c r="KAJ109" s="364"/>
      <c r="KAK109" s="364"/>
      <c r="KAL109" s="364"/>
      <c r="KAM109" s="364"/>
      <c r="KAN109" s="364"/>
      <c r="KAO109" s="364"/>
      <c r="KAP109" s="364"/>
      <c r="KAQ109" s="364"/>
      <c r="KAR109" s="364"/>
      <c r="KAS109" s="364"/>
      <c r="KAT109" s="364"/>
      <c r="KAU109" s="364"/>
      <c r="KAV109" s="364"/>
      <c r="KAW109" s="364"/>
      <c r="KAX109" s="364"/>
      <c r="KAY109" s="364"/>
      <c r="KAZ109" s="364"/>
      <c r="KBA109" s="364"/>
      <c r="KBB109" s="364"/>
      <c r="KBC109" s="364"/>
      <c r="KBD109" s="364"/>
      <c r="KBE109" s="364"/>
      <c r="KBF109" s="364"/>
      <c r="KBG109" s="364"/>
      <c r="KBH109" s="364"/>
      <c r="KBI109" s="364"/>
      <c r="KBJ109" s="364"/>
      <c r="KBK109" s="364"/>
      <c r="KBL109" s="364"/>
      <c r="KBM109" s="364"/>
      <c r="KBN109" s="364"/>
      <c r="KBO109" s="364"/>
      <c r="KBP109" s="364"/>
      <c r="KBQ109" s="364"/>
      <c r="KBR109" s="364"/>
      <c r="KBS109" s="364"/>
      <c r="KBT109" s="364"/>
      <c r="KBU109" s="364"/>
      <c r="KBV109" s="364"/>
      <c r="KBW109" s="364"/>
      <c r="KBX109" s="364"/>
      <c r="KBY109" s="364"/>
      <c r="KBZ109" s="364"/>
      <c r="KCA109" s="364"/>
      <c r="KCB109" s="364"/>
      <c r="KCC109" s="364"/>
      <c r="KCD109" s="364"/>
      <c r="KCE109" s="364"/>
      <c r="KCF109" s="364"/>
      <c r="KCG109" s="364"/>
      <c r="KCH109" s="364"/>
      <c r="KCI109" s="364"/>
      <c r="KCJ109" s="364"/>
      <c r="KCK109" s="364"/>
      <c r="KCL109" s="364"/>
      <c r="KCM109" s="364"/>
      <c r="KCN109" s="364"/>
      <c r="KCO109" s="364"/>
      <c r="KCP109" s="364"/>
      <c r="KCQ109" s="364"/>
      <c r="KCR109" s="364"/>
      <c r="KCS109" s="364"/>
      <c r="KCT109" s="364"/>
      <c r="KCU109" s="364"/>
      <c r="KCV109" s="364"/>
      <c r="KCW109" s="364"/>
      <c r="KCX109" s="364"/>
      <c r="KCY109" s="364"/>
      <c r="KCZ109" s="364"/>
      <c r="KDA109" s="364"/>
      <c r="KDB109" s="364"/>
      <c r="KDC109" s="364"/>
      <c r="KDD109" s="364"/>
      <c r="KDE109" s="364"/>
      <c r="KDF109" s="364"/>
      <c r="KDG109" s="364"/>
      <c r="KDH109" s="364"/>
      <c r="KDI109" s="364"/>
      <c r="KDJ109" s="364"/>
      <c r="KDK109" s="364"/>
      <c r="KDL109" s="364"/>
      <c r="KDM109" s="364"/>
      <c r="KDN109" s="364"/>
      <c r="KDO109" s="364"/>
      <c r="KDP109" s="364"/>
      <c r="KDQ109" s="364"/>
      <c r="KDR109" s="364"/>
      <c r="KDS109" s="364"/>
      <c r="KDT109" s="364"/>
      <c r="KDU109" s="364"/>
      <c r="KDV109" s="364"/>
      <c r="KDW109" s="364"/>
      <c r="KDX109" s="364"/>
      <c r="KDY109" s="364"/>
      <c r="KDZ109" s="364"/>
      <c r="KEA109" s="364"/>
      <c r="KEB109" s="364"/>
      <c r="KEC109" s="364"/>
      <c r="KED109" s="364"/>
      <c r="KEE109" s="364"/>
      <c r="KEF109" s="364"/>
      <c r="KEG109" s="364"/>
      <c r="KEH109" s="364"/>
      <c r="KEI109" s="364"/>
      <c r="KEJ109" s="364"/>
      <c r="KEK109" s="364"/>
      <c r="KEL109" s="364"/>
      <c r="KEM109" s="364"/>
      <c r="KEN109" s="364"/>
      <c r="KEO109" s="364"/>
      <c r="KEP109" s="364"/>
      <c r="KEQ109" s="364"/>
      <c r="KER109" s="364"/>
      <c r="KES109" s="364"/>
      <c r="KET109" s="364"/>
      <c r="KEU109" s="364"/>
      <c r="KEV109" s="364"/>
      <c r="KEW109" s="364"/>
      <c r="KEX109" s="364"/>
      <c r="KEY109" s="364"/>
      <c r="KEZ109" s="364"/>
      <c r="KFA109" s="364"/>
      <c r="KFB109" s="364"/>
      <c r="KFC109" s="364"/>
      <c r="KFD109" s="364"/>
      <c r="KFE109" s="364"/>
      <c r="KFF109" s="364"/>
      <c r="KFG109" s="364"/>
      <c r="KFH109" s="364"/>
      <c r="KFI109" s="364"/>
      <c r="KFJ109" s="364"/>
      <c r="KFK109" s="364"/>
      <c r="KFL109" s="364"/>
      <c r="KFM109" s="364"/>
      <c r="KFN109" s="364"/>
      <c r="KFO109" s="364"/>
      <c r="KFP109" s="364"/>
      <c r="KFQ109" s="364"/>
      <c r="KFR109" s="364"/>
      <c r="KFS109" s="364"/>
      <c r="KFT109" s="364"/>
      <c r="KFU109" s="364"/>
      <c r="KFV109" s="364"/>
      <c r="KFW109" s="364"/>
      <c r="KFX109" s="364"/>
      <c r="KFY109" s="364"/>
      <c r="KFZ109" s="364"/>
      <c r="KGA109" s="364"/>
      <c r="KGB109" s="364"/>
      <c r="KGC109" s="364"/>
      <c r="KGD109" s="364"/>
      <c r="KGE109" s="364"/>
      <c r="KGF109" s="364"/>
      <c r="KGG109" s="364"/>
      <c r="KGH109" s="364"/>
      <c r="KGI109" s="364"/>
      <c r="KGJ109" s="364"/>
      <c r="KGK109" s="364"/>
      <c r="KGL109" s="364"/>
      <c r="KGM109" s="364"/>
      <c r="KGN109" s="364"/>
      <c r="KGO109" s="364"/>
      <c r="KGP109" s="364"/>
      <c r="KGQ109" s="364"/>
      <c r="KGR109" s="364"/>
      <c r="KGS109" s="364"/>
      <c r="KGT109" s="364"/>
      <c r="KGU109" s="364"/>
      <c r="KGV109" s="364"/>
      <c r="KGW109" s="364"/>
      <c r="KGX109" s="364"/>
      <c r="KGY109" s="364"/>
      <c r="KGZ109" s="364"/>
      <c r="KHA109" s="364"/>
      <c r="KHB109" s="364"/>
      <c r="KHC109" s="364"/>
      <c r="KHD109" s="364"/>
      <c r="KHE109" s="364"/>
      <c r="KHF109" s="364"/>
      <c r="KHG109" s="364"/>
      <c r="KHH109" s="364"/>
      <c r="KHI109" s="364"/>
      <c r="KHJ109" s="364"/>
      <c r="KHK109" s="364"/>
      <c r="KHL109" s="364"/>
      <c r="KHM109" s="364"/>
      <c r="KHN109" s="364"/>
      <c r="KHO109" s="364"/>
      <c r="KHP109" s="364"/>
      <c r="KHQ109" s="364"/>
      <c r="KHR109" s="364"/>
      <c r="KHS109" s="364"/>
      <c r="KHT109" s="364"/>
      <c r="KHU109" s="364"/>
      <c r="KHV109" s="364"/>
      <c r="KHW109" s="364"/>
      <c r="KHX109" s="364"/>
      <c r="KHY109" s="364"/>
      <c r="KHZ109" s="364"/>
      <c r="KIA109" s="364"/>
      <c r="KIB109" s="364"/>
      <c r="KIC109" s="364"/>
      <c r="KID109" s="364"/>
      <c r="KIE109" s="364"/>
      <c r="KIF109" s="364"/>
      <c r="KIG109" s="364"/>
      <c r="KIH109" s="364"/>
      <c r="KII109" s="364"/>
      <c r="KIJ109" s="364"/>
      <c r="KIK109" s="364"/>
      <c r="KIL109" s="364"/>
      <c r="KIM109" s="364"/>
      <c r="KIN109" s="364"/>
      <c r="KIO109" s="364"/>
      <c r="KIP109" s="364"/>
      <c r="KIQ109" s="364"/>
      <c r="KIR109" s="364"/>
      <c r="KIS109" s="364"/>
      <c r="KIT109" s="364"/>
      <c r="KIU109" s="364"/>
      <c r="KIV109" s="364"/>
      <c r="KIW109" s="364"/>
      <c r="KIX109" s="364"/>
      <c r="KIY109" s="364"/>
      <c r="KIZ109" s="364"/>
      <c r="KJA109" s="364"/>
      <c r="KJB109" s="364"/>
      <c r="KJC109" s="364"/>
      <c r="KJD109" s="364"/>
      <c r="KJE109" s="364"/>
      <c r="KJF109" s="364"/>
      <c r="KJG109" s="364"/>
      <c r="KJH109" s="364"/>
      <c r="KJI109" s="364"/>
      <c r="KJJ109" s="364"/>
      <c r="KJK109" s="364"/>
      <c r="KJL109" s="364"/>
      <c r="KJM109" s="364"/>
      <c r="KJN109" s="364"/>
      <c r="KJO109" s="364"/>
      <c r="KJP109" s="364"/>
      <c r="KJQ109" s="364"/>
      <c r="KJR109" s="364"/>
      <c r="KJS109" s="364"/>
      <c r="KJT109" s="364"/>
      <c r="KJU109" s="364"/>
      <c r="KJV109" s="364"/>
      <c r="KJW109" s="364"/>
      <c r="KJX109" s="364"/>
      <c r="KJY109" s="364"/>
      <c r="KJZ109" s="364"/>
      <c r="KKA109" s="364"/>
      <c r="KKB109" s="364"/>
      <c r="KKC109" s="364"/>
      <c r="KKD109" s="364"/>
      <c r="KKE109" s="364"/>
      <c r="KKF109" s="364"/>
      <c r="KKG109" s="364"/>
      <c r="KKH109" s="364"/>
      <c r="KKI109" s="364"/>
      <c r="KKJ109" s="364"/>
      <c r="KKK109" s="364"/>
      <c r="KKL109" s="364"/>
      <c r="KKM109" s="364"/>
      <c r="KKN109" s="364"/>
      <c r="KKO109" s="364"/>
      <c r="KKP109" s="364"/>
      <c r="KKQ109" s="364"/>
      <c r="KKR109" s="364"/>
      <c r="KKS109" s="364"/>
      <c r="KKT109" s="364"/>
      <c r="KKU109" s="364"/>
      <c r="KKV109" s="364"/>
      <c r="KKW109" s="364"/>
      <c r="KKX109" s="364"/>
      <c r="KKY109" s="364"/>
      <c r="KKZ109" s="364"/>
      <c r="KLA109" s="364"/>
      <c r="KLB109" s="364"/>
      <c r="KLC109" s="364"/>
      <c r="KLD109" s="364"/>
      <c r="KLE109" s="364"/>
      <c r="KLF109" s="364"/>
      <c r="KLG109" s="364"/>
      <c r="KLH109" s="364"/>
      <c r="KLI109" s="364"/>
      <c r="KLJ109" s="364"/>
      <c r="KLK109" s="364"/>
      <c r="KLL109" s="364"/>
      <c r="KLM109" s="364"/>
      <c r="KLN109" s="364"/>
      <c r="KLO109" s="364"/>
      <c r="KLP109" s="364"/>
      <c r="KLQ109" s="364"/>
      <c r="KLR109" s="364"/>
      <c r="KLS109" s="364"/>
      <c r="KLT109" s="364"/>
      <c r="KLU109" s="364"/>
      <c r="KLV109" s="364"/>
      <c r="KLW109" s="364"/>
      <c r="KLX109" s="364"/>
      <c r="KLY109" s="364"/>
      <c r="KLZ109" s="364"/>
      <c r="KMA109" s="364"/>
      <c r="KMB109" s="364"/>
      <c r="KMC109" s="364"/>
      <c r="KMD109" s="364"/>
      <c r="KME109" s="364"/>
      <c r="KMF109" s="364"/>
      <c r="KMG109" s="364"/>
      <c r="KMH109" s="364"/>
      <c r="KMI109" s="364"/>
      <c r="KMJ109" s="364"/>
      <c r="KMK109" s="364"/>
      <c r="KML109" s="364"/>
      <c r="KMM109" s="364"/>
      <c r="KMN109" s="364"/>
      <c r="KMO109" s="364"/>
      <c r="KMP109" s="364"/>
      <c r="KMQ109" s="364"/>
      <c r="KMR109" s="364"/>
      <c r="KMS109" s="364"/>
      <c r="KMT109" s="364"/>
      <c r="KMU109" s="364"/>
      <c r="KMV109" s="364"/>
      <c r="KMW109" s="364"/>
      <c r="KMX109" s="364"/>
      <c r="KMY109" s="364"/>
      <c r="KMZ109" s="364"/>
      <c r="KNA109" s="364"/>
      <c r="KNB109" s="364"/>
      <c r="KNC109" s="364"/>
      <c r="KND109" s="364"/>
      <c r="KNE109" s="364"/>
      <c r="KNF109" s="364"/>
      <c r="KNG109" s="364"/>
      <c r="KNH109" s="364"/>
      <c r="KNI109" s="364"/>
      <c r="KNJ109" s="364"/>
      <c r="KNK109" s="364"/>
      <c r="KNL109" s="364"/>
      <c r="KNM109" s="364"/>
      <c r="KNN109" s="364"/>
      <c r="KNO109" s="364"/>
      <c r="KNP109" s="364"/>
      <c r="KNQ109" s="364"/>
      <c r="KNR109" s="364"/>
      <c r="KNS109" s="364"/>
      <c r="KNT109" s="364"/>
      <c r="KNU109" s="364"/>
      <c r="KNV109" s="364"/>
      <c r="KNW109" s="364"/>
      <c r="KNX109" s="364"/>
      <c r="KNY109" s="364"/>
      <c r="KNZ109" s="364"/>
      <c r="KOA109" s="364"/>
      <c r="KOB109" s="364"/>
      <c r="KOC109" s="364"/>
      <c r="KOD109" s="364"/>
      <c r="KOE109" s="364"/>
      <c r="KOF109" s="364"/>
      <c r="KOG109" s="364"/>
      <c r="KOH109" s="364"/>
      <c r="KOI109" s="364"/>
      <c r="KOJ109" s="364"/>
      <c r="KOK109" s="364"/>
      <c r="KOL109" s="364"/>
      <c r="KOM109" s="364"/>
      <c r="KON109" s="364"/>
      <c r="KOO109" s="364"/>
      <c r="KOP109" s="364"/>
      <c r="KOQ109" s="364"/>
      <c r="KOR109" s="364"/>
      <c r="KOS109" s="364"/>
      <c r="KOT109" s="364"/>
      <c r="KOU109" s="364"/>
      <c r="KOV109" s="364"/>
      <c r="KOW109" s="364"/>
      <c r="KOX109" s="364"/>
      <c r="KOY109" s="364"/>
      <c r="KOZ109" s="364"/>
      <c r="KPA109" s="364"/>
      <c r="KPB109" s="364"/>
      <c r="KPC109" s="364"/>
      <c r="KPD109" s="364"/>
      <c r="KPE109" s="364"/>
      <c r="KPF109" s="364"/>
      <c r="KPG109" s="364"/>
      <c r="KPH109" s="364"/>
      <c r="KPI109" s="364"/>
      <c r="KPJ109" s="364"/>
      <c r="KPK109" s="364"/>
      <c r="KPL109" s="364"/>
      <c r="KPM109" s="364"/>
      <c r="KPN109" s="364"/>
      <c r="KPO109" s="364"/>
      <c r="KPP109" s="364"/>
      <c r="KPQ109" s="364"/>
      <c r="KPR109" s="364"/>
      <c r="KPS109" s="364"/>
      <c r="KPT109" s="364"/>
      <c r="KPU109" s="364"/>
      <c r="KPV109" s="364"/>
      <c r="KPW109" s="364"/>
      <c r="KPX109" s="364"/>
      <c r="KPY109" s="364"/>
      <c r="KPZ109" s="364"/>
      <c r="KQA109" s="364"/>
      <c r="KQB109" s="364"/>
      <c r="KQC109" s="364"/>
      <c r="KQD109" s="364"/>
      <c r="KQE109" s="364"/>
      <c r="KQF109" s="364"/>
      <c r="KQG109" s="364"/>
      <c r="KQH109" s="364"/>
      <c r="KQI109" s="364"/>
      <c r="KQJ109" s="364"/>
      <c r="KQK109" s="364"/>
      <c r="KQL109" s="364"/>
      <c r="KQM109" s="364"/>
      <c r="KQN109" s="364"/>
      <c r="KQO109" s="364"/>
      <c r="KQP109" s="364"/>
      <c r="KQQ109" s="364"/>
      <c r="KQR109" s="364"/>
      <c r="KQS109" s="364"/>
      <c r="KQT109" s="364"/>
      <c r="KQU109" s="364"/>
      <c r="KQV109" s="364"/>
      <c r="KQW109" s="364"/>
      <c r="KQX109" s="364"/>
      <c r="KQY109" s="364"/>
      <c r="KQZ109" s="364"/>
      <c r="KRA109" s="364"/>
      <c r="KRB109" s="364"/>
      <c r="KRC109" s="364"/>
      <c r="KRD109" s="364"/>
      <c r="KRE109" s="364"/>
      <c r="KRF109" s="364"/>
      <c r="KRG109" s="364"/>
      <c r="KRH109" s="364"/>
      <c r="KRI109" s="364"/>
      <c r="KRJ109" s="364"/>
      <c r="KRK109" s="364"/>
      <c r="KRL109" s="364"/>
      <c r="KRM109" s="364"/>
      <c r="KRN109" s="364"/>
      <c r="KRO109" s="364"/>
      <c r="KRP109" s="364"/>
      <c r="KRQ109" s="364"/>
      <c r="KRR109" s="364"/>
      <c r="KRS109" s="364"/>
      <c r="KRT109" s="364"/>
      <c r="KRU109" s="364"/>
      <c r="KRV109" s="364"/>
      <c r="KRW109" s="364"/>
      <c r="KRX109" s="364"/>
      <c r="KRY109" s="364"/>
      <c r="KRZ109" s="364"/>
      <c r="KSA109" s="364"/>
      <c r="KSB109" s="364"/>
      <c r="KSC109" s="364"/>
      <c r="KSD109" s="364"/>
      <c r="KSE109" s="364"/>
      <c r="KSF109" s="364"/>
      <c r="KSG109" s="364"/>
      <c r="KSH109" s="364"/>
      <c r="KSI109" s="364"/>
      <c r="KSJ109" s="364"/>
      <c r="KSK109" s="364"/>
      <c r="KSL109" s="364"/>
      <c r="KSM109" s="364"/>
      <c r="KSN109" s="364"/>
      <c r="KSO109" s="364"/>
      <c r="KSP109" s="364"/>
      <c r="KSQ109" s="364"/>
      <c r="KSR109" s="364"/>
      <c r="KSS109" s="364"/>
      <c r="KST109" s="364"/>
      <c r="KSU109" s="364"/>
      <c r="KSV109" s="364"/>
      <c r="KSW109" s="364"/>
      <c r="KSX109" s="364"/>
      <c r="KSY109" s="364"/>
      <c r="KSZ109" s="364"/>
      <c r="KTA109" s="364"/>
      <c r="KTB109" s="364"/>
      <c r="KTC109" s="364"/>
      <c r="KTD109" s="364"/>
      <c r="KTE109" s="364"/>
      <c r="KTF109" s="364"/>
      <c r="KTG109" s="364"/>
      <c r="KTH109" s="364"/>
      <c r="KTI109" s="364"/>
      <c r="KTJ109" s="364"/>
      <c r="KTK109" s="364"/>
      <c r="KTL109" s="364"/>
      <c r="KTM109" s="364"/>
      <c r="KTN109" s="364"/>
      <c r="KTO109" s="364"/>
      <c r="KTP109" s="364"/>
      <c r="KTQ109" s="364"/>
      <c r="KTR109" s="364"/>
      <c r="KTS109" s="364"/>
      <c r="KTT109" s="364"/>
      <c r="KTU109" s="364"/>
      <c r="KTV109" s="364"/>
      <c r="KTW109" s="364"/>
      <c r="KTX109" s="364"/>
      <c r="KTY109" s="364"/>
      <c r="KTZ109" s="364"/>
      <c r="KUA109" s="364"/>
      <c r="KUB109" s="364"/>
      <c r="KUC109" s="364"/>
      <c r="KUD109" s="364"/>
      <c r="KUE109" s="364"/>
      <c r="KUF109" s="364"/>
      <c r="KUG109" s="364"/>
      <c r="KUH109" s="364"/>
      <c r="KUI109" s="364"/>
      <c r="KUJ109" s="364"/>
      <c r="KUK109" s="364"/>
      <c r="KUL109" s="364"/>
      <c r="KUM109" s="364"/>
      <c r="KUN109" s="364"/>
      <c r="KUO109" s="364"/>
      <c r="KUP109" s="364"/>
      <c r="KUQ109" s="364"/>
      <c r="KUR109" s="364"/>
      <c r="KUS109" s="364"/>
      <c r="KUT109" s="364"/>
      <c r="KUU109" s="364"/>
      <c r="KUV109" s="364"/>
      <c r="KUW109" s="364"/>
      <c r="KUX109" s="364"/>
      <c r="KUY109" s="364"/>
      <c r="KUZ109" s="364"/>
      <c r="KVA109" s="364"/>
      <c r="KVB109" s="364"/>
      <c r="KVC109" s="364"/>
      <c r="KVD109" s="364"/>
      <c r="KVE109" s="364"/>
      <c r="KVF109" s="364"/>
      <c r="KVG109" s="364"/>
      <c r="KVH109" s="364"/>
      <c r="KVI109" s="364"/>
      <c r="KVJ109" s="364"/>
      <c r="KVK109" s="364"/>
      <c r="KVL109" s="364"/>
      <c r="KVM109" s="364"/>
      <c r="KVN109" s="364"/>
      <c r="KVO109" s="364"/>
      <c r="KVP109" s="364"/>
      <c r="KVQ109" s="364"/>
      <c r="KVR109" s="364"/>
      <c r="KVS109" s="364"/>
      <c r="KVT109" s="364"/>
      <c r="KVU109" s="364"/>
      <c r="KVV109" s="364"/>
      <c r="KVW109" s="364"/>
      <c r="KVX109" s="364"/>
      <c r="KVY109" s="364"/>
      <c r="KVZ109" s="364"/>
      <c r="KWA109" s="364"/>
      <c r="KWB109" s="364"/>
      <c r="KWC109" s="364"/>
      <c r="KWD109" s="364"/>
      <c r="KWE109" s="364"/>
      <c r="KWF109" s="364"/>
      <c r="KWG109" s="364"/>
      <c r="KWH109" s="364"/>
      <c r="KWI109" s="364"/>
      <c r="KWJ109" s="364"/>
      <c r="KWK109" s="364"/>
      <c r="KWL109" s="364"/>
      <c r="KWM109" s="364"/>
      <c r="KWN109" s="364"/>
      <c r="KWO109" s="364"/>
      <c r="KWP109" s="364"/>
      <c r="KWQ109" s="364"/>
      <c r="KWR109" s="364"/>
      <c r="KWS109" s="364"/>
      <c r="KWT109" s="364"/>
      <c r="KWU109" s="364"/>
      <c r="KWV109" s="364"/>
      <c r="KWW109" s="364"/>
      <c r="KWX109" s="364"/>
      <c r="KWY109" s="364"/>
      <c r="KWZ109" s="364"/>
      <c r="KXA109" s="364"/>
      <c r="KXB109" s="364"/>
      <c r="KXC109" s="364"/>
      <c r="KXD109" s="364"/>
      <c r="KXE109" s="364"/>
      <c r="KXF109" s="364"/>
      <c r="KXG109" s="364"/>
      <c r="KXH109" s="364"/>
      <c r="KXI109" s="364"/>
      <c r="KXJ109" s="364"/>
      <c r="KXK109" s="364"/>
      <c r="KXL109" s="364"/>
      <c r="KXM109" s="364"/>
      <c r="KXN109" s="364"/>
      <c r="KXO109" s="364"/>
      <c r="KXP109" s="364"/>
      <c r="KXQ109" s="364"/>
      <c r="KXR109" s="364"/>
      <c r="KXS109" s="364"/>
      <c r="KXT109" s="364"/>
      <c r="KXU109" s="364"/>
      <c r="KXV109" s="364"/>
      <c r="KXW109" s="364"/>
      <c r="KXX109" s="364"/>
      <c r="KXY109" s="364"/>
      <c r="KXZ109" s="364"/>
      <c r="KYA109" s="364"/>
      <c r="KYB109" s="364"/>
      <c r="KYC109" s="364"/>
      <c r="KYD109" s="364"/>
      <c r="KYE109" s="364"/>
      <c r="KYF109" s="364"/>
      <c r="KYG109" s="364"/>
      <c r="KYH109" s="364"/>
      <c r="KYI109" s="364"/>
      <c r="KYJ109" s="364"/>
      <c r="KYK109" s="364"/>
      <c r="KYL109" s="364"/>
      <c r="KYM109" s="364"/>
      <c r="KYN109" s="364"/>
      <c r="KYO109" s="364"/>
      <c r="KYP109" s="364"/>
      <c r="KYQ109" s="364"/>
      <c r="KYR109" s="364"/>
      <c r="KYS109" s="364"/>
      <c r="KYT109" s="364"/>
      <c r="KYU109" s="364"/>
      <c r="KYV109" s="364"/>
      <c r="KYW109" s="364"/>
      <c r="KYX109" s="364"/>
      <c r="KYY109" s="364"/>
      <c r="KYZ109" s="364"/>
      <c r="KZA109" s="364"/>
      <c r="KZB109" s="364"/>
      <c r="KZC109" s="364"/>
      <c r="KZD109" s="364"/>
      <c r="KZE109" s="364"/>
      <c r="KZF109" s="364"/>
      <c r="KZG109" s="364"/>
      <c r="KZH109" s="364"/>
      <c r="KZI109" s="364"/>
      <c r="KZJ109" s="364"/>
      <c r="KZK109" s="364"/>
      <c r="KZL109" s="364"/>
      <c r="KZM109" s="364"/>
      <c r="KZN109" s="364"/>
      <c r="KZO109" s="364"/>
      <c r="KZP109" s="364"/>
      <c r="KZQ109" s="364"/>
      <c r="KZR109" s="364"/>
      <c r="KZS109" s="364"/>
      <c r="KZT109" s="364"/>
      <c r="KZU109" s="364"/>
      <c r="KZV109" s="364"/>
      <c r="KZW109" s="364"/>
      <c r="KZX109" s="364"/>
      <c r="KZY109" s="364"/>
      <c r="KZZ109" s="364"/>
      <c r="LAA109" s="364"/>
      <c r="LAB109" s="364"/>
      <c r="LAC109" s="364"/>
      <c r="LAD109" s="364"/>
      <c r="LAE109" s="364"/>
      <c r="LAF109" s="364"/>
      <c r="LAG109" s="364"/>
      <c r="LAH109" s="364"/>
      <c r="LAI109" s="364"/>
      <c r="LAJ109" s="364"/>
      <c r="LAK109" s="364"/>
      <c r="LAL109" s="364"/>
      <c r="LAM109" s="364"/>
      <c r="LAN109" s="364"/>
      <c r="LAO109" s="364"/>
      <c r="LAP109" s="364"/>
      <c r="LAQ109" s="364"/>
      <c r="LAR109" s="364"/>
      <c r="LAS109" s="364"/>
      <c r="LAT109" s="364"/>
      <c r="LAU109" s="364"/>
      <c r="LAV109" s="364"/>
      <c r="LAW109" s="364"/>
      <c r="LAX109" s="364"/>
      <c r="LAY109" s="364"/>
      <c r="LAZ109" s="364"/>
      <c r="LBA109" s="364"/>
      <c r="LBB109" s="364"/>
      <c r="LBC109" s="364"/>
      <c r="LBD109" s="364"/>
      <c r="LBE109" s="364"/>
      <c r="LBF109" s="364"/>
      <c r="LBG109" s="364"/>
      <c r="LBH109" s="364"/>
      <c r="LBI109" s="364"/>
      <c r="LBJ109" s="364"/>
      <c r="LBK109" s="364"/>
      <c r="LBL109" s="364"/>
      <c r="LBM109" s="364"/>
      <c r="LBN109" s="364"/>
      <c r="LBO109" s="364"/>
      <c r="LBP109" s="364"/>
      <c r="LBQ109" s="364"/>
      <c r="LBR109" s="364"/>
      <c r="LBS109" s="364"/>
      <c r="LBT109" s="364"/>
      <c r="LBU109" s="364"/>
      <c r="LBV109" s="364"/>
      <c r="LBW109" s="364"/>
      <c r="LBX109" s="364"/>
      <c r="LBY109" s="364"/>
      <c r="LBZ109" s="364"/>
      <c r="LCA109" s="364"/>
      <c r="LCB109" s="364"/>
      <c r="LCC109" s="364"/>
      <c r="LCD109" s="364"/>
      <c r="LCE109" s="364"/>
      <c r="LCF109" s="364"/>
      <c r="LCG109" s="364"/>
      <c r="LCH109" s="364"/>
      <c r="LCI109" s="364"/>
      <c r="LCJ109" s="364"/>
      <c r="LCK109" s="364"/>
      <c r="LCL109" s="364"/>
      <c r="LCM109" s="364"/>
      <c r="LCN109" s="364"/>
      <c r="LCO109" s="364"/>
      <c r="LCP109" s="364"/>
      <c r="LCQ109" s="364"/>
      <c r="LCR109" s="364"/>
      <c r="LCS109" s="364"/>
      <c r="LCT109" s="364"/>
      <c r="LCU109" s="364"/>
      <c r="LCV109" s="364"/>
      <c r="LCW109" s="364"/>
      <c r="LCX109" s="364"/>
      <c r="LCY109" s="364"/>
      <c r="LCZ109" s="364"/>
      <c r="LDA109" s="364"/>
      <c r="LDB109" s="364"/>
      <c r="LDC109" s="364"/>
      <c r="LDD109" s="364"/>
      <c r="LDE109" s="364"/>
      <c r="LDF109" s="364"/>
      <c r="LDG109" s="364"/>
      <c r="LDH109" s="364"/>
      <c r="LDI109" s="364"/>
      <c r="LDJ109" s="364"/>
      <c r="LDK109" s="364"/>
      <c r="LDL109" s="364"/>
      <c r="LDM109" s="364"/>
      <c r="LDN109" s="364"/>
      <c r="LDO109" s="364"/>
      <c r="LDP109" s="364"/>
      <c r="LDQ109" s="364"/>
      <c r="LDR109" s="364"/>
      <c r="LDS109" s="364"/>
      <c r="LDT109" s="364"/>
      <c r="LDU109" s="364"/>
      <c r="LDV109" s="364"/>
      <c r="LDW109" s="364"/>
      <c r="LDX109" s="364"/>
      <c r="LDY109" s="364"/>
      <c r="LDZ109" s="364"/>
      <c r="LEA109" s="364"/>
      <c r="LEB109" s="364"/>
      <c r="LEC109" s="364"/>
      <c r="LED109" s="364"/>
      <c r="LEE109" s="364"/>
      <c r="LEF109" s="364"/>
      <c r="LEG109" s="364"/>
      <c r="LEH109" s="364"/>
      <c r="LEI109" s="364"/>
      <c r="LEJ109" s="364"/>
      <c r="LEK109" s="364"/>
      <c r="LEL109" s="364"/>
      <c r="LEM109" s="364"/>
      <c r="LEN109" s="364"/>
      <c r="LEO109" s="364"/>
      <c r="LEP109" s="364"/>
      <c r="LEQ109" s="364"/>
      <c r="LER109" s="364"/>
      <c r="LES109" s="364"/>
      <c r="LET109" s="364"/>
      <c r="LEU109" s="364"/>
      <c r="LEV109" s="364"/>
      <c r="LEW109" s="364"/>
      <c r="LEX109" s="364"/>
      <c r="LEY109" s="364"/>
      <c r="LEZ109" s="364"/>
      <c r="LFA109" s="364"/>
      <c r="LFB109" s="364"/>
      <c r="LFC109" s="364"/>
      <c r="LFD109" s="364"/>
      <c r="LFE109" s="364"/>
      <c r="LFF109" s="364"/>
      <c r="LFG109" s="364"/>
      <c r="LFH109" s="364"/>
      <c r="LFI109" s="364"/>
      <c r="LFJ109" s="364"/>
      <c r="LFK109" s="364"/>
      <c r="LFL109" s="364"/>
      <c r="LFM109" s="364"/>
      <c r="LFN109" s="364"/>
      <c r="LFO109" s="364"/>
      <c r="LFP109" s="364"/>
      <c r="LFQ109" s="364"/>
      <c r="LFR109" s="364"/>
      <c r="LFS109" s="364"/>
      <c r="LFT109" s="364"/>
      <c r="LFU109" s="364"/>
      <c r="LFV109" s="364"/>
      <c r="LFW109" s="364"/>
      <c r="LFX109" s="364"/>
      <c r="LFY109" s="364"/>
      <c r="LFZ109" s="364"/>
      <c r="LGA109" s="364"/>
      <c r="LGB109" s="364"/>
      <c r="LGC109" s="364"/>
      <c r="LGD109" s="364"/>
      <c r="LGE109" s="364"/>
      <c r="LGF109" s="364"/>
      <c r="LGG109" s="364"/>
      <c r="LGH109" s="364"/>
      <c r="LGI109" s="364"/>
      <c r="LGJ109" s="364"/>
      <c r="LGK109" s="364"/>
      <c r="LGL109" s="364"/>
      <c r="LGM109" s="364"/>
      <c r="LGN109" s="364"/>
      <c r="LGO109" s="364"/>
      <c r="LGP109" s="364"/>
      <c r="LGQ109" s="364"/>
      <c r="LGR109" s="364"/>
      <c r="LGS109" s="364"/>
      <c r="LGT109" s="364"/>
      <c r="LGU109" s="364"/>
      <c r="LGV109" s="364"/>
      <c r="LGW109" s="364"/>
      <c r="LGX109" s="364"/>
      <c r="LGY109" s="364"/>
      <c r="LGZ109" s="364"/>
      <c r="LHA109" s="364"/>
      <c r="LHB109" s="364"/>
      <c r="LHC109" s="364"/>
      <c r="LHD109" s="364"/>
      <c r="LHE109" s="364"/>
      <c r="LHF109" s="364"/>
      <c r="LHG109" s="364"/>
      <c r="LHH109" s="364"/>
      <c r="LHI109" s="364"/>
      <c r="LHJ109" s="364"/>
      <c r="LHK109" s="364"/>
      <c r="LHL109" s="364"/>
      <c r="LHM109" s="364"/>
      <c r="LHN109" s="364"/>
      <c r="LHO109" s="364"/>
      <c r="LHP109" s="364"/>
      <c r="LHQ109" s="364"/>
      <c r="LHR109" s="364"/>
      <c r="LHS109" s="364"/>
      <c r="LHT109" s="364"/>
      <c r="LHU109" s="364"/>
      <c r="LHV109" s="364"/>
      <c r="LHW109" s="364"/>
      <c r="LHX109" s="364"/>
      <c r="LHY109" s="364"/>
      <c r="LHZ109" s="364"/>
      <c r="LIA109" s="364"/>
      <c r="LIB109" s="364"/>
      <c r="LIC109" s="364"/>
      <c r="LID109" s="364"/>
      <c r="LIE109" s="364"/>
      <c r="LIF109" s="364"/>
      <c r="LIG109" s="364"/>
      <c r="LIH109" s="364"/>
      <c r="LII109" s="364"/>
      <c r="LIJ109" s="364"/>
      <c r="LIK109" s="364"/>
      <c r="LIL109" s="364"/>
      <c r="LIM109" s="364"/>
      <c r="LIN109" s="364"/>
      <c r="LIO109" s="364"/>
      <c r="LIP109" s="364"/>
      <c r="LIQ109" s="364"/>
      <c r="LIR109" s="364"/>
      <c r="LIS109" s="364"/>
      <c r="LIT109" s="364"/>
      <c r="LIU109" s="364"/>
      <c r="LIV109" s="364"/>
      <c r="LIW109" s="364"/>
      <c r="LIX109" s="364"/>
      <c r="LIY109" s="364"/>
      <c r="LIZ109" s="364"/>
      <c r="LJA109" s="364"/>
      <c r="LJB109" s="364"/>
      <c r="LJC109" s="364"/>
      <c r="LJD109" s="364"/>
      <c r="LJE109" s="364"/>
      <c r="LJF109" s="364"/>
      <c r="LJG109" s="364"/>
      <c r="LJH109" s="364"/>
      <c r="LJI109" s="364"/>
      <c r="LJJ109" s="364"/>
      <c r="LJK109" s="364"/>
      <c r="LJL109" s="364"/>
      <c r="LJM109" s="364"/>
      <c r="LJN109" s="364"/>
      <c r="LJO109" s="364"/>
      <c r="LJP109" s="364"/>
      <c r="LJQ109" s="364"/>
      <c r="LJR109" s="364"/>
      <c r="LJS109" s="364"/>
      <c r="LJT109" s="364"/>
      <c r="LJU109" s="364"/>
      <c r="LJV109" s="364"/>
      <c r="LJW109" s="364"/>
      <c r="LJX109" s="364"/>
      <c r="LJY109" s="364"/>
      <c r="LJZ109" s="364"/>
      <c r="LKA109" s="364"/>
      <c r="LKB109" s="364"/>
      <c r="LKC109" s="364"/>
      <c r="LKD109" s="364"/>
      <c r="LKE109" s="364"/>
      <c r="LKF109" s="364"/>
      <c r="LKG109" s="364"/>
      <c r="LKH109" s="364"/>
      <c r="LKI109" s="364"/>
      <c r="LKJ109" s="364"/>
      <c r="LKK109" s="364"/>
      <c r="LKL109" s="364"/>
      <c r="LKM109" s="364"/>
      <c r="LKN109" s="364"/>
      <c r="LKO109" s="364"/>
      <c r="LKP109" s="364"/>
      <c r="LKQ109" s="364"/>
      <c r="LKR109" s="364"/>
      <c r="LKS109" s="364"/>
      <c r="LKT109" s="364"/>
      <c r="LKU109" s="364"/>
      <c r="LKV109" s="364"/>
      <c r="LKW109" s="364"/>
      <c r="LKX109" s="364"/>
      <c r="LKY109" s="364"/>
      <c r="LKZ109" s="364"/>
      <c r="LLA109" s="364"/>
      <c r="LLB109" s="364"/>
      <c r="LLC109" s="364"/>
      <c r="LLD109" s="364"/>
      <c r="LLE109" s="364"/>
      <c r="LLF109" s="364"/>
      <c r="LLG109" s="364"/>
      <c r="LLH109" s="364"/>
      <c r="LLI109" s="364"/>
      <c r="LLJ109" s="364"/>
      <c r="LLK109" s="364"/>
      <c r="LLL109" s="364"/>
      <c r="LLM109" s="364"/>
      <c r="LLN109" s="364"/>
      <c r="LLO109" s="364"/>
      <c r="LLP109" s="364"/>
      <c r="LLQ109" s="364"/>
      <c r="LLR109" s="364"/>
      <c r="LLS109" s="364"/>
      <c r="LLT109" s="364"/>
      <c r="LLU109" s="364"/>
      <c r="LLV109" s="364"/>
      <c r="LLW109" s="364"/>
      <c r="LLX109" s="364"/>
      <c r="LLY109" s="364"/>
      <c r="LLZ109" s="364"/>
      <c r="LMA109" s="364"/>
      <c r="LMB109" s="364"/>
      <c r="LMC109" s="364"/>
      <c r="LMD109" s="364"/>
      <c r="LME109" s="364"/>
      <c r="LMF109" s="364"/>
      <c r="LMG109" s="364"/>
      <c r="LMH109" s="364"/>
      <c r="LMI109" s="364"/>
      <c r="LMJ109" s="364"/>
      <c r="LMK109" s="364"/>
      <c r="LML109" s="364"/>
      <c r="LMM109" s="364"/>
      <c r="LMN109" s="364"/>
      <c r="LMO109" s="364"/>
      <c r="LMP109" s="364"/>
      <c r="LMQ109" s="364"/>
      <c r="LMR109" s="364"/>
      <c r="LMS109" s="364"/>
      <c r="LMT109" s="364"/>
      <c r="LMU109" s="364"/>
      <c r="LMV109" s="364"/>
      <c r="LMW109" s="364"/>
      <c r="LMX109" s="364"/>
      <c r="LMY109" s="364"/>
      <c r="LMZ109" s="364"/>
      <c r="LNA109" s="364"/>
      <c r="LNB109" s="364"/>
      <c r="LNC109" s="364"/>
      <c r="LND109" s="364"/>
      <c r="LNE109" s="364"/>
      <c r="LNF109" s="364"/>
      <c r="LNG109" s="364"/>
      <c r="LNH109" s="364"/>
      <c r="LNI109" s="364"/>
      <c r="LNJ109" s="364"/>
      <c r="LNK109" s="364"/>
      <c r="LNL109" s="364"/>
      <c r="LNM109" s="364"/>
      <c r="LNN109" s="364"/>
      <c r="LNO109" s="364"/>
      <c r="LNP109" s="364"/>
      <c r="LNQ109" s="364"/>
      <c r="LNR109" s="364"/>
      <c r="LNS109" s="364"/>
      <c r="LNT109" s="364"/>
      <c r="LNU109" s="364"/>
      <c r="LNV109" s="364"/>
      <c r="LNW109" s="364"/>
      <c r="LNX109" s="364"/>
      <c r="LNY109" s="364"/>
      <c r="LNZ109" s="364"/>
      <c r="LOA109" s="364"/>
      <c r="LOB109" s="364"/>
      <c r="LOC109" s="364"/>
      <c r="LOD109" s="364"/>
      <c r="LOE109" s="364"/>
      <c r="LOF109" s="364"/>
      <c r="LOG109" s="364"/>
      <c r="LOH109" s="364"/>
      <c r="LOI109" s="364"/>
      <c r="LOJ109" s="364"/>
      <c r="LOK109" s="364"/>
      <c r="LOL109" s="364"/>
      <c r="LOM109" s="364"/>
      <c r="LON109" s="364"/>
      <c r="LOO109" s="364"/>
      <c r="LOP109" s="364"/>
      <c r="LOQ109" s="364"/>
      <c r="LOR109" s="364"/>
      <c r="LOS109" s="364"/>
      <c r="LOT109" s="364"/>
      <c r="LOU109" s="364"/>
      <c r="LOV109" s="364"/>
      <c r="LOW109" s="364"/>
      <c r="LOX109" s="364"/>
      <c r="LOY109" s="364"/>
      <c r="LOZ109" s="364"/>
      <c r="LPA109" s="364"/>
      <c r="LPB109" s="364"/>
      <c r="LPC109" s="364"/>
      <c r="LPD109" s="364"/>
      <c r="LPE109" s="364"/>
      <c r="LPF109" s="364"/>
      <c r="LPG109" s="364"/>
      <c r="LPH109" s="364"/>
      <c r="LPI109" s="364"/>
      <c r="LPJ109" s="364"/>
      <c r="LPK109" s="364"/>
      <c r="LPL109" s="364"/>
      <c r="LPM109" s="364"/>
      <c r="LPN109" s="364"/>
      <c r="LPO109" s="364"/>
      <c r="LPP109" s="364"/>
      <c r="LPQ109" s="364"/>
      <c r="LPR109" s="364"/>
      <c r="LPS109" s="364"/>
      <c r="LPT109" s="364"/>
      <c r="LPU109" s="364"/>
      <c r="LPV109" s="364"/>
      <c r="LPW109" s="364"/>
      <c r="LPX109" s="364"/>
      <c r="LPY109" s="364"/>
      <c r="LPZ109" s="364"/>
      <c r="LQA109" s="364"/>
      <c r="LQB109" s="364"/>
      <c r="LQC109" s="364"/>
      <c r="LQD109" s="364"/>
      <c r="LQE109" s="364"/>
      <c r="LQF109" s="364"/>
      <c r="LQG109" s="364"/>
      <c r="LQH109" s="364"/>
      <c r="LQI109" s="364"/>
      <c r="LQJ109" s="364"/>
      <c r="LQK109" s="364"/>
      <c r="LQL109" s="364"/>
      <c r="LQM109" s="364"/>
      <c r="LQN109" s="364"/>
      <c r="LQO109" s="364"/>
      <c r="LQP109" s="364"/>
      <c r="LQQ109" s="364"/>
      <c r="LQR109" s="364"/>
      <c r="LQS109" s="364"/>
      <c r="LQT109" s="364"/>
      <c r="LQU109" s="364"/>
      <c r="LQV109" s="364"/>
      <c r="LQW109" s="364"/>
      <c r="LQX109" s="364"/>
      <c r="LQY109" s="364"/>
      <c r="LQZ109" s="364"/>
      <c r="LRA109" s="364"/>
      <c r="LRB109" s="364"/>
      <c r="LRC109" s="364"/>
      <c r="LRD109" s="364"/>
      <c r="LRE109" s="364"/>
      <c r="LRF109" s="364"/>
      <c r="LRG109" s="364"/>
      <c r="LRH109" s="364"/>
      <c r="LRI109" s="364"/>
      <c r="LRJ109" s="364"/>
      <c r="LRK109" s="364"/>
      <c r="LRL109" s="364"/>
      <c r="LRM109" s="364"/>
      <c r="LRN109" s="364"/>
      <c r="LRO109" s="364"/>
      <c r="LRP109" s="364"/>
      <c r="LRQ109" s="364"/>
      <c r="LRR109" s="364"/>
      <c r="LRS109" s="364"/>
      <c r="LRT109" s="364"/>
      <c r="LRU109" s="364"/>
      <c r="LRV109" s="364"/>
      <c r="LRW109" s="364"/>
      <c r="LRX109" s="364"/>
      <c r="LRY109" s="364"/>
      <c r="LRZ109" s="364"/>
      <c r="LSA109" s="364"/>
      <c r="LSB109" s="364"/>
      <c r="LSC109" s="364"/>
      <c r="LSD109" s="364"/>
      <c r="LSE109" s="364"/>
      <c r="LSF109" s="364"/>
      <c r="LSG109" s="364"/>
      <c r="LSH109" s="364"/>
      <c r="LSI109" s="364"/>
      <c r="LSJ109" s="364"/>
      <c r="LSK109" s="364"/>
      <c r="LSL109" s="364"/>
      <c r="LSM109" s="364"/>
      <c r="LSN109" s="364"/>
      <c r="LSO109" s="364"/>
      <c r="LSP109" s="364"/>
      <c r="LSQ109" s="364"/>
      <c r="LSR109" s="364"/>
      <c r="LSS109" s="364"/>
      <c r="LST109" s="364"/>
      <c r="LSU109" s="364"/>
      <c r="LSV109" s="364"/>
      <c r="LSW109" s="364"/>
      <c r="LSX109" s="364"/>
      <c r="LSY109" s="364"/>
      <c r="LSZ109" s="364"/>
      <c r="LTA109" s="364"/>
      <c r="LTB109" s="364"/>
      <c r="LTC109" s="364"/>
      <c r="LTD109" s="364"/>
      <c r="LTE109" s="364"/>
      <c r="LTF109" s="364"/>
      <c r="LTG109" s="364"/>
      <c r="LTH109" s="364"/>
      <c r="LTI109" s="364"/>
      <c r="LTJ109" s="364"/>
      <c r="LTK109" s="364"/>
      <c r="LTL109" s="364"/>
      <c r="LTM109" s="364"/>
      <c r="LTN109" s="364"/>
      <c r="LTO109" s="364"/>
      <c r="LTP109" s="364"/>
      <c r="LTQ109" s="364"/>
      <c r="LTR109" s="364"/>
      <c r="LTS109" s="364"/>
      <c r="LTT109" s="364"/>
      <c r="LTU109" s="364"/>
      <c r="LTV109" s="364"/>
      <c r="LTW109" s="364"/>
      <c r="LTX109" s="364"/>
      <c r="LTY109" s="364"/>
      <c r="LTZ109" s="364"/>
      <c r="LUA109" s="364"/>
      <c r="LUB109" s="364"/>
      <c r="LUC109" s="364"/>
      <c r="LUD109" s="364"/>
      <c r="LUE109" s="364"/>
      <c r="LUF109" s="364"/>
      <c r="LUG109" s="364"/>
      <c r="LUH109" s="364"/>
      <c r="LUI109" s="364"/>
      <c r="LUJ109" s="364"/>
      <c r="LUK109" s="364"/>
      <c r="LUL109" s="364"/>
      <c r="LUM109" s="364"/>
      <c r="LUN109" s="364"/>
      <c r="LUO109" s="364"/>
      <c r="LUP109" s="364"/>
      <c r="LUQ109" s="364"/>
      <c r="LUR109" s="364"/>
      <c r="LUS109" s="364"/>
      <c r="LUT109" s="364"/>
      <c r="LUU109" s="364"/>
      <c r="LUV109" s="364"/>
      <c r="LUW109" s="364"/>
      <c r="LUX109" s="364"/>
      <c r="LUY109" s="364"/>
      <c r="LUZ109" s="364"/>
      <c r="LVA109" s="364"/>
      <c r="LVB109" s="364"/>
      <c r="LVC109" s="364"/>
      <c r="LVD109" s="364"/>
      <c r="LVE109" s="364"/>
      <c r="LVF109" s="364"/>
      <c r="LVG109" s="364"/>
      <c r="LVH109" s="364"/>
      <c r="LVI109" s="364"/>
      <c r="LVJ109" s="364"/>
      <c r="LVK109" s="364"/>
      <c r="LVL109" s="364"/>
      <c r="LVM109" s="364"/>
      <c r="LVN109" s="364"/>
      <c r="LVO109" s="364"/>
      <c r="LVP109" s="364"/>
      <c r="LVQ109" s="364"/>
      <c r="LVR109" s="364"/>
      <c r="LVS109" s="364"/>
      <c r="LVT109" s="364"/>
      <c r="LVU109" s="364"/>
      <c r="LVV109" s="364"/>
      <c r="LVW109" s="364"/>
      <c r="LVX109" s="364"/>
      <c r="LVY109" s="364"/>
      <c r="LVZ109" s="364"/>
      <c r="LWA109" s="364"/>
      <c r="LWB109" s="364"/>
      <c r="LWC109" s="364"/>
      <c r="LWD109" s="364"/>
      <c r="LWE109" s="364"/>
      <c r="LWF109" s="364"/>
      <c r="LWG109" s="364"/>
      <c r="LWH109" s="364"/>
      <c r="LWI109" s="364"/>
      <c r="LWJ109" s="364"/>
      <c r="LWK109" s="364"/>
      <c r="LWL109" s="364"/>
      <c r="LWM109" s="364"/>
      <c r="LWN109" s="364"/>
      <c r="LWO109" s="364"/>
      <c r="LWP109" s="364"/>
      <c r="LWQ109" s="364"/>
      <c r="LWR109" s="364"/>
      <c r="LWS109" s="364"/>
      <c r="LWT109" s="364"/>
      <c r="LWU109" s="364"/>
      <c r="LWV109" s="364"/>
      <c r="LWW109" s="364"/>
      <c r="LWX109" s="364"/>
      <c r="LWY109" s="364"/>
      <c r="LWZ109" s="364"/>
      <c r="LXA109" s="364"/>
      <c r="LXB109" s="364"/>
      <c r="LXC109" s="364"/>
      <c r="LXD109" s="364"/>
      <c r="LXE109" s="364"/>
      <c r="LXF109" s="364"/>
      <c r="LXG109" s="364"/>
      <c r="LXH109" s="364"/>
      <c r="LXI109" s="364"/>
      <c r="LXJ109" s="364"/>
      <c r="LXK109" s="364"/>
      <c r="LXL109" s="364"/>
      <c r="LXM109" s="364"/>
      <c r="LXN109" s="364"/>
      <c r="LXO109" s="364"/>
      <c r="LXP109" s="364"/>
      <c r="LXQ109" s="364"/>
      <c r="LXR109" s="364"/>
      <c r="LXS109" s="364"/>
      <c r="LXT109" s="364"/>
      <c r="LXU109" s="364"/>
      <c r="LXV109" s="364"/>
      <c r="LXW109" s="364"/>
      <c r="LXX109" s="364"/>
      <c r="LXY109" s="364"/>
      <c r="LXZ109" s="364"/>
      <c r="LYA109" s="364"/>
      <c r="LYB109" s="364"/>
      <c r="LYC109" s="364"/>
      <c r="LYD109" s="364"/>
      <c r="LYE109" s="364"/>
      <c r="LYF109" s="364"/>
      <c r="LYG109" s="364"/>
      <c r="LYH109" s="364"/>
      <c r="LYI109" s="364"/>
      <c r="LYJ109" s="364"/>
      <c r="LYK109" s="364"/>
      <c r="LYL109" s="364"/>
      <c r="LYM109" s="364"/>
      <c r="LYN109" s="364"/>
      <c r="LYO109" s="364"/>
      <c r="LYP109" s="364"/>
      <c r="LYQ109" s="364"/>
      <c r="LYR109" s="364"/>
      <c r="LYS109" s="364"/>
      <c r="LYT109" s="364"/>
      <c r="LYU109" s="364"/>
      <c r="LYV109" s="364"/>
      <c r="LYW109" s="364"/>
      <c r="LYX109" s="364"/>
      <c r="LYY109" s="364"/>
      <c r="LYZ109" s="364"/>
      <c r="LZA109" s="364"/>
      <c r="LZB109" s="364"/>
      <c r="LZC109" s="364"/>
      <c r="LZD109" s="364"/>
      <c r="LZE109" s="364"/>
      <c r="LZF109" s="364"/>
      <c r="LZG109" s="364"/>
      <c r="LZH109" s="364"/>
      <c r="LZI109" s="364"/>
      <c r="LZJ109" s="364"/>
      <c r="LZK109" s="364"/>
      <c r="LZL109" s="364"/>
      <c r="LZM109" s="364"/>
      <c r="LZN109" s="364"/>
      <c r="LZO109" s="364"/>
      <c r="LZP109" s="364"/>
      <c r="LZQ109" s="364"/>
      <c r="LZR109" s="364"/>
      <c r="LZS109" s="364"/>
      <c r="LZT109" s="364"/>
      <c r="LZU109" s="364"/>
      <c r="LZV109" s="364"/>
      <c r="LZW109" s="364"/>
      <c r="LZX109" s="364"/>
      <c r="LZY109" s="364"/>
      <c r="LZZ109" s="364"/>
      <c r="MAA109" s="364"/>
      <c r="MAB109" s="364"/>
      <c r="MAC109" s="364"/>
      <c r="MAD109" s="364"/>
      <c r="MAE109" s="364"/>
      <c r="MAF109" s="364"/>
      <c r="MAG109" s="364"/>
      <c r="MAH109" s="364"/>
      <c r="MAI109" s="364"/>
      <c r="MAJ109" s="364"/>
      <c r="MAK109" s="364"/>
      <c r="MAL109" s="364"/>
      <c r="MAM109" s="364"/>
      <c r="MAN109" s="364"/>
      <c r="MAO109" s="364"/>
      <c r="MAP109" s="364"/>
      <c r="MAQ109" s="364"/>
      <c r="MAR109" s="364"/>
      <c r="MAS109" s="364"/>
      <c r="MAT109" s="364"/>
      <c r="MAU109" s="364"/>
      <c r="MAV109" s="364"/>
      <c r="MAW109" s="364"/>
      <c r="MAX109" s="364"/>
      <c r="MAY109" s="364"/>
      <c r="MAZ109" s="364"/>
      <c r="MBA109" s="364"/>
      <c r="MBB109" s="364"/>
      <c r="MBC109" s="364"/>
      <c r="MBD109" s="364"/>
      <c r="MBE109" s="364"/>
      <c r="MBF109" s="364"/>
      <c r="MBG109" s="364"/>
      <c r="MBH109" s="364"/>
      <c r="MBI109" s="364"/>
      <c r="MBJ109" s="364"/>
      <c r="MBK109" s="364"/>
      <c r="MBL109" s="364"/>
      <c r="MBM109" s="364"/>
      <c r="MBN109" s="364"/>
      <c r="MBO109" s="364"/>
      <c r="MBP109" s="364"/>
      <c r="MBQ109" s="364"/>
      <c r="MBR109" s="364"/>
      <c r="MBS109" s="364"/>
      <c r="MBT109" s="364"/>
      <c r="MBU109" s="364"/>
      <c r="MBV109" s="364"/>
      <c r="MBW109" s="364"/>
      <c r="MBX109" s="364"/>
      <c r="MBY109" s="364"/>
      <c r="MBZ109" s="364"/>
      <c r="MCA109" s="364"/>
      <c r="MCB109" s="364"/>
      <c r="MCC109" s="364"/>
      <c r="MCD109" s="364"/>
      <c r="MCE109" s="364"/>
      <c r="MCF109" s="364"/>
      <c r="MCG109" s="364"/>
      <c r="MCH109" s="364"/>
      <c r="MCI109" s="364"/>
      <c r="MCJ109" s="364"/>
      <c r="MCK109" s="364"/>
      <c r="MCL109" s="364"/>
      <c r="MCM109" s="364"/>
      <c r="MCN109" s="364"/>
      <c r="MCO109" s="364"/>
      <c r="MCP109" s="364"/>
      <c r="MCQ109" s="364"/>
      <c r="MCR109" s="364"/>
      <c r="MCS109" s="364"/>
      <c r="MCT109" s="364"/>
      <c r="MCU109" s="364"/>
      <c r="MCV109" s="364"/>
      <c r="MCW109" s="364"/>
      <c r="MCX109" s="364"/>
      <c r="MCY109" s="364"/>
      <c r="MCZ109" s="364"/>
      <c r="MDA109" s="364"/>
      <c r="MDB109" s="364"/>
      <c r="MDC109" s="364"/>
      <c r="MDD109" s="364"/>
      <c r="MDE109" s="364"/>
      <c r="MDF109" s="364"/>
      <c r="MDG109" s="364"/>
      <c r="MDH109" s="364"/>
      <c r="MDI109" s="364"/>
      <c r="MDJ109" s="364"/>
      <c r="MDK109" s="364"/>
      <c r="MDL109" s="364"/>
      <c r="MDM109" s="364"/>
      <c r="MDN109" s="364"/>
      <c r="MDO109" s="364"/>
      <c r="MDP109" s="364"/>
      <c r="MDQ109" s="364"/>
      <c r="MDR109" s="364"/>
      <c r="MDS109" s="364"/>
      <c r="MDT109" s="364"/>
      <c r="MDU109" s="364"/>
      <c r="MDV109" s="364"/>
      <c r="MDW109" s="364"/>
      <c r="MDX109" s="364"/>
      <c r="MDY109" s="364"/>
      <c r="MDZ109" s="364"/>
      <c r="MEA109" s="364"/>
      <c r="MEB109" s="364"/>
      <c r="MEC109" s="364"/>
      <c r="MED109" s="364"/>
      <c r="MEE109" s="364"/>
      <c r="MEF109" s="364"/>
      <c r="MEG109" s="364"/>
      <c r="MEH109" s="364"/>
      <c r="MEI109" s="364"/>
      <c r="MEJ109" s="364"/>
      <c r="MEK109" s="364"/>
      <c r="MEL109" s="364"/>
      <c r="MEM109" s="364"/>
      <c r="MEN109" s="364"/>
      <c r="MEO109" s="364"/>
      <c r="MEP109" s="364"/>
      <c r="MEQ109" s="364"/>
      <c r="MER109" s="364"/>
      <c r="MES109" s="364"/>
      <c r="MET109" s="364"/>
      <c r="MEU109" s="364"/>
      <c r="MEV109" s="364"/>
      <c r="MEW109" s="364"/>
      <c r="MEX109" s="364"/>
      <c r="MEY109" s="364"/>
      <c r="MEZ109" s="364"/>
      <c r="MFA109" s="364"/>
      <c r="MFB109" s="364"/>
      <c r="MFC109" s="364"/>
      <c r="MFD109" s="364"/>
      <c r="MFE109" s="364"/>
      <c r="MFF109" s="364"/>
      <c r="MFG109" s="364"/>
      <c r="MFH109" s="364"/>
      <c r="MFI109" s="364"/>
      <c r="MFJ109" s="364"/>
      <c r="MFK109" s="364"/>
      <c r="MFL109" s="364"/>
      <c r="MFM109" s="364"/>
      <c r="MFN109" s="364"/>
      <c r="MFO109" s="364"/>
      <c r="MFP109" s="364"/>
      <c r="MFQ109" s="364"/>
      <c r="MFR109" s="364"/>
      <c r="MFS109" s="364"/>
      <c r="MFT109" s="364"/>
      <c r="MFU109" s="364"/>
      <c r="MFV109" s="364"/>
      <c r="MFW109" s="364"/>
      <c r="MFX109" s="364"/>
      <c r="MFY109" s="364"/>
      <c r="MFZ109" s="364"/>
      <c r="MGA109" s="364"/>
      <c r="MGB109" s="364"/>
      <c r="MGC109" s="364"/>
      <c r="MGD109" s="364"/>
      <c r="MGE109" s="364"/>
      <c r="MGF109" s="364"/>
      <c r="MGG109" s="364"/>
      <c r="MGH109" s="364"/>
      <c r="MGI109" s="364"/>
      <c r="MGJ109" s="364"/>
      <c r="MGK109" s="364"/>
      <c r="MGL109" s="364"/>
      <c r="MGM109" s="364"/>
      <c r="MGN109" s="364"/>
      <c r="MGO109" s="364"/>
      <c r="MGP109" s="364"/>
      <c r="MGQ109" s="364"/>
      <c r="MGR109" s="364"/>
      <c r="MGS109" s="364"/>
      <c r="MGT109" s="364"/>
      <c r="MGU109" s="364"/>
      <c r="MGV109" s="364"/>
      <c r="MGW109" s="364"/>
      <c r="MGX109" s="364"/>
      <c r="MGY109" s="364"/>
      <c r="MGZ109" s="364"/>
      <c r="MHA109" s="364"/>
      <c r="MHB109" s="364"/>
      <c r="MHC109" s="364"/>
      <c r="MHD109" s="364"/>
      <c r="MHE109" s="364"/>
      <c r="MHF109" s="364"/>
      <c r="MHG109" s="364"/>
      <c r="MHH109" s="364"/>
      <c r="MHI109" s="364"/>
      <c r="MHJ109" s="364"/>
      <c r="MHK109" s="364"/>
      <c r="MHL109" s="364"/>
      <c r="MHM109" s="364"/>
      <c r="MHN109" s="364"/>
      <c r="MHO109" s="364"/>
      <c r="MHP109" s="364"/>
      <c r="MHQ109" s="364"/>
      <c r="MHR109" s="364"/>
      <c r="MHS109" s="364"/>
      <c r="MHT109" s="364"/>
      <c r="MHU109" s="364"/>
      <c r="MHV109" s="364"/>
      <c r="MHW109" s="364"/>
      <c r="MHX109" s="364"/>
      <c r="MHY109" s="364"/>
      <c r="MHZ109" s="364"/>
      <c r="MIA109" s="364"/>
      <c r="MIB109" s="364"/>
      <c r="MIC109" s="364"/>
      <c r="MID109" s="364"/>
      <c r="MIE109" s="364"/>
      <c r="MIF109" s="364"/>
      <c r="MIG109" s="364"/>
      <c r="MIH109" s="364"/>
      <c r="MII109" s="364"/>
      <c r="MIJ109" s="364"/>
      <c r="MIK109" s="364"/>
      <c r="MIL109" s="364"/>
      <c r="MIM109" s="364"/>
      <c r="MIN109" s="364"/>
      <c r="MIO109" s="364"/>
      <c r="MIP109" s="364"/>
      <c r="MIQ109" s="364"/>
      <c r="MIR109" s="364"/>
      <c r="MIS109" s="364"/>
      <c r="MIT109" s="364"/>
      <c r="MIU109" s="364"/>
      <c r="MIV109" s="364"/>
      <c r="MIW109" s="364"/>
      <c r="MIX109" s="364"/>
      <c r="MIY109" s="364"/>
      <c r="MIZ109" s="364"/>
      <c r="MJA109" s="364"/>
      <c r="MJB109" s="364"/>
      <c r="MJC109" s="364"/>
      <c r="MJD109" s="364"/>
      <c r="MJE109" s="364"/>
      <c r="MJF109" s="364"/>
      <c r="MJG109" s="364"/>
      <c r="MJH109" s="364"/>
      <c r="MJI109" s="364"/>
      <c r="MJJ109" s="364"/>
      <c r="MJK109" s="364"/>
      <c r="MJL109" s="364"/>
      <c r="MJM109" s="364"/>
      <c r="MJN109" s="364"/>
      <c r="MJO109" s="364"/>
      <c r="MJP109" s="364"/>
      <c r="MJQ109" s="364"/>
      <c r="MJR109" s="364"/>
      <c r="MJS109" s="364"/>
      <c r="MJT109" s="364"/>
      <c r="MJU109" s="364"/>
      <c r="MJV109" s="364"/>
      <c r="MJW109" s="364"/>
      <c r="MJX109" s="364"/>
      <c r="MJY109" s="364"/>
      <c r="MJZ109" s="364"/>
      <c r="MKA109" s="364"/>
      <c r="MKB109" s="364"/>
      <c r="MKC109" s="364"/>
      <c r="MKD109" s="364"/>
      <c r="MKE109" s="364"/>
      <c r="MKF109" s="364"/>
      <c r="MKG109" s="364"/>
      <c r="MKH109" s="364"/>
      <c r="MKI109" s="364"/>
      <c r="MKJ109" s="364"/>
      <c r="MKK109" s="364"/>
      <c r="MKL109" s="364"/>
      <c r="MKM109" s="364"/>
      <c r="MKN109" s="364"/>
      <c r="MKO109" s="364"/>
      <c r="MKP109" s="364"/>
      <c r="MKQ109" s="364"/>
      <c r="MKR109" s="364"/>
      <c r="MKS109" s="364"/>
      <c r="MKT109" s="364"/>
      <c r="MKU109" s="364"/>
      <c r="MKV109" s="364"/>
      <c r="MKW109" s="364"/>
      <c r="MKX109" s="364"/>
      <c r="MKY109" s="364"/>
      <c r="MKZ109" s="364"/>
      <c r="MLA109" s="364"/>
      <c r="MLB109" s="364"/>
      <c r="MLC109" s="364"/>
      <c r="MLD109" s="364"/>
      <c r="MLE109" s="364"/>
      <c r="MLF109" s="364"/>
      <c r="MLG109" s="364"/>
      <c r="MLH109" s="364"/>
      <c r="MLI109" s="364"/>
      <c r="MLJ109" s="364"/>
      <c r="MLK109" s="364"/>
      <c r="MLL109" s="364"/>
      <c r="MLM109" s="364"/>
      <c r="MLN109" s="364"/>
      <c r="MLO109" s="364"/>
      <c r="MLP109" s="364"/>
      <c r="MLQ109" s="364"/>
      <c r="MLR109" s="364"/>
      <c r="MLS109" s="364"/>
      <c r="MLT109" s="364"/>
      <c r="MLU109" s="364"/>
      <c r="MLV109" s="364"/>
      <c r="MLW109" s="364"/>
      <c r="MLX109" s="364"/>
      <c r="MLY109" s="364"/>
      <c r="MLZ109" s="364"/>
      <c r="MMA109" s="364"/>
      <c r="MMB109" s="364"/>
      <c r="MMC109" s="364"/>
      <c r="MMD109" s="364"/>
      <c r="MME109" s="364"/>
      <c r="MMF109" s="364"/>
      <c r="MMG109" s="364"/>
      <c r="MMH109" s="364"/>
      <c r="MMI109" s="364"/>
      <c r="MMJ109" s="364"/>
      <c r="MMK109" s="364"/>
      <c r="MML109" s="364"/>
      <c r="MMM109" s="364"/>
      <c r="MMN109" s="364"/>
      <c r="MMO109" s="364"/>
      <c r="MMP109" s="364"/>
      <c r="MMQ109" s="364"/>
      <c r="MMR109" s="364"/>
      <c r="MMS109" s="364"/>
      <c r="MMT109" s="364"/>
      <c r="MMU109" s="364"/>
      <c r="MMV109" s="364"/>
      <c r="MMW109" s="364"/>
      <c r="MMX109" s="364"/>
      <c r="MMY109" s="364"/>
      <c r="MMZ109" s="364"/>
      <c r="MNA109" s="364"/>
      <c r="MNB109" s="364"/>
      <c r="MNC109" s="364"/>
      <c r="MND109" s="364"/>
      <c r="MNE109" s="364"/>
      <c r="MNF109" s="364"/>
      <c r="MNG109" s="364"/>
      <c r="MNH109" s="364"/>
      <c r="MNI109" s="364"/>
      <c r="MNJ109" s="364"/>
      <c r="MNK109" s="364"/>
      <c r="MNL109" s="364"/>
      <c r="MNM109" s="364"/>
      <c r="MNN109" s="364"/>
      <c r="MNO109" s="364"/>
      <c r="MNP109" s="364"/>
      <c r="MNQ109" s="364"/>
      <c r="MNR109" s="364"/>
      <c r="MNS109" s="364"/>
      <c r="MNT109" s="364"/>
      <c r="MNU109" s="364"/>
      <c r="MNV109" s="364"/>
      <c r="MNW109" s="364"/>
      <c r="MNX109" s="364"/>
      <c r="MNY109" s="364"/>
      <c r="MNZ109" s="364"/>
      <c r="MOA109" s="364"/>
      <c r="MOB109" s="364"/>
      <c r="MOC109" s="364"/>
      <c r="MOD109" s="364"/>
      <c r="MOE109" s="364"/>
      <c r="MOF109" s="364"/>
      <c r="MOG109" s="364"/>
      <c r="MOH109" s="364"/>
      <c r="MOI109" s="364"/>
      <c r="MOJ109" s="364"/>
      <c r="MOK109" s="364"/>
      <c r="MOL109" s="364"/>
      <c r="MOM109" s="364"/>
      <c r="MON109" s="364"/>
      <c r="MOO109" s="364"/>
      <c r="MOP109" s="364"/>
      <c r="MOQ109" s="364"/>
      <c r="MOR109" s="364"/>
      <c r="MOS109" s="364"/>
      <c r="MOT109" s="364"/>
      <c r="MOU109" s="364"/>
      <c r="MOV109" s="364"/>
      <c r="MOW109" s="364"/>
      <c r="MOX109" s="364"/>
      <c r="MOY109" s="364"/>
      <c r="MOZ109" s="364"/>
      <c r="MPA109" s="364"/>
      <c r="MPB109" s="364"/>
      <c r="MPC109" s="364"/>
      <c r="MPD109" s="364"/>
      <c r="MPE109" s="364"/>
      <c r="MPF109" s="364"/>
      <c r="MPG109" s="364"/>
      <c r="MPH109" s="364"/>
      <c r="MPI109" s="364"/>
      <c r="MPJ109" s="364"/>
      <c r="MPK109" s="364"/>
      <c r="MPL109" s="364"/>
      <c r="MPM109" s="364"/>
      <c r="MPN109" s="364"/>
      <c r="MPO109" s="364"/>
      <c r="MPP109" s="364"/>
      <c r="MPQ109" s="364"/>
      <c r="MPR109" s="364"/>
      <c r="MPS109" s="364"/>
      <c r="MPT109" s="364"/>
      <c r="MPU109" s="364"/>
      <c r="MPV109" s="364"/>
      <c r="MPW109" s="364"/>
      <c r="MPX109" s="364"/>
      <c r="MPY109" s="364"/>
      <c r="MPZ109" s="364"/>
      <c r="MQA109" s="364"/>
      <c r="MQB109" s="364"/>
      <c r="MQC109" s="364"/>
      <c r="MQD109" s="364"/>
      <c r="MQE109" s="364"/>
      <c r="MQF109" s="364"/>
      <c r="MQG109" s="364"/>
      <c r="MQH109" s="364"/>
      <c r="MQI109" s="364"/>
      <c r="MQJ109" s="364"/>
      <c r="MQK109" s="364"/>
      <c r="MQL109" s="364"/>
      <c r="MQM109" s="364"/>
      <c r="MQN109" s="364"/>
      <c r="MQO109" s="364"/>
      <c r="MQP109" s="364"/>
      <c r="MQQ109" s="364"/>
      <c r="MQR109" s="364"/>
      <c r="MQS109" s="364"/>
      <c r="MQT109" s="364"/>
      <c r="MQU109" s="364"/>
      <c r="MQV109" s="364"/>
      <c r="MQW109" s="364"/>
      <c r="MQX109" s="364"/>
      <c r="MQY109" s="364"/>
      <c r="MQZ109" s="364"/>
      <c r="MRA109" s="364"/>
      <c r="MRB109" s="364"/>
      <c r="MRC109" s="364"/>
      <c r="MRD109" s="364"/>
      <c r="MRE109" s="364"/>
      <c r="MRF109" s="364"/>
      <c r="MRG109" s="364"/>
      <c r="MRH109" s="364"/>
      <c r="MRI109" s="364"/>
      <c r="MRJ109" s="364"/>
      <c r="MRK109" s="364"/>
      <c r="MRL109" s="364"/>
      <c r="MRM109" s="364"/>
      <c r="MRN109" s="364"/>
      <c r="MRO109" s="364"/>
      <c r="MRP109" s="364"/>
      <c r="MRQ109" s="364"/>
      <c r="MRR109" s="364"/>
      <c r="MRS109" s="364"/>
      <c r="MRT109" s="364"/>
      <c r="MRU109" s="364"/>
      <c r="MRV109" s="364"/>
      <c r="MRW109" s="364"/>
      <c r="MRX109" s="364"/>
      <c r="MRY109" s="364"/>
      <c r="MRZ109" s="364"/>
      <c r="MSA109" s="364"/>
      <c r="MSB109" s="364"/>
      <c r="MSC109" s="364"/>
      <c r="MSD109" s="364"/>
      <c r="MSE109" s="364"/>
      <c r="MSF109" s="364"/>
      <c r="MSG109" s="364"/>
      <c r="MSH109" s="364"/>
      <c r="MSI109" s="364"/>
      <c r="MSJ109" s="364"/>
      <c r="MSK109" s="364"/>
      <c r="MSL109" s="364"/>
      <c r="MSM109" s="364"/>
      <c r="MSN109" s="364"/>
      <c r="MSO109" s="364"/>
      <c r="MSP109" s="364"/>
      <c r="MSQ109" s="364"/>
      <c r="MSR109" s="364"/>
      <c r="MSS109" s="364"/>
      <c r="MST109" s="364"/>
      <c r="MSU109" s="364"/>
      <c r="MSV109" s="364"/>
      <c r="MSW109" s="364"/>
      <c r="MSX109" s="364"/>
      <c r="MSY109" s="364"/>
      <c r="MSZ109" s="364"/>
      <c r="MTA109" s="364"/>
      <c r="MTB109" s="364"/>
      <c r="MTC109" s="364"/>
      <c r="MTD109" s="364"/>
      <c r="MTE109" s="364"/>
      <c r="MTF109" s="364"/>
      <c r="MTG109" s="364"/>
      <c r="MTH109" s="364"/>
      <c r="MTI109" s="364"/>
      <c r="MTJ109" s="364"/>
      <c r="MTK109" s="364"/>
      <c r="MTL109" s="364"/>
      <c r="MTM109" s="364"/>
      <c r="MTN109" s="364"/>
      <c r="MTO109" s="364"/>
      <c r="MTP109" s="364"/>
      <c r="MTQ109" s="364"/>
      <c r="MTR109" s="364"/>
      <c r="MTS109" s="364"/>
      <c r="MTT109" s="364"/>
      <c r="MTU109" s="364"/>
      <c r="MTV109" s="364"/>
      <c r="MTW109" s="364"/>
      <c r="MTX109" s="364"/>
      <c r="MTY109" s="364"/>
      <c r="MTZ109" s="364"/>
      <c r="MUA109" s="364"/>
      <c r="MUB109" s="364"/>
      <c r="MUC109" s="364"/>
      <c r="MUD109" s="364"/>
      <c r="MUE109" s="364"/>
      <c r="MUF109" s="364"/>
      <c r="MUG109" s="364"/>
      <c r="MUH109" s="364"/>
      <c r="MUI109" s="364"/>
      <c r="MUJ109" s="364"/>
      <c r="MUK109" s="364"/>
      <c r="MUL109" s="364"/>
      <c r="MUM109" s="364"/>
      <c r="MUN109" s="364"/>
      <c r="MUO109" s="364"/>
      <c r="MUP109" s="364"/>
      <c r="MUQ109" s="364"/>
      <c r="MUR109" s="364"/>
      <c r="MUS109" s="364"/>
      <c r="MUT109" s="364"/>
      <c r="MUU109" s="364"/>
      <c r="MUV109" s="364"/>
      <c r="MUW109" s="364"/>
      <c r="MUX109" s="364"/>
      <c r="MUY109" s="364"/>
      <c r="MUZ109" s="364"/>
      <c r="MVA109" s="364"/>
      <c r="MVB109" s="364"/>
      <c r="MVC109" s="364"/>
      <c r="MVD109" s="364"/>
      <c r="MVE109" s="364"/>
      <c r="MVF109" s="364"/>
      <c r="MVG109" s="364"/>
      <c r="MVH109" s="364"/>
      <c r="MVI109" s="364"/>
      <c r="MVJ109" s="364"/>
      <c r="MVK109" s="364"/>
      <c r="MVL109" s="364"/>
      <c r="MVM109" s="364"/>
      <c r="MVN109" s="364"/>
      <c r="MVO109" s="364"/>
      <c r="MVP109" s="364"/>
      <c r="MVQ109" s="364"/>
      <c r="MVR109" s="364"/>
      <c r="MVS109" s="364"/>
      <c r="MVT109" s="364"/>
      <c r="MVU109" s="364"/>
      <c r="MVV109" s="364"/>
      <c r="MVW109" s="364"/>
      <c r="MVX109" s="364"/>
      <c r="MVY109" s="364"/>
      <c r="MVZ109" s="364"/>
      <c r="MWA109" s="364"/>
      <c r="MWB109" s="364"/>
      <c r="MWC109" s="364"/>
      <c r="MWD109" s="364"/>
      <c r="MWE109" s="364"/>
      <c r="MWF109" s="364"/>
      <c r="MWG109" s="364"/>
      <c r="MWH109" s="364"/>
      <c r="MWI109" s="364"/>
      <c r="MWJ109" s="364"/>
      <c r="MWK109" s="364"/>
      <c r="MWL109" s="364"/>
      <c r="MWM109" s="364"/>
      <c r="MWN109" s="364"/>
      <c r="MWO109" s="364"/>
      <c r="MWP109" s="364"/>
      <c r="MWQ109" s="364"/>
      <c r="MWR109" s="364"/>
      <c r="MWS109" s="364"/>
      <c r="MWT109" s="364"/>
      <c r="MWU109" s="364"/>
      <c r="MWV109" s="364"/>
      <c r="MWW109" s="364"/>
      <c r="MWX109" s="364"/>
      <c r="MWY109" s="364"/>
      <c r="MWZ109" s="364"/>
      <c r="MXA109" s="364"/>
      <c r="MXB109" s="364"/>
      <c r="MXC109" s="364"/>
      <c r="MXD109" s="364"/>
      <c r="MXE109" s="364"/>
      <c r="MXF109" s="364"/>
      <c r="MXG109" s="364"/>
      <c r="MXH109" s="364"/>
      <c r="MXI109" s="364"/>
      <c r="MXJ109" s="364"/>
      <c r="MXK109" s="364"/>
      <c r="MXL109" s="364"/>
      <c r="MXM109" s="364"/>
      <c r="MXN109" s="364"/>
      <c r="MXO109" s="364"/>
      <c r="MXP109" s="364"/>
      <c r="MXQ109" s="364"/>
      <c r="MXR109" s="364"/>
      <c r="MXS109" s="364"/>
      <c r="MXT109" s="364"/>
      <c r="MXU109" s="364"/>
      <c r="MXV109" s="364"/>
      <c r="MXW109" s="364"/>
      <c r="MXX109" s="364"/>
      <c r="MXY109" s="364"/>
      <c r="MXZ109" s="364"/>
      <c r="MYA109" s="364"/>
      <c r="MYB109" s="364"/>
      <c r="MYC109" s="364"/>
      <c r="MYD109" s="364"/>
      <c r="MYE109" s="364"/>
      <c r="MYF109" s="364"/>
      <c r="MYG109" s="364"/>
      <c r="MYH109" s="364"/>
      <c r="MYI109" s="364"/>
      <c r="MYJ109" s="364"/>
      <c r="MYK109" s="364"/>
      <c r="MYL109" s="364"/>
      <c r="MYM109" s="364"/>
      <c r="MYN109" s="364"/>
      <c r="MYO109" s="364"/>
      <c r="MYP109" s="364"/>
      <c r="MYQ109" s="364"/>
      <c r="MYR109" s="364"/>
      <c r="MYS109" s="364"/>
      <c r="MYT109" s="364"/>
      <c r="MYU109" s="364"/>
      <c r="MYV109" s="364"/>
      <c r="MYW109" s="364"/>
      <c r="MYX109" s="364"/>
      <c r="MYY109" s="364"/>
      <c r="MYZ109" s="364"/>
      <c r="MZA109" s="364"/>
      <c r="MZB109" s="364"/>
      <c r="MZC109" s="364"/>
      <c r="MZD109" s="364"/>
      <c r="MZE109" s="364"/>
      <c r="MZF109" s="364"/>
      <c r="MZG109" s="364"/>
      <c r="MZH109" s="364"/>
      <c r="MZI109" s="364"/>
      <c r="MZJ109" s="364"/>
      <c r="MZK109" s="364"/>
      <c r="MZL109" s="364"/>
      <c r="MZM109" s="364"/>
      <c r="MZN109" s="364"/>
      <c r="MZO109" s="364"/>
      <c r="MZP109" s="364"/>
      <c r="MZQ109" s="364"/>
      <c r="MZR109" s="364"/>
      <c r="MZS109" s="364"/>
      <c r="MZT109" s="364"/>
      <c r="MZU109" s="364"/>
      <c r="MZV109" s="364"/>
      <c r="MZW109" s="364"/>
      <c r="MZX109" s="364"/>
      <c r="MZY109" s="364"/>
      <c r="MZZ109" s="364"/>
      <c r="NAA109" s="364"/>
      <c r="NAB109" s="364"/>
      <c r="NAC109" s="364"/>
      <c r="NAD109" s="364"/>
      <c r="NAE109" s="364"/>
      <c r="NAF109" s="364"/>
      <c r="NAG109" s="364"/>
      <c r="NAH109" s="364"/>
      <c r="NAI109" s="364"/>
      <c r="NAJ109" s="364"/>
      <c r="NAK109" s="364"/>
      <c r="NAL109" s="364"/>
      <c r="NAM109" s="364"/>
      <c r="NAN109" s="364"/>
      <c r="NAO109" s="364"/>
      <c r="NAP109" s="364"/>
      <c r="NAQ109" s="364"/>
      <c r="NAR109" s="364"/>
      <c r="NAS109" s="364"/>
      <c r="NAT109" s="364"/>
      <c r="NAU109" s="364"/>
      <c r="NAV109" s="364"/>
      <c r="NAW109" s="364"/>
      <c r="NAX109" s="364"/>
      <c r="NAY109" s="364"/>
      <c r="NAZ109" s="364"/>
      <c r="NBA109" s="364"/>
      <c r="NBB109" s="364"/>
      <c r="NBC109" s="364"/>
      <c r="NBD109" s="364"/>
      <c r="NBE109" s="364"/>
      <c r="NBF109" s="364"/>
      <c r="NBG109" s="364"/>
      <c r="NBH109" s="364"/>
      <c r="NBI109" s="364"/>
      <c r="NBJ109" s="364"/>
      <c r="NBK109" s="364"/>
      <c r="NBL109" s="364"/>
      <c r="NBM109" s="364"/>
      <c r="NBN109" s="364"/>
      <c r="NBO109" s="364"/>
      <c r="NBP109" s="364"/>
      <c r="NBQ109" s="364"/>
      <c r="NBR109" s="364"/>
      <c r="NBS109" s="364"/>
      <c r="NBT109" s="364"/>
      <c r="NBU109" s="364"/>
      <c r="NBV109" s="364"/>
      <c r="NBW109" s="364"/>
      <c r="NBX109" s="364"/>
      <c r="NBY109" s="364"/>
      <c r="NBZ109" s="364"/>
      <c r="NCA109" s="364"/>
      <c r="NCB109" s="364"/>
      <c r="NCC109" s="364"/>
      <c r="NCD109" s="364"/>
      <c r="NCE109" s="364"/>
      <c r="NCF109" s="364"/>
      <c r="NCG109" s="364"/>
      <c r="NCH109" s="364"/>
      <c r="NCI109" s="364"/>
      <c r="NCJ109" s="364"/>
      <c r="NCK109" s="364"/>
      <c r="NCL109" s="364"/>
      <c r="NCM109" s="364"/>
      <c r="NCN109" s="364"/>
      <c r="NCO109" s="364"/>
      <c r="NCP109" s="364"/>
      <c r="NCQ109" s="364"/>
      <c r="NCR109" s="364"/>
      <c r="NCS109" s="364"/>
      <c r="NCT109" s="364"/>
      <c r="NCU109" s="364"/>
      <c r="NCV109" s="364"/>
      <c r="NCW109" s="364"/>
      <c r="NCX109" s="364"/>
      <c r="NCY109" s="364"/>
      <c r="NCZ109" s="364"/>
      <c r="NDA109" s="364"/>
      <c r="NDB109" s="364"/>
      <c r="NDC109" s="364"/>
      <c r="NDD109" s="364"/>
      <c r="NDE109" s="364"/>
      <c r="NDF109" s="364"/>
      <c r="NDG109" s="364"/>
      <c r="NDH109" s="364"/>
      <c r="NDI109" s="364"/>
      <c r="NDJ109" s="364"/>
      <c r="NDK109" s="364"/>
      <c r="NDL109" s="364"/>
      <c r="NDM109" s="364"/>
      <c r="NDN109" s="364"/>
      <c r="NDO109" s="364"/>
      <c r="NDP109" s="364"/>
      <c r="NDQ109" s="364"/>
      <c r="NDR109" s="364"/>
      <c r="NDS109" s="364"/>
      <c r="NDT109" s="364"/>
      <c r="NDU109" s="364"/>
      <c r="NDV109" s="364"/>
      <c r="NDW109" s="364"/>
      <c r="NDX109" s="364"/>
      <c r="NDY109" s="364"/>
      <c r="NDZ109" s="364"/>
      <c r="NEA109" s="364"/>
      <c r="NEB109" s="364"/>
      <c r="NEC109" s="364"/>
      <c r="NED109" s="364"/>
      <c r="NEE109" s="364"/>
      <c r="NEF109" s="364"/>
      <c r="NEG109" s="364"/>
      <c r="NEH109" s="364"/>
      <c r="NEI109" s="364"/>
      <c r="NEJ109" s="364"/>
      <c r="NEK109" s="364"/>
      <c r="NEL109" s="364"/>
      <c r="NEM109" s="364"/>
      <c r="NEN109" s="364"/>
      <c r="NEO109" s="364"/>
      <c r="NEP109" s="364"/>
      <c r="NEQ109" s="364"/>
      <c r="NER109" s="364"/>
      <c r="NES109" s="364"/>
      <c r="NET109" s="364"/>
      <c r="NEU109" s="364"/>
      <c r="NEV109" s="364"/>
      <c r="NEW109" s="364"/>
      <c r="NEX109" s="364"/>
      <c r="NEY109" s="364"/>
      <c r="NEZ109" s="364"/>
      <c r="NFA109" s="364"/>
      <c r="NFB109" s="364"/>
      <c r="NFC109" s="364"/>
      <c r="NFD109" s="364"/>
      <c r="NFE109" s="364"/>
      <c r="NFF109" s="364"/>
      <c r="NFG109" s="364"/>
      <c r="NFH109" s="364"/>
      <c r="NFI109" s="364"/>
      <c r="NFJ109" s="364"/>
      <c r="NFK109" s="364"/>
      <c r="NFL109" s="364"/>
      <c r="NFM109" s="364"/>
      <c r="NFN109" s="364"/>
      <c r="NFO109" s="364"/>
      <c r="NFP109" s="364"/>
      <c r="NFQ109" s="364"/>
      <c r="NFR109" s="364"/>
      <c r="NFS109" s="364"/>
      <c r="NFT109" s="364"/>
      <c r="NFU109" s="364"/>
      <c r="NFV109" s="364"/>
      <c r="NFW109" s="364"/>
      <c r="NFX109" s="364"/>
      <c r="NFY109" s="364"/>
      <c r="NFZ109" s="364"/>
      <c r="NGA109" s="364"/>
      <c r="NGB109" s="364"/>
      <c r="NGC109" s="364"/>
      <c r="NGD109" s="364"/>
      <c r="NGE109" s="364"/>
      <c r="NGF109" s="364"/>
      <c r="NGG109" s="364"/>
      <c r="NGH109" s="364"/>
      <c r="NGI109" s="364"/>
      <c r="NGJ109" s="364"/>
      <c r="NGK109" s="364"/>
      <c r="NGL109" s="364"/>
      <c r="NGM109" s="364"/>
      <c r="NGN109" s="364"/>
      <c r="NGO109" s="364"/>
      <c r="NGP109" s="364"/>
      <c r="NGQ109" s="364"/>
      <c r="NGR109" s="364"/>
      <c r="NGS109" s="364"/>
      <c r="NGT109" s="364"/>
      <c r="NGU109" s="364"/>
      <c r="NGV109" s="364"/>
      <c r="NGW109" s="364"/>
      <c r="NGX109" s="364"/>
      <c r="NGY109" s="364"/>
      <c r="NGZ109" s="364"/>
      <c r="NHA109" s="364"/>
      <c r="NHB109" s="364"/>
      <c r="NHC109" s="364"/>
      <c r="NHD109" s="364"/>
      <c r="NHE109" s="364"/>
      <c r="NHF109" s="364"/>
      <c r="NHG109" s="364"/>
      <c r="NHH109" s="364"/>
      <c r="NHI109" s="364"/>
      <c r="NHJ109" s="364"/>
      <c r="NHK109" s="364"/>
      <c r="NHL109" s="364"/>
      <c r="NHM109" s="364"/>
      <c r="NHN109" s="364"/>
      <c r="NHO109" s="364"/>
      <c r="NHP109" s="364"/>
      <c r="NHQ109" s="364"/>
      <c r="NHR109" s="364"/>
      <c r="NHS109" s="364"/>
      <c r="NHT109" s="364"/>
      <c r="NHU109" s="364"/>
      <c r="NHV109" s="364"/>
      <c r="NHW109" s="364"/>
      <c r="NHX109" s="364"/>
      <c r="NHY109" s="364"/>
      <c r="NHZ109" s="364"/>
      <c r="NIA109" s="364"/>
      <c r="NIB109" s="364"/>
      <c r="NIC109" s="364"/>
      <c r="NID109" s="364"/>
      <c r="NIE109" s="364"/>
      <c r="NIF109" s="364"/>
      <c r="NIG109" s="364"/>
      <c r="NIH109" s="364"/>
      <c r="NII109" s="364"/>
      <c r="NIJ109" s="364"/>
      <c r="NIK109" s="364"/>
      <c r="NIL109" s="364"/>
      <c r="NIM109" s="364"/>
      <c r="NIN109" s="364"/>
      <c r="NIO109" s="364"/>
      <c r="NIP109" s="364"/>
      <c r="NIQ109" s="364"/>
      <c r="NIR109" s="364"/>
      <c r="NIS109" s="364"/>
      <c r="NIT109" s="364"/>
      <c r="NIU109" s="364"/>
      <c r="NIV109" s="364"/>
      <c r="NIW109" s="364"/>
      <c r="NIX109" s="364"/>
      <c r="NIY109" s="364"/>
      <c r="NIZ109" s="364"/>
      <c r="NJA109" s="364"/>
      <c r="NJB109" s="364"/>
      <c r="NJC109" s="364"/>
      <c r="NJD109" s="364"/>
      <c r="NJE109" s="364"/>
      <c r="NJF109" s="364"/>
      <c r="NJG109" s="364"/>
      <c r="NJH109" s="364"/>
      <c r="NJI109" s="364"/>
      <c r="NJJ109" s="364"/>
      <c r="NJK109" s="364"/>
      <c r="NJL109" s="364"/>
      <c r="NJM109" s="364"/>
      <c r="NJN109" s="364"/>
      <c r="NJO109" s="364"/>
      <c r="NJP109" s="364"/>
      <c r="NJQ109" s="364"/>
      <c r="NJR109" s="364"/>
      <c r="NJS109" s="364"/>
      <c r="NJT109" s="364"/>
      <c r="NJU109" s="364"/>
      <c r="NJV109" s="364"/>
      <c r="NJW109" s="364"/>
      <c r="NJX109" s="364"/>
      <c r="NJY109" s="364"/>
      <c r="NJZ109" s="364"/>
      <c r="NKA109" s="364"/>
      <c r="NKB109" s="364"/>
      <c r="NKC109" s="364"/>
      <c r="NKD109" s="364"/>
      <c r="NKE109" s="364"/>
      <c r="NKF109" s="364"/>
      <c r="NKG109" s="364"/>
      <c r="NKH109" s="364"/>
      <c r="NKI109" s="364"/>
      <c r="NKJ109" s="364"/>
      <c r="NKK109" s="364"/>
      <c r="NKL109" s="364"/>
      <c r="NKM109" s="364"/>
      <c r="NKN109" s="364"/>
      <c r="NKO109" s="364"/>
      <c r="NKP109" s="364"/>
      <c r="NKQ109" s="364"/>
      <c r="NKR109" s="364"/>
      <c r="NKS109" s="364"/>
      <c r="NKT109" s="364"/>
      <c r="NKU109" s="364"/>
      <c r="NKV109" s="364"/>
      <c r="NKW109" s="364"/>
      <c r="NKX109" s="364"/>
      <c r="NKY109" s="364"/>
      <c r="NKZ109" s="364"/>
      <c r="NLA109" s="364"/>
      <c r="NLB109" s="364"/>
      <c r="NLC109" s="364"/>
      <c r="NLD109" s="364"/>
      <c r="NLE109" s="364"/>
      <c r="NLF109" s="364"/>
      <c r="NLG109" s="364"/>
      <c r="NLH109" s="364"/>
      <c r="NLI109" s="364"/>
      <c r="NLJ109" s="364"/>
      <c r="NLK109" s="364"/>
      <c r="NLL109" s="364"/>
      <c r="NLM109" s="364"/>
      <c r="NLN109" s="364"/>
      <c r="NLO109" s="364"/>
      <c r="NLP109" s="364"/>
      <c r="NLQ109" s="364"/>
      <c r="NLR109" s="364"/>
      <c r="NLS109" s="364"/>
      <c r="NLT109" s="364"/>
      <c r="NLU109" s="364"/>
      <c r="NLV109" s="364"/>
      <c r="NLW109" s="364"/>
      <c r="NLX109" s="364"/>
      <c r="NLY109" s="364"/>
      <c r="NLZ109" s="364"/>
      <c r="NMA109" s="364"/>
      <c r="NMB109" s="364"/>
      <c r="NMC109" s="364"/>
      <c r="NMD109" s="364"/>
      <c r="NME109" s="364"/>
      <c r="NMF109" s="364"/>
      <c r="NMG109" s="364"/>
      <c r="NMH109" s="364"/>
      <c r="NMI109" s="364"/>
      <c r="NMJ109" s="364"/>
      <c r="NMK109" s="364"/>
      <c r="NML109" s="364"/>
      <c r="NMM109" s="364"/>
      <c r="NMN109" s="364"/>
      <c r="NMO109" s="364"/>
      <c r="NMP109" s="364"/>
      <c r="NMQ109" s="364"/>
      <c r="NMR109" s="364"/>
      <c r="NMS109" s="364"/>
      <c r="NMT109" s="364"/>
      <c r="NMU109" s="364"/>
      <c r="NMV109" s="364"/>
      <c r="NMW109" s="364"/>
      <c r="NMX109" s="364"/>
      <c r="NMY109" s="364"/>
      <c r="NMZ109" s="364"/>
      <c r="NNA109" s="364"/>
      <c r="NNB109" s="364"/>
      <c r="NNC109" s="364"/>
      <c r="NND109" s="364"/>
      <c r="NNE109" s="364"/>
      <c r="NNF109" s="364"/>
      <c r="NNG109" s="364"/>
      <c r="NNH109" s="364"/>
      <c r="NNI109" s="364"/>
      <c r="NNJ109" s="364"/>
      <c r="NNK109" s="364"/>
      <c r="NNL109" s="364"/>
      <c r="NNM109" s="364"/>
      <c r="NNN109" s="364"/>
      <c r="NNO109" s="364"/>
      <c r="NNP109" s="364"/>
      <c r="NNQ109" s="364"/>
      <c r="NNR109" s="364"/>
      <c r="NNS109" s="364"/>
      <c r="NNT109" s="364"/>
      <c r="NNU109" s="364"/>
      <c r="NNV109" s="364"/>
      <c r="NNW109" s="364"/>
      <c r="NNX109" s="364"/>
      <c r="NNY109" s="364"/>
      <c r="NNZ109" s="364"/>
      <c r="NOA109" s="364"/>
      <c r="NOB109" s="364"/>
      <c r="NOC109" s="364"/>
      <c r="NOD109" s="364"/>
      <c r="NOE109" s="364"/>
      <c r="NOF109" s="364"/>
      <c r="NOG109" s="364"/>
      <c r="NOH109" s="364"/>
      <c r="NOI109" s="364"/>
      <c r="NOJ109" s="364"/>
      <c r="NOK109" s="364"/>
      <c r="NOL109" s="364"/>
      <c r="NOM109" s="364"/>
      <c r="NON109" s="364"/>
      <c r="NOO109" s="364"/>
      <c r="NOP109" s="364"/>
      <c r="NOQ109" s="364"/>
      <c r="NOR109" s="364"/>
      <c r="NOS109" s="364"/>
      <c r="NOT109" s="364"/>
      <c r="NOU109" s="364"/>
      <c r="NOV109" s="364"/>
      <c r="NOW109" s="364"/>
      <c r="NOX109" s="364"/>
      <c r="NOY109" s="364"/>
      <c r="NOZ109" s="364"/>
      <c r="NPA109" s="364"/>
      <c r="NPB109" s="364"/>
      <c r="NPC109" s="364"/>
      <c r="NPD109" s="364"/>
      <c r="NPE109" s="364"/>
      <c r="NPF109" s="364"/>
      <c r="NPG109" s="364"/>
      <c r="NPH109" s="364"/>
      <c r="NPI109" s="364"/>
      <c r="NPJ109" s="364"/>
      <c r="NPK109" s="364"/>
      <c r="NPL109" s="364"/>
      <c r="NPM109" s="364"/>
      <c r="NPN109" s="364"/>
      <c r="NPO109" s="364"/>
      <c r="NPP109" s="364"/>
      <c r="NPQ109" s="364"/>
      <c r="NPR109" s="364"/>
      <c r="NPS109" s="364"/>
      <c r="NPT109" s="364"/>
      <c r="NPU109" s="364"/>
      <c r="NPV109" s="364"/>
      <c r="NPW109" s="364"/>
      <c r="NPX109" s="364"/>
      <c r="NPY109" s="364"/>
      <c r="NPZ109" s="364"/>
      <c r="NQA109" s="364"/>
      <c r="NQB109" s="364"/>
      <c r="NQC109" s="364"/>
      <c r="NQD109" s="364"/>
      <c r="NQE109" s="364"/>
      <c r="NQF109" s="364"/>
      <c r="NQG109" s="364"/>
      <c r="NQH109" s="364"/>
      <c r="NQI109" s="364"/>
      <c r="NQJ109" s="364"/>
      <c r="NQK109" s="364"/>
      <c r="NQL109" s="364"/>
      <c r="NQM109" s="364"/>
      <c r="NQN109" s="364"/>
      <c r="NQO109" s="364"/>
      <c r="NQP109" s="364"/>
      <c r="NQQ109" s="364"/>
      <c r="NQR109" s="364"/>
      <c r="NQS109" s="364"/>
      <c r="NQT109" s="364"/>
      <c r="NQU109" s="364"/>
      <c r="NQV109" s="364"/>
      <c r="NQW109" s="364"/>
      <c r="NQX109" s="364"/>
      <c r="NQY109" s="364"/>
      <c r="NQZ109" s="364"/>
      <c r="NRA109" s="364"/>
      <c r="NRB109" s="364"/>
      <c r="NRC109" s="364"/>
      <c r="NRD109" s="364"/>
      <c r="NRE109" s="364"/>
      <c r="NRF109" s="364"/>
      <c r="NRG109" s="364"/>
      <c r="NRH109" s="364"/>
      <c r="NRI109" s="364"/>
      <c r="NRJ109" s="364"/>
      <c r="NRK109" s="364"/>
      <c r="NRL109" s="364"/>
      <c r="NRM109" s="364"/>
      <c r="NRN109" s="364"/>
      <c r="NRO109" s="364"/>
      <c r="NRP109" s="364"/>
      <c r="NRQ109" s="364"/>
      <c r="NRR109" s="364"/>
      <c r="NRS109" s="364"/>
      <c r="NRT109" s="364"/>
      <c r="NRU109" s="364"/>
      <c r="NRV109" s="364"/>
      <c r="NRW109" s="364"/>
      <c r="NRX109" s="364"/>
      <c r="NRY109" s="364"/>
      <c r="NRZ109" s="364"/>
      <c r="NSA109" s="364"/>
      <c r="NSB109" s="364"/>
      <c r="NSC109" s="364"/>
      <c r="NSD109" s="364"/>
      <c r="NSE109" s="364"/>
      <c r="NSF109" s="364"/>
      <c r="NSG109" s="364"/>
      <c r="NSH109" s="364"/>
      <c r="NSI109" s="364"/>
      <c r="NSJ109" s="364"/>
      <c r="NSK109" s="364"/>
      <c r="NSL109" s="364"/>
      <c r="NSM109" s="364"/>
      <c r="NSN109" s="364"/>
      <c r="NSO109" s="364"/>
      <c r="NSP109" s="364"/>
      <c r="NSQ109" s="364"/>
      <c r="NSR109" s="364"/>
      <c r="NSS109" s="364"/>
      <c r="NST109" s="364"/>
      <c r="NSU109" s="364"/>
      <c r="NSV109" s="364"/>
      <c r="NSW109" s="364"/>
      <c r="NSX109" s="364"/>
      <c r="NSY109" s="364"/>
      <c r="NSZ109" s="364"/>
      <c r="NTA109" s="364"/>
      <c r="NTB109" s="364"/>
      <c r="NTC109" s="364"/>
      <c r="NTD109" s="364"/>
      <c r="NTE109" s="364"/>
      <c r="NTF109" s="364"/>
      <c r="NTG109" s="364"/>
      <c r="NTH109" s="364"/>
      <c r="NTI109" s="364"/>
      <c r="NTJ109" s="364"/>
      <c r="NTK109" s="364"/>
      <c r="NTL109" s="364"/>
      <c r="NTM109" s="364"/>
      <c r="NTN109" s="364"/>
      <c r="NTO109" s="364"/>
      <c r="NTP109" s="364"/>
      <c r="NTQ109" s="364"/>
      <c r="NTR109" s="364"/>
      <c r="NTS109" s="364"/>
      <c r="NTT109" s="364"/>
      <c r="NTU109" s="364"/>
      <c r="NTV109" s="364"/>
      <c r="NTW109" s="364"/>
      <c r="NTX109" s="364"/>
      <c r="NTY109" s="364"/>
      <c r="NTZ109" s="364"/>
      <c r="NUA109" s="364"/>
      <c r="NUB109" s="364"/>
      <c r="NUC109" s="364"/>
      <c r="NUD109" s="364"/>
      <c r="NUE109" s="364"/>
      <c r="NUF109" s="364"/>
      <c r="NUG109" s="364"/>
      <c r="NUH109" s="364"/>
      <c r="NUI109" s="364"/>
      <c r="NUJ109" s="364"/>
      <c r="NUK109" s="364"/>
      <c r="NUL109" s="364"/>
      <c r="NUM109" s="364"/>
      <c r="NUN109" s="364"/>
      <c r="NUO109" s="364"/>
      <c r="NUP109" s="364"/>
      <c r="NUQ109" s="364"/>
      <c r="NUR109" s="364"/>
      <c r="NUS109" s="364"/>
      <c r="NUT109" s="364"/>
      <c r="NUU109" s="364"/>
      <c r="NUV109" s="364"/>
      <c r="NUW109" s="364"/>
      <c r="NUX109" s="364"/>
      <c r="NUY109" s="364"/>
      <c r="NUZ109" s="364"/>
      <c r="NVA109" s="364"/>
      <c r="NVB109" s="364"/>
      <c r="NVC109" s="364"/>
      <c r="NVD109" s="364"/>
      <c r="NVE109" s="364"/>
      <c r="NVF109" s="364"/>
      <c r="NVG109" s="364"/>
      <c r="NVH109" s="364"/>
      <c r="NVI109" s="364"/>
      <c r="NVJ109" s="364"/>
      <c r="NVK109" s="364"/>
      <c r="NVL109" s="364"/>
      <c r="NVM109" s="364"/>
      <c r="NVN109" s="364"/>
      <c r="NVO109" s="364"/>
      <c r="NVP109" s="364"/>
      <c r="NVQ109" s="364"/>
      <c r="NVR109" s="364"/>
      <c r="NVS109" s="364"/>
      <c r="NVT109" s="364"/>
      <c r="NVU109" s="364"/>
      <c r="NVV109" s="364"/>
      <c r="NVW109" s="364"/>
      <c r="NVX109" s="364"/>
      <c r="NVY109" s="364"/>
      <c r="NVZ109" s="364"/>
      <c r="NWA109" s="364"/>
      <c r="NWB109" s="364"/>
      <c r="NWC109" s="364"/>
      <c r="NWD109" s="364"/>
      <c r="NWE109" s="364"/>
      <c r="NWF109" s="364"/>
      <c r="NWG109" s="364"/>
      <c r="NWH109" s="364"/>
      <c r="NWI109" s="364"/>
      <c r="NWJ109" s="364"/>
      <c r="NWK109" s="364"/>
      <c r="NWL109" s="364"/>
      <c r="NWM109" s="364"/>
      <c r="NWN109" s="364"/>
      <c r="NWO109" s="364"/>
      <c r="NWP109" s="364"/>
      <c r="NWQ109" s="364"/>
      <c r="NWR109" s="364"/>
      <c r="NWS109" s="364"/>
      <c r="NWT109" s="364"/>
      <c r="NWU109" s="364"/>
      <c r="NWV109" s="364"/>
      <c r="NWW109" s="364"/>
      <c r="NWX109" s="364"/>
      <c r="NWY109" s="364"/>
      <c r="NWZ109" s="364"/>
      <c r="NXA109" s="364"/>
      <c r="NXB109" s="364"/>
      <c r="NXC109" s="364"/>
      <c r="NXD109" s="364"/>
      <c r="NXE109" s="364"/>
      <c r="NXF109" s="364"/>
      <c r="NXG109" s="364"/>
      <c r="NXH109" s="364"/>
      <c r="NXI109" s="364"/>
      <c r="NXJ109" s="364"/>
      <c r="NXK109" s="364"/>
      <c r="NXL109" s="364"/>
      <c r="NXM109" s="364"/>
      <c r="NXN109" s="364"/>
      <c r="NXO109" s="364"/>
      <c r="NXP109" s="364"/>
      <c r="NXQ109" s="364"/>
      <c r="NXR109" s="364"/>
      <c r="NXS109" s="364"/>
      <c r="NXT109" s="364"/>
      <c r="NXU109" s="364"/>
      <c r="NXV109" s="364"/>
      <c r="NXW109" s="364"/>
      <c r="NXX109" s="364"/>
      <c r="NXY109" s="364"/>
      <c r="NXZ109" s="364"/>
      <c r="NYA109" s="364"/>
      <c r="NYB109" s="364"/>
      <c r="NYC109" s="364"/>
      <c r="NYD109" s="364"/>
      <c r="NYE109" s="364"/>
      <c r="NYF109" s="364"/>
      <c r="NYG109" s="364"/>
      <c r="NYH109" s="364"/>
      <c r="NYI109" s="364"/>
      <c r="NYJ109" s="364"/>
      <c r="NYK109" s="364"/>
      <c r="NYL109" s="364"/>
      <c r="NYM109" s="364"/>
      <c r="NYN109" s="364"/>
      <c r="NYO109" s="364"/>
      <c r="NYP109" s="364"/>
      <c r="NYQ109" s="364"/>
      <c r="NYR109" s="364"/>
      <c r="NYS109" s="364"/>
      <c r="NYT109" s="364"/>
      <c r="NYU109" s="364"/>
      <c r="NYV109" s="364"/>
      <c r="NYW109" s="364"/>
      <c r="NYX109" s="364"/>
      <c r="NYY109" s="364"/>
      <c r="NYZ109" s="364"/>
      <c r="NZA109" s="364"/>
      <c r="NZB109" s="364"/>
      <c r="NZC109" s="364"/>
      <c r="NZD109" s="364"/>
      <c r="NZE109" s="364"/>
      <c r="NZF109" s="364"/>
      <c r="NZG109" s="364"/>
      <c r="NZH109" s="364"/>
      <c r="NZI109" s="364"/>
      <c r="NZJ109" s="364"/>
      <c r="NZK109" s="364"/>
      <c r="NZL109" s="364"/>
      <c r="NZM109" s="364"/>
      <c r="NZN109" s="364"/>
      <c r="NZO109" s="364"/>
      <c r="NZP109" s="364"/>
      <c r="NZQ109" s="364"/>
      <c r="NZR109" s="364"/>
      <c r="NZS109" s="364"/>
      <c r="NZT109" s="364"/>
      <c r="NZU109" s="364"/>
      <c r="NZV109" s="364"/>
      <c r="NZW109" s="364"/>
      <c r="NZX109" s="364"/>
      <c r="NZY109" s="364"/>
      <c r="NZZ109" s="364"/>
      <c r="OAA109" s="364"/>
      <c r="OAB109" s="364"/>
      <c r="OAC109" s="364"/>
      <c r="OAD109" s="364"/>
      <c r="OAE109" s="364"/>
      <c r="OAF109" s="364"/>
      <c r="OAG109" s="364"/>
      <c r="OAH109" s="364"/>
      <c r="OAI109" s="364"/>
      <c r="OAJ109" s="364"/>
      <c r="OAK109" s="364"/>
      <c r="OAL109" s="364"/>
      <c r="OAM109" s="364"/>
      <c r="OAN109" s="364"/>
      <c r="OAO109" s="364"/>
      <c r="OAP109" s="364"/>
      <c r="OAQ109" s="364"/>
      <c r="OAR109" s="364"/>
      <c r="OAS109" s="364"/>
      <c r="OAT109" s="364"/>
      <c r="OAU109" s="364"/>
      <c r="OAV109" s="364"/>
      <c r="OAW109" s="364"/>
      <c r="OAX109" s="364"/>
      <c r="OAY109" s="364"/>
      <c r="OAZ109" s="364"/>
      <c r="OBA109" s="364"/>
      <c r="OBB109" s="364"/>
      <c r="OBC109" s="364"/>
      <c r="OBD109" s="364"/>
      <c r="OBE109" s="364"/>
      <c r="OBF109" s="364"/>
      <c r="OBG109" s="364"/>
      <c r="OBH109" s="364"/>
      <c r="OBI109" s="364"/>
      <c r="OBJ109" s="364"/>
      <c r="OBK109" s="364"/>
      <c r="OBL109" s="364"/>
      <c r="OBM109" s="364"/>
      <c r="OBN109" s="364"/>
      <c r="OBO109" s="364"/>
      <c r="OBP109" s="364"/>
      <c r="OBQ109" s="364"/>
      <c r="OBR109" s="364"/>
      <c r="OBS109" s="364"/>
      <c r="OBT109" s="364"/>
      <c r="OBU109" s="364"/>
      <c r="OBV109" s="364"/>
      <c r="OBW109" s="364"/>
      <c r="OBX109" s="364"/>
      <c r="OBY109" s="364"/>
      <c r="OBZ109" s="364"/>
      <c r="OCA109" s="364"/>
      <c r="OCB109" s="364"/>
      <c r="OCC109" s="364"/>
      <c r="OCD109" s="364"/>
      <c r="OCE109" s="364"/>
      <c r="OCF109" s="364"/>
      <c r="OCG109" s="364"/>
      <c r="OCH109" s="364"/>
      <c r="OCI109" s="364"/>
      <c r="OCJ109" s="364"/>
      <c r="OCK109" s="364"/>
      <c r="OCL109" s="364"/>
      <c r="OCM109" s="364"/>
      <c r="OCN109" s="364"/>
      <c r="OCO109" s="364"/>
      <c r="OCP109" s="364"/>
      <c r="OCQ109" s="364"/>
      <c r="OCR109" s="364"/>
      <c r="OCS109" s="364"/>
      <c r="OCT109" s="364"/>
      <c r="OCU109" s="364"/>
      <c r="OCV109" s="364"/>
      <c r="OCW109" s="364"/>
      <c r="OCX109" s="364"/>
      <c r="OCY109" s="364"/>
      <c r="OCZ109" s="364"/>
      <c r="ODA109" s="364"/>
      <c r="ODB109" s="364"/>
      <c r="ODC109" s="364"/>
      <c r="ODD109" s="364"/>
      <c r="ODE109" s="364"/>
      <c r="ODF109" s="364"/>
      <c r="ODG109" s="364"/>
      <c r="ODH109" s="364"/>
      <c r="ODI109" s="364"/>
      <c r="ODJ109" s="364"/>
      <c r="ODK109" s="364"/>
      <c r="ODL109" s="364"/>
      <c r="ODM109" s="364"/>
      <c r="ODN109" s="364"/>
      <c r="ODO109" s="364"/>
      <c r="ODP109" s="364"/>
      <c r="ODQ109" s="364"/>
      <c r="ODR109" s="364"/>
      <c r="ODS109" s="364"/>
      <c r="ODT109" s="364"/>
      <c r="ODU109" s="364"/>
      <c r="ODV109" s="364"/>
      <c r="ODW109" s="364"/>
      <c r="ODX109" s="364"/>
      <c r="ODY109" s="364"/>
      <c r="ODZ109" s="364"/>
      <c r="OEA109" s="364"/>
      <c r="OEB109" s="364"/>
      <c r="OEC109" s="364"/>
      <c r="OED109" s="364"/>
      <c r="OEE109" s="364"/>
      <c r="OEF109" s="364"/>
      <c r="OEG109" s="364"/>
      <c r="OEH109" s="364"/>
      <c r="OEI109" s="364"/>
      <c r="OEJ109" s="364"/>
      <c r="OEK109" s="364"/>
      <c r="OEL109" s="364"/>
      <c r="OEM109" s="364"/>
      <c r="OEN109" s="364"/>
      <c r="OEO109" s="364"/>
      <c r="OEP109" s="364"/>
      <c r="OEQ109" s="364"/>
      <c r="OER109" s="364"/>
      <c r="OES109" s="364"/>
      <c r="OET109" s="364"/>
      <c r="OEU109" s="364"/>
      <c r="OEV109" s="364"/>
      <c r="OEW109" s="364"/>
      <c r="OEX109" s="364"/>
      <c r="OEY109" s="364"/>
      <c r="OEZ109" s="364"/>
      <c r="OFA109" s="364"/>
      <c r="OFB109" s="364"/>
      <c r="OFC109" s="364"/>
      <c r="OFD109" s="364"/>
      <c r="OFE109" s="364"/>
      <c r="OFF109" s="364"/>
      <c r="OFG109" s="364"/>
      <c r="OFH109" s="364"/>
      <c r="OFI109" s="364"/>
      <c r="OFJ109" s="364"/>
      <c r="OFK109" s="364"/>
      <c r="OFL109" s="364"/>
      <c r="OFM109" s="364"/>
      <c r="OFN109" s="364"/>
      <c r="OFO109" s="364"/>
      <c r="OFP109" s="364"/>
      <c r="OFQ109" s="364"/>
      <c r="OFR109" s="364"/>
      <c r="OFS109" s="364"/>
      <c r="OFT109" s="364"/>
      <c r="OFU109" s="364"/>
      <c r="OFV109" s="364"/>
      <c r="OFW109" s="364"/>
      <c r="OFX109" s="364"/>
      <c r="OFY109" s="364"/>
      <c r="OFZ109" s="364"/>
      <c r="OGA109" s="364"/>
      <c r="OGB109" s="364"/>
      <c r="OGC109" s="364"/>
      <c r="OGD109" s="364"/>
      <c r="OGE109" s="364"/>
      <c r="OGF109" s="364"/>
      <c r="OGG109" s="364"/>
      <c r="OGH109" s="364"/>
      <c r="OGI109" s="364"/>
      <c r="OGJ109" s="364"/>
      <c r="OGK109" s="364"/>
      <c r="OGL109" s="364"/>
      <c r="OGM109" s="364"/>
      <c r="OGN109" s="364"/>
      <c r="OGO109" s="364"/>
      <c r="OGP109" s="364"/>
      <c r="OGQ109" s="364"/>
      <c r="OGR109" s="364"/>
      <c r="OGS109" s="364"/>
      <c r="OGT109" s="364"/>
      <c r="OGU109" s="364"/>
      <c r="OGV109" s="364"/>
      <c r="OGW109" s="364"/>
      <c r="OGX109" s="364"/>
      <c r="OGY109" s="364"/>
      <c r="OGZ109" s="364"/>
      <c r="OHA109" s="364"/>
      <c r="OHB109" s="364"/>
      <c r="OHC109" s="364"/>
      <c r="OHD109" s="364"/>
      <c r="OHE109" s="364"/>
      <c r="OHF109" s="364"/>
      <c r="OHG109" s="364"/>
      <c r="OHH109" s="364"/>
      <c r="OHI109" s="364"/>
      <c r="OHJ109" s="364"/>
      <c r="OHK109" s="364"/>
      <c r="OHL109" s="364"/>
      <c r="OHM109" s="364"/>
      <c r="OHN109" s="364"/>
      <c r="OHO109" s="364"/>
      <c r="OHP109" s="364"/>
      <c r="OHQ109" s="364"/>
      <c r="OHR109" s="364"/>
      <c r="OHS109" s="364"/>
      <c r="OHT109" s="364"/>
      <c r="OHU109" s="364"/>
      <c r="OHV109" s="364"/>
      <c r="OHW109" s="364"/>
      <c r="OHX109" s="364"/>
      <c r="OHY109" s="364"/>
      <c r="OHZ109" s="364"/>
      <c r="OIA109" s="364"/>
      <c r="OIB109" s="364"/>
      <c r="OIC109" s="364"/>
      <c r="OID109" s="364"/>
      <c r="OIE109" s="364"/>
      <c r="OIF109" s="364"/>
      <c r="OIG109" s="364"/>
      <c r="OIH109" s="364"/>
      <c r="OII109" s="364"/>
      <c r="OIJ109" s="364"/>
      <c r="OIK109" s="364"/>
      <c r="OIL109" s="364"/>
      <c r="OIM109" s="364"/>
      <c r="OIN109" s="364"/>
      <c r="OIO109" s="364"/>
      <c r="OIP109" s="364"/>
      <c r="OIQ109" s="364"/>
      <c r="OIR109" s="364"/>
      <c r="OIS109" s="364"/>
      <c r="OIT109" s="364"/>
      <c r="OIU109" s="364"/>
      <c r="OIV109" s="364"/>
      <c r="OIW109" s="364"/>
      <c r="OIX109" s="364"/>
      <c r="OIY109" s="364"/>
      <c r="OIZ109" s="364"/>
      <c r="OJA109" s="364"/>
      <c r="OJB109" s="364"/>
      <c r="OJC109" s="364"/>
      <c r="OJD109" s="364"/>
      <c r="OJE109" s="364"/>
      <c r="OJF109" s="364"/>
      <c r="OJG109" s="364"/>
      <c r="OJH109" s="364"/>
      <c r="OJI109" s="364"/>
      <c r="OJJ109" s="364"/>
      <c r="OJK109" s="364"/>
      <c r="OJL109" s="364"/>
      <c r="OJM109" s="364"/>
      <c r="OJN109" s="364"/>
      <c r="OJO109" s="364"/>
      <c r="OJP109" s="364"/>
      <c r="OJQ109" s="364"/>
      <c r="OJR109" s="364"/>
      <c r="OJS109" s="364"/>
      <c r="OJT109" s="364"/>
      <c r="OJU109" s="364"/>
      <c r="OJV109" s="364"/>
      <c r="OJW109" s="364"/>
      <c r="OJX109" s="364"/>
      <c r="OJY109" s="364"/>
      <c r="OJZ109" s="364"/>
      <c r="OKA109" s="364"/>
      <c r="OKB109" s="364"/>
      <c r="OKC109" s="364"/>
      <c r="OKD109" s="364"/>
      <c r="OKE109" s="364"/>
      <c r="OKF109" s="364"/>
      <c r="OKG109" s="364"/>
      <c r="OKH109" s="364"/>
      <c r="OKI109" s="364"/>
      <c r="OKJ109" s="364"/>
      <c r="OKK109" s="364"/>
      <c r="OKL109" s="364"/>
      <c r="OKM109" s="364"/>
      <c r="OKN109" s="364"/>
      <c r="OKO109" s="364"/>
      <c r="OKP109" s="364"/>
      <c r="OKQ109" s="364"/>
      <c r="OKR109" s="364"/>
      <c r="OKS109" s="364"/>
      <c r="OKT109" s="364"/>
      <c r="OKU109" s="364"/>
      <c r="OKV109" s="364"/>
      <c r="OKW109" s="364"/>
      <c r="OKX109" s="364"/>
      <c r="OKY109" s="364"/>
      <c r="OKZ109" s="364"/>
      <c r="OLA109" s="364"/>
      <c r="OLB109" s="364"/>
      <c r="OLC109" s="364"/>
      <c r="OLD109" s="364"/>
      <c r="OLE109" s="364"/>
      <c r="OLF109" s="364"/>
      <c r="OLG109" s="364"/>
      <c r="OLH109" s="364"/>
      <c r="OLI109" s="364"/>
      <c r="OLJ109" s="364"/>
      <c r="OLK109" s="364"/>
      <c r="OLL109" s="364"/>
      <c r="OLM109" s="364"/>
      <c r="OLN109" s="364"/>
      <c r="OLO109" s="364"/>
      <c r="OLP109" s="364"/>
      <c r="OLQ109" s="364"/>
      <c r="OLR109" s="364"/>
      <c r="OLS109" s="364"/>
      <c r="OLT109" s="364"/>
      <c r="OLU109" s="364"/>
      <c r="OLV109" s="364"/>
      <c r="OLW109" s="364"/>
      <c r="OLX109" s="364"/>
      <c r="OLY109" s="364"/>
      <c r="OLZ109" s="364"/>
      <c r="OMA109" s="364"/>
      <c r="OMB109" s="364"/>
      <c r="OMC109" s="364"/>
      <c r="OMD109" s="364"/>
      <c r="OME109" s="364"/>
      <c r="OMF109" s="364"/>
      <c r="OMG109" s="364"/>
      <c r="OMH109" s="364"/>
      <c r="OMI109" s="364"/>
      <c r="OMJ109" s="364"/>
      <c r="OMK109" s="364"/>
      <c r="OML109" s="364"/>
      <c r="OMM109" s="364"/>
      <c r="OMN109" s="364"/>
      <c r="OMO109" s="364"/>
      <c r="OMP109" s="364"/>
      <c r="OMQ109" s="364"/>
      <c r="OMR109" s="364"/>
      <c r="OMS109" s="364"/>
      <c r="OMT109" s="364"/>
      <c r="OMU109" s="364"/>
      <c r="OMV109" s="364"/>
      <c r="OMW109" s="364"/>
      <c r="OMX109" s="364"/>
      <c r="OMY109" s="364"/>
      <c r="OMZ109" s="364"/>
      <c r="ONA109" s="364"/>
      <c r="ONB109" s="364"/>
      <c r="ONC109" s="364"/>
      <c r="OND109" s="364"/>
      <c r="ONE109" s="364"/>
      <c r="ONF109" s="364"/>
      <c r="ONG109" s="364"/>
      <c r="ONH109" s="364"/>
      <c r="ONI109" s="364"/>
      <c r="ONJ109" s="364"/>
      <c r="ONK109" s="364"/>
      <c r="ONL109" s="364"/>
      <c r="ONM109" s="364"/>
      <c r="ONN109" s="364"/>
      <c r="ONO109" s="364"/>
      <c r="ONP109" s="364"/>
      <c r="ONQ109" s="364"/>
      <c r="ONR109" s="364"/>
      <c r="ONS109" s="364"/>
      <c r="ONT109" s="364"/>
      <c r="ONU109" s="364"/>
      <c r="ONV109" s="364"/>
      <c r="ONW109" s="364"/>
      <c r="ONX109" s="364"/>
      <c r="ONY109" s="364"/>
      <c r="ONZ109" s="364"/>
      <c r="OOA109" s="364"/>
      <c r="OOB109" s="364"/>
      <c r="OOC109" s="364"/>
      <c r="OOD109" s="364"/>
      <c r="OOE109" s="364"/>
      <c r="OOF109" s="364"/>
      <c r="OOG109" s="364"/>
      <c r="OOH109" s="364"/>
      <c r="OOI109" s="364"/>
      <c r="OOJ109" s="364"/>
      <c r="OOK109" s="364"/>
      <c r="OOL109" s="364"/>
      <c r="OOM109" s="364"/>
      <c r="OON109" s="364"/>
      <c r="OOO109" s="364"/>
      <c r="OOP109" s="364"/>
      <c r="OOQ109" s="364"/>
      <c r="OOR109" s="364"/>
      <c r="OOS109" s="364"/>
      <c r="OOT109" s="364"/>
      <c r="OOU109" s="364"/>
      <c r="OOV109" s="364"/>
      <c r="OOW109" s="364"/>
      <c r="OOX109" s="364"/>
      <c r="OOY109" s="364"/>
      <c r="OOZ109" s="364"/>
      <c r="OPA109" s="364"/>
      <c r="OPB109" s="364"/>
      <c r="OPC109" s="364"/>
      <c r="OPD109" s="364"/>
      <c r="OPE109" s="364"/>
      <c r="OPF109" s="364"/>
      <c r="OPG109" s="364"/>
      <c r="OPH109" s="364"/>
      <c r="OPI109" s="364"/>
      <c r="OPJ109" s="364"/>
      <c r="OPK109" s="364"/>
      <c r="OPL109" s="364"/>
      <c r="OPM109" s="364"/>
      <c r="OPN109" s="364"/>
      <c r="OPO109" s="364"/>
      <c r="OPP109" s="364"/>
      <c r="OPQ109" s="364"/>
      <c r="OPR109" s="364"/>
      <c r="OPS109" s="364"/>
      <c r="OPT109" s="364"/>
      <c r="OPU109" s="364"/>
      <c r="OPV109" s="364"/>
      <c r="OPW109" s="364"/>
      <c r="OPX109" s="364"/>
      <c r="OPY109" s="364"/>
      <c r="OPZ109" s="364"/>
      <c r="OQA109" s="364"/>
      <c r="OQB109" s="364"/>
      <c r="OQC109" s="364"/>
      <c r="OQD109" s="364"/>
      <c r="OQE109" s="364"/>
      <c r="OQF109" s="364"/>
      <c r="OQG109" s="364"/>
      <c r="OQH109" s="364"/>
      <c r="OQI109" s="364"/>
      <c r="OQJ109" s="364"/>
      <c r="OQK109" s="364"/>
      <c r="OQL109" s="364"/>
      <c r="OQM109" s="364"/>
      <c r="OQN109" s="364"/>
      <c r="OQO109" s="364"/>
      <c r="OQP109" s="364"/>
      <c r="OQQ109" s="364"/>
      <c r="OQR109" s="364"/>
      <c r="OQS109" s="364"/>
      <c r="OQT109" s="364"/>
      <c r="OQU109" s="364"/>
      <c r="OQV109" s="364"/>
      <c r="OQW109" s="364"/>
      <c r="OQX109" s="364"/>
      <c r="OQY109" s="364"/>
      <c r="OQZ109" s="364"/>
      <c r="ORA109" s="364"/>
      <c r="ORB109" s="364"/>
      <c r="ORC109" s="364"/>
      <c r="ORD109" s="364"/>
      <c r="ORE109" s="364"/>
      <c r="ORF109" s="364"/>
      <c r="ORG109" s="364"/>
      <c r="ORH109" s="364"/>
      <c r="ORI109" s="364"/>
      <c r="ORJ109" s="364"/>
      <c r="ORK109" s="364"/>
      <c r="ORL109" s="364"/>
      <c r="ORM109" s="364"/>
      <c r="ORN109" s="364"/>
      <c r="ORO109" s="364"/>
      <c r="ORP109" s="364"/>
      <c r="ORQ109" s="364"/>
      <c r="ORR109" s="364"/>
      <c r="ORS109" s="364"/>
      <c r="ORT109" s="364"/>
      <c r="ORU109" s="364"/>
      <c r="ORV109" s="364"/>
      <c r="ORW109" s="364"/>
      <c r="ORX109" s="364"/>
      <c r="ORY109" s="364"/>
      <c r="ORZ109" s="364"/>
      <c r="OSA109" s="364"/>
      <c r="OSB109" s="364"/>
      <c r="OSC109" s="364"/>
      <c r="OSD109" s="364"/>
      <c r="OSE109" s="364"/>
      <c r="OSF109" s="364"/>
      <c r="OSG109" s="364"/>
      <c r="OSH109" s="364"/>
      <c r="OSI109" s="364"/>
      <c r="OSJ109" s="364"/>
      <c r="OSK109" s="364"/>
      <c r="OSL109" s="364"/>
      <c r="OSM109" s="364"/>
      <c r="OSN109" s="364"/>
      <c r="OSO109" s="364"/>
      <c r="OSP109" s="364"/>
      <c r="OSQ109" s="364"/>
      <c r="OSR109" s="364"/>
      <c r="OSS109" s="364"/>
      <c r="OST109" s="364"/>
      <c r="OSU109" s="364"/>
      <c r="OSV109" s="364"/>
      <c r="OSW109" s="364"/>
      <c r="OSX109" s="364"/>
      <c r="OSY109" s="364"/>
      <c r="OSZ109" s="364"/>
      <c r="OTA109" s="364"/>
      <c r="OTB109" s="364"/>
      <c r="OTC109" s="364"/>
      <c r="OTD109" s="364"/>
      <c r="OTE109" s="364"/>
      <c r="OTF109" s="364"/>
      <c r="OTG109" s="364"/>
      <c r="OTH109" s="364"/>
      <c r="OTI109" s="364"/>
      <c r="OTJ109" s="364"/>
      <c r="OTK109" s="364"/>
      <c r="OTL109" s="364"/>
      <c r="OTM109" s="364"/>
      <c r="OTN109" s="364"/>
      <c r="OTO109" s="364"/>
      <c r="OTP109" s="364"/>
      <c r="OTQ109" s="364"/>
      <c r="OTR109" s="364"/>
      <c r="OTS109" s="364"/>
      <c r="OTT109" s="364"/>
      <c r="OTU109" s="364"/>
      <c r="OTV109" s="364"/>
      <c r="OTW109" s="364"/>
      <c r="OTX109" s="364"/>
      <c r="OTY109" s="364"/>
      <c r="OTZ109" s="364"/>
      <c r="OUA109" s="364"/>
      <c r="OUB109" s="364"/>
      <c r="OUC109" s="364"/>
      <c r="OUD109" s="364"/>
      <c r="OUE109" s="364"/>
      <c r="OUF109" s="364"/>
      <c r="OUG109" s="364"/>
      <c r="OUH109" s="364"/>
      <c r="OUI109" s="364"/>
      <c r="OUJ109" s="364"/>
      <c r="OUK109" s="364"/>
      <c r="OUL109" s="364"/>
      <c r="OUM109" s="364"/>
      <c r="OUN109" s="364"/>
      <c r="OUO109" s="364"/>
      <c r="OUP109" s="364"/>
      <c r="OUQ109" s="364"/>
      <c r="OUR109" s="364"/>
      <c r="OUS109" s="364"/>
      <c r="OUT109" s="364"/>
      <c r="OUU109" s="364"/>
      <c r="OUV109" s="364"/>
      <c r="OUW109" s="364"/>
      <c r="OUX109" s="364"/>
      <c r="OUY109" s="364"/>
      <c r="OUZ109" s="364"/>
      <c r="OVA109" s="364"/>
      <c r="OVB109" s="364"/>
      <c r="OVC109" s="364"/>
      <c r="OVD109" s="364"/>
      <c r="OVE109" s="364"/>
      <c r="OVF109" s="364"/>
      <c r="OVG109" s="364"/>
      <c r="OVH109" s="364"/>
      <c r="OVI109" s="364"/>
      <c r="OVJ109" s="364"/>
      <c r="OVK109" s="364"/>
      <c r="OVL109" s="364"/>
      <c r="OVM109" s="364"/>
      <c r="OVN109" s="364"/>
      <c r="OVO109" s="364"/>
      <c r="OVP109" s="364"/>
      <c r="OVQ109" s="364"/>
      <c r="OVR109" s="364"/>
      <c r="OVS109" s="364"/>
      <c r="OVT109" s="364"/>
      <c r="OVU109" s="364"/>
      <c r="OVV109" s="364"/>
      <c r="OVW109" s="364"/>
      <c r="OVX109" s="364"/>
      <c r="OVY109" s="364"/>
      <c r="OVZ109" s="364"/>
      <c r="OWA109" s="364"/>
      <c r="OWB109" s="364"/>
      <c r="OWC109" s="364"/>
      <c r="OWD109" s="364"/>
      <c r="OWE109" s="364"/>
      <c r="OWF109" s="364"/>
      <c r="OWG109" s="364"/>
      <c r="OWH109" s="364"/>
      <c r="OWI109" s="364"/>
      <c r="OWJ109" s="364"/>
      <c r="OWK109" s="364"/>
      <c r="OWL109" s="364"/>
      <c r="OWM109" s="364"/>
      <c r="OWN109" s="364"/>
      <c r="OWO109" s="364"/>
      <c r="OWP109" s="364"/>
      <c r="OWQ109" s="364"/>
      <c r="OWR109" s="364"/>
      <c r="OWS109" s="364"/>
      <c r="OWT109" s="364"/>
      <c r="OWU109" s="364"/>
      <c r="OWV109" s="364"/>
      <c r="OWW109" s="364"/>
      <c r="OWX109" s="364"/>
      <c r="OWY109" s="364"/>
      <c r="OWZ109" s="364"/>
      <c r="OXA109" s="364"/>
      <c r="OXB109" s="364"/>
      <c r="OXC109" s="364"/>
      <c r="OXD109" s="364"/>
      <c r="OXE109" s="364"/>
      <c r="OXF109" s="364"/>
      <c r="OXG109" s="364"/>
      <c r="OXH109" s="364"/>
      <c r="OXI109" s="364"/>
      <c r="OXJ109" s="364"/>
      <c r="OXK109" s="364"/>
      <c r="OXL109" s="364"/>
      <c r="OXM109" s="364"/>
      <c r="OXN109" s="364"/>
      <c r="OXO109" s="364"/>
      <c r="OXP109" s="364"/>
      <c r="OXQ109" s="364"/>
      <c r="OXR109" s="364"/>
      <c r="OXS109" s="364"/>
      <c r="OXT109" s="364"/>
      <c r="OXU109" s="364"/>
      <c r="OXV109" s="364"/>
      <c r="OXW109" s="364"/>
      <c r="OXX109" s="364"/>
      <c r="OXY109" s="364"/>
      <c r="OXZ109" s="364"/>
      <c r="OYA109" s="364"/>
      <c r="OYB109" s="364"/>
      <c r="OYC109" s="364"/>
      <c r="OYD109" s="364"/>
      <c r="OYE109" s="364"/>
      <c r="OYF109" s="364"/>
      <c r="OYG109" s="364"/>
      <c r="OYH109" s="364"/>
      <c r="OYI109" s="364"/>
      <c r="OYJ109" s="364"/>
      <c r="OYK109" s="364"/>
      <c r="OYL109" s="364"/>
      <c r="OYM109" s="364"/>
      <c r="OYN109" s="364"/>
      <c r="OYO109" s="364"/>
      <c r="OYP109" s="364"/>
      <c r="OYQ109" s="364"/>
      <c r="OYR109" s="364"/>
      <c r="OYS109" s="364"/>
      <c r="OYT109" s="364"/>
      <c r="OYU109" s="364"/>
      <c r="OYV109" s="364"/>
      <c r="OYW109" s="364"/>
      <c r="OYX109" s="364"/>
      <c r="OYY109" s="364"/>
      <c r="OYZ109" s="364"/>
      <c r="OZA109" s="364"/>
      <c r="OZB109" s="364"/>
      <c r="OZC109" s="364"/>
      <c r="OZD109" s="364"/>
      <c r="OZE109" s="364"/>
      <c r="OZF109" s="364"/>
      <c r="OZG109" s="364"/>
      <c r="OZH109" s="364"/>
      <c r="OZI109" s="364"/>
      <c r="OZJ109" s="364"/>
      <c r="OZK109" s="364"/>
      <c r="OZL109" s="364"/>
      <c r="OZM109" s="364"/>
      <c r="OZN109" s="364"/>
      <c r="OZO109" s="364"/>
      <c r="OZP109" s="364"/>
      <c r="OZQ109" s="364"/>
      <c r="OZR109" s="364"/>
      <c r="OZS109" s="364"/>
      <c r="OZT109" s="364"/>
      <c r="OZU109" s="364"/>
      <c r="OZV109" s="364"/>
      <c r="OZW109" s="364"/>
      <c r="OZX109" s="364"/>
      <c r="OZY109" s="364"/>
      <c r="OZZ109" s="364"/>
      <c r="PAA109" s="364"/>
      <c r="PAB109" s="364"/>
      <c r="PAC109" s="364"/>
      <c r="PAD109" s="364"/>
      <c r="PAE109" s="364"/>
      <c r="PAF109" s="364"/>
      <c r="PAG109" s="364"/>
      <c r="PAH109" s="364"/>
      <c r="PAI109" s="364"/>
      <c r="PAJ109" s="364"/>
      <c r="PAK109" s="364"/>
      <c r="PAL109" s="364"/>
      <c r="PAM109" s="364"/>
      <c r="PAN109" s="364"/>
      <c r="PAO109" s="364"/>
      <c r="PAP109" s="364"/>
      <c r="PAQ109" s="364"/>
      <c r="PAR109" s="364"/>
      <c r="PAS109" s="364"/>
      <c r="PAT109" s="364"/>
      <c r="PAU109" s="364"/>
      <c r="PAV109" s="364"/>
      <c r="PAW109" s="364"/>
      <c r="PAX109" s="364"/>
      <c r="PAY109" s="364"/>
      <c r="PAZ109" s="364"/>
      <c r="PBA109" s="364"/>
      <c r="PBB109" s="364"/>
      <c r="PBC109" s="364"/>
      <c r="PBD109" s="364"/>
      <c r="PBE109" s="364"/>
      <c r="PBF109" s="364"/>
      <c r="PBG109" s="364"/>
      <c r="PBH109" s="364"/>
      <c r="PBI109" s="364"/>
      <c r="PBJ109" s="364"/>
      <c r="PBK109" s="364"/>
      <c r="PBL109" s="364"/>
      <c r="PBM109" s="364"/>
      <c r="PBN109" s="364"/>
      <c r="PBO109" s="364"/>
      <c r="PBP109" s="364"/>
      <c r="PBQ109" s="364"/>
      <c r="PBR109" s="364"/>
      <c r="PBS109" s="364"/>
      <c r="PBT109" s="364"/>
      <c r="PBU109" s="364"/>
      <c r="PBV109" s="364"/>
      <c r="PBW109" s="364"/>
      <c r="PBX109" s="364"/>
      <c r="PBY109" s="364"/>
      <c r="PBZ109" s="364"/>
      <c r="PCA109" s="364"/>
      <c r="PCB109" s="364"/>
      <c r="PCC109" s="364"/>
      <c r="PCD109" s="364"/>
      <c r="PCE109" s="364"/>
      <c r="PCF109" s="364"/>
      <c r="PCG109" s="364"/>
      <c r="PCH109" s="364"/>
      <c r="PCI109" s="364"/>
      <c r="PCJ109" s="364"/>
      <c r="PCK109" s="364"/>
      <c r="PCL109" s="364"/>
      <c r="PCM109" s="364"/>
      <c r="PCN109" s="364"/>
      <c r="PCO109" s="364"/>
      <c r="PCP109" s="364"/>
      <c r="PCQ109" s="364"/>
      <c r="PCR109" s="364"/>
      <c r="PCS109" s="364"/>
      <c r="PCT109" s="364"/>
      <c r="PCU109" s="364"/>
      <c r="PCV109" s="364"/>
      <c r="PCW109" s="364"/>
      <c r="PCX109" s="364"/>
      <c r="PCY109" s="364"/>
      <c r="PCZ109" s="364"/>
      <c r="PDA109" s="364"/>
      <c r="PDB109" s="364"/>
      <c r="PDC109" s="364"/>
      <c r="PDD109" s="364"/>
      <c r="PDE109" s="364"/>
      <c r="PDF109" s="364"/>
      <c r="PDG109" s="364"/>
      <c r="PDH109" s="364"/>
      <c r="PDI109" s="364"/>
      <c r="PDJ109" s="364"/>
      <c r="PDK109" s="364"/>
      <c r="PDL109" s="364"/>
      <c r="PDM109" s="364"/>
      <c r="PDN109" s="364"/>
      <c r="PDO109" s="364"/>
      <c r="PDP109" s="364"/>
      <c r="PDQ109" s="364"/>
      <c r="PDR109" s="364"/>
      <c r="PDS109" s="364"/>
      <c r="PDT109" s="364"/>
      <c r="PDU109" s="364"/>
      <c r="PDV109" s="364"/>
      <c r="PDW109" s="364"/>
      <c r="PDX109" s="364"/>
      <c r="PDY109" s="364"/>
      <c r="PDZ109" s="364"/>
      <c r="PEA109" s="364"/>
      <c r="PEB109" s="364"/>
      <c r="PEC109" s="364"/>
      <c r="PED109" s="364"/>
      <c r="PEE109" s="364"/>
      <c r="PEF109" s="364"/>
      <c r="PEG109" s="364"/>
      <c r="PEH109" s="364"/>
      <c r="PEI109" s="364"/>
      <c r="PEJ109" s="364"/>
      <c r="PEK109" s="364"/>
      <c r="PEL109" s="364"/>
      <c r="PEM109" s="364"/>
      <c r="PEN109" s="364"/>
      <c r="PEO109" s="364"/>
      <c r="PEP109" s="364"/>
      <c r="PEQ109" s="364"/>
      <c r="PER109" s="364"/>
      <c r="PES109" s="364"/>
      <c r="PET109" s="364"/>
      <c r="PEU109" s="364"/>
      <c r="PEV109" s="364"/>
      <c r="PEW109" s="364"/>
      <c r="PEX109" s="364"/>
      <c r="PEY109" s="364"/>
      <c r="PEZ109" s="364"/>
      <c r="PFA109" s="364"/>
      <c r="PFB109" s="364"/>
      <c r="PFC109" s="364"/>
      <c r="PFD109" s="364"/>
      <c r="PFE109" s="364"/>
      <c r="PFF109" s="364"/>
      <c r="PFG109" s="364"/>
      <c r="PFH109" s="364"/>
      <c r="PFI109" s="364"/>
      <c r="PFJ109" s="364"/>
      <c r="PFK109" s="364"/>
      <c r="PFL109" s="364"/>
      <c r="PFM109" s="364"/>
      <c r="PFN109" s="364"/>
      <c r="PFO109" s="364"/>
      <c r="PFP109" s="364"/>
      <c r="PFQ109" s="364"/>
      <c r="PFR109" s="364"/>
      <c r="PFS109" s="364"/>
      <c r="PFT109" s="364"/>
      <c r="PFU109" s="364"/>
      <c r="PFV109" s="364"/>
      <c r="PFW109" s="364"/>
      <c r="PFX109" s="364"/>
      <c r="PFY109" s="364"/>
      <c r="PFZ109" s="364"/>
      <c r="PGA109" s="364"/>
      <c r="PGB109" s="364"/>
      <c r="PGC109" s="364"/>
      <c r="PGD109" s="364"/>
      <c r="PGE109" s="364"/>
      <c r="PGF109" s="364"/>
      <c r="PGG109" s="364"/>
      <c r="PGH109" s="364"/>
      <c r="PGI109" s="364"/>
      <c r="PGJ109" s="364"/>
      <c r="PGK109" s="364"/>
      <c r="PGL109" s="364"/>
      <c r="PGM109" s="364"/>
      <c r="PGN109" s="364"/>
      <c r="PGO109" s="364"/>
      <c r="PGP109" s="364"/>
      <c r="PGQ109" s="364"/>
      <c r="PGR109" s="364"/>
      <c r="PGS109" s="364"/>
      <c r="PGT109" s="364"/>
      <c r="PGU109" s="364"/>
      <c r="PGV109" s="364"/>
      <c r="PGW109" s="364"/>
      <c r="PGX109" s="364"/>
      <c r="PGY109" s="364"/>
      <c r="PGZ109" s="364"/>
      <c r="PHA109" s="364"/>
      <c r="PHB109" s="364"/>
      <c r="PHC109" s="364"/>
      <c r="PHD109" s="364"/>
      <c r="PHE109" s="364"/>
      <c r="PHF109" s="364"/>
      <c r="PHG109" s="364"/>
      <c r="PHH109" s="364"/>
      <c r="PHI109" s="364"/>
      <c r="PHJ109" s="364"/>
      <c r="PHK109" s="364"/>
      <c r="PHL109" s="364"/>
      <c r="PHM109" s="364"/>
      <c r="PHN109" s="364"/>
      <c r="PHO109" s="364"/>
      <c r="PHP109" s="364"/>
      <c r="PHQ109" s="364"/>
      <c r="PHR109" s="364"/>
      <c r="PHS109" s="364"/>
      <c r="PHT109" s="364"/>
      <c r="PHU109" s="364"/>
      <c r="PHV109" s="364"/>
      <c r="PHW109" s="364"/>
      <c r="PHX109" s="364"/>
      <c r="PHY109" s="364"/>
      <c r="PHZ109" s="364"/>
      <c r="PIA109" s="364"/>
      <c r="PIB109" s="364"/>
      <c r="PIC109" s="364"/>
      <c r="PID109" s="364"/>
      <c r="PIE109" s="364"/>
      <c r="PIF109" s="364"/>
      <c r="PIG109" s="364"/>
      <c r="PIH109" s="364"/>
      <c r="PII109" s="364"/>
      <c r="PIJ109" s="364"/>
      <c r="PIK109" s="364"/>
      <c r="PIL109" s="364"/>
      <c r="PIM109" s="364"/>
      <c r="PIN109" s="364"/>
      <c r="PIO109" s="364"/>
      <c r="PIP109" s="364"/>
      <c r="PIQ109" s="364"/>
      <c r="PIR109" s="364"/>
      <c r="PIS109" s="364"/>
      <c r="PIT109" s="364"/>
      <c r="PIU109" s="364"/>
      <c r="PIV109" s="364"/>
      <c r="PIW109" s="364"/>
      <c r="PIX109" s="364"/>
      <c r="PIY109" s="364"/>
      <c r="PIZ109" s="364"/>
      <c r="PJA109" s="364"/>
      <c r="PJB109" s="364"/>
      <c r="PJC109" s="364"/>
      <c r="PJD109" s="364"/>
      <c r="PJE109" s="364"/>
      <c r="PJF109" s="364"/>
      <c r="PJG109" s="364"/>
      <c r="PJH109" s="364"/>
      <c r="PJI109" s="364"/>
      <c r="PJJ109" s="364"/>
      <c r="PJK109" s="364"/>
      <c r="PJL109" s="364"/>
      <c r="PJM109" s="364"/>
      <c r="PJN109" s="364"/>
      <c r="PJO109" s="364"/>
      <c r="PJP109" s="364"/>
      <c r="PJQ109" s="364"/>
      <c r="PJR109" s="364"/>
      <c r="PJS109" s="364"/>
      <c r="PJT109" s="364"/>
      <c r="PJU109" s="364"/>
      <c r="PJV109" s="364"/>
      <c r="PJW109" s="364"/>
      <c r="PJX109" s="364"/>
      <c r="PJY109" s="364"/>
      <c r="PJZ109" s="364"/>
      <c r="PKA109" s="364"/>
      <c r="PKB109" s="364"/>
      <c r="PKC109" s="364"/>
      <c r="PKD109" s="364"/>
      <c r="PKE109" s="364"/>
      <c r="PKF109" s="364"/>
      <c r="PKG109" s="364"/>
      <c r="PKH109" s="364"/>
      <c r="PKI109" s="364"/>
      <c r="PKJ109" s="364"/>
      <c r="PKK109" s="364"/>
      <c r="PKL109" s="364"/>
      <c r="PKM109" s="364"/>
      <c r="PKN109" s="364"/>
      <c r="PKO109" s="364"/>
      <c r="PKP109" s="364"/>
      <c r="PKQ109" s="364"/>
      <c r="PKR109" s="364"/>
      <c r="PKS109" s="364"/>
      <c r="PKT109" s="364"/>
      <c r="PKU109" s="364"/>
      <c r="PKV109" s="364"/>
      <c r="PKW109" s="364"/>
      <c r="PKX109" s="364"/>
      <c r="PKY109" s="364"/>
      <c r="PKZ109" s="364"/>
      <c r="PLA109" s="364"/>
      <c r="PLB109" s="364"/>
      <c r="PLC109" s="364"/>
      <c r="PLD109" s="364"/>
      <c r="PLE109" s="364"/>
      <c r="PLF109" s="364"/>
      <c r="PLG109" s="364"/>
      <c r="PLH109" s="364"/>
      <c r="PLI109" s="364"/>
      <c r="PLJ109" s="364"/>
      <c r="PLK109" s="364"/>
      <c r="PLL109" s="364"/>
      <c r="PLM109" s="364"/>
      <c r="PLN109" s="364"/>
      <c r="PLO109" s="364"/>
      <c r="PLP109" s="364"/>
      <c r="PLQ109" s="364"/>
      <c r="PLR109" s="364"/>
      <c r="PLS109" s="364"/>
      <c r="PLT109" s="364"/>
      <c r="PLU109" s="364"/>
      <c r="PLV109" s="364"/>
      <c r="PLW109" s="364"/>
      <c r="PLX109" s="364"/>
      <c r="PLY109" s="364"/>
      <c r="PLZ109" s="364"/>
      <c r="PMA109" s="364"/>
      <c r="PMB109" s="364"/>
      <c r="PMC109" s="364"/>
      <c r="PMD109" s="364"/>
      <c r="PME109" s="364"/>
      <c r="PMF109" s="364"/>
      <c r="PMG109" s="364"/>
      <c r="PMH109" s="364"/>
      <c r="PMI109" s="364"/>
      <c r="PMJ109" s="364"/>
      <c r="PMK109" s="364"/>
      <c r="PML109" s="364"/>
      <c r="PMM109" s="364"/>
      <c r="PMN109" s="364"/>
      <c r="PMO109" s="364"/>
      <c r="PMP109" s="364"/>
      <c r="PMQ109" s="364"/>
      <c r="PMR109" s="364"/>
      <c r="PMS109" s="364"/>
      <c r="PMT109" s="364"/>
      <c r="PMU109" s="364"/>
      <c r="PMV109" s="364"/>
      <c r="PMW109" s="364"/>
      <c r="PMX109" s="364"/>
      <c r="PMY109" s="364"/>
      <c r="PMZ109" s="364"/>
      <c r="PNA109" s="364"/>
      <c r="PNB109" s="364"/>
      <c r="PNC109" s="364"/>
      <c r="PND109" s="364"/>
      <c r="PNE109" s="364"/>
      <c r="PNF109" s="364"/>
      <c r="PNG109" s="364"/>
      <c r="PNH109" s="364"/>
      <c r="PNI109" s="364"/>
      <c r="PNJ109" s="364"/>
      <c r="PNK109" s="364"/>
      <c r="PNL109" s="364"/>
      <c r="PNM109" s="364"/>
      <c r="PNN109" s="364"/>
      <c r="PNO109" s="364"/>
      <c r="PNP109" s="364"/>
      <c r="PNQ109" s="364"/>
      <c r="PNR109" s="364"/>
      <c r="PNS109" s="364"/>
      <c r="PNT109" s="364"/>
      <c r="PNU109" s="364"/>
      <c r="PNV109" s="364"/>
      <c r="PNW109" s="364"/>
      <c r="PNX109" s="364"/>
      <c r="PNY109" s="364"/>
      <c r="PNZ109" s="364"/>
      <c r="POA109" s="364"/>
      <c r="POB109" s="364"/>
      <c r="POC109" s="364"/>
      <c r="POD109" s="364"/>
      <c r="POE109" s="364"/>
      <c r="POF109" s="364"/>
      <c r="POG109" s="364"/>
      <c r="POH109" s="364"/>
      <c r="POI109" s="364"/>
      <c r="POJ109" s="364"/>
      <c r="POK109" s="364"/>
      <c r="POL109" s="364"/>
      <c r="POM109" s="364"/>
      <c r="PON109" s="364"/>
      <c r="POO109" s="364"/>
      <c r="POP109" s="364"/>
      <c r="POQ109" s="364"/>
      <c r="POR109" s="364"/>
      <c r="POS109" s="364"/>
      <c r="POT109" s="364"/>
      <c r="POU109" s="364"/>
      <c r="POV109" s="364"/>
      <c r="POW109" s="364"/>
      <c r="POX109" s="364"/>
      <c r="POY109" s="364"/>
      <c r="POZ109" s="364"/>
      <c r="PPA109" s="364"/>
      <c r="PPB109" s="364"/>
      <c r="PPC109" s="364"/>
      <c r="PPD109" s="364"/>
      <c r="PPE109" s="364"/>
      <c r="PPF109" s="364"/>
      <c r="PPG109" s="364"/>
      <c r="PPH109" s="364"/>
      <c r="PPI109" s="364"/>
      <c r="PPJ109" s="364"/>
      <c r="PPK109" s="364"/>
      <c r="PPL109" s="364"/>
      <c r="PPM109" s="364"/>
      <c r="PPN109" s="364"/>
      <c r="PPO109" s="364"/>
      <c r="PPP109" s="364"/>
      <c r="PPQ109" s="364"/>
      <c r="PPR109" s="364"/>
      <c r="PPS109" s="364"/>
      <c r="PPT109" s="364"/>
      <c r="PPU109" s="364"/>
      <c r="PPV109" s="364"/>
      <c r="PPW109" s="364"/>
      <c r="PPX109" s="364"/>
      <c r="PPY109" s="364"/>
      <c r="PPZ109" s="364"/>
      <c r="PQA109" s="364"/>
      <c r="PQB109" s="364"/>
      <c r="PQC109" s="364"/>
      <c r="PQD109" s="364"/>
      <c r="PQE109" s="364"/>
      <c r="PQF109" s="364"/>
      <c r="PQG109" s="364"/>
      <c r="PQH109" s="364"/>
      <c r="PQI109" s="364"/>
      <c r="PQJ109" s="364"/>
      <c r="PQK109" s="364"/>
      <c r="PQL109" s="364"/>
      <c r="PQM109" s="364"/>
      <c r="PQN109" s="364"/>
      <c r="PQO109" s="364"/>
      <c r="PQP109" s="364"/>
      <c r="PQQ109" s="364"/>
      <c r="PQR109" s="364"/>
      <c r="PQS109" s="364"/>
      <c r="PQT109" s="364"/>
      <c r="PQU109" s="364"/>
      <c r="PQV109" s="364"/>
      <c r="PQW109" s="364"/>
      <c r="PQX109" s="364"/>
      <c r="PQY109" s="364"/>
      <c r="PQZ109" s="364"/>
      <c r="PRA109" s="364"/>
      <c r="PRB109" s="364"/>
      <c r="PRC109" s="364"/>
      <c r="PRD109" s="364"/>
      <c r="PRE109" s="364"/>
      <c r="PRF109" s="364"/>
      <c r="PRG109" s="364"/>
      <c r="PRH109" s="364"/>
      <c r="PRI109" s="364"/>
      <c r="PRJ109" s="364"/>
      <c r="PRK109" s="364"/>
      <c r="PRL109" s="364"/>
      <c r="PRM109" s="364"/>
      <c r="PRN109" s="364"/>
      <c r="PRO109" s="364"/>
      <c r="PRP109" s="364"/>
      <c r="PRQ109" s="364"/>
      <c r="PRR109" s="364"/>
      <c r="PRS109" s="364"/>
      <c r="PRT109" s="364"/>
      <c r="PRU109" s="364"/>
      <c r="PRV109" s="364"/>
      <c r="PRW109" s="364"/>
      <c r="PRX109" s="364"/>
      <c r="PRY109" s="364"/>
      <c r="PRZ109" s="364"/>
      <c r="PSA109" s="364"/>
      <c r="PSB109" s="364"/>
      <c r="PSC109" s="364"/>
      <c r="PSD109" s="364"/>
      <c r="PSE109" s="364"/>
      <c r="PSF109" s="364"/>
      <c r="PSG109" s="364"/>
      <c r="PSH109" s="364"/>
      <c r="PSI109" s="364"/>
      <c r="PSJ109" s="364"/>
      <c r="PSK109" s="364"/>
      <c r="PSL109" s="364"/>
      <c r="PSM109" s="364"/>
      <c r="PSN109" s="364"/>
      <c r="PSO109" s="364"/>
      <c r="PSP109" s="364"/>
      <c r="PSQ109" s="364"/>
      <c r="PSR109" s="364"/>
      <c r="PSS109" s="364"/>
      <c r="PST109" s="364"/>
      <c r="PSU109" s="364"/>
      <c r="PSV109" s="364"/>
      <c r="PSW109" s="364"/>
      <c r="PSX109" s="364"/>
      <c r="PSY109" s="364"/>
      <c r="PSZ109" s="364"/>
      <c r="PTA109" s="364"/>
      <c r="PTB109" s="364"/>
      <c r="PTC109" s="364"/>
      <c r="PTD109" s="364"/>
      <c r="PTE109" s="364"/>
      <c r="PTF109" s="364"/>
      <c r="PTG109" s="364"/>
      <c r="PTH109" s="364"/>
      <c r="PTI109" s="364"/>
      <c r="PTJ109" s="364"/>
      <c r="PTK109" s="364"/>
      <c r="PTL109" s="364"/>
      <c r="PTM109" s="364"/>
      <c r="PTN109" s="364"/>
      <c r="PTO109" s="364"/>
      <c r="PTP109" s="364"/>
      <c r="PTQ109" s="364"/>
      <c r="PTR109" s="364"/>
      <c r="PTS109" s="364"/>
      <c r="PTT109" s="364"/>
      <c r="PTU109" s="364"/>
      <c r="PTV109" s="364"/>
      <c r="PTW109" s="364"/>
      <c r="PTX109" s="364"/>
      <c r="PTY109" s="364"/>
      <c r="PTZ109" s="364"/>
      <c r="PUA109" s="364"/>
      <c r="PUB109" s="364"/>
      <c r="PUC109" s="364"/>
      <c r="PUD109" s="364"/>
      <c r="PUE109" s="364"/>
      <c r="PUF109" s="364"/>
      <c r="PUG109" s="364"/>
      <c r="PUH109" s="364"/>
      <c r="PUI109" s="364"/>
      <c r="PUJ109" s="364"/>
      <c r="PUK109" s="364"/>
      <c r="PUL109" s="364"/>
      <c r="PUM109" s="364"/>
      <c r="PUN109" s="364"/>
      <c r="PUO109" s="364"/>
      <c r="PUP109" s="364"/>
      <c r="PUQ109" s="364"/>
      <c r="PUR109" s="364"/>
      <c r="PUS109" s="364"/>
      <c r="PUT109" s="364"/>
      <c r="PUU109" s="364"/>
      <c r="PUV109" s="364"/>
      <c r="PUW109" s="364"/>
      <c r="PUX109" s="364"/>
      <c r="PUY109" s="364"/>
      <c r="PUZ109" s="364"/>
      <c r="PVA109" s="364"/>
      <c r="PVB109" s="364"/>
      <c r="PVC109" s="364"/>
      <c r="PVD109" s="364"/>
      <c r="PVE109" s="364"/>
      <c r="PVF109" s="364"/>
      <c r="PVG109" s="364"/>
      <c r="PVH109" s="364"/>
      <c r="PVI109" s="364"/>
      <c r="PVJ109" s="364"/>
      <c r="PVK109" s="364"/>
      <c r="PVL109" s="364"/>
      <c r="PVM109" s="364"/>
      <c r="PVN109" s="364"/>
      <c r="PVO109" s="364"/>
      <c r="PVP109" s="364"/>
      <c r="PVQ109" s="364"/>
      <c r="PVR109" s="364"/>
      <c r="PVS109" s="364"/>
      <c r="PVT109" s="364"/>
      <c r="PVU109" s="364"/>
      <c r="PVV109" s="364"/>
      <c r="PVW109" s="364"/>
      <c r="PVX109" s="364"/>
      <c r="PVY109" s="364"/>
      <c r="PVZ109" s="364"/>
      <c r="PWA109" s="364"/>
      <c r="PWB109" s="364"/>
      <c r="PWC109" s="364"/>
      <c r="PWD109" s="364"/>
      <c r="PWE109" s="364"/>
      <c r="PWF109" s="364"/>
      <c r="PWG109" s="364"/>
      <c r="PWH109" s="364"/>
      <c r="PWI109" s="364"/>
      <c r="PWJ109" s="364"/>
      <c r="PWK109" s="364"/>
      <c r="PWL109" s="364"/>
      <c r="PWM109" s="364"/>
      <c r="PWN109" s="364"/>
      <c r="PWO109" s="364"/>
      <c r="PWP109" s="364"/>
      <c r="PWQ109" s="364"/>
      <c r="PWR109" s="364"/>
      <c r="PWS109" s="364"/>
      <c r="PWT109" s="364"/>
      <c r="PWU109" s="364"/>
      <c r="PWV109" s="364"/>
      <c r="PWW109" s="364"/>
      <c r="PWX109" s="364"/>
      <c r="PWY109" s="364"/>
      <c r="PWZ109" s="364"/>
      <c r="PXA109" s="364"/>
      <c r="PXB109" s="364"/>
      <c r="PXC109" s="364"/>
      <c r="PXD109" s="364"/>
      <c r="PXE109" s="364"/>
      <c r="PXF109" s="364"/>
      <c r="PXG109" s="364"/>
      <c r="PXH109" s="364"/>
      <c r="PXI109" s="364"/>
      <c r="PXJ109" s="364"/>
      <c r="PXK109" s="364"/>
      <c r="PXL109" s="364"/>
      <c r="PXM109" s="364"/>
      <c r="PXN109" s="364"/>
      <c r="PXO109" s="364"/>
      <c r="PXP109" s="364"/>
      <c r="PXQ109" s="364"/>
      <c r="PXR109" s="364"/>
      <c r="PXS109" s="364"/>
      <c r="PXT109" s="364"/>
      <c r="PXU109" s="364"/>
      <c r="PXV109" s="364"/>
      <c r="PXW109" s="364"/>
      <c r="PXX109" s="364"/>
      <c r="PXY109" s="364"/>
      <c r="PXZ109" s="364"/>
      <c r="PYA109" s="364"/>
      <c r="PYB109" s="364"/>
      <c r="PYC109" s="364"/>
      <c r="PYD109" s="364"/>
      <c r="PYE109" s="364"/>
      <c r="PYF109" s="364"/>
      <c r="PYG109" s="364"/>
      <c r="PYH109" s="364"/>
      <c r="PYI109" s="364"/>
      <c r="PYJ109" s="364"/>
      <c r="PYK109" s="364"/>
      <c r="PYL109" s="364"/>
      <c r="PYM109" s="364"/>
      <c r="PYN109" s="364"/>
      <c r="PYO109" s="364"/>
      <c r="PYP109" s="364"/>
      <c r="PYQ109" s="364"/>
      <c r="PYR109" s="364"/>
      <c r="PYS109" s="364"/>
      <c r="PYT109" s="364"/>
      <c r="PYU109" s="364"/>
      <c r="PYV109" s="364"/>
      <c r="PYW109" s="364"/>
      <c r="PYX109" s="364"/>
      <c r="PYY109" s="364"/>
      <c r="PYZ109" s="364"/>
      <c r="PZA109" s="364"/>
      <c r="PZB109" s="364"/>
      <c r="PZC109" s="364"/>
      <c r="PZD109" s="364"/>
      <c r="PZE109" s="364"/>
      <c r="PZF109" s="364"/>
      <c r="PZG109" s="364"/>
      <c r="PZH109" s="364"/>
      <c r="PZI109" s="364"/>
      <c r="PZJ109" s="364"/>
      <c r="PZK109" s="364"/>
      <c r="PZL109" s="364"/>
      <c r="PZM109" s="364"/>
      <c r="PZN109" s="364"/>
      <c r="PZO109" s="364"/>
      <c r="PZP109" s="364"/>
      <c r="PZQ109" s="364"/>
      <c r="PZR109" s="364"/>
      <c r="PZS109" s="364"/>
      <c r="PZT109" s="364"/>
      <c r="PZU109" s="364"/>
      <c r="PZV109" s="364"/>
      <c r="PZW109" s="364"/>
      <c r="PZX109" s="364"/>
      <c r="PZY109" s="364"/>
      <c r="PZZ109" s="364"/>
      <c r="QAA109" s="364"/>
      <c r="QAB109" s="364"/>
      <c r="QAC109" s="364"/>
      <c r="QAD109" s="364"/>
      <c r="QAE109" s="364"/>
      <c r="QAF109" s="364"/>
      <c r="QAG109" s="364"/>
      <c r="QAH109" s="364"/>
      <c r="QAI109" s="364"/>
      <c r="QAJ109" s="364"/>
      <c r="QAK109" s="364"/>
      <c r="QAL109" s="364"/>
      <c r="QAM109" s="364"/>
      <c r="QAN109" s="364"/>
      <c r="QAO109" s="364"/>
      <c r="QAP109" s="364"/>
      <c r="QAQ109" s="364"/>
      <c r="QAR109" s="364"/>
      <c r="QAS109" s="364"/>
      <c r="QAT109" s="364"/>
      <c r="QAU109" s="364"/>
      <c r="QAV109" s="364"/>
      <c r="QAW109" s="364"/>
      <c r="QAX109" s="364"/>
      <c r="QAY109" s="364"/>
      <c r="QAZ109" s="364"/>
      <c r="QBA109" s="364"/>
      <c r="QBB109" s="364"/>
      <c r="QBC109" s="364"/>
      <c r="QBD109" s="364"/>
      <c r="QBE109" s="364"/>
      <c r="QBF109" s="364"/>
      <c r="QBG109" s="364"/>
      <c r="QBH109" s="364"/>
      <c r="QBI109" s="364"/>
      <c r="QBJ109" s="364"/>
      <c r="QBK109" s="364"/>
      <c r="QBL109" s="364"/>
      <c r="QBM109" s="364"/>
      <c r="QBN109" s="364"/>
      <c r="QBO109" s="364"/>
      <c r="QBP109" s="364"/>
      <c r="QBQ109" s="364"/>
      <c r="QBR109" s="364"/>
      <c r="QBS109" s="364"/>
      <c r="QBT109" s="364"/>
      <c r="QBU109" s="364"/>
      <c r="QBV109" s="364"/>
      <c r="QBW109" s="364"/>
      <c r="QBX109" s="364"/>
      <c r="QBY109" s="364"/>
      <c r="QBZ109" s="364"/>
      <c r="QCA109" s="364"/>
      <c r="QCB109" s="364"/>
      <c r="QCC109" s="364"/>
      <c r="QCD109" s="364"/>
      <c r="QCE109" s="364"/>
      <c r="QCF109" s="364"/>
      <c r="QCG109" s="364"/>
      <c r="QCH109" s="364"/>
      <c r="QCI109" s="364"/>
      <c r="QCJ109" s="364"/>
      <c r="QCK109" s="364"/>
      <c r="QCL109" s="364"/>
      <c r="QCM109" s="364"/>
      <c r="QCN109" s="364"/>
      <c r="QCO109" s="364"/>
      <c r="QCP109" s="364"/>
      <c r="QCQ109" s="364"/>
      <c r="QCR109" s="364"/>
      <c r="QCS109" s="364"/>
      <c r="QCT109" s="364"/>
      <c r="QCU109" s="364"/>
      <c r="QCV109" s="364"/>
      <c r="QCW109" s="364"/>
      <c r="QCX109" s="364"/>
      <c r="QCY109" s="364"/>
      <c r="QCZ109" s="364"/>
      <c r="QDA109" s="364"/>
      <c r="QDB109" s="364"/>
      <c r="QDC109" s="364"/>
      <c r="QDD109" s="364"/>
      <c r="QDE109" s="364"/>
      <c r="QDF109" s="364"/>
      <c r="QDG109" s="364"/>
      <c r="QDH109" s="364"/>
      <c r="QDI109" s="364"/>
      <c r="QDJ109" s="364"/>
      <c r="QDK109" s="364"/>
      <c r="QDL109" s="364"/>
      <c r="QDM109" s="364"/>
      <c r="QDN109" s="364"/>
      <c r="QDO109" s="364"/>
      <c r="QDP109" s="364"/>
      <c r="QDQ109" s="364"/>
      <c r="QDR109" s="364"/>
      <c r="QDS109" s="364"/>
      <c r="QDT109" s="364"/>
      <c r="QDU109" s="364"/>
      <c r="QDV109" s="364"/>
      <c r="QDW109" s="364"/>
      <c r="QDX109" s="364"/>
      <c r="QDY109" s="364"/>
      <c r="QDZ109" s="364"/>
      <c r="QEA109" s="364"/>
      <c r="QEB109" s="364"/>
      <c r="QEC109" s="364"/>
      <c r="QED109" s="364"/>
      <c r="QEE109" s="364"/>
      <c r="QEF109" s="364"/>
      <c r="QEG109" s="364"/>
      <c r="QEH109" s="364"/>
      <c r="QEI109" s="364"/>
      <c r="QEJ109" s="364"/>
      <c r="QEK109" s="364"/>
      <c r="QEL109" s="364"/>
      <c r="QEM109" s="364"/>
      <c r="QEN109" s="364"/>
      <c r="QEO109" s="364"/>
      <c r="QEP109" s="364"/>
      <c r="QEQ109" s="364"/>
      <c r="QER109" s="364"/>
      <c r="QES109" s="364"/>
      <c r="QET109" s="364"/>
      <c r="QEU109" s="364"/>
      <c r="QEV109" s="364"/>
      <c r="QEW109" s="364"/>
      <c r="QEX109" s="364"/>
      <c r="QEY109" s="364"/>
      <c r="QEZ109" s="364"/>
      <c r="QFA109" s="364"/>
      <c r="QFB109" s="364"/>
      <c r="QFC109" s="364"/>
      <c r="QFD109" s="364"/>
      <c r="QFE109" s="364"/>
      <c r="QFF109" s="364"/>
      <c r="QFG109" s="364"/>
      <c r="QFH109" s="364"/>
      <c r="QFI109" s="364"/>
      <c r="QFJ109" s="364"/>
      <c r="QFK109" s="364"/>
      <c r="QFL109" s="364"/>
      <c r="QFM109" s="364"/>
      <c r="QFN109" s="364"/>
      <c r="QFO109" s="364"/>
      <c r="QFP109" s="364"/>
      <c r="QFQ109" s="364"/>
      <c r="QFR109" s="364"/>
      <c r="QFS109" s="364"/>
      <c r="QFT109" s="364"/>
      <c r="QFU109" s="364"/>
      <c r="QFV109" s="364"/>
      <c r="QFW109" s="364"/>
      <c r="QFX109" s="364"/>
      <c r="QFY109" s="364"/>
      <c r="QFZ109" s="364"/>
      <c r="QGA109" s="364"/>
      <c r="QGB109" s="364"/>
      <c r="QGC109" s="364"/>
      <c r="QGD109" s="364"/>
      <c r="QGE109" s="364"/>
      <c r="QGF109" s="364"/>
      <c r="QGG109" s="364"/>
      <c r="QGH109" s="364"/>
      <c r="QGI109" s="364"/>
      <c r="QGJ109" s="364"/>
      <c r="QGK109" s="364"/>
      <c r="QGL109" s="364"/>
      <c r="QGM109" s="364"/>
      <c r="QGN109" s="364"/>
      <c r="QGO109" s="364"/>
      <c r="QGP109" s="364"/>
      <c r="QGQ109" s="364"/>
      <c r="QGR109" s="364"/>
      <c r="QGS109" s="364"/>
      <c r="QGT109" s="364"/>
      <c r="QGU109" s="364"/>
      <c r="QGV109" s="364"/>
      <c r="QGW109" s="364"/>
      <c r="QGX109" s="364"/>
      <c r="QGY109" s="364"/>
      <c r="QGZ109" s="364"/>
      <c r="QHA109" s="364"/>
      <c r="QHB109" s="364"/>
      <c r="QHC109" s="364"/>
      <c r="QHD109" s="364"/>
      <c r="QHE109" s="364"/>
      <c r="QHF109" s="364"/>
      <c r="QHG109" s="364"/>
      <c r="QHH109" s="364"/>
      <c r="QHI109" s="364"/>
      <c r="QHJ109" s="364"/>
      <c r="QHK109" s="364"/>
      <c r="QHL109" s="364"/>
      <c r="QHM109" s="364"/>
      <c r="QHN109" s="364"/>
      <c r="QHO109" s="364"/>
      <c r="QHP109" s="364"/>
      <c r="QHQ109" s="364"/>
      <c r="QHR109" s="364"/>
      <c r="QHS109" s="364"/>
      <c r="QHT109" s="364"/>
      <c r="QHU109" s="364"/>
      <c r="QHV109" s="364"/>
      <c r="QHW109" s="364"/>
      <c r="QHX109" s="364"/>
      <c r="QHY109" s="364"/>
      <c r="QHZ109" s="364"/>
      <c r="QIA109" s="364"/>
      <c r="QIB109" s="364"/>
      <c r="QIC109" s="364"/>
      <c r="QID109" s="364"/>
      <c r="QIE109" s="364"/>
      <c r="QIF109" s="364"/>
      <c r="QIG109" s="364"/>
      <c r="QIH109" s="364"/>
      <c r="QII109" s="364"/>
      <c r="QIJ109" s="364"/>
      <c r="QIK109" s="364"/>
      <c r="QIL109" s="364"/>
      <c r="QIM109" s="364"/>
      <c r="QIN109" s="364"/>
      <c r="QIO109" s="364"/>
      <c r="QIP109" s="364"/>
      <c r="QIQ109" s="364"/>
      <c r="QIR109" s="364"/>
      <c r="QIS109" s="364"/>
      <c r="QIT109" s="364"/>
      <c r="QIU109" s="364"/>
      <c r="QIV109" s="364"/>
      <c r="QIW109" s="364"/>
      <c r="QIX109" s="364"/>
      <c r="QIY109" s="364"/>
      <c r="QIZ109" s="364"/>
      <c r="QJA109" s="364"/>
      <c r="QJB109" s="364"/>
      <c r="QJC109" s="364"/>
      <c r="QJD109" s="364"/>
      <c r="QJE109" s="364"/>
      <c r="QJF109" s="364"/>
      <c r="QJG109" s="364"/>
      <c r="QJH109" s="364"/>
      <c r="QJI109" s="364"/>
      <c r="QJJ109" s="364"/>
      <c r="QJK109" s="364"/>
      <c r="QJL109" s="364"/>
      <c r="QJM109" s="364"/>
      <c r="QJN109" s="364"/>
      <c r="QJO109" s="364"/>
      <c r="QJP109" s="364"/>
      <c r="QJQ109" s="364"/>
      <c r="QJR109" s="364"/>
      <c r="QJS109" s="364"/>
      <c r="QJT109" s="364"/>
      <c r="QJU109" s="364"/>
      <c r="QJV109" s="364"/>
      <c r="QJW109" s="364"/>
      <c r="QJX109" s="364"/>
      <c r="QJY109" s="364"/>
      <c r="QJZ109" s="364"/>
      <c r="QKA109" s="364"/>
      <c r="QKB109" s="364"/>
      <c r="QKC109" s="364"/>
      <c r="QKD109" s="364"/>
      <c r="QKE109" s="364"/>
      <c r="QKF109" s="364"/>
      <c r="QKG109" s="364"/>
      <c r="QKH109" s="364"/>
      <c r="QKI109" s="364"/>
      <c r="QKJ109" s="364"/>
      <c r="QKK109" s="364"/>
      <c r="QKL109" s="364"/>
      <c r="QKM109" s="364"/>
      <c r="QKN109" s="364"/>
      <c r="QKO109" s="364"/>
      <c r="QKP109" s="364"/>
      <c r="QKQ109" s="364"/>
      <c r="QKR109" s="364"/>
      <c r="QKS109" s="364"/>
      <c r="QKT109" s="364"/>
      <c r="QKU109" s="364"/>
      <c r="QKV109" s="364"/>
      <c r="QKW109" s="364"/>
      <c r="QKX109" s="364"/>
      <c r="QKY109" s="364"/>
      <c r="QKZ109" s="364"/>
      <c r="QLA109" s="364"/>
      <c r="QLB109" s="364"/>
      <c r="QLC109" s="364"/>
      <c r="QLD109" s="364"/>
      <c r="QLE109" s="364"/>
      <c r="QLF109" s="364"/>
      <c r="QLG109" s="364"/>
      <c r="QLH109" s="364"/>
      <c r="QLI109" s="364"/>
      <c r="QLJ109" s="364"/>
      <c r="QLK109" s="364"/>
      <c r="QLL109" s="364"/>
      <c r="QLM109" s="364"/>
      <c r="QLN109" s="364"/>
      <c r="QLO109" s="364"/>
      <c r="QLP109" s="364"/>
      <c r="QLQ109" s="364"/>
      <c r="QLR109" s="364"/>
      <c r="QLS109" s="364"/>
      <c r="QLT109" s="364"/>
      <c r="QLU109" s="364"/>
      <c r="QLV109" s="364"/>
      <c r="QLW109" s="364"/>
      <c r="QLX109" s="364"/>
      <c r="QLY109" s="364"/>
      <c r="QLZ109" s="364"/>
      <c r="QMA109" s="364"/>
      <c r="QMB109" s="364"/>
      <c r="QMC109" s="364"/>
      <c r="QMD109" s="364"/>
      <c r="QME109" s="364"/>
      <c r="QMF109" s="364"/>
      <c r="QMG109" s="364"/>
      <c r="QMH109" s="364"/>
      <c r="QMI109" s="364"/>
      <c r="QMJ109" s="364"/>
      <c r="QMK109" s="364"/>
      <c r="QML109" s="364"/>
      <c r="QMM109" s="364"/>
      <c r="QMN109" s="364"/>
      <c r="QMO109" s="364"/>
      <c r="QMP109" s="364"/>
      <c r="QMQ109" s="364"/>
      <c r="QMR109" s="364"/>
      <c r="QMS109" s="364"/>
      <c r="QMT109" s="364"/>
      <c r="QMU109" s="364"/>
      <c r="QMV109" s="364"/>
      <c r="QMW109" s="364"/>
      <c r="QMX109" s="364"/>
      <c r="QMY109" s="364"/>
      <c r="QMZ109" s="364"/>
      <c r="QNA109" s="364"/>
      <c r="QNB109" s="364"/>
      <c r="QNC109" s="364"/>
      <c r="QND109" s="364"/>
      <c r="QNE109" s="364"/>
      <c r="QNF109" s="364"/>
      <c r="QNG109" s="364"/>
      <c r="QNH109" s="364"/>
      <c r="QNI109" s="364"/>
      <c r="QNJ109" s="364"/>
      <c r="QNK109" s="364"/>
      <c r="QNL109" s="364"/>
      <c r="QNM109" s="364"/>
      <c r="QNN109" s="364"/>
      <c r="QNO109" s="364"/>
      <c r="QNP109" s="364"/>
      <c r="QNQ109" s="364"/>
      <c r="QNR109" s="364"/>
      <c r="QNS109" s="364"/>
      <c r="QNT109" s="364"/>
      <c r="QNU109" s="364"/>
      <c r="QNV109" s="364"/>
      <c r="QNW109" s="364"/>
      <c r="QNX109" s="364"/>
      <c r="QNY109" s="364"/>
      <c r="QNZ109" s="364"/>
      <c r="QOA109" s="364"/>
      <c r="QOB109" s="364"/>
      <c r="QOC109" s="364"/>
      <c r="QOD109" s="364"/>
      <c r="QOE109" s="364"/>
      <c r="QOF109" s="364"/>
      <c r="QOG109" s="364"/>
      <c r="QOH109" s="364"/>
      <c r="QOI109" s="364"/>
      <c r="QOJ109" s="364"/>
      <c r="QOK109" s="364"/>
      <c r="QOL109" s="364"/>
      <c r="QOM109" s="364"/>
      <c r="QON109" s="364"/>
      <c r="QOO109" s="364"/>
      <c r="QOP109" s="364"/>
      <c r="QOQ109" s="364"/>
      <c r="QOR109" s="364"/>
      <c r="QOS109" s="364"/>
      <c r="QOT109" s="364"/>
      <c r="QOU109" s="364"/>
      <c r="QOV109" s="364"/>
      <c r="QOW109" s="364"/>
      <c r="QOX109" s="364"/>
      <c r="QOY109" s="364"/>
      <c r="QOZ109" s="364"/>
      <c r="QPA109" s="364"/>
      <c r="QPB109" s="364"/>
      <c r="QPC109" s="364"/>
      <c r="QPD109" s="364"/>
      <c r="QPE109" s="364"/>
      <c r="QPF109" s="364"/>
      <c r="QPG109" s="364"/>
      <c r="QPH109" s="364"/>
      <c r="QPI109" s="364"/>
      <c r="QPJ109" s="364"/>
      <c r="QPK109" s="364"/>
      <c r="QPL109" s="364"/>
      <c r="QPM109" s="364"/>
      <c r="QPN109" s="364"/>
      <c r="QPO109" s="364"/>
      <c r="QPP109" s="364"/>
      <c r="QPQ109" s="364"/>
      <c r="QPR109" s="364"/>
      <c r="QPS109" s="364"/>
      <c r="QPT109" s="364"/>
      <c r="QPU109" s="364"/>
      <c r="QPV109" s="364"/>
      <c r="QPW109" s="364"/>
      <c r="QPX109" s="364"/>
      <c r="QPY109" s="364"/>
      <c r="QPZ109" s="364"/>
      <c r="QQA109" s="364"/>
      <c r="QQB109" s="364"/>
      <c r="QQC109" s="364"/>
      <c r="QQD109" s="364"/>
      <c r="QQE109" s="364"/>
      <c r="QQF109" s="364"/>
      <c r="QQG109" s="364"/>
      <c r="QQH109" s="364"/>
      <c r="QQI109" s="364"/>
      <c r="QQJ109" s="364"/>
      <c r="QQK109" s="364"/>
      <c r="QQL109" s="364"/>
      <c r="QQM109" s="364"/>
      <c r="QQN109" s="364"/>
      <c r="QQO109" s="364"/>
      <c r="QQP109" s="364"/>
      <c r="QQQ109" s="364"/>
      <c r="QQR109" s="364"/>
      <c r="QQS109" s="364"/>
      <c r="QQT109" s="364"/>
      <c r="QQU109" s="364"/>
      <c r="QQV109" s="364"/>
      <c r="QQW109" s="364"/>
      <c r="QQX109" s="364"/>
      <c r="QQY109" s="364"/>
      <c r="QQZ109" s="364"/>
      <c r="QRA109" s="364"/>
      <c r="QRB109" s="364"/>
      <c r="QRC109" s="364"/>
      <c r="QRD109" s="364"/>
      <c r="QRE109" s="364"/>
      <c r="QRF109" s="364"/>
      <c r="QRG109" s="364"/>
      <c r="QRH109" s="364"/>
      <c r="QRI109" s="364"/>
      <c r="QRJ109" s="364"/>
      <c r="QRK109" s="364"/>
      <c r="QRL109" s="364"/>
      <c r="QRM109" s="364"/>
      <c r="QRN109" s="364"/>
      <c r="QRO109" s="364"/>
      <c r="QRP109" s="364"/>
      <c r="QRQ109" s="364"/>
      <c r="QRR109" s="364"/>
      <c r="QRS109" s="364"/>
      <c r="QRT109" s="364"/>
      <c r="QRU109" s="364"/>
      <c r="QRV109" s="364"/>
      <c r="QRW109" s="364"/>
      <c r="QRX109" s="364"/>
      <c r="QRY109" s="364"/>
      <c r="QRZ109" s="364"/>
      <c r="QSA109" s="364"/>
      <c r="QSB109" s="364"/>
      <c r="QSC109" s="364"/>
      <c r="QSD109" s="364"/>
      <c r="QSE109" s="364"/>
      <c r="QSF109" s="364"/>
      <c r="QSG109" s="364"/>
      <c r="QSH109" s="364"/>
      <c r="QSI109" s="364"/>
      <c r="QSJ109" s="364"/>
      <c r="QSK109" s="364"/>
      <c r="QSL109" s="364"/>
      <c r="QSM109" s="364"/>
      <c r="QSN109" s="364"/>
      <c r="QSO109" s="364"/>
      <c r="QSP109" s="364"/>
      <c r="QSQ109" s="364"/>
      <c r="QSR109" s="364"/>
      <c r="QSS109" s="364"/>
      <c r="QST109" s="364"/>
      <c r="QSU109" s="364"/>
      <c r="QSV109" s="364"/>
      <c r="QSW109" s="364"/>
      <c r="QSX109" s="364"/>
      <c r="QSY109" s="364"/>
      <c r="QSZ109" s="364"/>
      <c r="QTA109" s="364"/>
      <c r="QTB109" s="364"/>
      <c r="QTC109" s="364"/>
      <c r="QTD109" s="364"/>
      <c r="QTE109" s="364"/>
      <c r="QTF109" s="364"/>
      <c r="QTG109" s="364"/>
      <c r="QTH109" s="364"/>
      <c r="QTI109" s="364"/>
      <c r="QTJ109" s="364"/>
      <c r="QTK109" s="364"/>
      <c r="QTL109" s="364"/>
      <c r="QTM109" s="364"/>
      <c r="QTN109" s="364"/>
      <c r="QTO109" s="364"/>
      <c r="QTP109" s="364"/>
      <c r="QTQ109" s="364"/>
      <c r="QTR109" s="364"/>
      <c r="QTS109" s="364"/>
      <c r="QTT109" s="364"/>
      <c r="QTU109" s="364"/>
      <c r="QTV109" s="364"/>
      <c r="QTW109" s="364"/>
      <c r="QTX109" s="364"/>
      <c r="QTY109" s="364"/>
      <c r="QTZ109" s="364"/>
      <c r="QUA109" s="364"/>
      <c r="QUB109" s="364"/>
      <c r="QUC109" s="364"/>
      <c r="QUD109" s="364"/>
      <c r="QUE109" s="364"/>
      <c r="QUF109" s="364"/>
      <c r="QUG109" s="364"/>
      <c r="QUH109" s="364"/>
      <c r="QUI109" s="364"/>
      <c r="QUJ109" s="364"/>
      <c r="QUK109" s="364"/>
      <c r="QUL109" s="364"/>
      <c r="QUM109" s="364"/>
      <c r="QUN109" s="364"/>
      <c r="QUO109" s="364"/>
      <c r="QUP109" s="364"/>
      <c r="QUQ109" s="364"/>
      <c r="QUR109" s="364"/>
      <c r="QUS109" s="364"/>
      <c r="QUT109" s="364"/>
      <c r="QUU109" s="364"/>
      <c r="QUV109" s="364"/>
      <c r="QUW109" s="364"/>
      <c r="QUX109" s="364"/>
      <c r="QUY109" s="364"/>
      <c r="QUZ109" s="364"/>
      <c r="QVA109" s="364"/>
      <c r="QVB109" s="364"/>
      <c r="QVC109" s="364"/>
      <c r="QVD109" s="364"/>
      <c r="QVE109" s="364"/>
      <c r="QVF109" s="364"/>
      <c r="QVG109" s="364"/>
      <c r="QVH109" s="364"/>
      <c r="QVI109" s="364"/>
      <c r="QVJ109" s="364"/>
      <c r="QVK109" s="364"/>
      <c r="QVL109" s="364"/>
      <c r="QVM109" s="364"/>
      <c r="QVN109" s="364"/>
      <c r="QVO109" s="364"/>
      <c r="QVP109" s="364"/>
      <c r="QVQ109" s="364"/>
      <c r="QVR109" s="364"/>
      <c r="QVS109" s="364"/>
      <c r="QVT109" s="364"/>
      <c r="QVU109" s="364"/>
      <c r="QVV109" s="364"/>
      <c r="QVW109" s="364"/>
      <c r="QVX109" s="364"/>
      <c r="QVY109" s="364"/>
      <c r="QVZ109" s="364"/>
      <c r="QWA109" s="364"/>
      <c r="QWB109" s="364"/>
      <c r="QWC109" s="364"/>
      <c r="QWD109" s="364"/>
      <c r="QWE109" s="364"/>
      <c r="QWF109" s="364"/>
      <c r="QWG109" s="364"/>
      <c r="QWH109" s="364"/>
      <c r="QWI109" s="364"/>
      <c r="QWJ109" s="364"/>
      <c r="QWK109" s="364"/>
      <c r="QWL109" s="364"/>
      <c r="QWM109" s="364"/>
      <c r="QWN109" s="364"/>
      <c r="QWO109" s="364"/>
      <c r="QWP109" s="364"/>
      <c r="QWQ109" s="364"/>
      <c r="QWR109" s="364"/>
      <c r="QWS109" s="364"/>
      <c r="QWT109" s="364"/>
      <c r="QWU109" s="364"/>
      <c r="QWV109" s="364"/>
      <c r="QWW109" s="364"/>
      <c r="QWX109" s="364"/>
      <c r="QWY109" s="364"/>
      <c r="QWZ109" s="364"/>
      <c r="QXA109" s="364"/>
      <c r="QXB109" s="364"/>
      <c r="QXC109" s="364"/>
      <c r="QXD109" s="364"/>
      <c r="QXE109" s="364"/>
      <c r="QXF109" s="364"/>
      <c r="QXG109" s="364"/>
      <c r="QXH109" s="364"/>
      <c r="QXI109" s="364"/>
      <c r="QXJ109" s="364"/>
      <c r="QXK109" s="364"/>
      <c r="QXL109" s="364"/>
      <c r="QXM109" s="364"/>
      <c r="QXN109" s="364"/>
      <c r="QXO109" s="364"/>
      <c r="QXP109" s="364"/>
      <c r="QXQ109" s="364"/>
      <c r="QXR109" s="364"/>
      <c r="QXS109" s="364"/>
      <c r="QXT109" s="364"/>
      <c r="QXU109" s="364"/>
      <c r="QXV109" s="364"/>
      <c r="QXW109" s="364"/>
      <c r="QXX109" s="364"/>
      <c r="QXY109" s="364"/>
      <c r="QXZ109" s="364"/>
      <c r="QYA109" s="364"/>
      <c r="QYB109" s="364"/>
      <c r="QYC109" s="364"/>
      <c r="QYD109" s="364"/>
      <c r="QYE109" s="364"/>
      <c r="QYF109" s="364"/>
      <c r="QYG109" s="364"/>
      <c r="QYH109" s="364"/>
      <c r="QYI109" s="364"/>
      <c r="QYJ109" s="364"/>
      <c r="QYK109" s="364"/>
      <c r="QYL109" s="364"/>
      <c r="QYM109" s="364"/>
      <c r="QYN109" s="364"/>
      <c r="QYO109" s="364"/>
      <c r="QYP109" s="364"/>
      <c r="QYQ109" s="364"/>
      <c r="QYR109" s="364"/>
      <c r="QYS109" s="364"/>
      <c r="QYT109" s="364"/>
      <c r="QYU109" s="364"/>
      <c r="QYV109" s="364"/>
      <c r="QYW109" s="364"/>
      <c r="QYX109" s="364"/>
      <c r="QYY109" s="364"/>
      <c r="QYZ109" s="364"/>
      <c r="QZA109" s="364"/>
      <c r="QZB109" s="364"/>
      <c r="QZC109" s="364"/>
      <c r="QZD109" s="364"/>
      <c r="QZE109" s="364"/>
      <c r="QZF109" s="364"/>
      <c r="QZG109" s="364"/>
      <c r="QZH109" s="364"/>
      <c r="QZI109" s="364"/>
      <c r="QZJ109" s="364"/>
      <c r="QZK109" s="364"/>
      <c r="QZL109" s="364"/>
      <c r="QZM109" s="364"/>
      <c r="QZN109" s="364"/>
      <c r="QZO109" s="364"/>
      <c r="QZP109" s="364"/>
      <c r="QZQ109" s="364"/>
      <c r="QZR109" s="364"/>
      <c r="QZS109" s="364"/>
      <c r="QZT109" s="364"/>
      <c r="QZU109" s="364"/>
      <c r="QZV109" s="364"/>
      <c r="QZW109" s="364"/>
      <c r="QZX109" s="364"/>
      <c r="QZY109" s="364"/>
      <c r="QZZ109" s="364"/>
      <c r="RAA109" s="364"/>
      <c r="RAB109" s="364"/>
      <c r="RAC109" s="364"/>
      <c r="RAD109" s="364"/>
      <c r="RAE109" s="364"/>
      <c r="RAF109" s="364"/>
      <c r="RAG109" s="364"/>
      <c r="RAH109" s="364"/>
      <c r="RAI109" s="364"/>
      <c r="RAJ109" s="364"/>
      <c r="RAK109" s="364"/>
      <c r="RAL109" s="364"/>
      <c r="RAM109" s="364"/>
      <c r="RAN109" s="364"/>
      <c r="RAO109" s="364"/>
      <c r="RAP109" s="364"/>
      <c r="RAQ109" s="364"/>
      <c r="RAR109" s="364"/>
      <c r="RAS109" s="364"/>
      <c r="RAT109" s="364"/>
      <c r="RAU109" s="364"/>
      <c r="RAV109" s="364"/>
      <c r="RAW109" s="364"/>
      <c r="RAX109" s="364"/>
      <c r="RAY109" s="364"/>
      <c r="RAZ109" s="364"/>
      <c r="RBA109" s="364"/>
      <c r="RBB109" s="364"/>
      <c r="RBC109" s="364"/>
      <c r="RBD109" s="364"/>
      <c r="RBE109" s="364"/>
      <c r="RBF109" s="364"/>
      <c r="RBG109" s="364"/>
      <c r="RBH109" s="364"/>
      <c r="RBI109" s="364"/>
      <c r="RBJ109" s="364"/>
      <c r="RBK109" s="364"/>
      <c r="RBL109" s="364"/>
      <c r="RBM109" s="364"/>
      <c r="RBN109" s="364"/>
      <c r="RBO109" s="364"/>
      <c r="RBP109" s="364"/>
      <c r="RBQ109" s="364"/>
      <c r="RBR109" s="364"/>
      <c r="RBS109" s="364"/>
      <c r="RBT109" s="364"/>
      <c r="RBU109" s="364"/>
      <c r="RBV109" s="364"/>
      <c r="RBW109" s="364"/>
      <c r="RBX109" s="364"/>
      <c r="RBY109" s="364"/>
      <c r="RBZ109" s="364"/>
      <c r="RCA109" s="364"/>
      <c r="RCB109" s="364"/>
      <c r="RCC109" s="364"/>
      <c r="RCD109" s="364"/>
      <c r="RCE109" s="364"/>
      <c r="RCF109" s="364"/>
      <c r="RCG109" s="364"/>
      <c r="RCH109" s="364"/>
      <c r="RCI109" s="364"/>
      <c r="RCJ109" s="364"/>
      <c r="RCK109" s="364"/>
      <c r="RCL109" s="364"/>
      <c r="RCM109" s="364"/>
      <c r="RCN109" s="364"/>
      <c r="RCO109" s="364"/>
      <c r="RCP109" s="364"/>
      <c r="RCQ109" s="364"/>
      <c r="RCR109" s="364"/>
      <c r="RCS109" s="364"/>
      <c r="RCT109" s="364"/>
      <c r="RCU109" s="364"/>
      <c r="RCV109" s="364"/>
      <c r="RCW109" s="364"/>
      <c r="RCX109" s="364"/>
      <c r="RCY109" s="364"/>
      <c r="RCZ109" s="364"/>
      <c r="RDA109" s="364"/>
      <c r="RDB109" s="364"/>
      <c r="RDC109" s="364"/>
      <c r="RDD109" s="364"/>
      <c r="RDE109" s="364"/>
      <c r="RDF109" s="364"/>
      <c r="RDG109" s="364"/>
      <c r="RDH109" s="364"/>
      <c r="RDI109" s="364"/>
      <c r="RDJ109" s="364"/>
      <c r="RDK109" s="364"/>
      <c r="RDL109" s="364"/>
      <c r="RDM109" s="364"/>
      <c r="RDN109" s="364"/>
      <c r="RDO109" s="364"/>
      <c r="RDP109" s="364"/>
      <c r="RDQ109" s="364"/>
      <c r="RDR109" s="364"/>
      <c r="RDS109" s="364"/>
      <c r="RDT109" s="364"/>
      <c r="RDU109" s="364"/>
      <c r="RDV109" s="364"/>
      <c r="RDW109" s="364"/>
      <c r="RDX109" s="364"/>
      <c r="RDY109" s="364"/>
      <c r="RDZ109" s="364"/>
      <c r="REA109" s="364"/>
      <c r="REB109" s="364"/>
      <c r="REC109" s="364"/>
      <c r="RED109" s="364"/>
      <c r="REE109" s="364"/>
      <c r="REF109" s="364"/>
      <c r="REG109" s="364"/>
      <c r="REH109" s="364"/>
      <c r="REI109" s="364"/>
      <c r="REJ109" s="364"/>
      <c r="REK109" s="364"/>
      <c r="REL109" s="364"/>
      <c r="REM109" s="364"/>
      <c r="REN109" s="364"/>
      <c r="REO109" s="364"/>
      <c r="REP109" s="364"/>
      <c r="REQ109" s="364"/>
      <c r="RER109" s="364"/>
      <c r="RES109" s="364"/>
      <c r="RET109" s="364"/>
      <c r="REU109" s="364"/>
      <c r="REV109" s="364"/>
      <c r="REW109" s="364"/>
      <c r="REX109" s="364"/>
      <c r="REY109" s="364"/>
      <c r="REZ109" s="364"/>
      <c r="RFA109" s="364"/>
      <c r="RFB109" s="364"/>
      <c r="RFC109" s="364"/>
      <c r="RFD109" s="364"/>
      <c r="RFE109" s="364"/>
      <c r="RFF109" s="364"/>
      <c r="RFG109" s="364"/>
      <c r="RFH109" s="364"/>
      <c r="RFI109" s="364"/>
      <c r="RFJ109" s="364"/>
      <c r="RFK109" s="364"/>
      <c r="RFL109" s="364"/>
      <c r="RFM109" s="364"/>
      <c r="RFN109" s="364"/>
      <c r="RFO109" s="364"/>
      <c r="RFP109" s="364"/>
      <c r="RFQ109" s="364"/>
      <c r="RFR109" s="364"/>
      <c r="RFS109" s="364"/>
      <c r="RFT109" s="364"/>
      <c r="RFU109" s="364"/>
      <c r="RFV109" s="364"/>
      <c r="RFW109" s="364"/>
      <c r="RFX109" s="364"/>
      <c r="RFY109" s="364"/>
      <c r="RFZ109" s="364"/>
      <c r="RGA109" s="364"/>
      <c r="RGB109" s="364"/>
      <c r="RGC109" s="364"/>
      <c r="RGD109" s="364"/>
      <c r="RGE109" s="364"/>
      <c r="RGF109" s="364"/>
      <c r="RGG109" s="364"/>
      <c r="RGH109" s="364"/>
      <c r="RGI109" s="364"/>
      <c r="RGJ109" s="364"/>
      <c r="RGK109" s="364"/>
      <c r="RGL109" s="364"/>
      <c r="RGM109" s="364"/>
      <c r="RGN109" s="364"/>
      <c r="RGO109" s="364"/>
      <c r="RGP109" s="364"/>
      <c r="RGQ109" s="364"/>
      <c r="RGR109" s="364"/>
      <c r="RGS109" s="364"/>
      <c r="RGT109" s="364"/>
      <c r="RGU109" s="364"/>
      <c r="RGV109" s="364"/>
      <c r="RGW109" s="364"/>
      <c r="RGX109" s="364"/>
      <c r="RGY109" s="364"/>
      <c r="RGZ109" s="364"/>
      <c r="RHA109" s="364"/>
      <c r="RHB109" s="364"/>
      <c r="RHC109" s="364"/>
      <c r="RHD109" s="364"/>
      <c r="RHE109" s="364"/>
      <c r="RHF109" s="364"/>
      <c r="RHG109" s="364"/>
      <c r="RHH109" s="364"/>
      <c r="RHI109" s="364"/>
      <c r="RHJ109" s="364"/>
      <c r="RHK109" s="364"/>
      <c r="RHL109" s="364"/>
      <c r="RHM109" s="364"/>
      <c r="RHN109" s="364"/>
      <c r="RHO109" s="364"/>
      <c r="RHP109" s="364"/>
      <c r="RHQ109" s="364"/>
      <c r="RHR109" s="364"/>
      <c r="RHS109" s="364"/>
      <c r="RHT109" s="364"/>
      <c r="RHU109" s="364"/>
      <c r="RHV109" s="364"/>
      <c r="RHW109" s="364"/>
      <c r="RHX109" s="364"/>
      <c r="RHY109" s="364"/>
      <c r="RHZ109" s="364"/>
      <c r="RIA109" s="364"/>
      <c r="RIB109" s="364"/>
      <c r="RIC109" s="364"/>
      <c r="RID109" s="364"/>
      <c r="RIE109" s="364"/>
      <c r="RIF109" s="364"/>
      <c r="RIG109" s="364"/>
      <c r="RIH109" s="364"/>
      <c r="RII109" s="364"/>
      <c r="RIJ109" s="364"/>
      <c r="RIK109" s="364"/>
      <c r="RIL109" s="364"/>
      <c r="RIM109" s="364"/>
      <c r="RIN109" s="364"/>
      <c r="RIO109" s="364"/>
      <c r="RIP109" s="364"/>
      <c r="RIQ109" s="364"/>
      <c r="RIR109" s="364"/>
      <c r="RIS109" s="364"/>
      <c r="RIT109" s="364"/>
      <c r="RIU109" s="364"/>
      <c r="RIV109" s="364"/>
      <c r="RIW109" s="364"/>
      <c r="RIX109" s="364"/>
      <c r="RIY109" s="364"/>
      <c r="RIZ109" s="364"/>
      <c r="RJA109" s="364"/>
      <c r="RJB109" s="364"/>
      <c r="RJC109" s="364"/>
      <c r="RJD109" s="364"/>
      <c r="RJE109" s="364"/>
      <c r="RJF109" s="364"/>
      <c r="RJG109" s="364"/>
      <c r="RJH109" s="364"/>
      <c r="RJI109" s="364"/>
      <c r="RJJ109" s="364"/>
      <c r="RJK109" s="364"/>
      <c r="RJL109" s="364"/>
      <c r="RJM109" s="364"/>
      <c r="RJN109" s="364"/>
      <c r="RJO109" s="364"/>
      <c r="RJP109" s="364"/>
      <c r="RJQ109" s="364"/>
      <c r="RJR109" s="364"/>
      <c r="RJS109" s="364"/>
      <c r="RJT109" s="364"/>
      <c r="RJU109" s="364"/>
      <c r="RJV109" s="364"/>
      <c r="RJW109" s="364"/>
      <c r="RJX109" s="364"/>
      <c r="RJY109" s="364"/>
      <c r="RJZ109" s="364"/>
      <c r="RKA109" s="364"/>
      <c r="RKB109" s="364"/>
      <c r="RKC109" s="364"/>
      <c r="RKD109" s="364"/>
      <c r="RKE109" s="364"/>
      <c r="RKF109" s="364"/>
      <c r="RKG109" s="364"/>
      <c r="RKH109" s="364"/>
      <c r="RKI109" s="364"/>
      <c r="RKJ109" s="364"/>
      <c r="RKK109" s="364"/>
      <c r="RKL109" s="364"/>
      <c r="RKM109" s="364"/>
      <c r="RKN109" s="364"/>
      <c r="RKO109" s="364"/>
      <c r="RKP109" s="364"/>
      <c r="RKQ109" s="364"/>
      <c r="RKR109" s="364"/>
      <c r="RKS109" s="364"/>
      <c r="RKT109" s="364"/>
      <c r="RKU109" s="364"/>
      <c r="RKV109" s="364"/>
      <c r="RKW109" s="364"/>
      <c r="RKX109" s="364"/>
      <c r="RKY109" s="364"/>
      <c r="RKZ109" s="364"/>
      <c r="RLA109" s="364"/>
      <c r="RLB109" s="364"/>
      <c r="RLC109" s="364"/>
      <c r="RLD109" s="364"/>
      <c r="RLE109" s="364"/>
      <c r="RLF109" s="364"/>
      <c r="RLG109" s="364"/>
      <c r="RLH109" s="364"/>
      <c r="RLI109" s="364"/>
      <c r="RLJ109" s="364"/>
      <c r="RLK109" s="364"/>
      <c r="RLL109" s="364"/>
      <c r="RLM109" s="364"/>
      <c r="RLN109" s="364"/>
      <c r="RLO109" s="364"/>
      <c r="RLP109" s="364"/>
      <c r="RLQ109" s="364"/>
      <c r="RLR109" s="364"/>
      <c r="RLS109" s="364"/>
      <c r="RLT109" s="364"/>
      <c r="RLU109" s="364"/>
      <c r="RLV109" s="364"/>
      <c r="RLW109" s="364"/>
      <c r="RLX109" s="364"/>
      <c r="RLY109" s="364"/>
      <c r="RLZ109" s="364"/>
      <c r="RMA109" s="364"/>
      <c r="RMB109" s="364"/>
      <c r="RMC109" s="364"/>
      <c r="RMD109" s="364"/>
      <c r="RME109" s="364"/>
      <c r="RMF109" s="364"/>
      <c r="RMG109" s="364"/>
      <c r="RMH109" s="364"/>
      <c r="RMI109" s="364"/>
      <c r="RMJ109" s="364"/>
      <c r="RMK109" s="364"/>
      <c r="RML109" s="364"/>
      <c r="RMM109" s="364"/>
      <c r="RMN109" s="364"/>
      <c r="RMO109" s="364"/>
      <c r="RMP109" s="364"/>
      <c r="RMQ109" s="364"/>
      <c r="RMR109" s="364"/>
      <c r="RMS109" s="364"/>
      <c r="RMT109" s="364"/>
      <c r="RMU109" s="364"/>
      <c r="RMV109" s="364"/>
      <c r="RMW109" s="364"/>
      <c r="RMX109" s="364"/>
      <c r="RMY109" s="364"/>
      <c r="RMZ109" s="364"/>
      <c r="RNA109" s="364"/>
      <c r="RNB109" s="364"/>
      <c r="RNC109" s="364"/>
      <c r="RND109" s="364"/>
      <c r="RNE109" s="364"/>
      <c r="RNF109" s="364"/>
      <c r="RNG109" s="364"/>
      <c r="RNH109" s="364"/>
      <c r="RNI109" s="364"/>
      <c r="RNJ109" s="364"/>
      <c r="RNK109" s="364"/>
      <c r="RNL109" s="364"/>
      <c r="RNM109" s="364"/>
      <c r="RNN109" s="364"/>
      <c r="RNO109" s="364"/>
      <c r="RNP109" s="364"/>
      <c r="RNQ109" s="364"/>
      <c r="RNR109" s="364"/>
      <c r="RNS109" s="364"/>
      <c r="RNT109" s="364"/>
      <c r="RNU109" s="364"/>
      <c r="RNV109" s="364"/>
      <c r="RNW109" s="364"/>
      <c r="RNX109" s="364"/>
      <c r="RNY109" s="364"/>
      <c r="RNZ109" s="364"/>
      <c r="ROA109" s="364"/>
      <c r="ROB109" s="364"/>
      <c r="ROC109" s="364"/>
      <c r="ROD109" s="364"/>
      <c r="ROE109" s="364"/>
      <c r="ROF109" s="364"/>
      <c r="ROG109" s="364"/>
      <c r="ROH109" s="364"/>
      <c r="ROI109" s="364"/>
      <c r="ROJ109" s="364"/>
      <c r="ROK109" s="364"/>
      <c r="ROL109" s="364"/>
      <c r="ROM109" s="364"/>
      <c r="RON109" s="364"/>
      <c r="ROO109" s="364"/>
      <c r="ROP109" s="364"/>
      <c r="ROQ109" s="364"/>
      <c r="ROR109" s="364"/>
      <c r="ROS109" s="364"/>
      <c r="ROT109" s="364"/>
      <c r="ROU109" s="364"/>
      <c r="ROV109" s="364"/>
      <c r="ROW109" s="364"/>
      <c r="ROX109" s="364"/>
      <c r="ROY109" s="364"/>
      <c r="ROZ109" s="364"/>
      <c r="RPA109" s="364"/>
      <c r="RPB109" s="364"/>
      <c r="RPC109" s="364"/>
      <c r="RPD109" s="364"/>
      <c r="RPE109" s="364"/>
      <c r="RPF109" s="364"/>
      <c r="RPG109" s="364"/>
      <c r="RPH109" s="364"/>
      <c r="RPI109" s="364"/>
      <c r="RPJ109" s="364"/>
      <c r="RPK109" s="364"/>
      <c r="RPL109" s="364"/>
      <c r="RPM109" s="364"/>
      <c r="RPN109" s="364"/>
      <c r="RPO109" s="364"/>
      <c r="RPP109" s="364"/>
      <c r="RPQ109" s="364"/>
      <c r="RPR109" s="364"/>
      <c r="RPS109" s="364"/>
      <c r="RPT109" s="364"/>
      <c r="RPU109" s="364"/>
      <c r="RPV109" s="364"/>
      <c r="RPW109" s="364"/>
      <c r="RPX109" s="364"/>
      <c r="RPY109" s="364"/>
      <c r="RPZ109" s="364"/>
      <c r="RQA109" s="364"/>
      <c r="RQB109" s="364"/>
      <c r="RQC109" s="364"/>
      <c r="RQD109" s="364"/>
      <c r="RQE109" s="364"/>
      <c r="RQF109" s="364"/>
      <c r="RQG109" s="364"/>
      <c r="RQH109" s="364"/>
      <c r="RQI109" s="364"/>
      <c r="RQJ109" s="364"/>
      <c r="RQK109" s="364"/>
      <c r="RQL109" s="364"/>
      <c r="RQM109" s="364"/>
      <c r="RQN109" s="364"/>
      <c r="RQO109" s="364"/>
      <c r="RQP109" s="364"/>
      <c r="RQQ109" s="364"/>
      <c r="RQR109" s="364"/>
      <c r="RQS109" s="364"/>
      <c r="RQT109" s="364"/>
      <c r="RQU109" s="364"/>
      <c r="RQV109" s="364"/>
      <c r="RQW109" s="364"/>
      <c r="RQX109" s="364"/>
      <c r="RQY109" s="364"/>
      <c r="RQZ109" s="364"/>
      <c r="RRA109" s="364"/>
      <c r="RRB109" s="364"/>
      <c r="RRC109" s="364"/>
      <c r="RRD109" s="364"/>
      <c r="RRE109" s="364"/>
      <c r="RRF109" s="364"/>
      <c r="RRG109" s="364"/>
      <c r="RRH109" s="364"/>
      <c r="RRI109" s="364"/>
      <c r="RRJ109" s="364"/>
      <c r="RRK109" s="364"/>
      <c r="RRL109" s="364"/>
      <c r="RRM109" s="364"/>
      <c r="RRN109" s="364"/>
      <c r="RRO109" s="364"/>
      <c r="RRP109" s="364"/>
      <c r="RRQ109" s="364"/>
      <c r="RRR109" s="364"/>
      <c r="RRS109" s="364"/>
      <c r="RRT109" s="364"/>
      <c r="RRU109" s="364"/>
      <c r="RRV109" s="364"/>
      <c r="RRW109" s="364"/>
      <c r="RRX109" s="364"/>
      <c r="RRY109" s="364"/>
      <c r="RRZ109" s="364"/>
      <c r="RSA109" s="364"/>
      <c r="RSB109" s="364"/>
      <c r="RSC109" s="364"/>
      <c r="RSD109" s="364"/>
      <c r="RSE109" s="364"/>
      <c r="RSF109" s="364"/>
      <c r="RSG109" s="364"/>
      <c r="RSH109" s="364"/>
      <c r="RSI109" s="364"/>
      <c r="RSJ109" s="364"/>
      <c r="RSK109" s="364"/>
      <c r="RSL109" s="364"/>
      <c r="RSM109" s="364"/>
      <c r="RSN109" s="364"/>
      <c r="RSO109" s="364"/>
      <c r="RSP109" s="364"/>
      <c r="RSQ109" s="364"/>
      <c r="RSR109" s="364"/>
      <c r="RSS109" s="364"/>
      <c r="RST109" s="364"/>
      <c r="RSU109" s="364"/>
      <c r="RSV109" s="364"/>
      <c r="RSW109" s="364"/>
      <c r="RSX109" s="364"/>
      <c r="RSY109" s="364"/>
      <c r="RSZ109" s="364"/>
      <c r="RTA109" s="364"/>
      <c r="RTB109" s="364"/>
      <c r="RTC109" s="364"/>
      <c r="RTD109" s="364"/>
      <c r="RTE109" s="364"/>
      <c r="RTF109" s="364"/>
      <c r="RTG109" s="364"/>
      <c r="RTH109" s="364"/>
      <c r="RTI109" s="364"/>
      <c r="RTJ109" s="364"/>
      <c r="RTK109" s="364"/>
      <c r="RTL109" s="364"/>
      <c r="RTM109" s="364"/>
      <c r="RTN109" s="364"/>
      <c r="RTO109" s="364"/>
      <c r="RTP109" s="364"/>
      <c r="RTQ109" s="364"/>
      <c r="RTR109" s="364"/>
      <c r="RTS109" s="364"/>
      <c r="RTT109" s="364"/>
      <c r="RTU109" s="364"/>
      <c r="RTV109" s="364"/>
      <c r="RTW109" s="364"/>
      <c r="RTX109" s="364"/>
      <c r="RTY109" s="364"/>
      <c r="RTZ109" s="364"/>
      <c r="RUA109" s="364"/>
      <c r="RUB109" s="364"/>
      <c r="RUC109" s="364"/>
      <c r="RUD109" s="364"/>
      <c r="RUE109" s="364"/>
      <c r="RUF109" s="364"/>
      <c r="RUG109" s="364"/>
      <c r="RUH109" s="364"/>
      <c r="RUI109" s="364"/>
      <c r="RUJ109" s="364"/>
      <c r="RUK109" s="364"/>
      <c r="RUL109" s="364"/>
      <c r="RUM109" s="364"/>
      <c r="RUN109" s="364"/>
      <c r="RUO109" s="364"/>
      <c r="RUP109" s="364"/>
      <c r="RUQ109" s="364"/>
      <c r="RUR109" s="364"/>
      <c r="RUS109" s="364"/>
      <c r="RUT109" s="364"/>
      <c r="RUU109" s="364"/>
      <c r="RUV109" s="364"/>
      <c r="RUW109" s="364"/>
      <c r="RUX109" s="364"/>
      <c r="RUY109" s="364"/>
      <c r="RUZ109" s="364"/>
      <c r="RVA109" s="364"/>
      <c r="RVB109" s="364"/>
      <c r="RVC109" s="364"/>
      <c r="RVD109" s="364"/>
      <c r="RVE109" s="364"/>
      <c r="RVF109" s="364"/>
      <c r="RVG109" s="364"/>
      <c r="RVH109" s="364"/>
      <c r="RVI109" s="364"/>
      <c r="RVJ109" s="364"/>
      <c r="RVK109" s="364"/>
      <c r="RVL109" s="364"/>
      <c r="RVM109" s="364"/>
      <c r="RVN109" s="364"/>
      <c r="RVO109" s="364"/>
      <c r="RVP109" s="364"/>
      <c r="RVQ109" s="364"/>
      <c r="RVR109" s="364"/>
      <c r="RVS109" s="364"/>
      <c r="RVT109" s="364"/>
      <c r="RVU109" s="364"/>
      <c r="RVV109" s="364"/>
      <c r="RVW109" s="364"/>
      <c r="RVX109" s="364"/>
      <c r="RVY109" s="364"/>
      <c r="RVZ109" s="364"/>
      <c r="RWA109" s="364"/>
      <c r="RWB109" s="364"/>
      <c r="RWC109" s="364"/>
      <c r="RWD109" s="364"/>
      <c r="RWE109" s="364"/>
      <c r="RWF109" s="364"/>
      <c r="RWG109" s="364"/>
      <c r="RWH109" s="364"/>
      <c r="RWI109" s="364"/>
      <c r="RWJ109" s="364"/>
      <c r="RWK109" s="364"/>
      <c r="RWL109" s="364"/>
      <c r="RWM109" s="364"/>
      <c r="RWN109" s="364"/>
      <c r="RWO109" s="364"/>
      <c r="RWP109" s="364"/>
      <c r="RWQ109" s="364"/>
      <c r="RWR109" s="364"/>
      <c r="RWS109" s="364"/>
      <c r="RWT109" s="364"/>
      <c r="RWU109" s="364"/>
      <c r="RWV109" s="364"/>
      <c r="RWW109" s="364"/>
      <c r="RWX109" s="364"/>
      <c r="RWY109" s="364"/>
      <c r="RWZ109" s="364"/>
      <c r="RXA109" s="364"/>
      <c r="RXB109" s="364"/>
      <c r="RXC109" s="364"/>
      <c r="RXD109" s="364"/>
      <c r="RXE109" s="364"/>
      <c r="RXF109" s="364"/>
      <c r="RXG109" s="364"/>
      <c r="RXH109" s="364"/>
      <c r="RXI109" s="364"/>
      <c r="RXJ109" s="364"/>
      <c r="RXK109" s="364"/>
      <c r="RXL109" s="364"/>
      <c r="RXM109" s="364"/>
      <c r="RXN109" s="364"/>
      <c r="RXO109" s="364"/>
      <c r="RXP109" s="364"/>
      <c r="RXQ109" s="364"/>
      <c r="RXR109" s="364"/>
      <c r="RXS109" s="364"/>
      <c r="RXT109" s="364"/>
      <c r="RXU109" s="364"/>
      <c r="RXV109" s="364"/>
      <c r="RXW109" s="364"/>
      <c r="RXX109" s="364"/>
      <c r="RXY109" s="364"/>
      <c r="RXZ109" s="364"/>
      <c r="RYA109" s="364"/>
      <c r="RYB109" s="364"/>
      <c r="RYC109" s="364"/>
      <c r="RYD109" s="364"/>
      <c r="RYE109" s="364"/>
      <c r="RYF109" s="364"/>
      <c r="RYG109" s="364"/>
      <c r="RYH109" s="364"/>
      <c r="RYI109" s="364"/>
      <c r="RYJ109" s="364"/>
      <c r="RYK109" s="364"/>
      <c r="RYL109" s="364"/>
      <c r="RYM109" s="364"/>
      <c r="RYN109" s="364"/>
      <c r="RYO109" s="364"/>
      <c r="RYP109" s="364"/>
      <c r="RYQ109" s="364"/>
      <c r="RYR109" s="364"/>
      <c r="RYS109" s="364"/>
      <c r="RYT109" s="364"/>
      <c r="RYU109" s="364"/>
      <c r="RYV109" s="364"/>
      <c r="RYW109" s="364"/>
      <c r="RYX109" s="364"/>
      <c r="RYY109" s="364"/>
      <c r="RYZ109" s="364"/>
      <c r="RZA109" s="364"/>
      <c r="RZB109" s="364"/>
      <c r="RZC109" s="364"/>
      <c r="RZD109" s="364"/>
      <c r="RZE109" s="364"/>
      <c r="RZF109" s="364"/>
      <c r="RZG109" s="364"/>
      <c r="RZH109" s="364"/>
      <c r="RZI109" s="364"/>
      <c r="RZJ109" s="364"/>
      <c r="RZK109" s="364"/>
      <c r="RZL109" s="364"/>
      <c r="RZM109" s="364"/>
      <c r="RZN109" s="364"/>
      <c r="RZO109" s="364"/>
      <c r="RZP109" s="364"/>
      <c r="RZQ109" s="364"/>
      <c r="RZR109" s="364"/>
      <c r="RZS109" s="364"/>
      <c r="RZT109" s="364"/>
      <c r="RZU109" s="364"/>
      <c r="RZV109" s="364"/>
      <c r="RZW109" s="364"/>
      <c r="RZX109" s="364"/>
      <c r="RZY109" s="364"/>
      <c r="RZZ109" s="364"/>
      <c r="SAA109" s="364"/>
      <c r="SAB109" s="364"/>
      <c r="SAC109" s="364"/>
      <c r="SAD109" s="364"/>
      <c r="SAE109" s="364"/>
      <c r="SAF109" s="364"/>
      <c r="SAG109" s="364"/>
      <c r="SAH109" s="364"/>
      <c r="SAI109" s="364"/>
      <c r="SAJ109" s="364"/>
      <c r="SAK109" s="364"/>
      <c r="SAL109" s="364"/>
      <c r="SAM109" s="364"/>
      <c r="SAN109" s="364"/>
      <c r="SAO109" s="364"/>
      <c r="SAP109" s="364"/>
      <c r="SAQ109" s="364"/>
      <c r="SAR109" s="364"/>
      <c r="SAS109" s="364"/>
      <c r="SAT109" s="364"/>
      <c r="SAU109" s="364"/>
      <c r="SAV109" s="364"/>
      <c r="SAW109" s="364"/>
      <c r="SAX109" s="364"/>
      <c r="SAY109" s="364"/>
      <c r="SAZ109" s="364"/>
      <c r="SBA109" s="364"/>
      <c r="SBB109" s="364"/>
      <c r="SBC109" s="364"/>
      <c r="SBD109" s="364"/>
      <c r="SBE109" s="364"/>
      <c r="SBF109" s="364"/>
      <c r="SBG109" s="364"/>
      <c r="SBH109" s="364"/>
      <c r="SBI109" s="364"/>
      <c r="SBJ109" s="364"/>
      <c r="SBK109" s="364"/>
      <c r="SBL109" s="364"/>
      <c r="SBM109" s="364"/>
      <c r="SBN109" s="364"/>
      <c r="SBO109" s="364"/>
      <c r="SBP109" s="364"/>
      <c r="SBQ109" s="364"/>
      <c r="SBR109" s="364"/>
      <c r="SBS109" s="364"/>
      <c r="SBT109" s="364"/>
      <c r="SBU109" s="364"/>
      <c r="SBV109" s="364"/>
      <c r="SBW109" s="364"/>
      <c r="SBX109" s="364"/>
      <c r="SBY109" s="364"/>
      <c r="SBZ109" s="364"/>
      <c r="SCA109" s="364"/>
      <c r="SCB109" s="364"/>
      <c r="SCC109" s="364"/>
      <c r="SCD109" s="364"/>
      <c r="SCE109" s="364"/>
      <c r="SCF109" s="364"/>
      <c r="SCG109" s="364"/>
      <c r="SCH109" s="364"/>
      <c r="SCI109" s="364"/>
      <c r="SCJ109" s="364"/>
      <c r="SCK109" s="364"/>
      <c r="SCL109" s="364"/>
      <c r="SCM109" s="364"/>
      <c r="SCN109" s="364"/>
      <c r="SCO109" s="364"/>
      <c r="SCP109" s="364"/>
      <c r="SCQ109" s="364"/>
      <c r="SCR109" s="364"/>
      <c r="SCS109" s="364"/>
      <c r="SCT109" s="364"/>
      <c r="SCU109" s="364"/>
      <c r="SCV109" s="364"/>
      <c r="SCW109" s="364"/>
      <c r="SCX109" s="364"/>
      <c r="SCY109" s="364"/>
      <c r="SCZ109" s="364"/>
      <c r="SDA109" s="364"/>
      <c r="SDB109" s="364"/>
      <c r="SDC109" s="364"/>
      <c r="SDD109" s="364"/>
      <c r="SDE109" s="364"/>
      <c r="SDF109" s="364"/>
      <c r="SDG109" s="364"/>
      <c r="SDH109" s="364"/>
      <c r="SDI109" s="364"/>
      <c r="SDJ109" s="364"/>
      <c r="SDK109" s="364"/>
      <c r="SDL109" s="364"/>
      <c r="SDM109" s="364"/>
      <c r="SDN109" s="364"/>
      <c r="SDO109" s="364"/>
      <c r="SDP109" s="364"/>
      <c r="SDQ109" s="364"/>
      <c r="SDR109" s="364"/>
      <c r="SDS109" s="364"/>
      <c r="SDT109" s="364"/>
      <c r="SDU109" s="364"/>
      <c r="SDV109" s="364"/>
      <c r="SDW109" s="364"/>
      <c r="SDX109" s="364"/>
      <c r="SDY109" s="364"/>
      <c r="SDZ109" s="364"/>
      <c r="SEA109" s="364"/>
      <c r="SEB109" s="364"/>
      <c r="SEC109" s="364"/>
      <c r="SED109" s="364"/>
      <c r="SEE109" s="364"/>
      <c r="SEF109" s="364"/>
      <c r="SEG109" s="364"/>
      <c r="SEH109" s="364"/>
      <c r="SEI109" s="364"/>
      <c r="SEJ109" s="364"/>
      <c r="SEK109" s="364"/>
      <c r="SEL109" s="364"/>
      <c r="SEM109" s="364"/>
      <c r="SEN109" s="364"/>
      <c r="SEO109" s="364"/>
      <c r="SEP109" s="364"/>
      <c r="SEQ109" s="364"/>
      <c r="SER109" s="364"/>
      <c r="SES109" s="364"/>
      <c r="SET109" s="364"/>
      <c r="SEU109" s="364"/>
      <c r="SEV109" s="364"/>
      <c r="SEW109" s="364"/>
      <c r="SEX109" s="364"/>
      <c r="SEY109" s="364"/>
      <c r="SEZ109" s="364"/>
      <c r="SFA109" s="364"/>
      <c r="SFB109" s="364"/>
      <c r="SFC109" s="364"/>
      <c r="SFD109" s="364"/>
      <c r="SFE109" s="364"/>
      <c r="SFF109" s="364"/>
      <c r="SFG109" s="364"/>
      <c r="SFH109" s="364"/>
      <c r="SFI109" s="364"/>
      <c r="SFJ109" s="364"/>
      <c r="SFK109" s="364"/>
      <c r="SFL109" s="364"/>
      <c r="SFM109" s="364"/>
      <c r="SFN109" s="364"/>
      <c r="SFO109" s="364"/>
      <c r="SFP109" s="364"/>
      <c r="SFQ109" s="364"/>
      <c r="SFR109" s="364"/>
      <c r="SFS109" s="364"/>
      <c r="SFT109" s="364"/>
      <c r="SFU109" s="364"/>
      <c r="SFV109" s="364"/>
      <c r="SFW109" s="364"/>
      <c r="SFX109" s="364"/>
      <c r="SFY109" s="364"/>
      <c r="SFZ109" s="364"/>
      <c r="SGA109" s="364"/>
      <c r="SGB109" s="364"/>
      <c r="SGC109" s="364"/>
      <c r="SGD109" s="364"/>
      <c r="SGE109" s="364"/>
      <c r="SGF109" s="364"/>
      <c r="SGG109" s="364"/>
      <c r="SGH109" s="364"/>
      <c r="SGI109" s="364"/>
      <c r="SGJ109" s="364"/>
      <c r="SGK109" s="364"/>
      <c r="SGL109" s="364"/>
      <c r="SGM109" s="364"/>
      <c r="SGN109" s="364"/>
      <c r="SGO109" s="364"/>
      <c r="SGP109" s="364"/>
      <c r="SGQ109" s="364"/>
      <c r="SGR109" s="364"/>
      <c r="SGS109" s="364"/>
      <c r="SGT109" s="364"/>
      <c r="SGU109" s="364"/>
      <c r="SGV109" s="364"/>
      <c r="SGW109" s="364"/>
      <c r="SGX109" s="364"/>
      <c r="SGY109" s="364"/>
      <c r="SGZ109" s="364"/>
      <c r="SHA109" s="364"/>
      <c r="SHB109" s="364"/>
      <c r="SHC109" s="364"/>
      <c r="SHD109" s="364"/>
      <c r="SHE109" s="364"/>
      <c r="SHF109" s="364"/>
      <c r="SHG109" s="364"/>
      <c r="SHH109" s="364"/>
      <c r="SHI109" s="364"/>
      <c r="SHJ109" s="364"/>
      <c r="SHK109" s="364"/>
      <c r="SHL109" s="364"/>
      <c r="SHM109" s="364"/>
      <c r="SHN109" s="364"/>
      <c r="SHO109" s="364"/>
      <c r="SHP109" s="364"/>
      <c r="SHQ109" s="364"/>
      <c r="SHR109" s="364"/>
      <c r="SHS109" s="364"/>
      <c r="SHT109" s="364"/>
      <c r="SHU109" s="364"/>
      <c r="SHV109" s="364"/>
      <c r="SHW109" s="364"/>
      <c r="SHX109" s="364"/>
      <c r="SHY109" s="364"/>
      <c r="SHZ109" s="364"/>
      <c r="SIA109" s="364"/>
      <c r="SIB109" s="364"/>
      <c r="SIC109" s="364"/>
      <c r="SID109" s="364"/>
      <c r="SIE109" s="364"/>
      <c r="SIF109" s="364"/>
      <c r="SIG109" s="364"/>
      <c r="SIH109" s="364"/>
      <c r="SII109" s="364"/>
      <c r="SIJ109" s="364"/>
      <c r="SIK109" s="364"/>
      <c r="SIL109" s="364"/>
      <c r="SIM109" s="364"/>
      <c r="SIN109" s="364"/>
      <c r="SIO109" s="364"/>
      <c r="SIP109" s="364"/>
      <c r="SIQ109" s="364"/>
      <c r="SIR109" s="364"/>
      <c r="SIS109" s="364"/>
      <c r="SIT109" s="364"/>
      <c r="SIU109" s="364"/>
      <c r="SIV109" s="364"/>
      <c r="SIW109" s="364"/>
      <c r="SIX109" s="364"/>
      <c r="SIY109" s="364"/>
      <c r="SIZ109" s="364"/>
      <c r="SJA109" s="364"/>
      <c r="SJB109" s="364"/>
      <c r="SJC109" s="364"/>
      <c r="SJD109" s="364"/>
      <c r="SJE109" s="364"/>
      <c r="SJF109" s="364"/>
      <c r="SJG109" s="364"/>
      <c r="SJH109" s="364"/>
      <c r="SJI109" s="364"/>
      <c r="SJJ109" s="364"/>
      <c r="SJK109" s="364"/>
      <c r="SJL109" s="364"/>
      <c r="SJM109" s="364"/>
      <c r="SJN109" s="364"/>
      <c r="SJO109" s="364"/>
      <c r="SJP109" s="364"/>
      <c r="SJQ109" s="364"/>
      <c r="SJR109" s="364"/>
      <c r="SJS109" s="364"/>
      <c r="SJT109" s="364"/>
      <c r="SJU109" s="364"/>
      <c r="SJV109" s="364"/>
      <c r="SJW109" s="364"/>
      <c r="SJX109" s="364"/>
      <c r="SJY109" s="364"/>
      <c r="SJZ109" s="364"/>
      <c r="SKA109" s="364"/>
      <c r="SKB109" s="364"/>
      <c r="SKC109" s="364"/>
      <c r="SKD109" s="364"/>
      <c r="SKE109" s="364"/>
      <c r="SKF109" s="364"/>
      <c r="SKG109" s="364"/>
      <c r="SKH109" s="364"/>
      <c r="SKI109" s="364"/>
      <c r="SKJ109" s="364"/>
      <c r="SKK109" s="364"/>
      <c r="SKL109" s="364"/>
      <c r="SKM109" s="364"/>
      <c r="SKN109" s="364"/>
      <c r="SKO109" s="364"/>
      <c r="SKP109" s="364"/>
      <c r="SKQ109" s="364"/>
      <c r="SKR109" s="364"/>
      <c r="SKS109" s="364"/>
      <c r="SKT109" s="364"/>
      <c r="SKU109" s="364"/>
      <c r="SKV109" s="364"/>
      <c r="SKW109" s="364"/>
      <c r="SKX109" s="364"/>
      <c r="SKY109" s="364"/>
      <c r="SKZ109" s="364"/>
      <c r="SLA109" s="364"/>
      <c r="SLB109" s="364"/>
      <c r="SLC109" s="364"/>
      <c r="SLD109" s="364"/>
      <c r="SLE109" s="364"/>
      <c r="SLF109" s="364"/>
      <c r="SLG109" s="364"/>
      <c r="SLH109" s="364"/>
      <c r="SLI109" s="364"/>
      <c r="SLJ109" s="364"/>
      <c r="SLK109" s="364"/>
      <c r="SLL109" s="364"/>
      <c r="SLM109" s="364"/>
      <c r="SLN109" s="364"/>
      <c r="SLO109" s="364"/>
      <c r="SLP109" s="364"/>
      <c r="SLQ109" s="364"/>
      <c r="SLR109" s="364"/>
      <c r="SLS109" s="364"/>
      <c r="SLT109" s="364"/>
      <c r="SLU109" s="364"/>
      <c r="SLV109" s="364"/>
      <c r="SLW109" s="364"/>
      <c r="SLX109" s="364"/>
      <c r="SLY109" s="364"/>
      <c r="SLZ109" s="364"/>
      <c r="SMA109" s="364"/>
      <c r="SMB109" s="364"/>
      <c r="SMC109" s="364"/>
      <c r="SMD109" s="364"/>
      <c r="SME109" s="364"/>
      <c r="SMF109" s="364"/>
      <c r="SMG109" s="364"/>
      <c r="SMH109" s="364"/>
      <c r="SMI109" s="364"/>
      <c r="SMJ109" s="364"/>
      <c r="SMK109" s="364"/>
      <c r="SML109" s="364"/>
      <c r="SMM109" s="364"/>
      <c r="SMN109" s="364"/>
      <c r="SMO109" s="364"/>
      <c r="SMP109" s="364"/>
      <c r="SMQ109" s="364"/>
      <c r="SMR109" s="364"/>
      <c r="SMS109" s="364"/>
      <c r="SMT109" s="364"/>
      <c r="SMU109" s="364"/>
      <c r="SMV109" s="364"/>
      <c r="SMW109" s="364"/>
      <c r="SMX109" s="364"/>
      <c r="SMY109" s="364"/>
      <c r="SMZ109" s="364"/>
      <c r="SNA109" s="364"/>
      <c r="SNB109" s="364"/>
      <c r="SNC109" s="364"/>
      <c r="SND109" s="364"/>
      <c r="SNE109" s="364"/>
      <c r="SNF109" s="364"/>
      <c r="SNG109" s="364"/>
      <c r="SNH109" s="364"/>
      <c r="SNI109" s="364"/>
      <c r="SNJ109" s="364"/>
      <c r="SNK109" s="364"/>
      <c r="SNL109" s="364"/>
      <c r="SNM109" s="364"/>
      <c r="SNN109" s="364"/>
      <c r="SNO109" s="364"/>
      <c r="SNP109" s="364"/>
      <c r="SNQ109" s="364"/>
      <c r="SNR109" s="364"/>
      <c r="SNS109" s="364"/>
      <c r="SNT109" s="364"/>
      <c r="SNU109" s="364"/>
      <c r="SNV109" s="364"/>
      <c r="SNW109" s="364"/>
      <c r="SNX109" s="364"/>
      <c r="SNY109" s="364"/>
      <c r="SNZ109" s="364"/>
      <c r="SOA109" s="364"/>
      <c r="SOB109" s="364"/>
      <c r="SOC109" s="364"/>
      <c r="SOD109" s="364"/>
      <c r="SOE109" s="364"/>
      <c r="SOF109" s="364"/>
      <c r="SOG109" s="364"/>
      <c r="SOH109" s="364"/>
      <c r="SOI109" s="364"/>
      <c r="SOJ109" s="364"/>
      <c r="SOK109" s="364"/>
      <c r="SOL109" s="364"/>
      <c r="SOM109" s="364"/>
      <c r="SON109" s="364"/>
      <c r="SOO109" s="364"/>
      <c r="SOP109" s="364"/>
      <c r="SOQ109" s="364"/>
      <c r="SOR109" s="364"/>
      <c r="SOS109" s="364"/>
      <c r="SOT109" s="364"/>
      <c r="SOU109" s="364"/>
      <c r="SOV109" s="364"/>
      <c r="SOW109" s="364"/>
      <c r="SOX109" s="364"/>
      <c r="SOY109" s="364"/>
      <c r="SOZ109" s="364"/>
      <c r="SPA109" s="364"/>
      <c r="SPB109" s="364"/>
      <c r="SPC109" s="364"/>
      <c r="SPD109" s="364"/>
      <c r="SPE109" s="364"/>
      <c r="SPF109" s="364"/>
      <c r="SPG109" s="364"/>
      <c r="SPH109" s="364"/>
      <c r="SPI109" s="364"/>
      <c r="SPJ109" s="364"/>
      <c r="SPK109" s="364"/>
      <c r="SPL109" s="364"/>
      <c r="SPM109" s="364"/>
      <c r="SPN109" s="364"/>
      <c r="SPO109" s="364"/>
      <c r="SPP109" s="364"/>
      <c r="SPQ109" s="364"/>
      <c r="SPR109" s="364"/>
      <c r="SPS109" s="364"/>
      <c r="SPT109" s="364"/>
      <c r="SPU109" s="364"/>
      <c r="SPV109" s="364"/>
      <c r="SPW109" s="364"/>
      <c r="SPX109" s="364"/>
      <c r="SPY109" s="364"/>
      <c r="SPZ109" s="364"/>
      <c r="SQA109" s="364"/>
      <c r="SQB109" s="364"/>
      <c r="SQC109" s="364"/>
      <c r="SQD109" s="364"/>
      <c r="SQE109" s="364"/>
      <c r="SQF109" s="364"/>
      <c r="SQG109" s="364"/>
      <c r="SQH109" s="364"/>
      <c r="SQI109" s="364"/>
      <c r="SQJ109" s="364"/>
      <c r="SQK109" s="364"/>
      <c r="SQL109" s="364"/>
      <c r="SQM109" s="364"/>
      <c r="SQN109" s="364"/>
      <c r="SQO109" s="364"/>
      <c r="SQP109" s="364"/>
      <c r="SQQ109" s="364"/>
      <c r="SQR109" s="364"/>
      <c r="SQS109" s="364"/>
      <c r="SQT109" s="364"/>
      <c r="SQU109" s="364"/>
      <c r="SQV109" s="364"/>
      <c r="SQW109" s="364"/>
      <c r="SQX109" s="364"/>
      <c r="SQY109" s="364"/>
      <c r="SQZ109" s="364"/>
      <c r="SRA109" s="364"/>
      <c r="SRB109" s="364"/>
      <c r="SRC109" s="364"/>
      <c r="SRD109" s="364"/>
      <c r="SRE109" s="364"/>
      <c r="SRF109" s="364"/>
      <c r="SRG109" s="364"/>
      <c r="SRH109" s="364"/>
      <c r="SRI109" s="364"/>
      <c r="SRJ109" s="364"/>
      <c r="SRK109" s="364"/>
      <c r="SRL109" s="364"/>
      <c r="SRM109" s="364"/>
      <c r="SRN109" s="364"/>
      <c r="SRO109" s="364"/>
      <c r="SRP109" s="364"/>
      <c r="SRQ109" s="364"/>
      <c r="SRR109" s="364"/>
      <c r="SRS109" s="364"/>
      <c r="SRT109" s="364"/>
      <c r="SRU109" s="364"/>
      <c r="SRV109" s="364"/>
      <c r="SRW109" s="364"/>
      <c r="SRX109" s="364"/>
      <c r="SRY109" s="364"/>
      <c r="SRZ109" s="364"/>
      <c r="SSA109" s="364"/>
      <c r="SSB109" s="364"/>
      <c r="SSC109" s="364"/>
      <c r="SSD109" s="364"/>
      <c r="SSE109" s="364"/>
      <c r="SSF109" s="364"/>
      <c r="SSG109" s="364"/>
      <c r="SSH109" s="364"/>
      <c r="SSI109" s="364"/>
      <c r="SSJ109" s="364"/>
      <c r="SSK109" s="364"/>
      <c r="SSL109" s="364"/>
      <c r="SSM109" s="364"/>
      <c r="SSN109" s="364"/>
      <c r="SSO109" s="364"/>
      <c r="SSP109" s="364"/>
      <c r="SSQ109" s="364"/>
      <c r="SSR109" s="364"/>
      <c r="SSS109" s="364"/>
      <c r="SST109" s="364"/>
      <c r="SSU109" s="364"/>
      <c r="SSV109" s="364"/>
      <c r="SSW109" s="364"/>
      <c r="SSX109" s="364"/>
      <c r="SSY109" s="364"/>
      <c r="SSZ109" s="364"/>
      <c r="STA109" s="364"/>
      <c r="STB109" s="364"/>
      <c r="STC109" s="364"/>
      <c r="STD109" s="364"/>
      <c r="STE109" s="364"/>
      <c r="STF109" s="364"/>
      <c r="STG109" s="364"/>
      <c r="STH109" s="364"/>
      <c r="STI109" s="364"/>
      <c r="STJ109" s="364"/>
      <c r="STK109" s="364"/>
      <c r="STL109" s="364"/>
      <c r="STM109" s="364"/>
      <c r="STN109" s="364"/>
      <c r="STO109" s="364"/>
      <c r="STP109" s="364"/>
      <c r="STQ109" s="364"/>
      <c r="STR109" s="364"/>
      <c r="STS109" s="364"/>
      <c r="STT109" s="364"/>
      <c r="STU109" s="364"/>
      <c r="STV109" s="364"/>
      <c r="STW109" s="364"/>
      <c r="STX109" s="364"/>
      <c r="STY109" s="364"/>
      <c r="STZ109" s="364"/>
      <c r="SUA109" s="364"/>
      <c r="SUB109" s="364"/>
      <c r="SUC109" s="364"/>
      <c r="SUD109" s="364"/>
      <c r="SUE109" s="364"/>
      <c r="SUF109" s="364"/>
      <c r="SUG109" s="364"/>
      <c r="SUH109" s="364"/>
      <c r="SUI109" s="364"/>
      <c r="SUJ109" s="364"/>
      <c r="SUK109" s="364"/>
      <c r="SUL109" s="364"/>
      <c r="SUM109" s="364"/>
      <c r="SUN109" s="364"/>
      <c r="SUO109" s="364"/>
      <c r="SUP109" s="364"/>
      <c r="SUQ109" s="364"/>
      <c r="SUR109" s="364"/>
      <c r="SUS109" s="364"/>
      <c r="SUT109" s="364"/>
      <c r="SUU109" s="364"/>
      <c r="SUV109" s="364"/>
      <c r="SUW109" s="364"/>
      <c r="SUX109" s="364"/>
      <c r="SUY109" s="364"/>
      <c r="SUZ109" s="364"/>
      <c r="SVA109" s="364"/>
      <c r="SVB109" s="364"/>
      <c r="SVC109" s="364"/>
      <c r="SVD109" s="364"/>
      <c r="SVE109" s="364"/>
      <c r="SVF109" s="364"/>
      <c r="SVG109" s="364"/>
      <c r="SVH109" s="364"/>
      <c r="SVI109" s="364"/>
      <c r="SVJ109" s="364"/>
      <c r="SVK109" s="364"/>
      <c r="SVL109" s="364"/>
      <c r="SVM109" s="364"/>
      <c r="SVN109" s="364"/>
      <c r="SVO109" s="364"/>
      <c r="SVP109" s="364"/>
      <c r="SVQ109" s="364"/>
      <c r="SVR109" s="364"/>
      <c r="SVS109" s="364"/>
      <c r="SVT109" s="364"/>
      <c r="SVU109" s="364"/>
      <c r="SVV109" s="364"/>
      <c r="SVW109" s="364"/>
      <c r="SVX109" s="364"/>
      <c r="SVY109" s="364"/>
      <c r="SVZ109" s="364"/>
      <c r="SWA109" s="364"/>
      <c r="SWB109" s="364"/>
      <c r="SWC109" s="364"/>
      <c r="SWD109" s="364"/>
      <c r="SWE109" s="364"/>
      <c r="SWF109" s="364"/>
      <c r="SWG109" s="364"/>
      <c r="SWH109" s="364"/>
      <c r="SWI109" s="364"/>
      <c r="SWJ109" s="364"/>
      <c r="SWK109" s="364"/>
      <c r="SWL109" s="364"/>
      <c r="SWM109" s="364"/>
      <c r="SWN109" s="364"/>
      <c r="SWO109" s="364"/>
      <c r="SWP109" s="364"/>
      <c r="SWQ109" s="364"/>
      <c r="SWR109" s="364"/>
      <c r="SWS109" s="364"/>
      <c r="SWT109" s="364"/>
      <c r="SWU109" s="364"/>
      <c r="SWV109" s="364"/>
      <c r="SWW109" s="364"/>
      <c r="SWX109" s="364"/>
      <c r="SWY109" s="364"/>
      <c r="SWZ109" s="364"/>
      <c r="SXA109" s="364"/>
      <c r="SXB109" s="364"/>
      <c r="SXC109" s="364"/>
      <c r="SXD109" s="364"/>
      <c r="SXE109" s="364"/>
      <c r="SXF109" s="364"/>
      <c r="SXG109" s="364"/>
      <c r="SXH109" s="364"/>
      <c r="SXI109" s="364"/>
      <c r="SXJ109" s="364"/>
      <c r="SXK109" s="364"/>
      <c r="SXL109" s="364"/>
      <c r="SXM109" s="364"/>
      <c r="SXN109" s="364"/>
      <c r="SXO109" s="364"/>
      <c r="SXP109" s="364"/>
      <c r="SXQ109" s="364"/>
      <c r="SXR109" s="364"/>
      <c r="SXS109" s="364"/>
      <c r="SXT109" s="364"/>
      <c r="SXU109" s="364"/>
      <c r="SXV109" s="364"/>
      <c r="SXW109" s="364"/>
      <c r="SXX109" s="364"/>
      <c r="SXY109" s="364"/>
      <c r="SXZ109" s="364"/>
      <c r="SYA109" s="364"/>
      <c r="SYB109" s="364"/>
      <c r="SYC109" s="364"/>
      <c r="SYD109" s="364"/>
      <c r="SYE109" s="364"/>
      <c r="SYF109" s="364"/>
      <c r="SYG109" s="364"/>
      <c r="SYH109" s="364"/>
      <c r="SYI109" s="364"/>
      <c r="SYJ109" s="364"/>
      <c r="SYK109" s="364"/>
      <c r="SYL109" s="364"/>
      <c r="SYM109" s="364"/>
      <c r="SYN109" s="364"/>
      <c r="SYO109" s="364"/>
      <c r="SYP109" s="364"/>
      <c r="SYQ109" s="364"/>
      <c r="SYR109" s="364"/>
      <c r="SYS109" s="364"/>
      <c r="SYT109" s="364"/>
      <c r="SYU109" s="364"/>
      <c r="SYV109" s="364"/>
      <c r="SYW109" s="364"/>
      <c r="SYX109" s="364"/>
      <c r="SYY109" s="364"/>
      <c r="SYZ109" s="364"/>
      <c r="SZA109" s="364"/>
      <c r="SZB109" s="364"/>
      <c r="SZC109" s="364"/>
      <c r="SZD109" s="364"/>
      <c r="SZE109" s="364"/>
      <c r="SZF109" s="364"/>
      <c r="SZG109" s="364"/>
      <c r="SZH109" s="364"/>
      <c r="SZI109" s="364"/>
      <c r="SZJ109" s="364"/>
      <c r="SZK109" s="364"/>
      <c r="SZL109" s="364"/>
      <c r="SZM109" s="364"/>
      <c r="SZN109" s="364"/>
      <c r="SZO109" s="364"/>
      <c r="SZP109" s="364"/>
      <c r="SZQ109" s="364"/>
      <c r="SZR109" s="364"/>
      <c r="SZS109" s="364"/>
      <c r="SZT109" s="364"/>
      <c r="SZU109" s="364"/>
      <c r="SZV109" s="364"/>
      <c r="SZW109" s="364"/>
      <c r="SZX109" s="364"/>
      <c r="SZY109" s="364"/>
      <c r="SZZ109" s="364"/>
      <c r="TAA109" s="364"/>
      <c r="TAB109" s="364"/>
      <c r="TAC109" s="364"/>
      <c r="TAD109" s="364"/>
      <c r="TAE109" s="364"/>
      <c r="TAF109" s="364"/>
      <c r="TAG109" s="364"/>
      <c r="TAH109" s="364"/>
      <c r="TAI109" s="364"/>
      <c r="TAJ109" s="364"/>
      <c r="TAK109" s="364"/>
      <c r="TAL109" s="364"/>
      <c r="TAM109" s="364"/>
      <c r="TAN109" s="364"/>
      <c r="TAO109" s="364"/>
      <c r="TAP109" s="364"/>
      <c r="TAQ109" s="364"/>
      <c r="TAR109" s="364"/>
      <c r="TAS109" s="364"/>
      <c r="TAT109" s="364"/>
      <c r="TAU109" s="364"/>
      <c r="TAV109" s="364"/>
      <c r="TAW109" s="364"/>
      <c r="TAX109" s="364"/>
      <c r="TAY109" s="364"/>
      <c r="TAZ109" s="364"/>
      <c r="TBA109" s="364"/>
      <c r="TBB109" s="364"/>
      <c r="TBC109" s="364"/>
      <c r="TBD109" s="364"/>
      <c r="TBE109" s="364"/>
      <c r="TBF109" s="364"/>
      <c r="TBG109" s="364"/>
      <c r="TBH109" s="364"/>
      <c r="TBI109" s="364"/>
      <c r="TBJ109" s="364"/>
      <c r="TBK109" s="364"/>
      <c r="TBL109" s="364"/>
      <c r="TBM109" s="364"/>
      <c r="TBN109" s="364"/>
      <c r="TBO109" s="364"/>
      <c r="TBP109" s="364"/>
      <c r="TBQ109" s="364"/>
      <c r="TBR109" s="364"/>
      <c r="TBS109" s="364"/>
      <c r="TBT109" s="364"/>
      <c r="TBU109" s="364"/>
      <c r="TBV109" s="364"/>
      <c r="TBW109" s="364"/>
      <c r="TBX109" s="364"/>
      <c r="TBY109" s="364"/>
      <c r="TBZ109" s="364"/>
      <c r="TCA109" s="364"/>
      <c r="TCB109" s="364"/>
      <c r="TCC109" s="364"/>
      <c r="TCD109" s="364"/>
      <c r="TCE109" s="364"/>
      <c r="TCF109" s="364"/>
      <c r="TCG109" s="364"/>
      <c r="TCH109" s="364"/>
      <c r="TCI109" s="364"/>
      <c r="TCJ109" s="364"/>
      <c r="TCK109" s="364"/>
      <c r="TCL109" s="364"/>
      <c r="TCM109" s="364"/>
      <c r="TCN109" s="364"/>
      <c r="TCO109" s="364"/>
      <c r="TCP109" s="364"/>
      <c r="TCQ109" s="364"/>
      <c r="TCR109" s="364"/>
      <c r="TCS109" s="364"/>
      <c r="TCT109" s="364"/>
      <c r="TCU109" s="364"/>
      <c r="TCV109" s="364"/>
      <c r="TCW109" s="364"/>
      <c r="TCX109" s="364"/>
      <c r="TCY109" s="364"/>
      <c r="TCZ109" s="364"/>
      <c r="TDA109" s="364"/>
      <c r="TDB109" s="364"/>
      <c r="TDC109" s="364"/>
      <c r="TDD109" s="364"/>
      <c r="TDE109" s="364"/>
      <c r="TDF109" s="364"/>
      <c r="TDG109" s="364"/>
      <c r="TDH109" s="364"/>
      <c r="TDI109" s="364"/>
      <c r="TDJ109" s="364"/>
      <c r="TDK109" s="364"/>
      <c r="TDL109" s="364"/>
      <c r="TDM109" s="364"/>
      <c r="TDN109" s="364"/>
      <c r="TDO109" s="364"/>
      <c r="TDP109" s="364"/>
      <c r="TDQ109" s="364"/>
      <c r="TDR109" s="364"/>
      <c r="TDS109" s="364"/>
      <c r="TDT109" s="364"/>
      <c r="TDU109" s="364"/>
      <c r="TDV109" s="364"/>
      <c r="TDW109" s="364"/>
      <c r="TDX109" s="364"/>
      <c r="TDY109" s="364"/>
      <c r="TDZ109" s="364"/>
      <c r="TEA109" s="364"/>
      <c r="TEB109" s="364"/>
      <c r="TEC109" s="364"/>
      <c r="TED109" s="364"/>
      <c r="TEE109" s="364"/>
      <c r="TEF109" s="364"/>
      <c r="TEG109" s="364"/>
      <c r="TEH109" s="364"/>
      <c r="TEI109" s="364"/>
      <c r="TEJ109" s="364"/>
      <c r="TEK109" s="364"/>
      <c r="TEL109" s="364"/>
      <c r="TEM109" s="364"/>
      <c r="TEN109" s="364"/>
      <c r="TEO109" s="364"/>
      <c r="TEP109" s="364"/>
      <c r="TEQ109" s="364"/>
      <c r="TER109" s="364"/>
      <c r="TES109" s="364"/>
      <c r="TET109" s="364"/>
      <c r="TEU109" s="364"/>
      <c r="TEV109" s="364"/>
      <c r="TEW109" s="364"/>
      <c r="TEX109" s="364"/>
      <c r="TEY109" s="364"/>
      <c r="TEZ109" s="364"/>
      <c r="TFA109" s="364"/>
      <c r="TFB109" s="364"/>
      <c r="TFC109" s="364"/>
      <c r="TFD109" s="364"/>
      <c r="TFE109" s="364"/>
      <c r="TFF109" s="364"/>
      <c r="TFG109" s="364"/>
      <c r="TFH109" s="364"/>
      <c r="TFI109" s="364"/>
      <c r="TFJ109" s="364"/>
      <c r="TFK109" s="364"/>
      <c r="TFL109" s="364"/>
      <c r="TFM109" s="364"/>
      <c r="TFN109" s="364"/>
      <c r="TFO109" s="364"/>
      <c r="TFP109" s="364"/>
      <c r="TFQ109" s="364"/>
      <c r="TFR109" s="364"/>
      <c r="TFS109" s="364"/>
      <c r="TFT109" s="364"/>
      <c r="TFU109" s="364"/>
      <c r="TFV109" s="364"/>
      <c r="TFW109" s="364"/>
      <c r="TFX109" s="364"/>
      <c r="TFY109" s="364"/>
      <c r="TFZ109" s="364"/>
      <c r="TGA109" s="364"/>
      <c r="TGB109" s="364"/>
      <c r="TGC109" s="364"/>
      <c r="TGD109" s="364"/>
      <c r="TGE109" s="364"/>
      <c r="TGF109" s="364"/>
      <c r="TGG109" s="364"/>
      <c r="TGH109" s="364"/>
      <c r="TGI109" s="364"/>
      <c r="TGJ109" s="364"/>
      <c r="TGK109" s="364"/>
      <c r="TGL109" s="364"/>
      <c r="TGM109" s="364"/>
      <c r="TGN109" s="364"/>
      <c r="TGO109" s="364"/>
      <c r="TGP109" s="364"/>
      <c r="TGQ109" s="364"/>
      <c r="TGR109" s="364"/>
      <c r="TGS109" s="364"/>
      <c r="TGT109" s="364"/>
      <c r="TGU109" s="364"/>
      <c r="TGV109" s="364"/>
      <c r="TGW109" s="364"/>
      <c r="TGX109" s="364"/>
      <c r="TGY109" s="364"/>
      <c r="TGZ109" s="364"/>
      <c r="THA109" s="364"/>
      <c r="THB109" s="364"/>
      <c r="THC109" s="364"/>
      <c r="THD109" s="364"/>
      <c r="THE109" s="364"/>
      <c r="THF109" s="364"/>
      <c r="THG109" s="364"/>
      <c r="THH109" s="364"/>
      <c r="THI109" s="364"/>
      <c r="THJ109" s="364"/>
      <c r="THK109" s="364"/>
      <c r="THL109" s="364"/>
      <c r="THM109" s="364"/>
      <c r="THN109" s="364"/>
      <c r="THO109" s="364"/>
      <c r="THP109" s="364"/>
      <c r="THQ109" s="364"/>
      <c r="THR109" s="364"/>
      <c r="THS109" s="364"/>
      <c r="THT109" s="364"/>
      <c r="THU109" s="364"/>
      <c r="THV109" s="364"/>
      <c r="THW109" s="364"/>
      <c r="THX109" s="364"/>
      <c r="THY109" s="364"/>
      <c r="THZ109" s="364"/>
      <c r="TIA109" s="364"/>
      <c r="TIB109" s="364"/>
      <c r="TIC109" s="364"/>
      <c r="TID109" s="364"/>
      <c r="TIE109" s="364"/>
      <c r="TIF109" s="364"/>
      <c r="TIG109" s="364"/>
      <c r="TIH109" s="364"/>
      <c r="TII109" s="364"/>
      <c r="TIJ109" s="364"/>
      <c r="TIK109" s="364"/>
      <c r="TIL109" s="364"/>
      <c r="TIM109" s="364"/>
      <c r="TIN109" s="364"/>
      <c r="TIO109" s="364"/>
      <c r="TIP109" s="364"/>
      <c r="TIQ109" s="364"/>
      <c r="TIR109" s="364"/>
      <c r="TIS109" s="364"/>
      <c r="TIT109" s="364"/>
      <c r="TIU109" s="364"/>
      <c r="TIV109" s="364"/>
      <c r="TIW109" s="364"/>
      <c r="TIX109" s="364"/>
      <c r="TIY109" s="364"/>
      <c r="TIZ109" s="364"/>
      <c r="TJA109" s="364"/>
      <c r="TJB109" s="364"/>
      <c r="TJC109" s="364"/>
      <c r="TJD109" s="364"/>
      <c r="TJE109" s="364"/>
      <c r="TJF109" s="364"/>
      <c r="TJG109" s="364"/>
      <c r="TJH109" s="364"/>
      <c r="TJI109" s="364"/>
      <c r="TJJ109" s="364"/>
      <c r="TJK109" s="364"/>
      <c r="TJL109" s="364"/>
      <c r="TJM109" s="364"/>
      <c r="TJN109" s="364"/>
      <c r="TJO109" s="364"/>
      <c r="TJP109" s="364"/>
      <c r="TJQ109" s="364"/>
      <c r="TJR109" s="364"/>
      <c r="TJS109" s="364"/>
      <c r="TJT109" s="364"/>
      <c r="TJU109" s="364"/>
      <c r="TJV109" s="364"/>
      <c r="TJW109" s="364"/>
      <c r="TJX109" s="364"/>
      <c r="TJY109" s="364"/>
      <c r="TJZ109" s="364"/>
      <c r="TKA109" s="364"/>
      <c r="TKB109" s="364"/>
      <c r="TKC109" s="364"/>
      <c r="TKD109" s="364"/>
      <c r="TKE109" s="364"/>
      <c r="TKF109" s="364"/>
      <c r="TKG109" s="364"/>
      <c r="TKH109" s="364"/>
      <c r="TKI109" s="364"/>
      <c r="TKJ109" s="364"/>
      <c r="TKK109" s="364"/>
      <c r="TKL109" s="364"/>
      <c r="TKM109" s="364"/>
      <c r="TKN109" s="364"/>
      <c r="TKO109" s="364"/>
      <c r="TKP109" s="364"/>
      <c r="TKQ109" s="364"/>
      <c r="TKR109" s="364"/>
      <c r="TKS109" s="364"/>
      <c r="TKT109" s="364"/>
      <c r="TKU109" s="364"/>
      <c r="TKV109" s="364"/>
      <c r="TKW109" s="364"/>
      <c r="TKX109" s="364"/>
      <c r="TKY109" s="364"/>
      <c r="TKZ109" s="364"/>
      <c r="TLA109" s="364"/>
      <c r="TLB109" s="364"/>
      <c r="TLC109" s="364"/>
      <c r="TLD109" s="364"/>
      <c r="TLE109" s="364"/>
      <c r="TLF109" s="364"/>
      <c r="TLG109" s="364"/>
      <c r="TLH109" s="364"/>
      <c r="TLI109" s="364"/>
      <c r="TLJ109" s="364"/>
      <c r="TLK109" s="364"/>
      <c r="TLL109" s="364"/>
      <c r="TLM109" s="364"/>
      <c r="TLN109" s="364"/>
      <c r="TLO109" s="364"/>
      <c r="TLP109" s="364"/>
      <c r="TLQ109" s="364"/>
      <c r="TLR109" s="364"/>
      <c r="TLS109" s="364"/>
      <c r="TLT109" s="364"/>
      <c r="TLU109" s="364"/>
      <c r="TLV109" s="364"/>
      <c r="TLW109" s="364"/>
      <c r="TLX109" s="364"/>
      <c r="TLY109" s="364"/>
      <c r="TLZ109" s="364"/>
      <c r="TMA109" s="364"/>
      <c r="TMB109" s="364"/>
      <c r="TMC109" s="364"/>
      <c r="TMD109" s="364"/>
      <c r="TME109" s="364"/>
      <c r="TMF109" s="364"/>
      <c r="TMG109" s="364"/>
      <c r="TMH109" s="364"/>
      <c r="TMI109" s="364"/>
      <c r="TMJ109" s="364"/>
      <c r="TMK109" s="364"/>
      <c r="TML109" s="364"/>
      <c r="TMM109" s="364"/>
      <c r="TMN109" s="364"/>
      <c r="TMO109" s="364"/>
      <c r="TMP109" s="364"/>
      <c r="TMQ109" s="364"/>
      <c r="TMR109" s="364"/>
      <c r="TMS109" s="364"/>
      <c r="TMT109" s="364"/>
      <c r="TMU109" s="364"/>
      <c r="TMV109" s="364"/>
      <c r="TMW109" s="364"/>
      <c r="TMX109" s="364"/>
      <c r="TMY109" s="364"/>
      <c r="TMZ109" s="364"/>
      <c r="TNA109" s="364"/>
      <c r="TNB109" s="364"/>
      <c r="TNC109" s="364"/>
      <c r="TND109" s="364"/>
      <c r="TNE109" s="364"/>
      <c r="TNF109" s="364"/>
      <c r="TNG109" s="364"/>
      <c r="TNH109" s="364"/>
      <c r="TNI109" s="364"/>
      <c r="TNJ109" s="364"/>
      <c r="TNK109" s="364"/>
      <c r="TNL109" s="364"/>
      <c r="TNM109" s="364"/>
      <c r="TNN109" s="364"/>
      <c r="TNO109" s="364"/>
      <c r="TNP109" s="364"/>
      <c r="TNQ109" s="364"/>
      <c r="TNR109" s="364"/>
      <c r="TNS109" s="364"/>
      <c r="TNT109" s="364"/>
      <c r="TNU109" s="364"/>
      <c r="TNV109" s="364"/>
      <c r="TNW109" s="364"/>
      <c r="TNX109" s="364"/>
      <c r="TNY109" s="364"/>
      <c r="TNZ109" s="364"/>
      <c r="TOA109" s="364"/>
      <c r="TOB109" s="364"/>
      <c r="TOC109" s="364"/>
      <c r="TOD109" s="364"/>
      <c r="TOE109" s="364"/>
      <c r="TOF109" s="364"/>
      <c r="TOG109" s="364"/>
      <c r="TOH109" s="364"/>
      <c r="TOI109" s="364"/>
      <c r="TOJ109" s="364"/>
      <c r="TOK109" s="364"/>
      <c r="TOL109" s="364"/>
      <c r="TOM109" s="364"/>
      <c r="TON109" s="364"/>
      <c r="TOO109" s="364"/>
      <c r="TOP109" s="364"/>
      <c r="TOQ109" s="364"/>
      <c r="TOR109" s="364"/>
      <c r="TOS109" s="364"/>
      <c r="TOT109" s="364"/>
      <c r="TOU109" s="364"/>
      <c r="TOV109" s="364"/>
      <c r="TOW109" s="364"/>
      <c r="TOX109" s="364"/>
      <c r="TOY109" s="364"/>
      <c r="TOZ109" s="364"/>
      <c r="TPA109" s="364"/>
      <c r="TPB109" s="364"/>
      <c r="TPC109" s="364"/>
      <c r="TPD109" s="364"/>
      <c r="TPE109" s="364"/>
      <c r="TPF109" s="364"/>
      <c r="TPG109" s="364"/>
      <c r="TPH109" s="364"/>
      <c r="TPI109" s="364"/>
      <c r="TPJ109" s="364"/>
      <c r="TPK109" s="364"/>
      <c r="TPL109" s="364"/>
      <c r="TPM109" s="364"/>
      <c r="TPN109" s="364"/>
      <c r="TPO109" s="364"/>
      <c r="TPP109" s="364"/>
      <c r="TPQ109" s="364"/>
      <c r="TPR109" s="364"/>
      <c r="TPS109" s="364"/>
      <c r="TPT109" s="364"/>
      <c r="TPU109" s="364"/>
      <c r="TPV109" s="364"/>
      <c r="TPW109" s="364"/>
      <c r="TPX109" s="364"/>
      <c r="TPY109" s="364"/>
      <c r="TPZ109" s="364"/>
      <c r="TQA109" s="364"/>
      <c r="TQB109" s="364"/>
      <c r="TQC109" s="364"/>
      <c r="TQD109" s="364"/>
      <c r="TQE109" s="364"/>
      <c r="TQF109" s="364"/>
      <c r="TQG109" s="364"/>
      <c r="TQH109" s="364"/>
      <c r="TQI109" s="364"/>
      <c r="TQJ109" s="364"/>
      <c r="TQK109" s="364"/>
      <c r="TQL109" s="364"/>
      <c r="TQM109" s="364"/>
      <c r="TQN109" s="364"/>
      <c r="TQO109" s="364"/>
      <c r="TQP109" s="364"/>
      <c r="TQQ109" s="364"/>
      <c r="TQR109" s="364"/>
      <c r="TQS109" s="364"/>
      <c r="TQT109" s="364"/>
      <c r="TQU109" s="364"/>
      <c r="TQV109" s="364"/>
      <c r="TQW109" s="364"/>
      <c r="TQX109" s="364"/>
      <c r="TQY109" s="364"/>
      <c r="TQZ109" s="364"/>
      <c r="TRA109" s="364"/>
      <c r="TRB109" s="364"/>
      <c r="TRC109" s="364"/>
      <c r="TRD109" s="364"/>
      <c r="TRE109" s="364"/>
      <c r="TRF109" s="364"/>
      <c r="TRG109" s="364"/>
      <c r="TRH109" s="364"/>
      <c r="TRI109" s="364"/>
      <c r="TRJ109" s="364"/>
      <c r="TRK109" s="364"/>
      <c r="TRL109" s="364"/>
      <c r="TRM109" s="364"/>
      <c r="TRN109" s="364"/>
      <c r="TRO109" s="364"/>
      <c r="TRP109" s="364"/>
      <c r="TRQ109" s="364"/>
      <c r="TRR109" s="364"/>
      <c r="TRS109" s="364"/>
      <c r="TRT109" s="364"/>
      <c r="TRU109" s="364"/>
      <c r="TRV109" s="364"/>
      <c r="TRW109" s="364"/>
      <c r="TRX109" s="364"/>
      <c r="TRY109" s="364"/>
      <c r="TRZ109" s="364"/>
      <c r="TSA109" s="364"/>
      <c r="TSB109" s="364"/>
      <c r="TSC109" s="364"/>
      <c r="TSD109" s="364"/>
      <c r="TSE109" s="364"/>
      <c r="TSF109" s="364"/>
      <c r="TSG109" s="364"/>
      <c r="TSH109" s="364"/>
      <c r="TSI109" s="364"/>
      <c r="TSJ109" s="364"/>
      <c r="TSK109" s="364"/>
      <c r="TSL109" s="364"/>
      <c r="TSM109" s="364"/>
      <c r="TSN109" s="364"/>
      <c r="TSO109" s="364"/>
      <c r="TSP109" s="364"/>
      <c r="TSQ109" s="364"/>
      <c r="TSR109" s="364"/>
      <c r="TSS109" s="364"/>
      <c r="TST109" s="364"/>
      <c r="TSU109" s="364"/>
      <c r="TSV109" s="364"/>
      <c r="TSW109" s="364"/>
      <c r="TSX109" s="364"/>
      <c r="TSY109" s="364"/>
      <c r="TSZ109" s="364"/>
      <c r="TTA109" s="364"/>
      <c r="TTB109" s="364"/>
      <c r="TTC109" s="364"/>
      <c r="TTD109" s="364"/>
      <c r="TTE109" s="364"/>
      <c r="TTF109" s="364"/>
      <c r="TTG109" s="364"/>
      <c r="TTH109" s="364"/>
      <c r="TTI109" s="364"/>
      <c r="TTJ109" s="364"/>
      <c r="TTK109" s="364"/>
      <c r="TTL109" s="364"/>
      <c r="TTM109" s="364"/>
      <c r="TTN109" s="364"/>
      <c r="TTO109" s="364"/>
      <c r="TTP109" s="364"/>
      <c r="TTQ109" s="364"/>
      <c r="TTR109" s="364"/>
      <c r="TTS109" s="364"/>
      <c r="TTT109" s="364"/>
      <c r="TTU109" s="364"/>
      <c r="TTV109" s="364"/>
      <c r="TTW109" s="364"/>
      <c r="TTX109" s="364"/>
      <c r="TTY109" s="364"/>
      <c r="TTZ109" s="364"/>
      <c r="TUA109" s="364"/>
      <c r="TUB109" s="364"/>
      <c r="TUC109" s="364"/>
      <c r="TUD109" s="364"/>
      <c r="TUE109" s="364"/>
      <c r="TUF109" s="364"/>
      <c r="TUG109" s="364"/>
      <c r="TUH109" s="364"/>
      <c r="TUI109" s="364"/>
      <c r="TUJ109" s="364"/>
      <c r="TUK109" s="364"/>
      <c r="TUL109" s="364"/>
      <c r="TUM109" s="364"/>
      <c r="TUN109" s="364"/>
      <c r="TUO109" s="364"/>
      <c r="TUP109" s="364"/>
      <c r="TUQ109" s="364"/>
      <c r="TUR109" s="364"/>
      <c r="TUS109" s="364"/>
      <c r="TUT109" s="364"/>
      <c r="TUU109" s="364"/>
      <c r="TUV109" s="364"/>
      <c r="TUW109" s="364"/>
      <c r="TUX109" s="364"/>
      <c r="TUY109" s="364"/>
      <c r="TUZ109" s="364"/>
      <c r="TVA109" s="364"/>
      <c r="TVB109" s="364"/>
      <c r="TVC109" s="364"/>
      <c r="TVD109" s="364"/>
      <c r="TVE109" s="364"/>
      <c r="TVF109" s="364"/>
      <c r="TVG109" s="364"/>
      <c r="TVH109" s="364"/>
      <c r="TVI109" s="364"/>
      <c r="TVJ109" s="364"/>
      <c r="TVK109" s="364"/>
      <c r="TVL109" s="364"/>
      <c r="TVM109" s="364"/>
      <c r="TVN109" s="364"/>
      <c r="TVO109" s="364"/>
      <c r="TVP109" s="364"/>
      <c r="TVQ109" s="364"/>
      <c r="TVR109" s="364"/>
      <c r="TVS109" s="364"/>
      <c r="TVT109" s="364"/>
      <c r="TVU109" s="364"/>
      <c r="TVV109" s="364"/>
      <c r="TVW109" s="364"/>
      <c r="TVX109" s="364"/>
      <c r="TVY109" s="364"/>
      <c r="TVZ109" s="364"/>
      <c r="TWA109" s="364"/>
      <c r="TWB109" s="364"/>
      <c r="TWC109" s="364"/>
      <c r="TWD109" s="364"/>
      <c r="TWE109" s="364"/>
      <c r="TWF109" s="364"/>
      <c r="TWG109" s="364"/>
      <c r="TWH109" s="364"/>
      <c r="TWI109" s="364"/>
      <c r="TWJ109" s="364"/>
      <c r="TWK109" s="364"/>
      <c r="TWL109" s="364"/>
      <c r="TWM109" s="364"/>
      <c r="TWN109" s="364"/>
      <c r="TWO109" s="364"/>
      <c r="TWP109" s="364"/>
      <c r="TWQ109" s="364"/>
      <c r="TWR109" s="364"/>
      <c r="TWS109" s="364"/>
      <c r="TWT109" s="364"/>
      <c r="TWU109" s="364"/>
      <c r="TWV109" s="364"/>
      <c r="TWW109" s="364"/>
      <c r="TWX109" s="364"/>
      <c r="TWY109" s="364"/>
      <c r="TWZ109" s="364"/>
      <c r="TXA109" s="364"/>
      <c r="TXB109" s="364"/>
      <c r="TXC109" s="364"/>
      <c r="TXD109" s="364"/>
      <c r="TXE109" s="364"/>
      <c r="TXF109" s="364"/>
      <c r="TXG109" s="364"/>
      <c r="TXH109" s="364"/>
      <c r="TXI109" s="364"/>
      <c r="TXJ109" s="364"/>
      <c r="TXK109" s="364"/>
      <c r="TXL109" s="364"/>
      <c r="TXM109" s="364"/>
      <c r="TXN109" s="364"/>
      <c r="TXO109" s="364"/>
      <c r="TXP109" s="364"/>
      <c r="TXQ109" s="364"/>
      <c r="TXR109" s="364"/>
      <c r="TXS109" s="364"/>
      <c r="TXT109" s="364"/>
      <c r="TXU109" s="364"/>
      <c r="TXV109" s="364"/>
      <c r="TXW109" s="364"/>
      <c r="TXX109" s="364"/>
      <c r="TXY109" s="364"/>
      <c r="TXZ109" s="364"/>
      <c r="TYA109" s="364"/>
      <c r="TYB109" s="364"/>
      <c r="TYC109" s="364"/>
      <c r="TYD109" s="364"/>
      <c r="TYE109" s="364"/>
      <c r="TYF109" s="364"/>
      <c r="TYG109" s="364"/>
      <c r="TYH109" s="364"/>
      <c r="TYI109" s="364"/>
      <c r="TYJ109" s="364"/>
      <c r="TYK109" s="364"/>
      <c r="TYL109" s="364"/>
      <c r="TYM109" s="364"/>
      <c r="TYN109" s="364"/>
      <c r="TYO109" s="364"/>
      <c r="TYP109" s="364"/>
      <c r="TYQ109" s="364"/>
      <c r="TYR109" s="364"/>
      <c r="TYS109" s="364"/>
      <c r="TYT109" s="364"/>
      <c r="TYU109" s="364"/>
      <c r="TYV109" s="364"/>
      <c r="TYW109" s="364"/>
      <c r="TYX109" s="364"/>
      <c r="TYY109" s="364"/>
      <c r="TYZ109" s="364"/>
      <c r="TZA109" s="364"/>
      <c r="TZB109" s="364"/>
      <c r="TZC109" s="364"/>
      <c r="TZD109" s="364"/>
      <c r="TZE109" s="364"/>
      <c r="TZF109" s="364"/>
      <c r="TZG109" s="364"/>
      <c r="TZH109" s="364"/>
      <c r="TZI109" s="364"/>
      <c r="TZJ109" s="364"/>
      <c r="TZK109" s="364"/>
      <c r="TZL109" s="364"/>
      <c r="TZM109" s="364"/>
      <c r="TZN109" s="364"/>
      <c r="TZO109" s="364"/>
      <c r="TZP109" s="364"/>
      <c r="TZQ109" s="364"/>
      <c r="TZR109" s="364"/>
      <c r="TZS109" s="364"/>
      <c r="TZT109" s="364"/>
      <c r="TZU109" s="364"/>
      <c r="TZV109" s="364"/>
      <c r="TZW109" s="364"/>
      <c r="TZX109" s="364"/>
      <c r="TZY109" s="364"/>
      <c r="TZZ109" s="364"/>
      <c r="UAA109" s="364"/>
      <c r="UAB109" s="364"/>
      <c r="UAC109" s="364"/>
      <c r="UAD109" s="364"/>
      <c r="UAE109" s="364"/>
      <c r="UAF109" s="364"/>
      <c r="UAG109" s="364"/>
      <c r="UAH109" s="364"/>
      <c r="UAI109" s="364"/>
      <c r="UAJ109" s="364"/>
      <c r="UAK109" s="364"/>
      <c r="UAL109" s="364"/>
      <c r="UAM109" s="364"/>
      <c r="UAN109" s="364"/>
      <c r="UAO109" s="364"/>
      <c r="UAP109" s="364"/>
      <c r="UAQ109" s="364"/>
      <c r="UAR109" s="364"/>
      <c r="UAS109" s="364"/>
      <c r="UAT109" s="364"/>
      <c r="UAU109" s="364"/>
      <c r="UAV109" s="364"/>
      <c r="UAW109" s="364"/>
      <c r="UAX109" s="364"/>
      <c r="UAY109" s="364"/>
      <c r="UAZ109" s="364"/>
      <c r="UBA109" s="364"/>
      <c r="UBB109" s="364"/>
      <c r="UBC109" s="364"/>
      <c r="UBD109" s="364"/>
      <c r="UBE109" s="364"/>
      <c r="UBF109" s="364"/>
      <c r="UBG109" s="364"/>
      <c r="UBH109" s="364"/>
      <c r="UBI109" s="364"/>
      <c r="UBJ109" s="364"/>
      <c r="UBK109" s="364"/>
      <c r="UBL109" s="364"/>
      <c r="UBM109" s="364"/>
      <c r="UBN109" s="364"/>
      <c r="UBO109" s="364"/>
      <c r="UBP109" s="364"/>
      <c r="UBQ109" s="364"/>
      <c r="UBR109" s="364"/>
      <c r="UBS109" s="364"/>
      <c r="UBT109" s="364"/>
      <c r="UBU109" s="364"/>
      <c r="UBV109" s="364"/>
      <c r="UBW109" s="364"/>
      <c r="UBX109" s="364"/>
      <c r="UBY109" s="364"/>
      <c r="UBZ109" s="364"/>
      <c r="UCA109" s="364"/>
      <c r="UCB109" s="364"/>
      <c r="UCC109" s="364"/>
      <c r="UCD109" s="364"/>
      <c r="UCE109" s="364"/>
      <c r="UCF109" s="364"/>
      <c r="UCG109" s="364"/>
      <c r="UCH109" s="364"/>
      <c r="UCI109" s="364"/>
      <c r="UCJ109" s="364"/>
      <c r="UCK109" s="364"/>
      <c r="UCL109" s="364"/>
      <c r="UCM109" s="364"/>
      <c r="UCN109" s="364"/>
      <c r="UCO109" s="364"/>
      <c r="UCP109" s="364"/>
      <c r="UCQ109" s="364"/>
      <c r="UCR109" s="364"/>
      <c r="UCS109" s="364"/>
      <c r="UCT109" s="364"/>
      <c r="UCU109" s="364"/>
      <c r="UCV109" s="364"/>
      <c r="UCW109" s="364"/>
      <c r="UCX109" s="364"/>
      <c r="UCY109" s="364"/>
      <c r="UCZ109" s="364"/>
      <c r="UDA109" s="364"/>
      <c r="UDB109" s="364"/>
      <c r="UDC109" s="364"/>
      <c r="UDD109" s="364"/>
      <c r="UDE109" s="364"/>
      <c r="UDF109" s="364"/>
      <c r="UDG109" s="364"/>
      <c r="UDH109" s="364"/>
      <c r="UDI109" s="364"/>
      <c r="UDJ109" s="364"/>
      <c r="UDK109" s="364"/>
      <c r="UDL109" s="364"/>
      <c r="UDM109" s="364"/>
      <c r="UDN109" s="364"/>
      <c r="UDO109" s="364"/>
      <c r="UDP109" s="364"/>
      <c r="UDQ109" s="364"/>
      <c r="UDR109" s="364"/>
      <c r="UDS109" s="364"/>
      <c r="UDT109" s="364"/>
      <c r="UDU109" s="364"/>
      <c r="UDV109" s="364"/>
      <c r="UDW109" s="364"/>
      <c r="UDX109" s="364"/>
      <c r="UDY109" s="364"/>
      <c r="UDZ109" s="364"/>
      <c r="UEA109" s="364"/>
      <c r="UEB109" s="364"/>
      <c r="UEC109" s="364"/>
      <c r="UED109" s="364"/>
      <c r="UEE109" s="364"/>
      <c r="UEF109" s="364"/>
      <c r="UEG109" s="364"/>
      <c r="UEH109" s="364"/>
      <c r="UEI109" s="364"/>
      <c r="UEJ109" s="364"/>
      <c r="UEK109" s="364"/>
      <c r="UEL109" s="364"/>
      <c r="UEM109" s="364"/>
      <c r="UEN109" s="364"/>
      <c r="UEO109" s="364"/>
      <c r="UEP109" s="364"/>
      <c r="UEQ109" s="364"/>
      <c r="UER109" s="364"/>
      <c r="UES109" s="364"/>
      <c r="UET109" s="364"/>
      <c r="UEU109" s="364"/>
      <c r="UEV109" s="364"/>
      <c r="UEW109" s="364"/>
      <c r="UEX109" s="364"/>
      <c r="UEY109" s="364"/>
      <c r="UEZ109" s="364"/>
      <c r="UFA109" s="364"/>
      <c r="UFB109" s="364"/>
      <c r="UFC109" s="364"/>
      <c r="UFD109" s="364"/>
      <c r="UFE109" s="364"/>
      <c r="UFF109" s="364"/>
      <c r="UFG109" s="364"/>
      <c r="UFH109" s="364"/>
      <c r="UFI109" s="364"/>
      <c r="UFJ109" s="364"/>
      <c r="UFK109" s="364"/>
      <c r="UFL109" s="364"/>
      <c r="UFM109" s="364"/>
      <c r="UFN109" s="364"/>
      <c r="UFO109" s="364"/>
      <c r="UFP109" s="364"/>
      <c r="UFQ109" s="364"/>
      <c r="UFR109" s="364"/>
      <c r="UFS109" s="364"/>
      <c r="UFT109" s="364"/>
      <c r="UFU109" s="364"/>
      <c r="UFV109" s="364"/>
      <c r="UFW109" s="364"/>
      <c r="UFX109" s="364"/>
      <c r="UFY109" s="364"/>
      <c r="UFZ109" s="364"/>
      <c r="UGA109" s="364"/>
      <c r="UGB109" s="364"/>
      <c r="UGC109" s="364"/>
      <c r="UGD109" s="364"/>
      <c r="UGE109" s="364"/>
      <c r="UGF109" s="364"/>
      <c r="UGG109" s="364"/>
      <c r="UGH109" s="364"/>
      <c r="UGI109" s="364"/>
      <c r="UGJ109" s="364"/>
      <c r="UGK109" s="364"/>
      <c r="UGL109" s="364"/>
      <c r="UGM109" s="364"/>
      <c r="UGN109" s="364"/>
      <c r="UGO109" s="364"/>
      <c r="UGP109" s="364"/>
      <c r="UGQ109" s="364"/>
      <c r="UGR109" s="364"/>
      <c r="UGS109" s="364"/>
      <c r="UGT109" s="364"/>
      <c r="UGU109" s="364"/>
      <c r="UGV109" s="364"/>
      <c r="UGW109" s="364"/>
      <c r="UGX109" s="364"/>
      <c r="UGY109" s="364"/>
      <c r="UGZ109" s="364"/>
      <c r="UHA109" s="364"/>
      <c r="UHB109" s="364"/>
      <c r="UHC109" s="364"/>
      <c r="UHD109" s="364"/>
      <c r="UHE109" s="364"/>
      <c r="UHF109" s="364"/>
      <c r="UHG109" s="364"/>
      <c r="UHH109" s="364"/>
      <c r="UHI109" s="364"/>
      <c r="UHJ109" s="364"/>
      <c r="UHK109" s="364"/>
      <c r="UHL109" s="364"/>
      <c r="UHM109" s="364"/>
      <c r="UHN109" s="364"/>
      <c r="UHO109" s="364"/>
      <c r="UHP109" s="364"/>
      <c r="UHQ109" s="364"/>
      <c r="UHR109" s="364"/>
      <c r="UHS109" s="364"/>
      <c r="UHT109" s="364"/>
      <c r="UHU109" s="364"/>
      <c r="UHV109" s="364"/>
      <c r="UHW109" s="364"/>
      <c r="UHX109" s="364"/>
      <c r="UHY109" s="364"/>
      <c r="UHZ109" s="364"/>
      <c r="UIA109" s="364"/>
      <c r="UIB109" s="364"/>
      <c r="UIC109" s="364"/>
      <c r="UID109" s="364"/>
      <c r="UIE109" s="364"/>
      <c r="UIF109" s="364"/>
      <c r="UIG109" s="364"/>
      <c r="UIH109" s="364"/>
      <c r="UII109" s="364"/>
      <c r="UIJ109" s="364"/>
      <c r="UIK109" s="364"/>
      <c r="UIL109" s="364"/>
      <c r="UIM109" s="364"/>
      <c r="UIN109" s="364"/>
      <c r="UIO109" s="364"/>
      <c r="UIP109" s="364"/>
      <c r="UIQ109" s="364"/>
      <c r="UIR109" s="364"/>
      <c r="UIS109" s="364"/>
      <c r="UIT109" s="364"/>
      <c r="UIU109" s="364"/>
      <c r="UIV109" s="364"/>
      <c r="UIW109" s="364"/>
      <c r="UIX109" s="364"/>
      <c r="UIY109" s="364"/>
      <c r="UIZ109" s="364"/>
      <c r="UJA109" s="364"/>
      <c r="UJB109" s="364"/>
      <c r="UJC109" s="364"/>
      <c r="UJD109" s="364"/>
      <c r="UJE109" s="364"/>
      <c r="UJF109" s="364"/>
      <c r="UJG109" s="364"/>
      <c r="UJH109" s="364"/>
      <c r="UJI109" s="364"/>
      <c r="UJJ109" s="364"/>
      <c r="UJK109" s="364"/>
      <c r="UJL109" s="364"/>
      <c r="UJM109" s="364"/>
      <c r="UJN109" s="364"/>
      <c r="UJO109" s="364"/>
      <c r="UJP109" s="364"/>
      <c r="UJQ109" s="364"/>
      <c r="UJR109" s="364"/>
      <c r="UJS109" s="364"/>
      <c r="UJT109" s="364"/>
      <c r="UJU109" s="364"/>
      <c r="UJV109" s="364"/>
      <c r="UJW109" s="364"/>
      <c r="UJX109" s="364"/>
      <c r="UJY109" s="364"/>
      <c r="UJZ109" s="364"/>
      <c r="UKA109" s="364"/>
      <c r="UKB109" s="364"/>
      <c r="UKC109" s="364"/>
      <c r="UKD109" s="364"/>
      <c r="UKE109" s="364"/>
      <c r="UKF109" s="364"/>
      <c r="UKG109" s="364"/>
      <c r="UKH109" s="364"/>
      <c r="UKI109" s="364"/>
      <c r="UKJ109" s="364"/>
      <c r="UKK109" s="364"/>
      <c r="UKL109" s="364"/>
      <c r="UKM109" s="364"/>
      <c r="UKN109" s="364"/>
      <c r="UKO109" s="364"/>
      <c r="UKP109" s="364"/>
      <c r="UKQ109" s="364"/>
      <c r="UKR109" s="364"/>
      <c r="UKS109" s="364"/>
      <c r="UKT109" s="364"/>
      <c r="UKU109" s="364"/>
      <c r="UKV109" s="364"/>
      <c r="UKW109" s="364"/>
      <c r="UKX109" s="364"/>
      <c r="UKY109" s="364"/>
      <c r="UKZ109" s="364"/>
      <c r="ULA109" s="364"/>
      <c r="ULB109" s="364"/>
      <c r="ULC109" s="364"/>
      <c r="ULD109" s="364"/>
      <c r="ULE109" s="364"/>
      <c r="ULF109" s="364"/>
      <c r="ULG109" s="364"/>
      <c r="ULH109" s="364"/>
      <c r="ULI109" s="364"/>
      <c r="ULJ109" s="364"/>
      <c r="ULK109" s="364"/>
      <c r="ULL109" s="364"/>
      <c r="ULM109" s="364"/>
      <c r="ULN109" s="364"/>
      <c r="ULO109" s="364"/>
      <c r="ULP109" s="364"/>
      <c r="ULQ109" s="364"/>
      <c r="ULR109" s="364"/>
      <c r="ULS109" s="364"/>
      <c r="ULT109" s="364"/>
      <c r="ULU109" s="364"/>
      <c r="ULV109" s="364"/>
      <c r="ULW109" s="364"/>
      <c r="ULX109" s="364"/>
      <c r="ULY109" s="364"/>
      <c r="ULZ109" s="364"/>
      <c r="UMA109" s="364"/>
      <c r="UMB109" s="364"/>
      <c r="UMC109" s="364"/>
      <c r="UMD109" s="364"/>
      <c r="UME109" s="364"/>
      <c r="UMF109" s="364"/>
      <c r="UMG109" s="364"/>
      <c r="UMH109" s="364"/>
      <c r="UMI109" s="364"/>
      <c r="UMJ109" s="364"/>
      <c r="UMK109" s="364"/>
      <c r="UML109" s="364"/>
      <c r="UMM109" s="364"/>
      <c r="UMN109" s="364"/>
      <c r="UMO109" s="364"/>
      <c r="UMP109" s="364"/>
      <c r="UMQ109" s="364"/>
      <c r="UMR109" s="364"/>
      <c r="UMS109" s="364"/>
      <c r="UMT109" s="364"/>
      <c r="UMU109" s="364"/>
      <c r="UMV109" s="364"/>
      <c r="UMW109" s="364"/>
      <c r="UMX109" s="364"/>
      <c r="UMY109" s="364"/>
      <c r="UMZ109" s="364"/>
      <c r="UNA109" s="364"/>
      <c r="UNB109" s="364"/>
      <c r="UNC109" s="364"/>
      <c r="UND109" s="364"/>
      <c r="UNE109" s="364"/>
      <c r="UNF109" s="364"/>
      <c r="UNG109" s="364"/>
      <c r="UNH109" s="364"/>
      <c r="UNI109" s="364"/>
      <c r="UNJ109" s="364"/>
      <c r="UNK109" s="364"/>
      <c r="UNL109" s="364"/>
      <c r="UNM109" s="364"/>
      <c r="UNN109" s="364"/>
      <c r="UNO109" s="364"/>
      <c r="UNP109" s="364"/>
      <c r="UNQ109" s="364"/>
      <c r="UNR109" s="364"/>
      <c r="UNS109" s="364"/>
      <c r="UNT109" s="364"/>
      <c r="UNU109" s="364"/>
      <c r="UNV109" s="364"/>
      <c r="UNW109" s="364"/>
      <c r="UNX109" s="364"/>
      <c r="UNY109" s="364"/>
      <c r="UNZ109" s="364"/>
      <c r="UOA109" s="364"/>
      <c r="UOB109" s="364"/>
      <c r="UOC109" s="364"/>
      <c r="UOD109" s="364"/>
      <c r="UOE109" s="364"/>
      <c r="UOF109" s="364"/>
      <c r="UOG109" s="364"/>
      <c r="UOH109" s="364"/>
      <c r="UOI109" s="364"/>
      <c r="UOJ109" s="364"/>
      <c r="UOK109" s="364"/>
      <c r="UOL109" s="364"/>
      <c r="UOM109" s="364"/>
      <c r="UON109" s="364"/>
      <c r="UOO109" s="364"/>
      <c r="UOP109" s="364"/>
      <c r="UOQ109" s="364"/>
      <c r="UOR109" s="364"/>
      <c r="UOS109" s="364"/>
      <c r="UOT109" s="364"/>
      <c r="UOU109" s="364"/>
      <c r="UOV109" s="364"/>
      <c r="UOW109" s="364"/>
      <c r="UOX109" s="364"/>
      <c r="UOY109" s="364"/>
      <c r="UOZ109" s="364"/>
      <c r="UPA109" s="364"/>
      <c r="UPB109" s="364"/>
      <c r="UPC109" s="364"/>
      <c r="UPD109" s="364"/>
      <c r="UPE109" s="364"/>
      <c r="UPF109" s="364"/>
      <c r="UPG109" s="364"/>
      <c r="UPH109" s="364"/>
      <c r="UPI109" s="364"/>
      <c r="UPJ109" s="364"/>
      <c r="UPK109" s="364"/>
      <c r="UPL109" s="364"/>
      <c r="UPM109" s="364"/>
      <c r="UPN109" s="364"/>
      <c r="UPO109" s="364"/>
      <c r="UPP109" s="364"/>
      <c r="UPQ109" s="364"/>
      <c r="UPR109" s="364"/>
      <c r="UPS109" s="364"/>
      <c r="UPT109" s="364"/>
      <c r="UPU109" s="364"/>
      <c r="UPV109" s="364"/>
      <c r="UPW109" s="364"/>
      <c r="UPX109" s="364"/>
      <c r="UPY109" s="364"/>
      <c r="UPZ109" s="364"/>
      <c r="UQA109" s="364"/>
      <c r="UQB109" s="364"/>
      <c r="UQC109" s="364"/>
      <c r="UQD109" s="364"/>
      <c r="UQE109" s="364"/>
      <c r="UQF109" s="364"/>
      <c r="UQG109" s="364"/>
      <c r="UQH109" s="364"/>
      <c r="UQI109" s="364"/>
      <c r="UQJ109" s="364"/>
      <c r="UQK109" s="364"/>
      <c r="UQL109" s="364"/>
      <c r="UQM109" s="364"/>
      <c r="UQN109" s="364"/>
      <c r="UQO109" s="364"/>
      <c r="UQP109" s="364"/>
      <c r="UQQ109" s="364"/>
      <c r="UQR109" s="364"/>
      <c r="UQS109" s="364"/>
      <c r="UQT109" s="364"/>
      <c r="UQU109" s="364"/>
      <c r="UQV109" s="364"/>
      <c r="UQW109" s="364"/>
      <c r="UQX109" s="364"/>
      <c r="UQY109" s="364"/>
      <c r="UQZ109" s="364"/>
      <c r="URA109" s="364"/>
      <c r="URB109" s="364"/>
      <c r="URC109" s="364"/>
      <c r="URD109" s="364"/>
      <c r="URE109" s="364"/>
      <c r="URF109" s="364"/>
      <c r="URG109" s="364"/>
      <c r="URH109" s="364"/>
      <c r="URI109" s="364"/>
      <c r="URJ109" s="364"/>
      <c r="URK109" s="364"/>
      <c r="URL109" s="364"/>
      <c r="URM109" s="364"/>
      <c r="URN109" s="364"/>
      <c r="URO109" s="364"/>
      <c r="URP109" s="364"/>
      <c r="URQ109" s="364"/>
      <c r="URR109" s="364"/>
      <c r="URS109" s="364"/>
      <c r="URT109" s="364"/>
      <c r="URU109" s="364"/>
      <c r="URV109" s="364"/>
      <c r="URW109" s="364"/>
      <c r="URX109" s="364"/>
      <c r="URY109" s="364"/>
      <c r="URZ109" s="364"/>
      <c r="USA109" s="364"/>
      <c r="USB109" s="364"/>
      <c r="USC109" s="364"/>
      <c r="USD109" s="364"/>
      <c r="USE109" s="364"/>
      <c r="USF109" s="364"/>
      <c r="USG109" s="364"/>
      <c r="USH109" s="364"/>
      <c r="USI109" s="364"/>
      <c r="USJ109" s="364"/>
      <c r="USK109" s="364"/>
      <c r="USL109" s="364"/>
      <c r="USM109" s="364"/>
      <c r="USN109" s="364"/>
      <c r="USO109" s="364"/>
      <c r="USP109" s="364"/>
      <c r="USQ109" s="364"/>
      <c r="USR109" s="364"/>
      <c r="USS109" s="364"/>
      <c r="UST109" s="364"/>
      <c r="USU109" s="364"/>
      <c r="USV109" s="364"/>
      <c r="USW109" s="364"/>
      <c r="USX109" s="364"/>
      <c r="USY109" s="364"/>
      <c r="USZ109" s="364"/>
      <c r="UTA109" s="364"/>
      <c r="UTB109" s="364"/>
      <c r="UTC109" s="364"/>
      <c r="UTD109" s="364"/>
      <c r="UTE109" s="364"/>
      <c r="UTF109" s="364"/>
      <c r="UTG109" s="364"/>
      <c r="UTH109" s="364"/>
      <c r="UTI109" s="364"/>
      <c r="UTJ109" s="364"/>
      <c r="UTK109" s="364"/>
      <c r="UTL109" s="364"/>
      <c r="UTM109" s="364"/>
      <c r="UTN109" s="364"/>
      <c r="UTO109" s="364"/>
      <c r="UTP109" s="364"/>
      <c r="UTQ109" s="364"/>
      <c r="UTR109" s="364"/>
      <c r="UTS109" s="364"/>
      <c r="UTT109" s="364"/>
      <c r="UTU109" s="364"/>
      <c r="UTV109" s="364"/>
      <c r="UTW109" s="364"/>
      <c r="UTX109" s="364"/>
      <c r="UTY109" s="364"/>
      <c r="UTZ109" s="364"/>
      <c r="UUA109" s="364"/>
      <c r="UUB109" s="364"/>
      <c r="UUC109" s="364"/>
      <c r="UUD109" s="364"/>
      <c r="UUE109" s="364"/>
      <c r="UUF109" s="364"/>
      <c r="UUG109" s="364"/>
      <c r="UUH109" s="364"/>
      <c r="UUI109" s="364"/>
      <c r="UUJ109" s="364"/>
      <c r="UUK109" s="364"/>
      <c r="UUL109" s="364"/>
      <c r="UUM109" s="364"/>
      <c r="UUN109" s="364"/>
      <c r="UUO109" s="364"/>
      <c r="UUP109" s="364"/>
      <c r="UUQ109" s="364"/>
      <c r="UUR109" s="364"/>
      <c r="UUS109" s="364"/>
      <c r="UUT109" s="364"/>
      <c r="UUU109" s="364"/>
      <c r="UUV109" s="364"/>
      <c r="UUW109" s="364"/>
      <c r="UUX109" s="364"/>
      <c r="UUY109" s="364"/>
      <c r="UUZ109" s="364"/>
      <c r="UVA109" s="364"/>
      <c r="UVB109" s="364"/>
      <c r="UVC109" s="364"/>
      <c r="UVD109" s="364"/>
      <c r="UVE109" s="364"/>
      <c r="UVF109" s="364"/>
      <c r="UVG109" s="364"/>
      <c r="UVH109" s="364"/>
      <c r="UVI109" s="364"/>
      <c r="UVJ109" s="364"/>
      <c r="UVK109" s="364"/>
      <c r="UVL109" s="364"/>
      <c r="UVM109" s="364"/>
      <c r="UVN109" s="364"/>
      <c r="UVO109" s="364"/>
      <c r="UVP109" s="364"/>
      <c r="UVQ109" s="364"/>
      <c r="UVR109" s="364"/>
      <c r="UVS109" s="364"/>
      <c r="UVT109" s="364"/>
      <c r="UVU109" s="364"/>
      <c r="UVV109" s="364"/>
      <c r="UVW109" s="364"/>
      <c r="UVX109" s="364"/>
      <c r="UVY109" s="364"/>
      <c r="UVZ109" s="364"/>
      <c r="UWA109" s="364"/>
      <c r="UWB109" s="364"/>
      <c r="UWC109" s="364"/>
      <c r="UWD109" s="364"/>
      <c r="UWE109" s="364"/>
      <c r="UWF109" s="364"/>
      <c r="UWG109" s="364"/>
      <c r="UWH109" s="364"/>
      <c r="UWI109" s="364"/>
      <c r="UWJ109" s="364"/>
      <c r="UWK109" s="364"/>
      <c r="UWL109" s="364"/>
      <c r="UWM109" s="364"/>
      <c r="UWN109" s="364"/>
      <c r="UWO109" s="364"/>
      <c r="UWP109" s="364"/>
      <c r="UWQ109" s="364"/>
      <c r="UWR109" s="364"/>
      <c r="UWS109" s="364"/>
      <c r="UWT109" s="364"/>
      <c r="UWU109" s="364"/>
      <c r="UWV109" s="364"/>
      <c r="UWW109" s="364"/>
      <c r="UWX109" s="364"/>
      <c r="UWY109" s="364"/>
      <c r="UWZ109" s="364"/>
      <c r="UXA109" s="364"/>
      <c r="UXB109" s="364"/>
      <c r="UXC109" s="364"/>
      <c r="UXD109" s="364"/>
      <c r="UXE109" s="364"/>
      <c r="UXF109" s="364"/>
      <c r="UXG109" s="364"/>
      <c r="UXH109" s="364"/>
      <c r="UXI109" s="364"/>
      <c r="UXJ109" s="364"/>
      <c r="UXK109" s="364"/>
      <c r="UXL109" s="364"/>
      <c r="UXM109" s="364"/>
      <c r="UXN109" s="364"/>
      <c r="UXO109" s="364"/>
      <c r="UXP109" s="364"/>
      <c r="UXQ109" s="364"/>
      <c r="UXR109" s="364"/>
      <c r="UXS109" s="364"/>
      <c r="UXT109" s="364"/>
      <c r="UXU109" s="364"/>
      <c r="UXV109" s="364"/>
      <c r="UXW109" s="364"/>
      <c r="UXX109" s="364"/>
      <c r="UXY109" s="364"/>
      <c r="UXZ109" s="364"/>
      <c r="UYA109" s="364"/>
      <c r="UYB109" s="364"/>
      <c r="UYC109" s="364"/>
      <c r="UYD109" s="364"/>
      <c r="UYE109" s="364"/>
      <c r="UYF109" s="364"/>
      <c r="UYG109" s="364"/>
      <c r="UYH109" s="364"/>
      <c r="UYI109" s="364"/>
      <c r="UYJ109" s="364"/>
      <c r="UYK109" s="364"/>
      <c r="UYL109" s="364"/>
      <c r="UYM109" s="364"/>
      <c r="UYN109" s="364"/>
      <c r="UYO109" s="364"/>
      <c r="UYP109" s="364"/>
      <c r="UYQ109" s="364"/>
      <c r="UYR109" s="364"/>
      <c r="UYS109" s="364"/>
      <c r="UYT109" s="364"/>
      <c r="UYU109" s="364"/>
      <c r="UYV109" s="364"/>
      <c r="UYW109" s="364"/>
      <c r="UYX109" s="364"/>
      <c r="UYY109" s="364"/>
      <c r="UYZ109" s="364"/>
      <c r="UZA109" s="364"/>
      <c r="UZB109" s="364"/>
      <c r="UZC109" s="364"/>
      <c r="UZD109" s="364"/>
      <c r="UZE109" s="364"/>
      <c r="UZF109" s="364"/>
      <c r="UZG109" s="364"/>
      <c r="UZH109" s="364"/>
      <c r="UZI109" s="364"/>
      <c r="UZJ109" s="364"/>
      <c r="UZK109" s="364"/>
      <c r="UZL109" s="364"/>
      <c r="UZM109" s="364"/>
      <c r="UZN109" s="364"/>
      <c r="UZO109" s="364"/>
      <c r="UZP109" s="364"/>
      <c r="UZQ109" s="364"/>
      <c r="UZR109" s="364"/>
      <c r="UZS109" s="364"/>
      <c r="UZT109" s="364"/>
      <c r="UZU109" s="364"/>
      <c r="UZV109" s="364"/>
      <c r="UZW109" s="364"/>
      <c r="UZX109" s="364"/>
      <c r="UZY109" s="364"/>
      <c r="UZZ109" s="364"/>
      <c r="VAA109" s="364"/>
      <c r="VAB109" s="364"/>
      <c r="VAC109" s="364"/>
      <c r="VAD109" s="364"/>
      <c r="VAE109" s="364"/>
      <c r="VAF109" s="364"/>
      <c r="VAG109" s="364"/>
      <c r="VAH109" s="364"/>
      <c r="VAI109" s="364"/>
      <c r="VAJ109" s="364"/>
      <c r="VAK109" s="364"/>
      <c r="VAL109" s="364"/>
      <c r="VAM109" s="364"/>
      <c r="VAN109" s="364"/>
      <c r="VAO109" s="364"/>
      <c r="VAP109" s="364"/>
      <c r="VAQ109" s="364"/>
      <c r="VAR109" s="364"/>
      <c r="VAS109" s="364"/>
      <c r="VAT109" s="364"/>
      <c r="VAU109" s="364"/>
      <c r="VAV109" s="364"/>
      <c r="VAW109" s="364"/>
      <c r="VAX109" s="364"/>
      <c r="VAY109" s="364"/>
      <c r="VAZ109" s="364"/>
      <c r="VBA109" s="364"/>
      <c r="VBB109" s="364"/>
      <c r="VBC109" s="364"/>
      <c r="VBD109" s="364"/>
      <c r="VBE109" s="364"/>
      <c r="VBF109" s="364"/>
      <c r="VBG109" s="364"/>
      <c r="VBH109" s="364"/>
      <c r="VBI109" s="364"/>
      <c r="VBJ109" s="364"/>
      <c r="VBK109" s="364"/>
      <c r="VBL109" s="364"/>
      <c r="VBM109" s="364"/>
      <c r="VBN109" s="364"/>
      <c r="VBO109" s="364"/>
      <c r="VBP109" s="364"/>
      <c r="VBQ109" s="364"/>
      <c r="VBR109" s="364"/>
      <c r="VBS109" s="364"/>
      <c r="VBT109" s="364"/>
      <c r="VBU109" s="364"/>
      <c r="VBV109" s="364"/>
      <c r="VBW109" s="364"/>
      <c r="VBX109" s="364"/>
      <c r="VBY109" s="364"/>
      <c r="VBZ109" s="364"/>
      <c r="VCA109" s="364"/>
      <c r="VCB109" s="364"/>
      <c r="VCC109" s="364"/>
      <c r="VCD109" s="364"/>
      <c r="VCE109" s="364"/>
      <c r="VCF109" s="364"/>
      <c r="VCG109" s="364"/>
      <c r="VCH109" s="364"/>
      <c r="VCI109" s="364"/>
      <c r="VCJ109" s="364"/>
      <c r="VCK109" s="364"/>
      <c r="VCL109" s="364"/>
      <c r="VCM109" s="364"/>
      <c r="VCN109" s="364"/>
      <c r="VCO109" s="364"/>
      <c r="VCP109" s="364"/>
      <c r="VCQ109" s="364"/>
      <c r="VCR109" s="364"/>
      <c r="VCS109" s="364"/>
      <c r="VCT109" s="364"/>
      <c r="VCU109" s="364"/>
      <c r="VCV109" s="364"/>
      <c r="VCW109" s="364"/>
      <c r="VCX109" s="364"/>
      <c r="VCY109" s="364"/>
      <c r="VCZ109" s="364"/>
      <c r="VDA109" s="364"/>
      <c r="VDB109" s="364"/>
      <c r="VDC109" s="364"/>
      <c r="VDD109" s="364"/>
      <c r="VDE109" s="364"/>
      <c r="VDF109" s="364"/>
      <c r="VDG109" s="364"/>
      <c r="VDH109" s="364"/>
      <c r="VDI109" s="364"/>
      <c r="VDJ109" s="364"/>
      <c r="VDK109" s="364"/>
      <c r="VDL109" s="364"/>
      <c r="VDM109" s="364"/>
      <c r="VDN109" s="364"/>
      <c r="VDO109" s="364"/>
      <c r="VDP109" s="364"/>
      <c r="VDQ109" s="364"/>
      <c r="VDR109" s="364"/>
      <c r="VDS109" s="364"/>
      <c r="VDT109" s="364"/>
      <c r="VDU109" s="364"/>
      <c r="VDV109" s="364"/>
      <c r="VDW109" s="364"/>
      <c r="VDX109" s="364"/>
      <c r="VDY109" s="364"/>
      <c r="VDZ109" s="364"/>
      <c r="VEA109" s="364"/>
      <c r="VEB109" s="364"/>
      <c r="VEC109" s="364"/>
      <c r="VED109" s="364"/>
      <c r="VEE109" s="364"/>
      <c r="VEF109" s="364"/>
      <c r="VEG109" s="364"/>
      <c r="VEH109" s="364"/>
      <c r="VEI109" s="364"/>
      <c r="VEJ109" s="364"/>
      <c r="VEK109" s="364"/>
      <c r="VEL109" s="364"/>
      <c r="VEM109" s="364"/>
      <c r="VEN109" s="364"/>
      <c r="VEO109" s="364"/>
      <c r="VEP109" s="364"/>
      <c r="VEQ109" s="364"/>
      <c r="VER109" s="364"/>
      <c r="VES109" s="364"/>
      <c r="VET109" s="364"/>
      <c r="VEU109" s="364"/>
      <c r="VEV109" s="364"/>
      <c r="VEW109" s="364"/>
      <c r="VEX109" s="364"/>
      <c r="VEY109" s="364"/>
      <c r="VEZ109" s="364"/>
      <c r="VFA109" s="364"/>
      <c r="VFB109" s="364"/>
      <c r="VFC109" s="364"/>
      <c r="VFD109" s="364"/>
      <c r="VFE109" s="364"/>
      <c r="VFF109" s="364"/>
      <c r="VFG109" s="364"/>
      <c r="VFH109" s="364"/>
      <c r="VFI109" s="364"/>
      <c r="VFJ109" s="364"/>
      <c r="VFK109" s="364"/>
      <c r="VFL109" s="364"/>
      <c r="VFM109" s="364"/>
      <c r="VFN109" s="364"/>
      <c r="VFO109" s="364"/>
      <c r="VFP109" s="364"/>
      <c r="VFQ109" s="364"/>
      <c r="VFR109" s="364"/>
      <c r="VFS109" s="364"/>
      <c r="VFT109" s="364"/>
      <c r="VFU109" s="364"/>
      <c r="VFV109" s="364"/>
      <c r="VFW109" s="364"/>
      <c r="VFX109" s="364"/>
      <c r="VFY109" s="364"/>
      <c r="VFZ109" s="364"/>
      <c r="VGA109" s="364"/>
      <c r="VGB109" s="364"/>
      <c r="VGC109" s="364"/>
      <c r="VGD109" s="364"/>
      <c r="VGE109" s="364"/>
      <c r="VGF109" s="364"/>
      <c r="VGG109" s="364"/>
      <c r="VGH109" s="364"/>
      <c r="VGI109" s="364"/>
      <c r="VGJ109" s="364"/>
      <c r="VGK109" s="364"/>
      <c r="VGL109" s="364"/>
      <c r="VGM109" s="364"/>
      <c r="VGN109" s="364"/>
      <c r="VGO109" s="364"/>
      <c r="VGP109" s="364"/>
      <c r="VGQ109" s="364"/>
      <c r="VGR109" s="364"/>
      <c r="VGS109" s="364"/>
      <c r="VGT109" s="364"/>
      <c r="VGU109" s="364"/>
      <c r="VGV109" s="364"/>
      <c r="VGW109" s="364"/>
      <c r="VGX109" s="364"/>
      <c r="VGY109" s="364"/>
      <c r="VGZ109" s="364"/>
      <c r="VHA109" s="364"/>
      <c r="VHB109" s="364"/>
      <c r="VHC109" s="364"/>
      <c r="VHD109" s="364"/>
      <c r="VHE109" s="364"/>
      <c r="VHF109" s="364"/>
      <c r="VHG109" s="364"/>
      <c r="VHH109" s="364"/>
      <c r="VHI109" s="364"/>
      <c r="VHJ109" s="364"/>
      <c r="VHK109" s="364"/>
      <c r="VHL109" s="364"/>
      <c r="VHM109" s="364"/>
      <c r="VHN109" s="364"/>
      <c r="VHO109" s="364"/>
      <c r="VHP109" s="364"/>
      <c r="VHQ109" s="364"/>
      <c r="VHR109" s="364"/>
      <c r="VHS109" s="364"/>
      <c r="VHT109" s="364"/>
      <c r="VHU109" s="364"/>
      <c r="VHV109" s="364"/>
      <c r="VHW109" s="364"/>
      <c r="VHX109" s="364"/>
      <c r="VHY109" s="364"/>
      <c r="VHZ109" s="364"/>
      <c r="VIA109" s="364"/>
      <c r="VIB109" s="364"/>
      <c r="VIC109" s="364"/>
      <c r="VID109" s="364"/>
      <c r="VIE109" s="364"/>
      <c r="VIF109" s="364"/>
      <c r="VIG109" s="364"/>
      <c r="VIH109" s="364"/>
      <c r="VII109" s="364"/>
      <c r="VIJ109" s="364"/>
      <c r="VIK109" s="364"/>
      <c r="VIL109" s="364"/>
      <c r="VIM109" s="364"/>
      <c r="VIN109" s="364"/>
      <c r="VIO109" s="364"/>
      <c r="VIP109" s="364"/>
      <c r="VIQ109" s="364"/>
      <c r="VIR109" s="364"/>
      <c r="VIS109" s="364"/>
      <c r="VIT109" s="364"/>
      <c r="VIU109" s="364"/>
      <c r="VIV109" s="364"/>
      <c r="VIW109" s="364"/>
      <c r="VIX109" s="364"/>
      <c r="VIY109" s="364"/>
      <c r="VIZ109" s="364"/>
      <c r="VJA109" s="364"/>
      <c r="VJB109" s="364"/>
      <c r="VJC109" s="364"/>
      <c r="VJD109" s="364"/>
      <c r="VJE109" s="364"/>
      <c r="VJF109" s="364"/>
      <c r="VJG109" s="364"/>
      <c r="VJH109" s="364"/>
      <c r="VJI109" s="364"/>
      <c r="VJJ109" s="364"/>
      <c r="VJK109" s="364"/>
      <c r="VJL109" s="364"/>
      <c r="VJM109" s="364"/>
      <c r="VJN109" s="364"/>
      <c r="VJO109" s="364"/>
      <c r="VJP109" s="364"/>
      <c r="VJQ109" s="364"/>
      <c r="VJR109" s="364"/>
      <c r="VJS109" s="364"/>
      <c r="VJT109" s="364"/>
      <c r="VJU109" s="364"/>
      <c r="VJV109" s="364"/>
      <c r="VJW109" s="364"/>
      <c r="VJX109" s="364"/>
      <c r="VJY109" s="364"/>
      <c r="VJZ109" s="364"/>
      <c r="VKA109" s="364"/>
      <c r="VKB109" s="364"/>
      <c r="VKC109" s="364"/>
      <c r="VKD109" s="364"/>
      <c r="VKE109" s="364"/>
      <c r="VKF109" s="364"/>
      <c r="VKG109" s="364"/>
      <c r="VKH109" s="364"/>
      <c r="VKI109" s="364"/>
      <c r="VKJ109" s="364"/>
      <c r="VKK109" s="364"/>
      <c r="VKL109" s="364"/>
      <c r="VKM109" s="364"/>
      <c r="VKN109" s="364"/>
      <c r="VKO109" s="364"/>
      <c r="VKP109" s="364"/>
      <c r="VKQ109" s="364"/>
      <c r="VKR109" s="364"/>
      <c r="VKS109" s="364"/>
      <c r="VKT109" s="364"/>
      <c r="VKU109" s="364"/>
      <c r="VKV109" s="364"/>
      <c r="VKW109" s="364"/>
      <c r="VKX109" s="364"/>
      <c r="VKY109" s="364"/>
      <c r="VKZ109" s="364"/>
      <c r="VLA109" s="364"/>
      <c r="VLB109" s="364"/>
      <c r="VLC109" s="364"/>
      <c r="VLD109" s="364"/>
      <c r="VLE109" s="364"/>
      <c r="VLF109" s="364"/>
      <c r="VLG109" s="364"/>
      <c r="VLH109" s="364"/>
      <c r="VLI109" s="364"/>
      <c r="VLJ109" s="364"/>
      <c r="VLK109" s="364"/>
      <c r="VLL109" s="364"/>
      <c r="VLM109" s="364"/>
      <c r="VLN109" s="364"/>
      <c r="VLO109" s="364"/>
      <c r="VLP109" s="364"/>
      <c r="VLQ109" s="364"/>
      <c r="VLR109" s="364"/>
      <c r="VLS109" s="364"/>
      <c r="VLT109" s="364"/>
      <c r="VLU109" s="364"/>
      <c r="VLV109" s="364"/>
      <c r="VLW109" s="364"/>
      <c r="VLX109" s="364"/>
      <c r="VLY109" s="364"/>
      <c r="VLZ109" s="364"/>
      <c r="VMA109" s="364"/>
      <c r="VMB109" s="364"/>
      <c r="VMC109" s="364"/>
      <c r="VMD109" s="364"/>
      <c r="VME109" s="364"/>
      <c r="VMF109" s="364"/>
      <c r="VMG109" s="364"/>
      <c r="VMH109" s="364"/>
      <c r="VMI109" s="364"/>
      <c r="VMJ109" s="364"/>
      <c r="VMK109" s="364"/>
      <c r="VML109" s="364"/>
      <c r="VMM109" s="364"/>
      <c r="VMN109" s="364"/>
      <c r="VMO109" s="364"/>
      <c r="VMP109" s="364"/>
      <c r="VMQ109" s="364"/>
      <c r="VMR109" s="364"/>
      <c r="VMS109" s="364"/>
      <c r="VMT109" s="364"/>
      <c r="VMU109" s="364"/>
      <c r="VMV109" s="364"/>
      <c r="VMW109" s="364"/>
      <c r="VMX109" s="364"/>
      <c r="VMY109" s="364"/>
      <c r="VMZ109" s="364"/>
      <c r="VNA109" s="364"/>
      <c r="VNB109" s="364"/>
      <c r="VNC109" s="364"/>
      <c r="VND109" s="364"/>
      <c r="VNE109" s="364"/>
      <c r="VNF109" s="364"/>
      <c r="VNG109" s="364"/>
      <c r="VNH109" s="364"/>
      <c r="VNI109" s="364"/>
      <c r="VNJ109" s="364"/>
      <c r="VNK109" s="364"/>
      <c r="VNL109" s="364"/>
      <c r="VNM109" s="364"/>
      <c r="VNN109" s="364"/>
      <c r="VNO109" s="364"/>
      <c r="VNP109" s="364"/>
      <c r="VNQ109" s="364"/>
      <c r="VNR109" s="364"/>
      <c r="VNS109" s="364"/>
      <c r="VNT109" s="364"/>
      <c r="VNU109" s="364"/>
      <c r="VNV109" s="364"/>
      <c r="VNW109" s="364"/>
      <c r="VNX109" s="364"/>
      <c r="VNY109" s="364"/>
      <c r="VNZ109" s="364"/>
      <c r="VOA109" s="364"/>
      <c r="VOB109" s="364"/>
      <c r="VOC109" s="364"/>
      <c r="VOD109" s="364"/>
      <c r="VOE109" s="364"/>
      <c r="VOF109" s="364"/>
      <c r="VOG109" s="364"/>
      <c r="VOH109" s="364"/>
      <c r="VOI109" s="364"/>
      <c r="VOJ109" s="364"/>
      <c r="VOK109" s="364"/>
      <c r="VOL109" s="364"/>
      <c r="VOM109" s="364"/>
      <c r="VON109" s="364"/>
      <c r="VOO109" s="364"/>
      <c r="VOP109" s="364"/>
      <c r="VOQ109" s="364"/>
      <c r="VOR109" s="364"/>
      <c r="VOS109" s="364"/>
      <c r="VOT109" s="364"/>
      <c r="VOU109" s="364"/>
      <c r="VOV109" s="364"/>
      <c r="VOW109" s="364"/>
      <c r="VOX109" s="364"/>
      <c r="VOY109" s="364"/>
      <c r="VOZ109" s="364"/>
      <c r="VPA109" s="364"/>
      <c r="VPB109" s="364"/>
      <c r="VPC109" s="364"/>
      <c r="VPD109" s="364"/>
      <c r="VPE109" s="364"/>
      <c r="VPF109" s="364"/>
      <c r="VPG109" s="364"/>
      <c r="VPH109" s="364"/>
      <c r="VPI109" s="364"/>
      <c r="VPJ109" s="364"/>
      <c r="VPK109" s="364"/>
      <c r="VPL109" s="364"/>
      <c r="VPM109" s="364"/>
      <c r="VPN109" s="364"/>
      <c r="VPO109" s="364"/>
      <c r="VPP109" s="364"/>
      <c r="VPQ109" s="364"/>
      <c r="VPR109" s="364"/>
      <c r="VPS109" s="364"/>
      <c r="VPT109" s="364"/>
      <c r="VPU109" s="364"/>
      <c r="VPV109" s="364"/>
      <c r="VPW109" s="364"/>
      <c r="VPX109" s="364"/>
      <c r="VPY109" s="364"/>
      <c r="VPZ109" s="364"/>
      <c r="VQA109" s="364"/>
      <c r="VQB109" s="364"/>
      <c r="VQC109" s="364"/>
      <c r="VQD109" s="364"/>
      <c r="VQE109" s="364"/>
      <c r="VQF109" s="364"/>
      <c r="VQG109" s="364"/>
      <c r="VQH109" s="364"/>
      <c r="VQI109" s="364"/>
      <c r="VQJ109" s="364"/>
      <c r="VQK109" s="364"/>
      <c r="VQL109" s="364"/>
      <c r="VQM109" s="364"/>
      <c r="VQN109" s="364"/>
      <c r="VQO109" s="364"/>
      <c r="VQP109" s="364"/>
      <c r="VQQ109" s="364"/>
      <c r="VQR109" s="364"/>
      <c r="VQS109" s="364"/>
      <c r="VQT109" s="364"/>
      <c r="VQU109" s="364"/>
      <c r="VQV109" s="364"/>
      <c r="VQW109" s="364"/>
      <c r="VQX109" s="364"/>
      <c r="VQY109" s="364"/>
      <c r="VQZ109" s="364"/>
      <c r="VRA109" s="364"/>
      <c r="VRB109" s="364"/>
      <c r="VRC109" s="364"/>
      <c r="VRD109" s="364"/>
      <c r="VRE109" s="364"/>
      <c r="VRF109" s="364"/>
      <c r="VRG109" s="364"/>
      <c r="VRH109" s="364"/>
      <c r="VRI109" s="364"/>
      <c r="VRJ109" s="364"/>
      <c r="VRK109" s="364"/>
      <c r="VRL109" s="364"/>
      <c r="VRM109" s="364"/>
      <c r="VRN109" s="364"/>
      <c r="VRO109" s="364"/>
      <c r="VRP109" s="364"/>
      <c r="VRQ109" s="364"/>
      <c r="VRR109" s="364"/>
      <c r="VRS109" s="364"/>
      <c r="VRT109" s="364"/>
      <c r="VRU109" s="364"/>
      <c r="VRV109" s="364"/>
      <c r="VRW109" s="364"/>
      <c r="VRX109" s="364"/>
      <c r="VRY109" s="364"/>
      <c r="VRZ109" s="364"/>
      <c r="VSA109" s="364"/>
      <c r="VSB109" s="364"/>
      <c r="VSC109" s="364"/>
      <c r="VSD109" s="364"/>
      <c r="VSE109" s="364"/>
      <c r="VSF109" s="364"/>
      <c r="VSG109" s="364"/>
      <c r="VSH109" s="364"/>
      <c r="VSI109" s="364"/>
      <c r="VSJ109" s="364"/>
      <c r="VSK109" s="364"/>
      <c r="VSL109" s="364"/>
      <c r="VSM109" s="364"/>
      <c r="VSN109" s="364"/>
      <c r="VSO109" s="364"/>
      <c r="VSP109" s="364"/>
      <c r="VSQ109" s="364"/>
      <c r="VSR109" s="364"/>
      <c r="VSS109" s="364"/>
      <c r="VST109" s="364"/>
      <c r="VSU109" s="364"/>
      <c r="VSV109" s="364"/>
      <c r="VSW109" s="364"/>
      <c r="VSX109" s="364"/>
      <c r="VSY109" s="364"/>
      <c r="VSZ109" s="364"/>
      <c r="VTA109" s="364"/>
      <c r="VTB109" s="364"/>
      <c r="VTC109" s="364"/>
      <c r="VTD109" s="364"/>
      <c r="VTE109" s="364"/>
      <c r="VTF109" s="364"/>
      <c r="VTG109" s="364"/>
      <c r="VTH109" s="364"/>
      <c r="VTI109" s="364"/>
      <c r="VTJ109" s="364"/>
      <c r="VTK109" s="364"/>
      <c r="VTL109" s="364"/>
      <c r="VTM109" s="364"/>
      <c r="VTN109" s="364"/>
      <c r="VTO109" s="364"/>
      <c r="VTP109" s="364"/>
      <c r="VTQ109" s="364"/>
      <c r="VTR109" s="364"/>
      <c r="VTS109" s="364"/>
      <c r="VTT109" s="364"/>
      <c r="VTU109" s="364"/>
      <c r="VTV109" s="364"/>
      <c r="VTW109" s="364"/>
      <c r="VTX109" s="364"/>
      <c r="VTY109" s="364"/>
      <c r="VTZ109" s="364"/>
      <c r="VUA109" s="364"/>
      <c r="VUB109" s="364"/>
      <c r="VUC109" s="364"/>
      <c r="VUD109" s="364"/>
      <c r="VUE109" s="364"/>
      <c r="VUF109" s="364"/>
      <c r="VUG109" s="364"/>
      <c r="VUH109" s="364"/>
      <c r="VUI109" s="364"/>
      <c r="VUJ109" s="364"/>
      <c r="VUK109" s="364"/>
      <c r="VUL109" s="364"/>
      <c r="VUM109" s="364"/>
      <c r="VUN109" s="364"/>
      <c r="VUO109" s="364"/>
      <c r="VUP109" s="364"/>
      <c r="VUQ109" s="364"/>
      <c r="VUR109" s="364"/>
      <c r="VUS109" s="364"/>
      <c r="VUT109" s="364"/>
      <c r="VUU109" s="364"/>
      <c r="VUV109" s="364"/>
      <c r="VUW109" s="364"/>
      <c r="VUX109" s="364"/>
      <c r="VUY109" s="364"/>
      <c r="VUZ109" s="364"/>
      <c r="VVA109" s="364"/>
      <c r="VVB109" s="364"/>
      <c r="VVC109" s="364"/>
      <c r="VVD109" s="364"/>
      <c r="VVE109" s="364"/>
      <c r="VVF109" s="364"/>
      <c r="VVG109" s="364"/>
      <c r="VVH109" s="364"/>
      <c r="VVI109" s="364"/>
      <c r="VVJ109" s="364"/>
      <c r="VVK109" s="364"/>
      <c r="VVL109" s="364"/>
      <c r="VVM109" s="364"/>
      <c r="VVN109" s="364"/>
      <c r="VVO109" s="364"/>
      <c r="VVP109" s="364"/>
      <c r="VVQ109" s="364"/>
      <c r="VVR109" s="364"/>
      <c r="VVS109" s="364"/>
      <c r="VVT109" s="364"/>
      <c r="VVU109" s="364"/>
      <c r="VVV109" s="364"/>
      <c r="VVW109" s="364"/>
      <c r="VVX109" s="364"/>
      <c r="VVY109" s="364"/>
      <c r="VVZ109" s="364"/>
      <c r="VWA109" s="364"/>
      <c r="VWB109" s="364"/>
      <c r="VWC109" s="364"/>
      <c r="VWD109" s="364"/>
      <c r="VWE109" s="364"/>
      <c r="VWF109" s="364"/>
      <c r="VWG109" s="364"/>
      <c r="VWH109" s="364"/>
      <c r="VWI109" s="364"/>
      <c r="VWJ109" s="364"/>
      <c r="VWK109" s="364"/>
      <c r="VWL109" s="364"/>
      <c r="VWM109" s="364"/>
      <c r="VWN109" s="364"/>
      <c r="VWO109" s="364"/>
      <c r="VWP109" s="364"/>
      <c r="VWQ109" s="364"/>
      <c r="VWR109" s="364"/>
      <c r="VWS109" s="364"/>
      <c r="VWT109" s="364"/>
      <c r="VWU109" s="364"/>
      <c r="VWV109" s="364"/>
      <c r="VWW109" s="364"/>
      <c r="VWX109" s="364"/>
      <c r="VWY109" s="364"/>
      <c r="VWZ109" s="364"/>
      <c r="VXA109" s="364"/>
      <c r="VXB109" s="364"/>
      <c r="VXC109" s="364"/>
      <c r="VXD109" s="364"/>
      <c r="VXE109" s="364"/>
      <c r="VXF109" s="364"/>
      <c r="VXG109" s="364"/>
      <c r="VXH109" s="364"/>
      <c r="VXI109" s="364"/>
      <c r="VXJ109" s="364"/>
      <c r="VXK109" s="364"/>
      <c r="VXL109" s="364"/>
      <c r="VXM109" s="364"/>
      <c r="VXN109" s="364"/>
      <c r="VXO109" s="364"/>
      <c r="VXP109" s="364"/>
      <c r="VXQ109" s="364"/>
      <c r="VXR109" s="364"/>
      <c r="VXS109" s="364"/>
      <c r="VXT109" s="364"/>
      <c r="VXU109" s="364"/>
      <c r="VXV109" s="364"/>
      <c r="VXW109" s="364"/>
      <c r="VXX109" s="364"/>
      <c r="VXY109" s="364"/>
      <c r="VXZ109" s="364"/>
      <c r="VYA109" s="364"/>
      <c r="VYB109" s="364"/>
      <c r="VYC109" s="364"/>
      <c r="VYD109" s="364"/>
      <c r="VYE109" s="364"/>
      <c r="VYF109" s="364"/>
      <c r="VYG109" s="364"/>
      <c r="VYH109" s="364"/>
      <c r="VYI109" s="364"/>
      <c r="VYJ109" s="364"/>
      <c r="VYK109" s="364"/>
      <c r="VYL109" s="364"/>
      <c r="VYM109" s="364"/>
      <c r="VYN109" s="364"/>
      <c r="VYO109" s="364"/>
      <c r="VYP109" s="364"/>
      <c r="VYQ109" s="364"/>
      <c r="VYR109" s="364"/>
      <c r="VYS109" s="364"/>
      <c r="VYT109" s="364"/>
      <c r="VYU109" s="364"/>
      <c r="VYV109" s="364"/>
      <c r="VYW109" s="364"/>
      <c r="VYX109" s="364"/>
      <c r="VYY109" s="364"/>
      <c r="VYZ109" s="364"/>
      <c r="VZA109" s="364"/>
      <c r="VZB109" s="364"/>
      <c r="VZC109" s="364"/>
      <c r="VZD109" s="364"/>
      <c r="VZE109" s="364"/>
      <c r="VZF109" s="364"/>
      <c r="VZG109" s="364"/>
      <c r="VZH109" s="364"/>
      <c r="VZI109" s="364"/>
      <c r="VZJ109" s="364"/>
      <c r="VZK109" s="364"/>
      <c r="VZL109" s="364"/>
      <c r="VZM109" s="364"/>
      <c r="VZN109" s="364"/>
      <c r="VZO109" s="364"/>
      <c r="VZP109" s="364"/>
      <c r="VZQ109" s="364"/>
      <c r="VZR109" s="364"/>
      <c r="VZS109" s="364"/>
      <c r="VZT109" s="364"/>
      <c r="VZU109" s="364"/>
      <c r="VZV109" s="364"/>
      <c r="VZW109" s="364"/>
      <c r="VZX109" s="364"/>
      <c r="VZY109" s="364"/>
      <c r="VZZ109" s="364"/>
      <c r="WAA109" s="364"/>
      <c r="WAB109" s="364"/>
      <c r="WAC109" s="364"/>
      <c r="WAD109" s="364"/>
      <c r="WAE109" s="364"/>
      <c r="WAF109" s="364"/>
      <c r="WAG109" s="364"/>
      <c r="WAH109" s="364"/>
      <c r="WAI109" s="364"/>
      <c r="WAJ109" s="364"/>
      <c r="WAK109" s="364"/>
      <c r="WAL109" s="364"/>
      <c r="WAM109" s="364"/>
      <c r="WAN109" s="364"/>
      <c r="WAO109" s="364"/>
      <c r="WAP109" s="364"/>
      <c r="WAQ109" s="364"/>
      <c r="WAR109" s="364"/>
      <c r="WAS109" s="364"/>
      <c r="WAT109" s="364"/>
      <c r="WAU109" s="364"/>
      <c r="WAV109" s="364"/>
      <c r="WAW109" s="364"/>
      <c r="WAX109" s="364"/>
      <c r="WAY109" s="364"/>
      <c r="WAZ109" s="364"/>
      <c r="WBA109" s="364"/>
      <c r="WBB109" s="364"/>
      <c r="WBC109" s="364"/>
      <c r="WBD109" s="364"/>
      <c r="WBE109" s="364"/>
      <c r="WBF109" s="364"/>
      <c r="WBG109" s="364"/>
      <c r="WBH109" s="364"/>
      <c r="WBI109" s="364"/>
      <c r="WBJ109" s="364"/>
      <c r="WBK109" s="364"/>
      <c r="WBL109" s="364"/>
      <c r="WBM109" s="364"/>
      <c r="WBN109" s="364"/>
      <c r="WBO109" s="364"/>
      <c r="WBP109" s="364"/>
      <c r="WBQ109" s="364"/>
      <c r="WBR109" s="364"/>
      <c r="WBS109" s="364"/>
      <c r="WBT109" s="364"/>
      <c r="WBU109" s="364"/>
      <c r="WBV109" s="364"/>
      <c r="WBW109" s="364"/>
      <c r="WBX109" s="364"/>
      <c r="WBY109" s="364"/>
      <c r="WBZ109" s="364"/>
      <c r="WCA109" s="364"/>
      <c r="WCB109" s="364"/>
      <c r="WCC109" s="364"/>
      <c r="WCD109" s="364"/>
      <c r="WCE109" s="364"/>
      <c r="WCF109" s="364"/>
      <c r="WCG109" s="364"/>
      <c r="WCH109" s="364"/>
      <c r="WCI109" s="364"/>
      <c r="WCJ109" s="364"/>
      <c r="WCK109" s="364"/>
      <c r="WCL109" s="364"/>
      <c r="WCM109" s="364"/>
      <c r="WCN109" s="364"/>
      <c r="WCO109" s="364"/>
      <c r="WCP109" s="364"/>
      <c r="WCQ109" s="364"/>
      <c r="WCR109" s="364"/>
      <c r="WCS109" s="364"/>
      <c r="WCT109" s="364"/>
      <c r="WCU109" s="364"/>
      <c r="WCV109" s="364"/>
      <c r="WCW109" s="364"/>
      <c r="WCX109" s="364"/>
      <c r="WCY109" s="364"/>
      <c r="WCZ109" s="364"/>
      <c r="WDA109" s="364"/>
      <c r="WDB109" s="364"/>
      <c r="WDC109" s="364"/>
      <c r="WDD109" s="364"/>
      <c r="WDE109" s="364"/>
      <c r="WDF109" s="364"/>
      <c r="WDG109" s="364"/>
      <c r="WDH109" s="364"/>
      <c r="WDI109" s="364"/>
      <c r="WDJ109" s="364"/>
      <c r="WDK109" s="364"/>
      <c r="WDL109" s="364"/>
      <c r="WDM109" s="364"/>
      <c r="WDN109" s="364"/>
      <c r="WDO109" s="364"/>
      <c r="WDP109" s="364"/>
      <c r="WDQ109" s="364"/>
      <c r="WDR109" s="364"/>
      <c r="WDS109" s="364"/>
      <c r="WDT109" s="364"/>
      <c r="WDU109" s="364"/>
      <c r="WDV109" s="364"/>
      <c r="WDW109" s="364"/>
      <c r="WDX109" s="364"/>
      <c r="WDY109" s="364"/>
      <c r="WDZ109" s="364"/>
      <c r="WEA109" s="364"/>
      <c r="WEB109" s="364"/>
      <c r="WEC109" s="364"/>
      <c r="WED109" s="364"/>
      <c r="WEE109" s="364"/>
      <c r="WEF109" s="364"/>
      <c r="WEG109" s="364"/>
      <c r="WEH109" s="364"/>
      <c r="WEI109" s="364"/>
      <c r="WEJ109" s="364"/>
      <c r="WEK109" s="364"/>
      <c r="WEL109" s="364"/>
      <c r="WEM109" s="364"/>
      <c r="WEN109" s="364"/>
      <c r="WEO109" s="364"/>
      <c r="WEP109" s="364"/>
      <c r="WEQ109" s="364"/>
      <c r="WER109" s="364"/>
      <c r="WES109" s="364"/>
      <c r="WET109" s="364"/>
      <c r="WEU109" s="364"/>
      <c r="WEV109" s="364"/>
      <c r="WEW109" s="364"/>
      <c r="WEX109" s="364"/>
      <c r="WEY109" s="364"/>
      <c r="WEZ109" s="364"/>
      <c r="WFA109" s="364"/>
      <c r="WFB109" s="364"/>
      <c r="WFC109" s="364"/>
      <c r="WFD109" s="364"/>
      <c r="WFE109" s="364"/>
      <c r="WFF109" s="364"/>
      <c r="WFG109" s="364"/>
      <c r="WFH109" s="364"/>
      <c r="WFI109" s="364"/>
      <c r="WFJ109" s="364"/>
      <c r="WFK109" s="364"/>
      <c r="WFL109" s="364"/>
      <c r="WFM109" s="364"/>
      <c r="WFN109" s="364"/>
      <c r="WFO109" s="364"/>
      <c r="WFP109" s="364"/>
      <c r="WFQ109" s="364"/>
      <c r="WFR109" s="364"/>
      <c r="WFS109" s="364"/>
      <c r="WFT109" s="364"/>
      <c r="WFU109" s="364"/>
      <c r="WFV109" s="364"/>
      <c r="WFW109" s="364"/>
      <c r="WFX109" s="364"/>
      <c r="WFY109" s="364"/>
      <c r="WFZ109" s="364"/>
      <c r="WGA109" s="364"/>
      <c r="WGB109" s="364"/>
      <c r="WGC109" s="364"/>
      <c r="WGD109" s="364"/>
      <c r="WGE109" s="364"/>
      <c r="WGF109" s="364"/>
      <c r="WGG109" s="364"/>
      <c r="WGH109" s="364"/>
      <c r="WGI109" s="364"/>
      <c r="WGJ109" s="364"/>
      <c r="WGK109" s="364"/>
      <c r="WGL109" s="364"/>
      <c r="WGM109" s="364"/>
      <c r="WGN109" s="364"/>
      <c r="WGO109" s="364"/>
      <c r="WGP109" s="364"/>
      <c r="WGQ109" s="364"/>
      <c r="WGR109" s="364"/>
      <c r="WGS109" s="364"/>
      <c r="WGT109" s="364"/>
      <c r="WGU109" s="364"/>
      <c r="WGV109" s="364"/>
      <c r="WGW109" s="364"/>
      <c r="WGX109" s="364"/>
      <c r="WGY109" s="364"/>
      <c r="WGZ109" s="364"/>
      <c r="WHA109" s="364"/>
      <c r="WHB109" s="364"/>
      <c r="WHC109" s="364"/>
      <c r="WHD109" s="364"/>
      <c r="WHE109" s="364"/>
      <c r="WHF109" s="364"/>
      <c r="WHG109" s="364"/>
      <c r="WHH109" s="364"/>
      <c r="WHI109" s="364"/>
      <c r="WHJ109" s="364"/>
      <c r="WHK109" s="364"/>
      <c r="WHL109" s="364"/>
      <c r="WHM109" s="364"/>
      <c r="WHN109" s="364"/>
      <c r="WHO109" s="364"/>
      <c r="WHP109" s="364"/>
      <c r="WHQ109" s="364"/>
      <c r="WHR109" s="364"/>
      <c r="WHS109" s="364"/>
      <c r="WHT109" s="364"/>
      <c r="WHU109" s="364"/>
      <c r="WHV109" s="364"/>
      <c r="WHW109" s="364"/>
      <c r="WHX109" s="364"/>
      <c r="WHY109" s="364"/>
      <c r="WHZ109" s="364"/>
      <c r="WIA109" s="364"/>
      <c r="WIB109" s="364"/>
      <c r="WIC109" s="364"/>
      <c r="WID109" s="364"/>
      <c r="WIE109" s="364"/>
      <c r="WIF109" s="364"/>
      <c r="WIG109" s="364"/>
      <c r="WIH109" s="364"/>
      <c r="WII109" s="364"/>
      <c r="WIJ109" s="364"/>
      <c r="WIK109" s="364"/>
      <c r="WIL109" s="364"/>
      <c r="WIM109" s="364"/>
      <c r="WIN109" s="364"/>
      <c r="WIO109" s="364"/>
      <c r="WIP109" s="364"/>
      <c r="WIQ109" s="364"/>
      <c r="WIR109" s="364"/>
      <c r="WIS109" s="364"/>
      <c r="WIT109" s="364"/>
      <c r="WIU109" s="364"/>
      <c r="WIV109" s="364"/>
      <c r="WIW109" s="364"/>
      <c r="WIX109" s="364"/>
      <c r="WIY109" s="364"/>
      <c r="WIZ109" s="364"/>
      <c r="WJA109" s="364"/>
      <c r="WJB109" s="364"/>
      <c r="WJC109" s="364"/>
      <c r="WJD109" s="364"/>
      <c r="WJE109" s="364"/>
      <c r="WJF109" s="364"/>
      <c r="WJG109" s="364"/>
      <c r="WJH109" s="364"/>
      <c r="WJI109" s="364"/>
      <c r="WJJ109" s="364"/>
      <c r="WJK109" s="364"/>
      <c r="WJL109" s="364"/>
      <c r="WJM109" s="364"/>
      <c r="WJN109" s="364"/>
      <c r="WJO109" s="364"/>
      <c r="WJP109" s="364"/>
      <c r="WJQ109" s="364"/>
      <c r="WJR109" s="364"/>
      <c r="WJS109" s="364"/>
      <c r="WJT109" s="364"/>
      <c r="WJU109" s="364"/>
      <c r="WJV109" s="364"/>
      <c r="WJW109" s="364"/>
      <c r="WJX109" s="364"/>
      <c r="WJY109" s="364"/>
      <c r="WJZ109" s="364"/>
      <c r="WKA109" s="364"/>
      <c r="WKB109" s="364"/>
      <c r="WKC109" s="364"/>
      <c r="WKD109" s="364"/>
      <c r="WKE109" s="364"/>
      <c r="WKF109" s="364"/>
      <c r="WKG109" s="364"/>
      <c r="WKH109" s="364"/>
      <c r="WKI109" s="364"/>
      <c r="WKJ109" s="364"/>
      <c r="WKK109" s="364"/>
      <c r="WKL109" s="364"/>
      <c r="WKM109" s="364"/>
      <c r="WKN109" s="364"/>
      <c r="WKO109" s="364"/>
      <c r="WKP109" s="364"/>
      <c r="WKQ109" s="364"/>
      <c r="WKR109" s="364"/>
      <c r="WKS109" s="364"/>
      <c r="WKT109" s="364"/>
      <c r="WKU109" s="364"/>
      <c r="WKV109" s="364"/>
      <c r="WKW109" s="364"/>
      <c r="WKX109" s="364"/>
      <c r="WKY109" s="364"/>
      <c r="WKZ109" s="364"/>
      <c r="WLA109" s="364"/>
      <c r="WLB109" s="364"/>
      <c r="WLC109" s="364"/>
      <c r="WLD109" s="364"/>
      <c r="WLE109" s="364"/>
      <c r="WLF109" s="364"/>
      <c r="WLG109" s="364"/>
      <c r="WLH109" s="364"/>
      <c r="WLI109" s="364"/>
      <c r="WLJ109" s="364"/>
      <c r="WLK109" s="364"/>
      <c r="WLL109" s="364"/>
      <c r="WLM109" s="364"/>
      <c r="WLN109" s="364"/>
      <c r="WLO109" s="364"/>
      <c r="WLP109" s="364"/>
      <c r="WLQ109" s="364"/>
      <c r="WLR109" s="364"/>
      <c r="WLS109" s="364"/>
      <c r="WLT109" s="364"/>
      <c r="WLU109" s="364"/>
      <c r="WLV109" s="364"/>
      <c r="WLW109" s="364"/>
      <c r="WLX109" s="364"/>
      <c r="WLY109" s="364"/>
      <c r="WLZ109" s="364"/>
      <c r="WMA109" s="364"/>
      <c r="WMB109" s="364"/>
      <c r="WMC109" s="364"/>
      <c r="WMD109" s="364"/>
      <c r="WME109" s="364"/>
      <c r="WMF109" s="364"/>
      <c r="WMG109" s="364"/>
      <c r="WMH109" s="364"/>
      <c r="WMI109" s="364"/>
      <c r="WMJ109" s="364"/>
      <c r="WMK109" s="364"/>
      <c r="WML109" s="364"/>
      <c r="WMM109" s="364"/>
      <c r="WMN109" s="364"/>
      <c r="WMO109" s="364"/>
      <c r="WMP109" s="364"/>
      <c r="WMQ109" s="364"/>
      <c r="WMR109" s="364"/>
      <c r="WMS109" s="364"/>
      <c r="WMT109" s="364"/>
      <c r="WMU109" s="364"/>
      <c r="WMV109" s="364"/>
      <c r="WMW109" s="364"/>
      <c r="WMX109" s="364"/>
      <c r="WMY109" s="364"/>
      <c r="WMZ109" s="364"/>
      <c r="WNA109" s="364"/>
      <c r="WNB109" s="364"/>
      <c r="WNC109" s="364"/>
      <c r="WND109" s="364"/>
      <c r="WNE109" s="364"/>
      <c r="WNF109" s="364"/>
      <c r="WNG109" s="364"/>
      <c r="WNH109" s="364"/>
      <c r="WNI109" s="364"/>
      <c r="WNJ109" s="364"/>
      <c r="WNK109" s="364"/>
      <c r="WNL109" s="364"/>
      <c r="WNM109" s="364"/>
      <c r="WNN109" s="364"/>
      <c r="WNO109" s="364"/>
      <c r="WNP109" s="364"/>
      <c r="WNQ109" s="364"/>
      <c r="WNR109" s="364"/>
      <c r="WNS109" s="364"/>
      <c r="WNT109" s="364"/>
      <c r="WNU109" s="364"/>
      <c r="WNV109" s="364"/>
      <c r="WNW109" s="364"/>
      <c r="WNX109" s="364"/>
      <c r="WNY109" s="364"/>
      <c r="WNZ109" s="364"/>
      <c r="WOA109" s="364"/>
      <c r="WOB109" s="364"/>
      <c r="WOC109" s="364"/>
      <c r="WOD109" s="364"/>
      <c r="WOE109" s="364"/>
      <c r="WOF109" s="364"/>
      <c r="WOG109" s="364"/>
      <c r="WOH109" s="364"/>
      <c r="WOI109" s="364"/>
      <c r="WOJ109" s="364"/>
      <c r="WOK109" s="364"/>
      <c r="WOL109" s="364"/>
      <c r="WOM109" s="364"/>
      <c r="WON109" s="364"/>
      <c r="WOO109" s="364"/>
      <c r="WOP109" s="364"/>
      <c r="WOQ109" s="364"/>
      <c r="WOR109" s="364"/>
      <c r="WOS109" s="364"/>
      <c r="WOT109" s="364"/>
      <c r="WOU109" s="364"/>
      <c r="WOV109" s="364"/>
      <c r="WOW109" s="364"/>
      <c r="WOX109" s="364"/>
      <c r="WOY109" s="364"/>
      <c r="WOZ109" s="364"/>
      <c r="WPA109" s="364"/>
      <c r="WPB109" s="364"/>
      <c r="WPC109" s="364"/>
      <c r="WPD109" s="364"/>
      <c r="WPE109" s="364"/>
      <c r="WPF109" s="364"/>
      <c r="WPG109" s="364"/>
      <c r="WPH109" s="364"/>
      <c r="WPI109" s="364"/>
      <c r="WPJ109" s="364"/>
      <c r="WPK109" s="364"/>
      <c r="WPL109" s="364"/>
      <c r="WPM109" s="364"/>
      <c r="WPN109" s="364"/>
      <c r="WPO109" s="364"/>
      <c r="WPP109" s="364"/>
      <c r="WPQ109" s="364"/>
      <c r="WPR109" s="364"/>
      <c r="WPS109" s="364"/>
      <c r="WPT109" s="364"/>
      <c r="WPU109" s="364"/>
      <c r="WPV109" s="364"/>
      <c r="WPW109" s="364"/>
      <c r="WPX109" s="364"/>
      <c r="WPY109" s="364"/>
      <c r="WPZ109" s="364"/>
      <c r="WQA109" s="364"/>
      <c r="WQB109" s="364"/>
      <c r="WQC109" s="364"/>
      <c r="WQD109" s="364"/>
      <c r="WQE109" s="364"/>
      <c r="WQF109" s="364"/>
      <c r="WQG109" s="364"/>
      <c r="WQH109" s="364"/>
      <c r="WQI109" s="364"/>
      <c r="WQJ109" s="364"/>
      <c r="WQK109" s="364"/>
      <c r="WQL109" s="364"/>
      <c r="WQM109" s="364"/>
      <c r="WQN109" s="364"/>
      <c r="WQO109" s="364"/>
      <c r="WQP109" s="364"/>
      <c r="WQQ109" s="364"/>
      <c r="WQR109" s="364"/>
      <c r="WQS109" s="364"/>
      <c r="WQT109" s="364"/>
      <c r="WQU109" s="364"/>
      <c r="WQV109" s="364"/>
      <c r="WQW109" s="364"/>
      <c r="WQX109" s="364"/>
      <c r="WQY109" s="364"/>
      <c r="WQZ109" s="364"/>
      <c r="WRA109" s="364"/>
      <c r="WRB109" s="364"/>
      <c r="WRC109" s="364"/>
      <c r="WRD109" s="364"/>
      <c r="WRE109" s="364"/>
      <c r="WRF109" s="364"/>
      <c r="WRG109" s="364"/>
      <c r="WRH109" s="364"/>
      <c r="WRI109" s="364"/>
      <c r="WRJ109" s="364"/>
      <c r="WRK109" s="364"/>
      <c r="WRL109" s="364"/>
      <c r="WRM109" s="364"/>
      <c r="WRN109" s="364"/>
      <c r="WRO109" s="364"/>
      <c r="WRP109" s="364"/>
      <c r="WRQ109" s="364"/>
      <c r="WRR109" s="364"/>
      <c r="WRS109" s="364"/>
      <c r="WRT109" s="364"/>
      <c r="WRU109" s="364"/>
      <c r="WRV109" s="364"/>
      <c r="WRW109" s="364"/>
      <c r="WRX109" s="364"/>
      <c r="WRY109" s="364"/>
      <c r="WRZ109" s="364"/>
      <c r="WSA109" s="364"/>
      <c r="WSB109" s="364"/>
      <c r="WSC109" s="364"/>
      <c r="WSD109" s="364"/>
      <c r="WSE109" s="364"/>
      <c r="WSF109" s="364"/>
      <c r="WSG109" s="364"/>
      <c r="WSH109" s="364"/>
      <c r="WSI109" s="364"/>
      <c r="WSJ109" s="364"/>
      <c r="WSK109" s="364"/>
      <c r="WSL109" s="364"/>
      <c r="WSM109" s="364"/>
      <c r="WSN109" s="364"/>
      <c r="WSO109" s="364"/>
      <c r="WSP109" s="364"/>
      <c r="WSQ109" s="364"/>
      <c r="WSR109" s="364"/>
      <c r="WSS109" s="364"/>
      <c r="WST109" s="364"/>
      <c r="WSU109" s="364"/>
      <c r="WSV109" s="364"/>
      <c r="WSW109" s="364"/>
      <c r="WSX109" s="364"/>
      <c r="WSY109" s="364"/>
      <c r="WSZ109" s="364"/>
      <c r="WTA109" s="364"/>
      <c r="WTB109" s="364"/>
      <c r="WTC109" s="364"/>
      <c r="WTD109" s="364"/>
      <c r="WTE109" s="364"/>
      <c r="WTF109" s="364"/>
      <c r="WTG109" s="364"/>
      <c r="WTH109" s="364"/>
      <c r="WTI109" s="364"/>
      <c r="WTJ109" s="364"/>
      <c r="WTK109" s="364"/>
      <c r="WTL109" s="364"/>
      <c r="WTM109" s="364"/>
      <c r="WTN109" s="364"/>
      <c r="WTO109" s="364"/>
      <c r="WTP109" s="364"/>
      <c r="WTQ109" s="364"/>
      <c r="WTR109" s="364"/>
      <c r="WTS109" s="364"/>
      <c r="WTT109" s="364"/>
      <c r="WTU109" s="364"/>
      <c r="WTV109" s="364"/>
      <c r="WTW109" s="364"/>
      <c r="WTX109" s="364"/>
      <c r="WTY109" s="364"/>
      <c r="WTZ109" s="364"/>
      <c r="WUA109" s="364"/>
      <c r="WUB109" s="364"/>
      <c r="WUC109" s="364"/>
      <c r="WUD109" s="364"/>
      <c r="WUE109" s="364"/>
      <c r="WUF109" s="364"/>
      <c r="WUG109" s="364"/>
      <c r="WUH109" s="364"/>
      <c r="WUI109" s="364"/>
      <c r="WUJ109" s="364"/>
      <c r="WUK109" s="364"/>
      <c r="WUL109" s="364"/>
      <c r="WUM109" s="364"/>
      <c r="WUN109" s="364"/>
      <c r="WUO109" s="364"/>
      <c r="WUP109" s="364"/>
      <c r="WUQ109" s="364"/>
      <c r="WUR109" s="364"/>
      <c r="WUS109" s="364"/>
      <c r="WUT109" s="364"/>
      <c r="WUU109" s="364"/>
      <c r="WUV109" s="364"/>
      <c r="WUW109" s="364"/>
      <c r="WUX109" s="364"/>
      <c r="WUY109" s="364"/>
      <c r="WUZ109" s="364"/>
      <c r="WVA109" s="364"/>
      <c r="WVB109" s="364"/>
      <c r="WVC109" s="364"/>
      <c r="WVD109" s="364"/>
      <c r="WVE109" s="364"/>
      <c r="WVF109" s="364"/>
      <c r="WVG109" s="364"/>
      <c r="WVH109" s="364"/>
      <c r="WVI109" s="364"/>
      <c r="WVJ109" s="364"/>
      <c r="WVK109" s="364"/>
      <c r="WVL109" s="364"/>
      <c r="WVM109" s="364"/>
      <c r="WVN109" s="364"/>
      <c r="WVO109" s="364"/>
      <c r="WVP109" s="364"/>
      <c r="WVQ109" s="364"/>
      <c r="WVR109" s="364"/>
      <c r="WVS109" s="364"/>
      <c r="WVT109" s="364"/>
      <c r="WVU109" s="364"/>
      <c r="WVV109" s="364"/>
      <c r="WVW109" s="364"/>
      <c r="WVX109" s="364"/>
      <c r="WVY109" s="364"/>
      <c r="WVZ109" s="364"/>
      <c r="WWA109" s="364"/>
      <c r="WWB109" s="364"/>
      <c r="WWC109" s="364"/>
      <c r="WWD109" s="364"/>
      <c r="WWE109" s="364"/>
      <c r="WWF109" s="364"/>
      <c r="WWG109" s="364"/>
      <c r="WWH109" s="364"/>
      <c r="WWI109" s="364"/>
      <c r="WWJ109" s="364"/>
      <c r="WWK109" s="364"/>
      <c r="WWL109" s="364"/>
      <c r="WWM109" s="364"/>
      <c r="WWN109" s="364"/>
      <c r="WWO109" s="364"/>
      <c r="WWP109" s="364"/>
      <c r="WWQ109" s="364"/>
      <c r="WWR109" s="364"/>
      <c r="WWS109" s="364"/>
      <c r="WWT109" s="364"/>
      <c r="WWU109" s="364"/>
      <c r="WWV109" s="364"/>
      <c r="WWW109" s="364"/>
      <c r="WWX109" s="364"/>
      <c r="WWY109" s="364"/>
      <c r="WWZ109" s="364"/>
      <c r="WXA109" s="364"/>
      <c r="WXB109" s="364"/>
      <c r="WXC109" s="364"/>
      <c r="WXD109" s="364"/>
      <c r="WXE109" s="364"/>
      <c r="WXF109" s="364"/>
      <c r="WXG109" s="364"/>
      <c r="WXH109" s="364"/>
      <c r="WXI109" s="364"/>
      <c r="WXJ109" s="364"/>
      <c r="WXK109" s="364"/>
      <c r="WXL109" s="364"/>
      <c r="WXM109" s="364"/>
      <c r="WXN109" s="364"/>
      <c r="WXO109" s="364"/>
      <c r="WXP109" s="364"/>
      <c r="WXQ109" s="364"/>
      <c r="WXR109" s="364"/>
      <c r="WXS109" s="364"/>
      <c r="WXT109" s="364"/>
      <c r="WXU109" s="364"/>
      <c r="WXV109" s="364"/>
      <c r="WXW109" s="364"/>
      <c r="WXX109" s="364"/>
      <c r="WXY109" s="364"/>
      <c r="WXZ109" s="364"/>
      <c r="WYA109" s="364"/>
      <c r="WYB109" s="364"/>
      <c r="WYC109" s="364"/>
      <c r="WYD109" s="364"/>
      <c r="WYE109" s="364"/>
      <c r="WYF109" s="364"/>
      <c r="WYG109" s="364"/>
      <c r="WYH109" s="364"/>
      <c r="WYI109" s="364"/>
      <c r="WYJ109" s="364"/>
      <c r="WYK109" s="364"/>
      <c r="WYL109" s="364"/>
      <c r="WYM109" s="364"/>
      <c r="WYN109" s="364"/>
      <c r="WYO109" s="364"/>
      <c r="WYP109" s="364"/>
      <c r="WYQ109" s="364"/>
      <c r="WYR109" s="364"/>
      <c r="WYS109" s="364"/>
      <c r="WYT109" s="364"/>
      <c r="WYU109" s="364"/>
      <c r="WYV109" s="364"/>
      <c r="WYW109" s="364"/>
      <c r="WYX109" s="364"/>
      <c r="WYY109" s="364"/>
      <c r="WYZ109" s="364"/>
      <c r="WZA109" s="364"/>
      <c r="WZB109" s="364"/>
      <c r="WZC109" s="364"/>
      <c r="WZD109" s="364"/>
      <c r="WZE109" s="364"/>
      <c r="WZF109" s="364"/>
      <c r="WZG109" s="364"/>
      <c r="WZH109" s="364"/>
      <c r="WZI109" s="364"/>
      <c r="WZJ109" s="364"/>
      <c r="WZK109" s="364"/>
      <c r="WZL109" s="364"/>
      <c r="WZM109" s="364"/>
      <c r="WZN109" s="364"/>
      <c r="WZO109" s="364"/>
      <c r="WZP109" s="364"/>
      <c r="WZQ109" s="364"/>
      <c r="WZR109" s="364"/>
      <c r="WZS109" s="364"/>
      <c r="WZT109" s="364"/>
      <c r="WZU109" s="364"/>
      <c r="WZV109" s="364"/>
      <c r="WZW109" s="364"/>
      <c r="WZX109" s="364"/>
      <c r="WZY109" s="364"/>
      <c r="WZZ109" s="364"/>
      <c r="XAA109" s="364"/>
      <c r="XAB109" s="364"/>
      <c r="XAC109" s="364"/>
      <c r="XAD109" s="364"/>
      <c r="XAE109" s="364"/>
      <c r="XAF109" s="364"/>
      <c r="XAG109" s="364"/>
      <c r="XAH109" s="364"/>
      <c r="XAI109" s="364"/>
      <c r="XAJ109" s="364"/>
      <c r="XAK109" s="364"/>
      <c r="XAL109" s="364"/>
      <c r="XAM109" s="364"/>
      <c r="XAN109" s="364"/>
      <c r="XAO109" s="364"/>
      <c r="XAP109" s="364"/>
      <c r="XAQ109" s="364"/>
      <c r="XAR109" s="364"/>
      <c r="XAS109" s="364"/>
      <c r="XAT109" s="364"/>
      <c r="XAU109" s="364"/>
      <c r="XAV109" s="364"/>
      <c r="XAW109" s="364"/>
      <c r="XAX109" s="364"/>
      <c r="XAY109" s="364"/>
      <c r="XAZ109" s="364"/>
      <c r="XBA109" s="364"/>
      <c r="XBB109" s="364"/>
      <c r="XBC109" s="364"/>
      <c r="XBD109" s="364"/>
      <c r="XBE109" s="364"/>
    </row>
    <row r="110" spans="1:16281" s="355" customFormat="1" hidden="1" x14ac:dyDescent="0.25">
      <c r="A110" s="385" t="s">
        <v>357</v>
      </c>
      <c r="B110" s="364"/>
      <c r="C110" s="280">
        <f t="shared" ref="C110" si="25">C109/(261*1.4)</f>
        <v>0</v>
      </c>
      <c r="D110" s="364"/>
      <c r="E110" s="364"/>
      <c r="F110" s="364"/>
      <c r="G110" s="364"/>
      <c r="H110" s="364"/>
      <c r="I110" s="364"/>
      <c r="J110" s="364"/>
      <c r="K110" s="364"/>
      <c r="L110" s="364"/>
      <c r="M110" s="364"/>
      <c r="N110" s="364"/>
      <c r="O110" s="364"/>
      <c r="P110" s="364"/>
      <c r="Q110" s="364"/>
      <c r="R110" s="364"/>
      <c r="S110" s="364"/>
      <c r="T110" s="364"/>
      <c r="U110" s="364"/>
      <c r="V110" s="364"/>
      <c r="W110" s="364"/>
      <c r="X110" s="364"/>
      <c r="Y110" s="364"/>
      <c r="Z110" s="364"/>
      <c r="AA110" s="364"/>
      <c r="AB110" s="364"/>
      <c r="AC110" s="364"/>
      <c r="AD110" s="364"/>
      <c r="AE110" s="364"/>
      <c r="AF110" s="364"/>
      <c r="AG110" s="364"/>
      <c r="AH110" s="364"/>
      <c r="AI110" s="364"/>
      <c r="AJ110" s="364"/>
      <c r="AK110" s="364"/>
      <c r="AL110" s="364"/>
      <c r="AM110" s="364"/>
      <c r="AN110" s="364"/>
      <c r="AO110" s="364"/>
      <c r="AP110" s="364"/>
      <c r="AQ110" s="364"/>
      <c r="AR110" s="364"/>
      <c r="AS110" s="364"/>
      <c r="AT110" s="364"/>
      <c r="AU110" s="364"/>
      <c r="AV110" s="364"/>
      <c r="AW110" s="364"/>
      <c r="AX110" s="364"/>
      <c r="AY110" s="364"/>
      <c r="AZ110" s="364"/>
      <c r="BA110" s="364"/>
      <c r="BB110" s="364"/>
      <c r="BC110" s="364"/>
      <c r="BD110" s="364"/>
      <c r="BE110" s="364"/>
      <c r="BF110" s="364"/>
      <c r="BG110" s="364"/>
      <c r="BH110" s="364"/>
      <c r="BI110" s="364"/>
      <c r="BJ110" s="364"/>
      <c r="BK110" s="364"/>
      <c r="BL110" s="364"/>
      <c r="BM110" s="364"/>
      <c r="BN110" s="364"/>
      <c r="BO110" s="364"/>
      <c r="BP110" s="364"/>
      <c r="BQ110" s="364"/>
      <c r="BR110" s="364"/>
      <c r="BS110" s="364"/>
      <c r="BT110" s="364"/>
      <c r="BU110" s="364"/>
      <c r="BV110" s="364"/>
      <c r="BW110" s="364"/>
      <c r="BX110" s="364"/>
      <c r="BY110" s="364"/>
      <c r="BZ110" s="364"/>
      <c r="CA110" s="364"/>
      <c r="CB110" s="364"/>
      <c r="CC110" s="364"/>
      <c r="CD110" s="364"/>
      <c r="CE110" s="364"/>
      <c r="CF110" s="364"/>
      <c r="CG110" s="364"/>
      <c r="CH110" s="364"/>
      <c r="CI110" s="364"/>
      <c r="CJ110" s="364"/>
      <c r="CK110" s="364"/>
      <c r="CL110" s="364"/>
      <c r="CM110" s="364"/>
      <c r="CN110" s="364"/>
      <c r="CO110" s="364"/>
      <c r="CP110" s="364"/>
      <c r="CQ110" s="364"/>
      <c r="CR110" s="364"/>
      <c r="CS110" s="364"/>
      <c r="CT110" s="364"/>
      <c r="CU110" s="364"/>
      <c r="CV110" s="364"/>
      <c r="CW110" s="364"/>
      <c r="CX110" s="364"/>
      <c r="CY110" s="364"/>
      <c r="CZ110" s="364"/>
      <c r="DA110" s="364"/>
      <c r="DB110" s="364"/>
      <c r="DC110" s="364"/>
      <c r="DD110" s="364"/>
      <c r="DE110" s="364"/>
      <c r="DF110" s="364"/>
      <c r="DG110" s="364"/>
      <c r="DH110" s="364"/>
      <c r="DI110" s="364"/>
      <c r="DJ110" s="364"/>
      <c r="DK110" s="364"/>
      <c r="DL110" s="364"/>
      <c r="DM110" s="364"/>
      <c r="DN110" s="364"/>
      <c r="DO110" s="364"/>
      <c r="DP110" s="364"/>
      <c r="DQ110" s="364"/>
      <c r="DR110" s="364"/>
      <c r="DS110" s="364"/>
      <c r="DT110" s="364"/>
      <c r="DU110" s="364"/>
      <c r="DV110" s="364"/>
      <c r="DW110" s="364"/>
      <c r="DX110" s="364"/>
      <c r="DY110" s="364"/>
      <c r="DZ110" s="364"/>
      <c r="EA110" s="364"/>
      <c r="EB110" s="364"/>
      <c r="EC110" s="364"/>
      <c r="ED110" s="364"/>
      <c r="EE110" s="364"/>
      <c r="EF110" s="364"/>
      <c r="EG110" s="364"/>
      <c r="EH110" s="364"/>
      <c r="EI110" s="364"/>
      <c r="EJ110" s="364"/>
      <c r="EK110" s="364"/>
      <c r="EL110" s="364"/>
      <c r="EM110" s="364"/>
      <c r="EN110" s="364"/>
      <c r="EO110" s="364"/>
      <c r="EP110" s="364"/>
      <c r="EQ110" s="364"/>
      <c r="ER110" s="364"/>
      <c r="ES110" s="364"/>
      <c r="ET110" s="364"/>
      <c r="EU110" s="364"/>
      <c r="EV110" s="364"/>
      <c r="EW110" s="364"/>
      <c r="EX110" s="364"/>
      <c r="EY110" s="364"/>
      <c r="EZ110" s="364"/>
      <c r="FA110" s="364"/>
      <c r="FB110" s="364"/>
      <c r="FC110" s="364"/>
      <c r="FD110" s="364"/>
      <c r="FE110" s="364"/>
      <c r="FF110" s="364"/>
      <c r="FG110" s="364"/>
      <c r="FH110" s="364"/>
      <c r="FI110" s="364"/>
      <c r="FJ110" s="364"/>
      <c r="FK110" s="364"/>
      <c r="FL110" s="364"/>
      <c r="FM110" s="364"/>
      <c r="FN110" s="364"/>
      <c r="FO110" s="364"/>
      <c r="FP110" s="364"/>
      <c r="FQ110" s="364"/>
      <c r="FR110" s="364"/>
      <c r="FS110" s="364"/>
      <c r="FT110" s="364"/>
      <c r="FU110" s="364"/>
      <c r="FV110" s="364"/>
      <c r="FW110" s="364"/>
      <c r="FX110" s="364"/>
      <c r="FY110" s="364"/>
      <c r="FZ110" s="364"/>
      <c r="GA110" s="364"/>
      <c r="GB110" s="364"/>
      <c r="GC110" s="364"/>
      <c r="GD110" s="364"/>
      <c r="GE110" s="364"/>
      <c r="GF110" s="364"/>
      <c r="GG110" s="364"/>
      <c r="GH110" s="364"/>
      <c r="GI110" s="364"/>
      <c r="GJ110" s="364"/>
      <c r="GK110" s="364"/>
      <c r="GL110" s="364"/>
      <c r="GM110" s="364"/>
      <c r="GN110" s="364"/>
      <c r="GO110" s="364"/>
      <c r="GP110" s="364"/>
      <c r="GQ110" s="364"/>
      <c r="GR110" s="364"/>
      <c r="GS110" s="364"/>
      <c r="GT110" s="364"/>
      <c r="GU110" s="364"/>
      <c r="GV110" s="364"/>
      <c r="GW110" s="364"/>
      <c r="GX110" s="364"/>
      <c r="GY110" s="364"/>
      <c r="GZ110" s="364"/>
      <c r="HA110" s="364"/>
      <c r="HB110" s="364"/>
      <c r="HC110" s="364"/>
      <c r="HD110" s="364"/>
      <c r="HE110" s="364"/>
      <c r="HF110" s="364"/>
      <c r="HG110" s="364"/>
      <c r="HH110" s="364"/>
      <c r="HI110" s="364"/>
      <c r="HJ110" s="364"/>
      <c r="HK110" s="364"/>
      <c r="HL110" s="364"/>
      <c r="HM110" s="364"/>
      <c r="HN110" s="364"/>
      <c r="HO110" s="364"/>
      <c r="HP110" s="364"/>
      <c r="HQ110" s="364"/>
      <c r="HR110" s="364"/>
      <c r="HS110" s="364"/>
      <c r="HT110" s="364"/>
      <c r="HU110" s="364"/>
      <c r="HV110" s="364"/>
      <c r="HW110" s="364"/>
      <c r="HX110" s="364"/>
      <c r="HY110" s="364"/>
      <c r="HZ110" s="364"/>
      <c r="IA110" s="364"/>
      <c r="IB110" s="364"/>
      <c r="IC110" s="364"/>
      <c r="ID110" s="364"/>
      <c r="IE110" s="364"/>
      <c r="IF110" s="364"/>
      <c r="IG110" s="364"/>
      <c r="IH110" s="364"/>
      <c r="II110" s="364"/>
      <c r="IJ110" s="364"/>
      <c r="IK110" s="364"/>
      <c r="IL110" s="364"/>
      <c r="IM110" s="364"/>
      <c r="IN110" s="364"/>
      <c r="IO110" s="364"/>
      <c r="IP110" s="364"/>
      <c r="IQ110" s="364"/>
      <c r="IR110" s="364"/>
      <c r="IS110" s="364"/>
      <c r="IT110" s="364"/>
      <c r="IU110" s="364"/>
      <c r="IV110" s="364"/>
      <c r="IW110" s="364"/>
      <c r="IX110" s="364"/>
      <c r="IY110" s="364"/>
      <c r="IZ110" s="364"/>
      <c r="JA110" s="364"/>
      <c r="JB110" s="364"/>
      <c r="JC110" s="364"/>
      <c r="JD110" s="364"/>
      <c r="JE110" s="364"/>
      <c r="JF110" s="364"/>
      <c r="JG110" s="364"/>
      <c r="JH110" s="364"/>
      <c r="JI110" s="364"/>
      <c r="JJ110" s="364"/>
      <c r="JK110" s="364"/>
      <c r="JL110" s="364"/>
      <c r="JM110" s="364"/>
      <c r="JN110" s="364"/>
      <c r="JO110" s="364"/>
      <c r="JP110" s="364"/>
      <c r="JQ110" s="364"/>
      <c r="JR110" s="364"/>
      <c r="JS110" s="364"/>
      <c r="JT110" s="364"/>
      <c r="JU110" s="364"/>
      <c r="JV110" s="364"/>
      <c r="JW110" s="364"/>
      <c r="JX110" s="364"/>
      <c r="JY110" s="364"/>
      <c r="JZ110" s="364"/>
      <c r="KA110" s="364"/>
      <c r="KB110" s="364"/>
      <c r="KC110" s="364"/>
      <c r="KD110" s="364"/>
      <c r="KE110" s="364"/>
      <c r="KF110" s="364"/>
      <c r="KG110" s="364"/>
      <c r="KH110" s="364"/>
      <c r="KI110" s="364"/>
      <c r="KJ110" s="364"/>
      <c r="KK110" s="364"/>
      <c r="KL110" s="364"/>
      <c r="KM110" s="364"/>
      <c r="KN110" s="364"/>
      <c r="KO110" s="364"/>
      <c r="KP110" s="364"/>
      <c r="KQ110" s="364"/>
      <c r="KR110" s="364"/>
      <c r="KS110" s="364"/>
      <c r="KT110" s="364"/>
      <c r="KU110" s="364"/>
      <c r="KV110" s="364"/>
      <c r="KW110" s="364"/>
      <c r="KX110" s="364"/>
      <c r="KY110" s="364"/>
      <c r="KZ110" s="364"/>
      <c r="LA110" s="364"/>
      <c r="LB110" s="364"/>
      <c r="LC110" s="364"/>
      <c r="LD110" s="364"/>
      <c r="LE110" s="364"/>
      <c r="LF110" s="364"/>
      <c r="LG110" s="364"/>
      <c r="LH110" s="364"/>
      <c r="LI110" s="364"/>
      <c r="LJ110" s="364"/>
      <c r="LK110" s="364"/>
      <c r="LL110" s="364"/>
      <c r="LM110" s="364"/>
      <c r="LN110" s="364"/>
      <c r="LO110" s="364"/>
      <c r="LP110" s="364"/>
      <c r="LQ110" s="364"/>
      <c r="LR110" s="364"/>
      <c r="LS110" s="364"/>
      <c r="LT110" s="364"/>
      <c r="LU110" s="364"/>
      <c r="LV110" s="364"/>
      <c r="LW110" s="364"/>
      <c r="LX110" s="364"/>
      <c r="LY110" s="364"/>
      <c r="LZ110" s="364"/>
      <c r="MA110" s="364"/>
      <c r="MB110" s="364"/>
      <c r="MC110" s="364"/>
      <c r="MD110" s="364"/>
      <c r="ME110" s="364"/>
      <c r="MF110" s="364"/>
      <c r="MG110" s="364"/>
      <c r="MH110" s="364"/>
      <c r="MI110" s="364"/>
      <c r="MJ110" s="364"/>
      <c r="MK110" s="364"/>
      <c r="ML110" s="364"/>
      <c r="MM110" s="364"/>
      <c r="MN110" s="364"/>
      <c r="MO110" s="364"/>
      <c r="MP110" s="364"/>
      <c r="MQ110" s="364"/>
      <c r="MR110" s="364"/>
      <c r="MS110" s="364"/>
      <c r="MT110" s="364"/>
      <c r="MU110" s="364"/>
      <c r="MV110" s="364"/>
      <c r="MW110" s="364"/>
      <c r="MX110" s="364"/>
      <c r="MY110" s="364"/>
      <c r="MZ110" s="364"/>
      <c r="NA110" s="364"/>
      <c r="NB110" s="364"/>
      <c r="NC110" s="364"/>
      <c r="ND110" s="364"/>
      <c r="NE110" s="364"/>
      <c r="NF110" s="364"/>
      <c r="NG110" s="364"/>
      <c r="NH110" s="364"/>
      <c r="NI110" s="364"/>
      <c r="NJ110" s="364"/>
      <c r="NK110" s="364"/>
      <c r="NL110" s="364"/>
      <c r="NM110" s="364"/>
      <c r="NN110" s="364"/>
      <c r="NO110" s="364"/>
      <c r="NP110" s="364"/>
      <c r="NQ110" s="364"/>
      <c r="NR110" s="364"/>
      <c r="NS110" s="364"/>
      <c r="NT110" s="364"/>
      <c r="NU110" s="364"/>
      <c r="NV110" s="364"/>
      <c r="NW110" s="364"/>
      <c r="NX110" s="364"/>
      <c r="NY110" s="364"/>
      <c r="NZ110" s="364"/>
      <c r="OA110" s="364"/>
      <c r="OB110" s="364"/>
      <c r="OC110" s="364"/>
      <c r="OD110" s="364"/>
      <c r="OE110" s="364"/>
      <c r="OF110" s="364"/>
      <c r="OG110" s="364"/>
      <c r="OH110" s="364"/>
      <c r="OI110" s="364"/>
      <c r="OJ110" s="364"/>
      <c r="OK110" s="364"/>
      <c r="OL110" s="364"/>
      <c r="OM110" s="364"/>
      <c r="ON110" s="364"/>
      <c r="OO110" s="364"/>
      <c r="OP110" s="364"/>
      <c r="OQ110" s="364"/>
      <c r="OR110" s="364"/>
      <c r="OS110" s="364"/>
      <c r="OT110" s="364"/>
      <c r="OU110" s="364"/>
      <c r="OV110" s="364"/>
      <c r="OW110" s="364"/>
      <c r="OX110" s="364"/>
      <c r="OY110" s="364"/>
      <c r="OZ110" s="364"/>
      <c r="PA110" s="364"/>
      <c r="PB110" s="364"/>
      <c r="PC110" s="364"/>
      <c r="PD110" s="364"/>
      <c r="PE110" s="364"/>
      <c r="PF110" s="364"/>
      <c r="PG110" s="364"/>
      <c r="PH110" s="364"/>
      <c r="PI110" s="364"/>
      <c r="PJ110" s="364"/>
      <c r="PK110" s="364"/>
      <c r="PL110" s="364"/>
      <c r="PM110" s="364"/>
      <c r="PN110" s="364"/>
      <c r="PO110" s="364"/>
      <c r="PP110" s="364"/>
      <c r="PQ110" s="364"/>
      <c r="PR110" s="364"/>
      <c r="PS110" s="364"/>
      <c r="PT110" s="364"/>
      <c r="PU110" s="364"/>
      <c r="PV110" s="364"/>
      <c r="PW110" s="364"/>
      <c r="PX110" s="364"/>
      <c r="PY110" s="364"/>
      <c r="PZ110" s="364"/>
      <c r="QA110" s="364"/>
      <c r="QB110" s="364"/>
      <c r="QC110" s="364"/>
      <c r="QD110" s="364"/>
      <c r="QE110" s="364"/>
      <c r="QF110" s="364"/>
      <c r="QG110" s="364"/>
      <c r="QH110" s="364"/>
      <c r="QI110" s="364"/>
      <c r="QJ110" s="364"/>
      <c r="QK110" s="364"/>
      <c r="QL110" s="364"/>
      <c r="QM110" s="364"/>
      <c r="QN110" s="364"/>
      <c r="QO110" s="364"/>
      <c r="QP110" s="364"/>
      <c r="QQ110" s="364"/>
      <c r="QR110" s="364"/>
      <c r="QS110" s="364"/>
      <c r="QT110" s="364"/>
      <c r="QU110" s="364"/>
      <c r="QV110" s="364"/>
      <c r="QW110" s="364"/>
      <c r="QX110" s="364"/>
      <c r="QY110" s="364"/>
      <c r="QZ110" s="364"/>
      <c r="RA110" s="364"/>
      <c r="RB110" s="364"/>
      <c r="RC110" s="364"/>
      <c r="RD110" s="364"/>
      <c r="RE110" s="364"/>
      <c r="RF110" s="364"/>
      <c r="RG110" s="364"/>
      <c r="RH110" s="364"/>
      <c r="RI110" s="364"/>
      <c r="RJ110" s="364"/>
      <c r="RK110" s="364"/>
      <c r="RL110" s="364"/>
      <c r="RM110" s="364"/>
      <c r="RN110" s="364"/>
      <c r="RO110" s="364"/>
      <c r="RP110" s="364"/>
      <c r="RQ110" s="364"/>
      <c r="RR110" s="364"/>
      <c r="RS110" s="364"/>
      <c r="RT110" s="364"/>
      <c r="RU110" s="364"/>
      <c r="RV110" s="364"/>
      <c r="RW110" s="364"/>
      <c r="RX110" s="364"/>
      <c r="RY110" s="364"/>
      <c r="RZ110" s="364"/>
      <c r="SA110" s="364"/>
      <c r="SB110" s="364"/>
      <c r="SC110" s="364"/>
      <c r="SD110" s="364"/>
      <c r="SE110" s="364"/>
      <c r="SF110" s="364"/>
      <c r="SG110" s="364"/>
      <c r="SH110" s="364"/>
      <c r="SI110" s="364"/>
      <c r="SJ110" s="364"/>
      <c r="SK110" s="364"/>
      <c r="SL110" s="364"/>
      <c r="SM110" s="364"/>
      <c r="SN110" s="364"/>
      <c r="SO110" s="364"/>
      <c r="SP110" s="364"/>
      <c r="SQ110" s="364"/>
      <c r="SR110" s="364"/>
      <c r="SS110" s="364"/>
      <c r="ST110" s="364"/>
      <c r="SU110" s="364"/>
      <c r="SV110" s="364"/>
      <c r="SW110" s="364"/>
      <c r="SX110" s="364"/>
      <c r="SY110" s="364"/>
      <c r="SZ110" s="364"/>
      <c r="TA110" s="364"/>
      <c r="TB110" s="364"/>
      <c r="TC110" s="364"/>
      <c r="TD110" s="364"/>
      <c r="TE110" s="364"/>
      <c r="TF110" s="364"/>
      <c r="TG110" s="364"/>
      <c r="TH110" s="364"/>
      <c r="TI110" s="364"/>
      <c r="TJ110" s="364"/>
      <c r="TK110" s="364"/>
      <c r="TL110" s="364"/>
      <c r="TM110" s="364"/>
      <c r="TN110" s="364"/>
      <c r="TO110" s="364"/>
      <c r="TP110" s="364"/>
      <c r="TQ110" s="364"/>
      <c r="TR110" s="364"/>
      <c r="TS110" s="364"/>
      <c r="TT110" s="364"/>
      <c r="TU110" s="364"/>
      <c r="TV110" s="364"/>
      <c r="TW110" s="364"/>
      <c r="TX110" s="364"/>
      <c r="TY110" s="364"/>
      <c r="TZ110" s="364"/>
      <c r="UA110" s="364"/>
      <c r="UB110" s="364"/>
      <c r="UC110" s="364"/>
      <c r="UD110" s="364"/>
      <c r="UE110" s="364"/>
      <c r="UF110" s="364"/>
      <c r="UG110" s="364"/>
      <c r="UH110" s="364"/>
      <c r="UI110" s="364"/>
      <c r="UJ110" s="364"/>
      <c r="UK110" s="364"/>
      <c r="UL110" s="364"/>
      <c r="UM110" s="364"/>
      <c r="UN110" s="364"/>
      <c r="UO110" s="364"/>
      <c r="UP110" s="364"/>
      <c r="UQ110" s="364"/>
      <c r="UR110" s="364"/>
      <c r="US110" s="364"/>
      <c r="UT110" s="364"/>
      <c r="UU110" s="364"/>
      <c r="UV110" s="364"/>
      <c r="UW110" s="364"/>
      <c r="UX110" s="364"/>
      <c r="UY110" s="364"/>
      <c r="UZ110" s="364"/>
      <c r="VA110" s="364"/>
      <c r="VB110" s="364"/>
      <c r="VC110" s="364"/>
      <c r="VD110" s="364"/>
      <c r="VE110" s="364"/>
      <c r="VF110" s="364"/>
      <c r="VG110" s="364"/>
      <c r="VH110" s="364"/>
      <c r="VI110" s="364"/>
      <c r="VJ110" s="364"/>
      <c r="VK110" s="364"/>
      <c r="VL110" s="364"/>
      <c r="VM110" s="364"/>
      <c r="VN110" s="364"/>
      <c r="VO110" s="364"/>
      <c r="VP110" s="364"/>
      <c r="VQ110" s="364"/>
      <c r="VR110" s="364"/>
      <c r="VS110" s="364"/>
      <c r="VT110" s="364"/>
      <c r="VU110" s="364"/>
      <c r="VV110" s="364"/>
      <c r="VW110" s="364"/>
      <c r="VX110" s="364"/>
      <c r="VY110" s="364"/>
      <c r="VZ110" s="364"/>
      <c r="WA110" s="364"/>
      <c r="WB110" s="364"/>
      <c r="WC110" s="364"/>
      <c r="WD110" s="364"/>
      <c r="WE110" s="364"/>
      <c r="WF110" s="364"/>
      <c r="WG110" s="364"/>
      <c r="WH110" s="364"/>
      <c r="WI110" s="364"/>
      <c r="WJ110" s="364"/>
      <c r="WK110" s="364"/>
      <c r="WL110" s="364"/>
      <c r="WM110" s="364"/>
      <c r="WN110" s="364"/>
      <c r="WO110" s="364"/>
      <c r="WP110" s="364"/>
      <c r="WQ110" s="364"/>
      <c r="WR110" s="364"/>
      <c r="WS110" s="364"/>
      <c r="WT110" s="364"/>
      <c r="WU110" s="364"/>
      <c r="WV110" s="364"/>
      <c r="WW110" s="364"/>
      <c r="WX110" s="364"/>
      <c r="WY110" s="364"/>
      <c r="WZ110" s="364"/>
      <c r="XA110" s="364"/>
      <c r="XB110" s="364"/>
      <c r="XC110" s="364"/>
      <c r="XD110" s="364"/>
      <c r="XE110" s="364"/>
      <c r="XF110" s="364"/>
      <c r="XG110" s="364"/>
      <c r="XH110" s="364"/>
      <c r="XI110" s="364"/>
      <c r="XJ110" s="364"/>
      <c r="XK110" s="364"/>
      <c r="XL110" s="364"/>
      <c r="XM110" s="364"/>
      <c r="XN110" s="364"/>
      <c r="XO110" s="364"/>
      <c r="XP110" s="364"/>
      <c r="XQ110" s="364"/>
      <c r="XR110" s="364"/>
      <c r="XS110" s="364"/>
      <c r="XT110" s="364"/>
      <c r="XU110" s="364"/>
      <c r="XV110" s="364"/>
      <c r="XW110" s="364"/>
      <c r="XX110" s="364"/>
      <c r="XY110" s="364"/>
      <c r="XZ110" s="364"/>
      <c r="YA110" s="364"/>
      <c r="YB110" s="364"/>
      <c r="YC110" s="364"/>
      <c r="YD110" s="364"/>
      <c r="YE110" s="364"/>
      <c r="YF110" s="364"/>
      <c r="YG110" s="364"/>
      <c r="YH110" s="364"/>
      <c r="YI110" s="364"/>
      <c r="YJ110" s="364"/>
      <c r="YK110" s="364"/>
      <c r="YL110" s="364"/>
      <c r="YM110" s="364"/>
      <c r="YN110" s="364"/>
      <c r="YO110" s="364"/>
      <c r="YP110" s="364"/>
      <c r="YQ110" s="364"/>
      <c r="YR110" s="364"/>
      <c r="YS110" s="364"/>
      <c r="YT110" s="364"/>
      <c r="YU110" s="364"/>
      <c r="YV110" s="364"/>
      <c r="YW110" s="364"/>
      <c r="YX110" s="364"/>
      <c r="YY110" s="364"/>
      <c r="YZ110" s="364"/>
      <c r="ZA110" s="364"/>
      <c r="ZB110" s="364"/>
      <c r="ZC110" s="364"/>
      <c r="ZD110" s="364"/>
      <c r="ZE110" s="364"/>
      <c r="ZF110" s="364"/>
      <c r="ZG110" s="364"/>
      <c r="ZH110" s="364"/>
      <c r="ZI110" s="364"/>
      <c r="ZJ110" s="364"/>
      <c r="ZK110" s="364"/>
      <c r="ZL110" s="364"/>
      <c r="ZM110" s="364"/>
      <c r="ZN110" s="364"/>
      <c r="ZO110" s="364"/>
      <c r="ZP110" s="364"/>
      <c r="ZQ110" s="364"/>
      <c r="ZR110" s="364"/>
      <c r="ZS110" s="364"/>
      <c r="ZT110" s="364"/>
      <c r="ZU110" s="364"/>
      <c r="ZV110" s="364"/>
      <c r="ZW110" s="364"/>
      <c r="ZX110" s="364"/>
      <c r="ZY110" s="364"/>
      <c r="ZZ110" s="364"/>
      <c r="AAA110" s="364"/>
      <c r="AAB110" s="364"/>
      <c r="AAC110" s="364"/>
      <c r="AAD110" s="364"/>
      <c r="AAE110" s="364"/>
      <c r="AAF110" s="364"/>
      <c r="AAG110" s="364"/>
      <c r="AAH110" s="364"/>
      <c r="AAI110" s="364"/>
      <c r="AAJ110" s="364"/>
      <c r="AAK110" s="364"/>
      <c r="AAL110" s="364"/>
      <c r="AAM110" s="364"/>
      <c r="AAN110" s="364"/>
      <c r="AAO110" s="364"/>
      <c r="AAP110" s="364"/>
      <c r="AAQ110" s="364"/>
      <c r="AAR110" s="364"/>
      <c r="AAS110" s="364"/>
      <c r="AAT110" s="364"/>
      <c r="AAU110" s="364"/>
      <c r="AAV110" s="364"/>
      <c r="AAW110" s="364"/>
      <c r="AAX110" s="364"/>
      <c r="AAY110" s="364"/>
      <c r="AAZ110" s="364"/>
      <c r="ABA110" s="364"/>
      <c r="ABB110" s="364"/>
      <c r="ABC110" s="364"/>
      <c r="ABD110" s="364"/>
      <c r="ABE110" s="364"/>
      <c r="ABF110" s="364"/>
      <c r="ABG110" s="364"/>
      <c r="ABH110" s="364"/>
      <c r="ABI110" s="364"/>
      <c r="ABJ110" s="364"/>
      <c r="ABK110" s="364"/>
      <c r="ABL110" s="364"/>
      <c r="ABM110" s="364"/>
      <c r="ABN110" s="364"/>
      <c r="ABO110" s="364"/>
      <c r="ABP110" s="364"/>
      <c r="ABQ110" s="364"/>
      <c r="ABR110" s="364"/>
      <c r="ABS110" s="364"/>
      <c r="ABT110" s="364"/>
      <c r="ABU110" s="364"/>
      <c r="ABV110" s="364"/>
      <c r="ABW110" s="364"/>
      <c r="ABX110" s="364"/>
      <c r="ABY110" s="364"/>
      <c r="ABZ110" s="364"/>
      <c r="ACA110" s="364"/>
      <c r="ACB110" s="364"/>
      <c r="ACC110" s="364"/>
      <c r="ACD110" s="364"/>
      <c r="ACE110" s="364"/>
      <c r="ACF110" s="364"/>
      <c r="ACG110" s="364"/>
      <c r="ACH110" s="364"/>
      <c r="ACI110" s="364"/>
      <c r="ACJ110" s="364"/>
      <c r="ACK110" s="364"/>
      <c r="ACL110" s="364"/>
      <c r="ACM110" s="364"/>
      <c r="ACN110" s="364"/>
      <c r="ACO110" s="364"/>
      <c r="ACP110" s="364"/>
      <c r="ACQ110" s="364"/>
      <c r="ACR110" s="364"/>
      <c r="ACS110" s="364"/>
      <c r="ACT110" s="364"/>
      <c r="ACU110" s="364"/>
      <c r="ACV110" s="364"/>
      <c r="ACW110" s="364"/>
      <c r="ACX110" s="364"/>
      <c r="ACY110" s="364"/>
      <c r="ACZ110" s="364"/>
      <c r="ADA110" s="364"/>
      <c r="ADB110" s="364"/>
      <c r="ADC110" s="364"/>
      <c r="ADD110" s="364"/>
      <c r="ADE110" s="364"/>
      <c r="ADF110" s="364"/>
      <c r="ADG110" s="364"/>
      <c r="ADH110" s="364"/>
      <c r="ADI110" s="364"/>
      <c r="ADJ110" s="364"/>
      <c r="ADK110" s="364"/>
      <c r="ADL110" s="364"/>
      <c r="ADM110" s="364"/>
      <c r="ADN110" s="364"/>
      <c r="ADO110" s="364"/>
      <c r="ADP110" s="364"/>
      <c r="ADQ110" s="364"/>
      <c r="ADR110" s="364"/>
      <c r="ADS110" s="364"/>
      <c r="ADT110" s="364"/>
      <c r="ADU110" s="364"/>
      <c r="ADV110" s="364"/>
      <c r="ADW110" s="364"/>
      <c r="ADX110" s="364"/>
      <c r="ADY110" s="364"/>
      <c r="ADZ110" s="364"/>
      <c r="AEA110" s="364"/>
      <c r="AEB110" s="364"/>
      <c r="AEC110" s="364"/>
      <c r="AED110" s="364"/>
      <c r="AEE110" s="364"/>
      <c r="AEF110" s="364"/>
      <c r="AEG110" s="364"/>
      <c r="AEH110" s="364"/>
      <c r="AEI110" s="364"/>
      <c r="AEJ110" s="364"/>
      <c r="AEK110" s="364"/>
      <c r="AEL110" s="364"/>
      <c r="AEM110" s="364"/>
      <c r="AEN110" s="364"/>
      <c r="AEO110" s="364"/>
      <c r="AEP110" s="364"/>
      <c r="AEQ110" s="364"/>
      <c r="AER110" s="364"/>
      <c r="AES110" s="364"/>
      <c r="AET110" s="364"/>
      <c r="AEU110" s="364"/>
      <c r="AEV110" s="364"/>
      <c r="AEW110" s="364"/>
      <c r="AEX110" s="364"/>
      <c r="AEY110" s="364"/>
      <c r="AEZ110" s="364"/>
      <c r="AFA110" s="364"/>
      <c r="AFB110" s="364"/>
      <c r="AFC110" s="364"/>
      <c r="AFD110" s="364"/>
      <c r="AFE110" s="364"/>
      <c r="AFF110" s="364"/>
      <c r="AFG110" s="364"/>
      <c r="AFH110" s="364"/>
      <c r="AFI110" s="364"/>
      <c r="AFJ110" s="364"/>
      <c r="AFK110" s="364"/>
      <c r="AFL110" s="364"/>
      <c r="AFM110" s="364"/>
      <c r="AFN110" s="364"/>
      <c r="AFO110" s="364"/>
      <c r="AFP110" s="364"/>
      <c r="AFQ110" s="364"/>
      <c r="AFR110" s="364"/>
      <c r="AFS110" s="364"/>
      <c r="AFT110" s="364"/>
      <c r="AFU110" s="364"/>
      <c r="AFV110" s="364"/>
      <c r="AFW110" s="364"/>
      <c r="AFX110" s="364"/>
      <c r="AFY110" s="364"/>
      <c r="AFZ110" s="364"/>
      <c r="AGA110" s="364"/>
      <c r="AGB110" s="364"/>
      <c r="AGC110" s="364"/>
      <c r="AGD110" s="364"/>
      <c r="AGE110" s="364"/>
      <c r="AGF110" s="364"/>
      <c r="AGG110" s="364"/>
      <c r="AGH110" s="364"/>
      <c r="AGI110" s="364"/>
      <c r="AGJ110" s="364"/>
      <c r="AGK110" s="364"/>
      <c r="AGL110" s="364"/>
      <c r="AGM110" s="364"/>
      <c r="AGN110" s="364"/>
      <c r="AGO110" s="364"/>
      <c r="AGP110" s="364"/>
      <c r="AGQ110" s="364"/>
      <c r="AGR110" s="364"/>
      <c r="AGS110" s="364"/>
      <c r="AGT110" s="364"/>
      <c r="AGU110" s="364"/>
      <c r="AGV110" s="364"/>
      <c r="AGW110" s="364"/>
      <c r="AGX110" s="364"/>
      <c r="AGY110" s="364"/>
      <c r="AGZ110" s="364"/>
      <c r="AHA110" s="364"/>
      <c r="AHB110" s="364"/>
      <c r="AHC110" s="364"/>
      <c r="AHD110" s="364"/>
      <c r="AHE110" s="364"/>
      <c r="AHF110" s="364"/>
      <c r="AHG110" s="364"/>
      <c r="AHH110" s="364"/>
      <c r="AHI110" s="364"/>
      <c r="AHJ110" s="364"/>
      <c r="AHK110" s="364"/>
      <c r="AHL110" s="364"/>
      <c r="AHM110" s="364"/>
      <c r="AHN110" s="364"/>
      <c r="AHO110" s="364"/>
      <c r="AHP110" s="364"/>
      <c r="AHQ110" s="364"/>
      <c r="AHR110" s="364"/>
      <c r="AHS110" s="364"/>
      <c r="AHT110" s="364"/>
      <c r="AHU110" s="364"/>
      <c r="AHV110" s="364"/>
      <c r="AHW110" s="364"/>
      <c r="AHX110" s="364"/>
      <c r="AHY110" s="364"/>
      <c r="AHZ110" s="364"/>
      <c r="AIA110" s="364"/>
      <c r="AIB110" s="364"/>
      <c r="AIC110" s="364"/>
      <c r="AID110" s="364"/>
      <c r="AIE110" s="364"/>
      <c r="AIF110" s="364"/>
      <c r="AIG110" s="364"/>
      <c r="AIH110" s="364"/>
      <c r="AII110" s="364"/>
      <c r="AIJ110" s="364"/>
      <c r="AIK110" s="364"/>
      <c r="AIL110" s="364"/>
      <c r="AIM110" s="364"/>
      <c r="AIN110" s="364"/>
      <c r="AIO110" s="364"/>
      <c r="AIP110" s="364"/>
      <c r="AIQ110" s="364"/>
      <c r="AIR110" s="364"/>
      <c r="AIS110" s="364"/>
      <c r="AIT110" s="364"/>
      <c r="AIU110" s="364"/>
      <c r="AIV110" s="364"/>
      <c r="AIW110" s="364"/>
      <c r="AIX110" s="364"/>
      <c r="AIY110" s="364"/>
      <c r="AIZ110" s="364"/>
      <c r="AJA110" s="364"/>
      <c r="AJB110" s="364"/>
      <c r="AJC110" s="364"/>
      <c r="AJD110" s="364"/>
      <c r="AJE110" s="364"/>
      <c r="AJF110" s="364"/>
      <c r="AJG110" s="364"/>
      <c r="AJH110" s="364"/>
      <c r="AJI110" s="364"/>
      <c r="AJJ110" s="364"/>
      <c r="AJK110" s="364"/>
      <c r="AJL110" s="364"/>
      <c r="AJM110" s="364"/>
      <c r="AJN110" s="364"/>
      <c r="AJO110" s="364"/>
      <c r="AJP110" s="364"/>
      <c r="AJQ110" s="364"/>
      <c r="AJR110" s="364"/>
      <c r="AJS110" s="364"/>
      <c r="AJT110" s="364"/>
      <c r="AJU110" s="364"/>
      <c r="AJV110" s="364"/>
      <c r="AJW110" s="364"/>
      <c r="AJX110" s="364"/>
      <c r="AJY110" s="364"/>
      <c r="AJZ110" s="364"/>
      <c r="AKA110" s="364"/>
      <c r="AKB110" s="364"/>
      <c r="AKC110" s="364"/>
      <c r="AKD110" s="364"/>
      <c r="AKE110" s="364"/>
      <c r="AKF110" s="364"/>
      <c r="AKG110" s="364"/>
      <c r="AKH110" s="364"/>
      <c r="AKI110" s="364"/>
      <c r="AKJ110" s="364"/>
      <c r="AKK110" s="364"/>
      <c r="AKL110" s="364"/>
      <c r="AKM110" s="364"/>
      <c r="AKN110" s="364"/>
      <c r="AKO110" s="364"/>
      <c r="AKP110" s="364"/>
      <c r="AKQ110" s="364"/>
      <c r="AKR110" s="364"/>
      <c r="AKS110" s="364"/>
      <c r="AKT110" s="364"/>
      <c r="AKU110" s="364"/>
      <c r="AKV110" s="364"/>
      <c r="AKW110" s="364"/>
      <c r="AKX110" s="364"/>
      <c r="AKY110" s="364"/>
      <c r="AKZ110" s="364"/>
      <c r="ALA110" s="364"/>
      <c r="ALB110" s="364"/>
      <c r="ALC110" s="364"/>
      <c r="ALD110" s="364"/>
      <c r="ALE110" s="364"/>
      <c r="ALF110" s="364"/>
      <c r="ALG110" s="364"/>
      <c r="ALH110" s="364"/>
      <c r="ALI110" s="364"/>
      <c r="ALJ110" s="364"/>
      <c r="ALK110" s="364"/>
      <c r="ALL110" s="364"/>
      <c r="ALM110" s="364"/>
      <c r="ALN110" s="364"/>
      <c r="ALO110" s="364"/>
      <c r="ALP110" s="364"/>
      <c r="ALQ110" s="364"/>
      <c r="ALR110" s="364"/>
      <c r="ALS110" s="364"/>
      <c r="ALT110" s="364"/>
      <c r="ALU110" s="364"/>
      <c r="ALV110" s="364"/>
      <c r="ALW110" s="364"/>
      <c r="ALX110" s="364"/>
      <c r="ALY110" s="364"/>
      <c r="ALZ110" s="364"/>
      <c r="AMA110" s="364"/>
      <c r="AMB110" s="364"/>
      <c r="AMC110" s="364"/>
      <c r="AMD110" s="364"/>
      <c r="AME110" s="364"/>
      <c r="AMF110" s="364"/>
      <c r="AMG110" s="364"/>
      <c r="AMH110" s="364"/>
      <c r="AMI110" s="364"/>
      <c r="AMJ110" s="364"/>
      <c r="AMK110" s="364"/>
      <c r="AML110" s="364"/>
      <c r="AMM110" s="364"/>
      <c r="AMN110" s="364"/>
      <c r="AMO110" s="364"/>
      <c r="AMP110" s="364"/>
      <c r="AMQ110" s="364"/>
      <c r="AMR110" s="364"/>
      <c r="AMS110" s="364"/>
      <c r="AMT110" s="364"/>
      <c r="AMU110" s="364"/>
      <c r="AMV110" s="364"/>
      <c r="AMW110" s="364"/>
      <c r="AMX110" s="364"/>
      <c r="AMY110" s="364"/>
      <c r="AMZ110" s="364"/>
      <c r="ANA110" s="364"/>
      <c r="ANB110" s="364"/>
      <c r="ANC110" s="364"/>
      <c r="AND110" s="364"/>
      <c r="ANE110" s="364"/>
      <c r="ANF110" s="364"/>
      <c r="ANG110" s="364"/>
      <c r="ANH110" s="364"/>
      <c r="ANI110" s="364"/>
      <c r="ANJ110" s="364"/>
      <c r="ANK110" s="364"/>
      <c r="ANL110" s="364"/>
      <c r="ANM110" s="364"/>
      <c r="ANN110" s="364"/>
      <c r="ANO110" s="364"/>
      <c r="ANP110" s="364"/>
      <c r="ANQ110" s="364"/>
      <c r="ANR110" s="364"/>
      <c r="ANS110" s="364"/>
      <c r="ANT110" s="364"/>
      <c r="ANU110" s="364"/>
      <c r="ANV110" s="364"/>
      <c r="ANW110" s="364"/>
      <c r="ANX110" s="364"/>
      <c r="ANY110" s="364"/>
      <c r="ANZ110" s="364"/>
      <c r="AOA110" s="364"/>
      <c r="AOB110" s="364"/>
      <c r="AOC110" s="364"/>
      <c r="AOD110" s="364"/>
      <c r="AOE110" s="364"/>
      <c r="AOF110" s="364"/>
      <c r="AOG110" s="364"/>
      <c r="AOH110" s="364"/>
      <c r="AOI110" s="364"/>
      <c r="AOJ110" s="364"/>
      <c r="AOK110" s="364"/>
      <c r="AOL110" s="364"/>
      <c r="AOM110" s="364"/>
      <c r="AON110" s="364"/>
      <c r="AOO110" s="364"/>
      <c r="AOP110" s="364"/>
      <c r="AOQ110" s="364"/>
      <c r="AOR110" s="364"/>
      <c r="AOS110" s="364"/>
      <c r="AOT110" s="364"/>
      <c r="AOU110" s="364"/>
      <c r="AOV110" s="364"/>
      <c r="AOW110" s="364"/>
      <c r="AOX110" s="364"/>
      <c r="AOY110" s="364"/>
      <c r="AOZ110" s="364"/>
      <c r="APA110" s="364"/>
      <c r="APB110" s="364"/>
      <c r="APC110" s="364"/>
      <c r="APD110" s="364"/>
      <c r="APE110" s="364"/>
      <c r="APF110" s="364"/>
      <c r="APG110" s="364"/>
      <c r="APH110" s="364"/>
      <c r="API110" s="364"/>
      <c r="APJ110" s="364"/>
      <c r="APK110" s="364"/>
      <c r="APL110" s="364"/>
      <c r="APM110" s="364"/>
      <c r="APN110" s="364"/>
      <c r="APO110" s="364"/>
      <c r="APP110" s="364"/>
      <c r="APQ110" s="364"/>
      <c r="APR110" s="364"/>
      <c r="APS110" s="364"/>
      <c r="APT110" s="364"/>
      <c r="APU110" s="364"/>
      <c r="APV110" s="364"/>
      <c r="APW110" s="364"/>
      <c r="APX110" s="364"/>
      <c r="APY110" s="364"/>
      <c r="APZ110" s="364"/>
      <c r="AQA110" s="364"/>
      <c r="AQB110" s="364"/>
      <c r="AQC110" s="364"/>
      <c r="AQD110" s="364"/>
      <c r="AQE110" s="364"/>
      <c r="AQF110" s="364"/>
      <c r="AQG110" s="364"/>
      <c r="AQH110" s="364"/>
      <c r="AQI110" s="364"/>
      <c r="AQJ110" s="364"/>
      <c r="AQK110" s="364"/>
      <c r="AQL110" s="364"/>
      <c r="AQM110" s="364"/>
      <c r="AQN110" s="364"/>
      <c r="AQO110" s="364"/>
      <c r="AQP110" s="364"/>
      <c r="AQQ110" s="364"/>
      <c r="AQR110" s="364"/>
      <c r="AQS110" s="364"/>
      <c r="AQT110" s="364"/>
      <c r="AQU110" s="364"/>
      <c r="AQV110" s="364"/>
      <c r="AQW110" s="364"/>
      <c r="AQX110" s="364"/>
      <c r="AQY110" s="364"/>
      <c r="AQZ110" s="364"/>
      <c r="ARA110" s="364"/>
      <c r="ARB110" s="364"/>
      <c r="ARC110" s="364"/>
      <c r="ARD110" s="364"/>
      <c r="ARE110" s="364"/>
      <c r="ARF110" s="364"/>
      <c r="ARG110" s="364"/>
      <c r="ARH110" s="364"/>
      <c r="ARI110" s="364"/>
      <c r="ARJ110" s="364"/>
      <c r="ARK110" s="364"/>
      <c r="ARL110" s="364"/>
      <c r="ARM110" s="364"/>
      <c r="ARN110" s="364"/>
      <c r="ARO110" s="364"/>
      <c r="ARP110" s="364"/>
      <c r="ARQ110" s="364"/>
      <c r="ARR110" s="364"/>
      <c r="ARS110" s="364"/>
      <c r="ART110" s="364"/>
      <c r="ARU110" s="364"/>
      <c r="ARV110" s="364"/>
      <c r="ARW110" s="364"/>
      <c r="ARX110" s="364"/>
      <c r="ARY110" s="364"/>
      <c r="ARZ110" s="364"/>
      <c r="ASA110" s="364"/>
      <c r="ASB110" s="364"/>
      <c r="ASC110" s="364"/>
      <c r="ASD110" s="364"/>
      <c r="ASE110" s="364"/>
      <c r="ASF110" s="364"/>
      <c r="ASG110" s="364"/>
      <c r="ASH110" s="364"/>
      <c r="ASI110" s="364"/>
      <c r="ASJ110" s="364"/>
      <c r="ASK110" s="364"/>
      <c r="ASL110" s="364"/>
      <c r="ASM110" s="364"/>
      <c r="ASN110" s="364"/>
      <c r="ASO110" s="364"/>
      <c r="ASP110" s="364"/>
      <c r="ASQ110" s="364"/>
      <c r="ASR110" s="364"/>
      <c r="ASS110" s="364"/>
      <c r="AST110" s="364"/>
      <c r="ASU110" s="364"/>
      <c r="ASV110" s="364"/>
      <c r="ASW110" s="364"/>
      <c r="ASX110" s="364"/>
      <c r="ASY110" s="364"/>
      <c r="ASZ110" s="364"/>
      <c r="ATA110" s="364"/>
      <c r="ATB110" s="364"/>
      <c r="ATC110" s="364"/>
      <c r="ATD110" s="364"/>
      <c r="ATE110" s="364"/>
      <c r="ATF110" s="364"/>
      <c r="ATG110" s="364"/>
      <c r="ATH110" s="364"/>
      <c r="ATI110" s="364"/>
      <c r="ATJ110" s="364"/>
      <c r="ATK110" s="364"/>
      <c r="ATL110" s="364"/>
      <c r="ATM110" s="364"/>
      <c r="ATN110" s="364"/>
      <c r="ATO110" s="364"/>
      <c r="ATP110" s="364"/>
      <c r="ATQ110" s="364"/>
      <c r="ATR110" s="364"/>
      <c r="ATS110" s="364"/>
      <c r="ATT110" s="364"/>
      <c r="ATU110" s="364"/>
      <c r="ATV110" s="364"/>
      <c r="ATW110" s="364"/>
      <c r="ATX110" s="364"/>
      <c r="ATY110" s="364"/>
      <c r="ATZ110" s="364"/>
      <c r="AUA110" s="364"/>
      <c r="AUB110" s="364"/>
      <c r="AUC110" s="364"/>
      <c r="AUD110" s="364"/>
      <c r="AUE110" s="364"/>
      <c r="AUF110" s="364"/>
      <c r="AUG110" s="364"/>
      <c r="AUH110" s="364"/>
      <c r="AUI110" s="364"/>
      <c r="AUJ110" s="364"/>
      <c r="AUK110" s="364"/>
      <c r="AUL110" s="364"/>
      <c r="AUM110" s="364"/>
      <c r="AUN110" s="364"/>
      <c r="AUO110" s="364"/>
      <c r="AUP110" s="364"/>
      <c r="AUQ110" s="364"/>
      <c r="AUR110" s="364"/>
      <c r="AUS110" s="364"/>
      <c r="AUT110" s="364"/>
      <c r="AUU110" s="364"/>
      <c r="AUV110" s="364"/>
      <c r="AUW110" s="364"/>
      <c r="AUX110" s="364"/>
      <c r="AUY110" s="364"/>
      <c r="AUZ110" s="364"/>
      <c r="AVA110" s="364"/>
      <c r="AVB110" s="364"/>
      <c r="AVC110" s="364"/>
      <c r="AVD110" s="364"/>
      <c r="AVE110" s="364"/>
      <c r="AVF110" s="364"/>
      <c r="AVG110" s="364"/>
      <c r="AVH110" s="364"/>
      <c r="AVI110" s="364"/>
      <c r="AVJ110" s="364"/>
      <c r="AVK110" s="364"/>
      <c r="AVL110" s="364"/>
      <c r="AVM110" s="364"/>
      <c r="AVN110" s="364"/>
      <c r="AVO110" s="364"/>
      <c r="AVP110" s="364"/>
      <c r="AVQ110" s="364"/>
      <c r="AVR110" s="364"/>
      <c r="AVS110" s="364"/>
      <c r="AVT110" s="364"/>
      <c r="AVU110" s="364"/>
      <c r="AVV110" s="364"/>
      <c r="AVW110" s="364"/>
      <c r="AVX110" s="364"/>
      <c r="AVY110" s="364"/>
      <c r="AVZ110" s="364"/>
      <c r="AWA110" s="364"/>
      <c r="AWB110" s="364"/>
      <c r="AWC110" s="364"/>
      <c r="AWD110" s="364"/>
      <c r="AWE110" s="364"/>
      <c r="AWF110" s="364"/>
      <c r="AWG110" s="364"/>
      <c r="AWH110" s="364"/>
      <c r="AWI110" s="364"/>
      <c r="AWJ110" s="364"/>
      <c r="AWK110" s="364"/>
      <c r="AWL110" s="364"/>
      <c r="AWM110" s="364"/>
      <c r="AWN110" s="364"/>
      <c r="AWO110" s="364"/>
      <c r="AWP110" s="364"/>
      <c r="AWQ110" s="364"/>
      <c r="AWR110" s="364"/>
      <c r="AWS110" s="364"/>
      <c r="AWT110" s="364"/>
      <c r="AWU110" s="364"/>
      <c r="AWV110" s="364"/>
      <c r="AWW110" s="364"/>
      <c r="AWX110" s="364"/>
      <c r="AWY110" s="364"/>
      <c r="AWZ110" s="364"/>
      <c r="AXA110" s="364"/>
      <c r="AXB110" s="364"/>
      <c r="AXC110" s="364"/>
      <c r="AXD110" s="364"/>
      <c r="AXE110" s="364"/>
      <c r="AXF110" s="364"/>
      <c r="AXG110" s="364"/>
      <c r="AXH110" s="364"/>
      <c r="AXI110" s="364"/>
      <c r="AXJ110" s="364"/>
      <c r="AXK110" s="364"/>
      <c r="AXL110" s="364"/>
      <c r="AXM110" s="364"/>
      <c r="AXN110" s="364"/>
      <c r="AXO110" s="364"/>
      <c r="AXP110" s="364"/>
      <c r="AXQ110" s="364"/>
      <c r="AXR110" s="364"/>
      <c r="AXS110" s="364"/>
      <c r="AXT110" s="364"/>
      <c r="AXU110" s="364"/>
      <c r="AXV110" s="364"/>
      <c r="AXW110" s="364"/>
      <c r="AXX110" s="364"/>
      <c r="AXY110" s="364"/>
      <c r="AXZ110" s="364"/>
      <c r="AYA110" s="364"/>
      <c r="AYB110" s="364"/>
      <c r="AYC110" s="364"/>
      <c r="AYD110" s="364"/>
      <c r="AYE110" s="364"/>
      <c r="AYF110" s="364"/>
      <c r="AYG110" s="364"/>
      <c r="AYH110" s="364"/>
      <c r="AYI110" s="364"/>
      <c r="AYJ110" s="364"/>
      <c r="AYK110" s="364"/>
      <c r="AYL110" s="364"/>
      <c r="AYM110" s="364"/>
      <c r="AYN110" s="364"/>
      <c r="AYO110" s="364"/>
      <c r="AYP110" s="364"/>
      <c r="AYQ110" s="364"/>
      <c r="AYR110" s="364"/>
      <c r="AYS110" s="364"/>
      <c r="AYT110" s="364"/>
      <c r="AYU110" s="364"/>
      <c r="AYV110" s="364"/>
      <c r="AYW110" s="364"/>
      <c r="AYX110" s="364"/>
      <c r="AYY110" s="364"/>
      <c r="AYZ110" s="364"/>
      <c r="AZA110" s="364"/>
      <c r="AZB110" s="364"/>
      <c r="AZC110" s="364"/>
      <c r="AZD110" s="364"/>
      <c r="AZE110" s="364"/>
      <c r="AZF110" s="364"/>
      <c r="AZG110" s="364"/>
      <c r="AZH110" s="364"/>
      <c r="AZI110" s="364"/>
      <c r="AZJ110" s="364"/>
      <c r="AZK110" s="364"/>
      <c r="AZL110" s="364"/>
      <c r="AZM110" s="364"/>
      <c r="AZN110" s="364"/>
      <c r="AZO110" s="364"/>
      <c r="AZP110" s="364"/>
      <c r="AZQ110" s="364"/>
      <c r="AZR110" s="364"/>
      <c r="AZS110" s="364"/>
      <c r="AZT110" s="364"/>
      <c r="AZU110" s="364"/>
      <c r="AZV110" s="364"/>
      <c r="AZW110" s="364"/>
      <c r="AZX110" s="364"/>
      <c r="AZY110" s="364"/>
      <c r="AZZ110" s="364"/>
      <c r="BAA110" s="364"/>
      <c r="BAB110" s="364"/>
      <c r="BAC110" s="364"/>
      <c r="BAD110" s="364"/>
      <c r="BAE110" s="364"/>
      <c r="BAF110" s="364"/>
      <c r="BAG110" s="364"/>
      <c r="BAH110" s="364"/>
      <c r="BAI110" s="364"/>
      <c r="BAJ110" s="364"/>
      <c r="BAK110" s="364"/>
      <c r="BAL110" s="364"/>
      <c r="BAM110" s="364"/>
      <c r="BAN110" s="364"/>
      <c r="BAO110" s="364"/>
      <c r="BAP110" s="364"/>
      <c r="BAQ110" s="364"/>
      <c r="BAR110" s="364"/>
      <c r="BAS110" s="364"/>
      <c r="BAT110" s="364"/>
      <c r="BAU110" s="364"/>
      <c r="BAV110" s="364"/>
      <c r="BAW110" s="364"/>
      <c r="BAX110" s="364"/>
      <c r="BAY110" s="364"/>
      <c r="BAZ110" s="364"/>
      <c r="BBA110" s="364"/>
      <c r="BBB110" s="364"/>
      <c r="BBC110" s="364"/>
      <c r="BBD110" s="364"/>
      <c r="BBE110" s="364"/>
      <c r="BBF110" s="364"/>
      <c r="BBG110" s="364"/>
      <c r="BBH110" s="364"/>
      <c r="BBI110" s="364"/>
      <c r="BBJ110" s="364"/>
      <c r="BBK110" s="364"/>
      <c r="BBL110" s="364"/>
      <c r="BBM110" s="364"/>
      <c r="BBN110" s="364"/>
      <c r="BBO110" s="364"/>
      <c r="BBP110" s="364"/>
      <c r="BBQ110" s="364"/>
      <c r="BBR110" s="364"/>
      <c r="BBS110" s="364"/>
      <c r="BBT110" s="364"/>
      <c r="BBU110" s="364"/>
      <c r="BBV110" s="364"/>
      <c r="BBW110" s="364"/>
      <c r="BBX110" s="364"/>
      <c r="BBY110" s="364"/>
      <c r="BBZ110" s="364"/>
      <c r="BCA110" s="364"/>
      <c r="BCB110" s="364"/>
      <c r="BCC110" s="364"/>
      <c r="BCD110" s="364"/>
      <c r="BCE110" s="364"/>
      <c r="BCF110" s="364"/>
      <c r="BCG110" s="364"/>
      <c r="BCH110" s="364"/>
      <c r="BCI110" s="364"/>
      <c r="BCJ110" s="364"/>
      <c r="BCK110" s="364"/>
      <c r="BCL110" s="364"/>
      <c r="BCM110" s="364"/>
      <c r="BCN110" s="364"/>
      <c r="BCO110" s="364"/>
      <c r="BCP110" s="364"/>
      <c r="BCQ110" s="364"/>
      <c r="BCR110" s="364"/>
      <c r="BCS110" s="364"/>
      <c r="BCT110" s="364"/>
      <c r="BCU110" s="364"/>
      <c r="BCV110" s="364"/>
      <c r="BCW110" s="364"/>
      <c r="BCX110" s="364"/>
      <c r="BCY110" s="364"/>
      <c r="BCZ110" s="364"/>
      <c r="BDA110" s="364"/>
      <c r="BDB110" s="364"/>
      <c r="BDC110" s="364"/>
      <c r="BDD110" s="364"/>
      <c r="BDE110" s="364"/>
      <c r="BDF110" s="364"/>
      <c r="BDG110" s="364"/>
      <c r="BDH110" s="364"/>
      <c r="BDI110" s="364"/>
      <c r="BDJ110" s="364"/>
      <c r="BDK110" s="364"/>
      <c r="BDL110" s="364"/>
      <c r="BDM110" s="364"/>
      <c r="BDN110" s="364"/>
      <c r="BDO110" s="364"/>
      <c r="BDP110" s="364"/>
      <c r="BDQ110" s="364"/>
      <c r="BDR110" s="364"/>
      <c r="BDS110" s="364"/>
      <c r="BDT110" s="364"/>
      <c r="BDU110" s="364"/>
      <c r="BDV110" s="364"/>
      <c r="BDW110" s="364"/>
      <c r="BDX110" s="364"/>
      <c r="BDY110" s="364"/>
      <c r="BDZ110" s="364"/>
      <c r="BEA110" s="364"/>
      <c r="BEB110" s="364"/>
      <c r="BEC110" s="364"/>
      <c r="BED110" s="364"/>
      <c r="BEE110" s="364"/>
      <c r="BEF110" s="364"/>
      <c r="BEG110" s="364"/>
      <c r="BEH110" s="364"/>
      <c r="BEI110" s="364"/>
      <c r="BEJ110" s="364"/>
      <c r="BEK110" s="364"/>
      <c r="BEL110" s="364"/>
      <c r="BEM110" s="364"/>
      <c r="BEN110" s="364"/>
      <c r="BEO110" s="364"/>
      <c r="BEP110" s="364"/>
      <c r="BEQ110" s="364"/>
      <c r="BER110" s="364"/>
      <c r="BES110" s="364"/>
      <c r="BET110" s="364"/>
      <c r="BEU110" s="364"/>
      <c r="BEV110" s="364"/>
      <c r="BEW110" s="364"/>
      <c r="BEX110" s="364"/>
      <c r="BEY110" s="364"/>
      <c r="BEZ110" s="364"/>
      <c r="BFA110" s="364"/>
      <c r="BFB110" s="364"/>
      <c r="BFC110" s="364"/>
      <c r="BFD110" s="364"/>
      <c r="BFE110" s="364"/>
      <c r="BFF110" s="364"/>
      <c r="BFG110" s="364"/>
      <c r="BFH110" s="364"/>
      <c r="BFI110" s="364"/>
      <c r="BFJ110" s="364"/>
      <c r="BFK110" s="364"/>
      <c r="BFL110" s="364"/>
      <c r="BFM110" s="364"/>
      <c r="BFN110" s="364"/>
      <c r="BFO110" s="364"/>
      <c r="BFP110" s="364"/>
      <c r="BFQ110" s="364"/>
      <c r="BFR110" s="364"/>
      <c r="BFS110" s="364"/>
      <c r="BFT110" s="364"/>
      <c r="BFU110" s="364"/>
      <c r="BFV110" s="364"/>
      <c r="BFW110" s="364"/>
      <c r="BFX110" s="364"/>
      <c r="BFY110" s="364"/>
      <c r="BFZ110" s="364"/>
      <c r="BGA110" s="364"/>
      <c r="BGB110" s="364"/>
      <c r="BGC110" s="364"/>
      <c r="BGD110" s="364"/>
      <c r="BGE110" s="364"/>
      <c r="BGF110" s="364"/>
      <c r="BGG110" s="364"/>
      <c r="BGH110" s="364"/>
      <c r="BGI110" s="364"/>
      <c r="BGJ110" s="364"/>
      <c r="BGK110" s="364"/>
      <c r="BGL110" s="364"/>
      <c r="BGM110" s="364"/>
      <c r="BGN110" s="364"/>
      <c r="BGO110" s="364"/>
      <c r="BGP110" s="364"/>
      <c r="BGQ110" s="364"/>
      <c r="BGR110" s="364"/>
      <c r="BGS110" s="364"/>
      <c r="BGT110" s="364"/>
      <c r="BGU110" s="364"/>
      <c r="BGV110" s="364"/>
      <c r="BGW110" s="364"/>
      <c r="BGX110" s="364"/>
      <c r="BGY110" s="364"/>
      <c r="BGZ110" s="364"/>
      <c r="BHA110" s="364"/>
      <c r="BHB110" s="364"/>
      <c r="BHC110" s="364"/>
      <c r="BHD110" s="364"/>
      <c r="BHE110" s="364"/>
      <c r="BHF110" s="364"/>
      <c r="BHG110" s="364"/>
      <c r="BHH110" s="364"/>
      <c r="BHI110" s="364"/>
      <c r="BHJ110" s="364"/>
      <c r="BHK110" s="364"/>
      <c r="BHL110" s="364"/>
      <c r="BHM110" s="364"/>
      <c r="BHN110" s="364"/>
      <c r="BHO110" s="364"/>
      <c r="BHP110" s="364"/>
      <c r="BHQ110" s="364"/>
      <c r="BHR110" s="364"/>
      <c r="BHS110" s="364"/>
      <c r="BHT110" s="364"/>
      <c r="BHU110" s="364"/>
      <c r="BHV110" s="364"/>
      <c r="BHW110" s="364"/>
      <c r="BHX110" s="364"/>
      <c r="BHY110" s="364"/>
      <c r="BHZ110" s="364"/>
      <c r="BIA110" s="364"/>
      <c r="BIB110" s="364"/>
      <c r="BIC110" s="364"/>
      <c r="BID110" s="364"/>
      <c r="BIE110" s="364"/>
      <c r="BIF110" s="364"/>
      <c r="BIG110" s="364"/>
      <c r="BIH110" s="364"/>
      <c r="BII110" s="364"/>
      <c r="BIJ110" s="364"/>
      <c r="BIK110" s="364"/>
      <c r="BIL110" s="364"/>
      <c r="BIM110" s="364"/>
      <c r="BIN110" s="364"/>
      <c r="BIO110" s="364"/>
      <c r="BIP110" s="364"/>
      <c r="BIQ110" s="364"/>
      <c r="BIR110" s="364"/>
      <c r="BIS110" s="364"/>
      <c r="BIT110" s="364"/>
      <c r="BIU110" s="364"/>
      <c r="BIV110" s="364"/>
      <c r="BIW110" s="364"/>
      <c r="BIX110" s="364"/>
      <c r="BIY110" s="364"/>
      <c r="BIZ110" s="364"/>
      <c r="BJA110" s="364"/>
      <c r="BJB110" s="364"/>
      <c r="BJC110" s="364"/>
      <c r="BJD110" s="364"/>
      <c r="BJE110" s="364"/>
      <c r="BJF110" s="364"/>
      <c r="BJG110" s="364"/>
      <c r="BJH110" s="364"/>
      <c r="BJI110" s="364"/>
      <c r="BJJ110" s="364"/>
      <c r="BJK110" s="364"/>
      <c r="BJL110" s="364"/>
      <c r="BJM110" s="364"/>
      <c r="BJN110" s="364"/>
      <c r="BJO110" s="364"/>
      <c r="BJP110" s="364"/>
      <c r="BJQ110" s="364"/>
      <c r="BJR110" s="364"/>
      <c r="BJS110" s="364"/>
      <c r="BJT110" s="364"/>
      <c r="BJU110" s="364"/>
      <c r="BJV110" s="364"/>
      <c r="BJW110" s="364"/>
      <c r="BJX110" s="364"/>
      <c r="BJY110" s="364"/>
      <c r="BJZ110" s="364"/>
      <c r="BKA110" s="364"/>
      <c r="BKB110" s="364"/>
      <c r="BKC110" s="364"/>
      <c r="BKD110" s="364"/>
      <c r="BKE110" s="364"/>
      <c r="BKF110" s="364"/>
      <c r="BKG110" s="364"/>
      <c r="BKH110" s="364"/>
      <c r="BKI110" s="364"/>
      <c r="BKJ110" s="364"/>
      <c r="BKK110" s="364"/>
      <c r="BKL110" s="364"/>
      <c r="BKM110" s="364"/>
      <c r="BKN110" s="364"/>
      <c r="BKO110" s="364"/>
      <c r="BKP110" s="364"/>
      <c r="BKQ110" s="364"/>
      <c r="BKR110" s="364"/>
      <c r="BKS110" s="364"/>
      <c r="BKT110" s="364"/>
      <c r="BKU110" s="364"/>
      <c r="BKV110" s="364"/>
      <c r="BKW110" s="364"/>
      <c r="BKX110" s="364"/>
      <c r="BKY110" s="364"/>
      <c r="BKZ110" s="364"/>
      <c r="BLA110" s="364"/>
      <c r="BLB110" s="364"/>
      <c r="BLC110" s="364"/>
      <c r="BLD110" s="364"/>
      <c r="BLE110" s="364"/>
      <c r="BLF110" s="364"/>
      <c r="BLG110" s="364"/>
      <c r="BLH110" s="364"/>
      <c r="BLI110" s="364"/>
      <c r="BLJ110" s="364"/>
      <c r="BLK110" s="364"/>
      <c r="BLL110" s="364"/>
      <c r="BLM110" s="364"/>
      <c r="BLN110" s="364"/>
      <c r="BLO110" s="364"/>
      <c r="BLP110" s="364"/>
      <c r="BLQ110" s="364"/>
      <c r="BLR110" s="364"/>
      <c r="BLS110" s="364"/>
      <c r="BLT110" s="364"/>
      <c r="BLU110" s="364"/>
      <c r="BLV110" s="364"/>
      <c r="BLW110" s="364"/>
      <c r="BLX110" s="364"/>
      <c r="BLY110" s="364"/>
      <c r="BLZ110" s="364"/>
      <c r="BMA110" s="364"/>
      <c r="BMB110" s="364"/>
      <c r="BMC110" s="364"/>
      <c r="BMD110" s="364"/>
      <c r="BME110" s="364"/>
      <c r="BMF110" s="364"/>
      <c r="BMG110" s="364"/>
      <c r="BMH110" s="364"/>
      <c r="BMI110" s="364"/>
      <c r="BMJ110" s="364"/>
      <c r="BMK110" s="364"/>
      <c r="BML110" s="364"/>
      <c r="BMM110" s="364"/>
      <c r="BMN110" s="364"/>
      <c r="BMO110" s="364"/>
      <c r="BMP110" s="364"/>
      <c r="BMQ110" s="364"/>
      <c r="BMR110" s="364"/>
      <c r="BMS110" s="364"/>
      <c r="BMT110" s="364"/>
      <c r="BMU110" s="364"/>
      <c r="BMV110" s="364"/>
      <c r="BMW110" s="364"/>
      <c r="BMX110" s="364"/>
      <c r="BMY110" s="364"/>
      <c r="BMZ110" s="364"/>
      <c r="BNA110" s="364"/>
      <c r="BNB110" s="364"/>
      <c r="BNC110" s="364"/>
      <c r="BND110" s="364"/>
      <c r="BNE110" s="364"/>
      <c r="BNF110" s="364"/>
      <c r="BNG110" s="364"/>
      <c r="BNH110" s="364"/>
      <c r="BNI110" s="364"/>
      <c r="BNJ110" s="364"/>
      <c r="BNK110" s="364"/>
      <c r="BNL110" s="364"/>
      <c r="BNM110" s="364"/>
      <c r="BNN110" s="364"/>
      <c r="BNO110" s="364"/>
      <c r="BNP110" s="364"/>
      <c r="BNQ110" s="364"/>
      <c r="BNR110" s="364"/>
      <c r="BNS110" s="364"/>
      <c r="BNT110" s="364"/>
      <c r="BNU110" s="364"/>
      <c r="BNV110" s="364"/>
      <c r="BNW110" s="364"/>
      <c r="BNX110" s="364"/>
      <c r="BNY110" s="364"/>
      <c r="BNZ110" s="364"/>
      <c r="BOA110" s="364"/>
      <c r="BOB110" s="364"/>
      <c r="BOC110" s="364"/>
      <c r="BOD110" s="364"/>
      <c r="BOE110" s="364"/>
      <c r="BOF110" s="364"/>
      <c r="BOG110" s="364"/>
      <c r="BOH110" s="364"/>
      <c r="BOI110" s="364"/>
      <c r="BOJ110" s="364"/>
      <c r="BOK110" s="364"/>
      <c r="BOL110" s="364"/>
      <c r="BOM110" s="364"/>
      <c r="BON110" s="364"/>
      <c r="BOO110" s="364"/>
      <c r="BOP110" s="364"/>
      <c r="BOQ110" s="364"/>
      <c r="BOR110" s="364"/>
      <c r="BOS110" s="364"/>
      <c r="BOT110" s="364"/>
      <c r="BOU110" s="364"/>
      <c r="BOV110" s="364"/>
      <c r="BOW110" s="364"/>
      <c r="BOX110" s="364"/>
      <c r="BOY110" s="364"/>
      <c r="BOZ110" s="364"/>
      <c r="BPA110" s="364"/>
      <c r="BPB110" s="364"/>
      <c r="BPC110" s="364"/>
      <c r="BPD110" s="364"/>
      <c r="BPE110" s="364"/>
      <c r="BPF110" s="364"/>
      <c r="BPG110" s="364"/>
      <c r="BPH110" s="364"/>
      <c r="BPI110" s="364"/>
      <c r="BPJ110" s="364"/>
      <c r="BPK110" s="364"/>
      <c r="BPL110" s="364"/>
      <c r="BPM110" s="364"/>
      <c r="BPN110" s="364"/>
      <c r="BPO110" s="364"/>
      <c r="BPP110" s="364"/>
      <c r="BPQ110" s="364"/>
      <c r="BPR110" s="364"/>
      <c r="BPS110" s="364"/>
      <c r="BPT110" s="364"/>
      <c r="BPU110" s="364"/>
      <c r="BPV110" s="364"/>
      <c r="BPW110" s="364"/>
      <c r="BPX110" s="364"/>
      <c r="BPY110" s="364"/>
      <c r="BPZ110" s="364"/>
      <c r="BQA110" s="364"/>
      <c r="BQB110" s="364"/>
      <c r="BQC110" s="364"/>
      <c r="BQD110" s="364"/>
      <c r="BQE110" s="364"/>
      <c r="BQF110" s="364"/>
      <c r="BQG110" s="364"/>
      <c r="BQH110" s="364"/>
      <c r="BQI110" s="364"/>
      <c r="BQJ110" s="364"/>
      <c r="BQK110" s="364"/>
      <c r="BQL110" s="364"/>
      <c r="BQM110" s="364"/>
      <c r="BQN110" s="364"/>
      <c r="BQO110" s="364"/>
      <c r="BQP110" s="364"/>
      <c r="BQQ110" s="364"/>
      <c r="BQR110" s="364"/>
      <c r="BQS110" s="364"/>
      <c r="BQT110" s="364"/>
      <c r="BQU110" s="364"/>
      <c r="BQV110" s="364"/>
      <c r="BQW110" s="364"/>
      <c r="BQX110" s="364"/>
      <c r="BQY110" s="364"/>
      <c r="BQZ110" s="364"/>
      <c r="BRA110" s="364"/>
      <c r="BRB110" s="364"/>
      <c r="BRC110" s="364"/>
      <c r="BRD110" s="364"/>
      <c r="BRE110" s="364"/>
      <c r="BRF110" s="364"/>
      <c r="BRG110" s="364"/>
      <c r="BRH110" s="364"/>
      <c r="BRI110" s="364"/>
      <c r="BRJ110" s="364"/>
      <c r="BRK110" s="364"/>
      <c r="BRL110" s="364"/>
      <c r="BRM110" s="364"/>
      <c r="BRN110" s="364"/>
      <c r="BRO110" s="364"/>
      <c r="BRP110" s="364"/>
      <c r="BRQ110" s="364"/>
      <c r="BRR110" s="364"/>
      <c r="BRS110" s="364"/>
      <c r="BRT110" s="364"/>
      <c r="BRU110" s="364"/>
      <c r="BRV110" s="364"/>
      <c r="BRW110" s="364"/>
      <c r="BRX110" s="364"/>
      <c r="BRY110" s="364"/>
      <c r="BRZ110" s="364"/>
      <c r="BSA110" s="364"/>
      <c r="BSB110" s="364"/>
      <c r="BSC110" s="364"/>
      <c r="BSD110" s="364"/>
      <c r="BSE110" s="364"/>
      <c r="BSF110" s="364"/>
      <c r="BSG110" s="364"/>
      <c r="BSH110" s="364"/>
      <c r="BSI110" s="364"/>
      <c r="BSJ110" s="364"/>
      <c r="BSK110" s="364"/>
      <c r="BSL110" s="364"/>
      <c r="BSM110" s="364"/>
      <c r="BSN110" s="364"/>
      <c r="BSO110" s="364"/>
      <c r="BSP110" s="364"/>
      <c r="BSQ110" s="364"/>
      <c r="BSR110" s="364"/>
      <c r="BSS110" s="364"/>
      <c r="BST110" s="364"/>
      <c r="BSU110" s="364"/>
      <c r="BSV110" s="364"/>
      <c r="BSW110" s="364"/>
      <c r="BSX110" s="364"/>
      <c r="BSY110" s="364"/>
      <c r="BSZ110" s="364"/>
      <c r="BTA110" s="364"/>
      <c r="BTB110" s="364"/>
      <c r="BTC110" s="364"/>
      <c r="BTD110" s="364"/>
      <c r="BTE110" s="364"/>
      <c r="BTF110" s="364"/>
      <c r="BTG110" s="364"/>
      <c r="BTH110" s="364"/>
      <c r="BTI110" s="364"/>
      <c r="BTJ110" s="364"/>
      <c r="BTK110" s="364"/>
      <c r="BTL110" s="364"/>
      <c r="BTM110" s="364"/>
      <c r="BTN110" s="364"/>
      <c r="BTO110" s="364"/>
      <c r="BTP110" s="364"/>
      <c r="BTQ110" s="364"/>
      <c r="BTR110" s="364"/>
      <c r="BTS110" s="364"/>
      <c r="BTT110" s="364"/>
      <c r="BTU110" s="364"/>
      <c r="BTV110" s="364"/>
      <c r="BTW110" s="364"/>
      <c r="BTX110" s="364"/>
      <c r="BTY110" s="364"/>
      <c r="BTZ110" s="364"/>
      <c r="BUA110" s="364"/>
      <c r="BUB110" s="364"/>
      <c r="BUC110" s="364"/>
      <c r="BUD110" s="364"/>
      <c r="BUE110" s="364"/>
      <c r="BUF110" s="364"/>
      <c r="BUG110" s="364"/>
      <c r="BUH110" s="364"/>
      <c r="BUI110" s="364"/>
      <c r="BUJ110" s="364"/>
      <c r="BUK110" s="364"/>
      <c r="BUL110" s="364"/>
      <c r="BUM110" s="364"/>
      <c r="BUN110" s="364"/>
      <c r="BUO110" s="364"/>
      <c r="BUP110" s="364"/>
      <c r="BUQ110" s="364"/>
      <c r="BUR110" s="364"/>
      <c r="BUS110" s="364"/>
      <c r="BUT110" s="364"/>
      <c r="BUU110" s="364"/>
      <c r="BUV110" s="364"/>
      <c r="BUW110" s="364"/>
      <c r="BUX110" s="364"/>
      <c r="BUY110" s="364"/>
      <c r="BUZ110" s="364"/>
      <c r="BVA110" s="364"/>
      <c r="BVB110" s="364"/>
      <c r="BVC110" s="364"/>
      <c r="BVD110" s="364"/>
      <c r="BVE110" s="364"/>
      <c r="BVF110" s="364"/>
      <c r="BVG110" s="364"/>
      <c r="BVH110" s="364"/>
      <c r="BVI110" s="364"/>
      <c r="BVJ110" s="364"/>
      <c r="BVK110" s="364"/>
      <c r="BVL110" s="364"/>
      <c r="BVM110" s="364"/>
      <c r="BVN110" s="364"/>
      <c r="BVO110" s="364"/>
      <c r="BVP110" s="364"/>
      <c r="BVQ110" s="364"/>
      <c r="BVR110" s="364"/>
      <c r="BVS110" s="364"/>
      <c r="BVT110" s="364"/>
      <c r="BVU110" s="364"/>
      <c r="BVV110" s="364"/>
      <c r="BVW110" s="364"/>
      <c r="BVX110" s="364"/>
      <c r="BVY110" s="364"/>
      <c r="BVZ110" s="364"/>
      <c r="BWA110" s="364"/>
      <c r="BWB110" s="364"/>
      <c r="BWC110" s="364"/>
      <c r="BWD110" s="364"/>
      <c r="BWE110" s="364"/>
      <c r="BWF110" s="364"/>
      <c r="BWG110" s="364"/>
      <c r="BWH110" s="364"/>
      <c r="BWI110" s="364"/>
      <c r="BWJ110" s="364"/>
      <c r="BWK110" s="364"/>
      <c r="BWL110" s="364"/>
      <c r="BWM110" s="364"/>
      <c r="BWN110" s="364"/>
      <c r="BWO110" s="364"/>
      <c r="BWP110" s="364"/>
      <c r="BWQ110" s="364"/>
      <c r="BWR110" s="364"/>
      <c r="BWS110" s="364"/>
      <c r="BWT110" s="364"/>
      <c r="BWU110" s="364"/>
      <c r="BWV110" s="364"/>
      <c r="BWW110" s="364"/>
      <c r="BWX110" s="364"/>
      <c r="BWY110" s="364"/>
      <c r="BWZ110" s="364"/>
      <c r="BXA110" s="364"/>
      <c r="BXB110" s="364"/>
      <c r="BXC110" s="364"/>
      <c r="BXD110" s="364"/>
      <c r="BXE110" s="364"/>
      <c r="BXF110" s="364"/>
      <c r="BXG110" s="364"/>
      <c r="BXH110" s="364"/>
      <c r="BXI110" s="364"/>
      <c r="BXJ110" s="364"/>
      <c r="BXK110" s="364"/>
      <c r="BXL110" s="364"/>
      <c r="BXM110" s="364"/>
      <c r="BXN110" s="364"/>
      <c r="BXO110" s="364"/>
      <c r="BXP110" s="364"/>
      <c r="BXQ110" s="364"/>
      <c r="BXR110" s="364"/>
      <c r="BXS110" s="364"/>
      <c r="BXT110" s="364"/>
      <c r="BXU110" s="364"/>
      <c r="BXV110" s="364"/>
      <c r="BXW110" s="364"/>
      <c r="BXX110" s="364"/>
      <c r="BXY110" s="364"/>
      <c r="BXZ110" s="364"/>
      <c r="BYA110" s="364"/>
      <c r="BYB110" s="364"/>
      <c r="BYC110" s="364"/>
      <c r="BYD110" s="364"/>
      <c r="BYE110" s="364"/>
      <c r="BYF110" s="364"/>
      <c r="BYG110" s="364"/>
      <c r="BYH110" s="364"/>
      <c r="BYI110" s="364"/>
      <c r="BYJ110" s="364"/>
      <c r="BYK110" s="364"/>
      <c r="BYL110" s="364"/>
      <c r="BYM110" s="364"/>
      <c r="BYN110" s="364"/>
      <c r="BYO110" s="364"/>
      <c r="BYP110" s="364"/>
      <c r="BYQ110" s="364"/>
      <c r="BYR110" s="364"/>
      <c r="BYS110" s="364"/>
      <c r="BYT110" s="364"/>
      <c r="BYU110" s="364"/>
      <c r="BYV110" s="364"/>
      <c r="BYW110" s="364"/>
      <c r="BYX110" s="364"/>
      <c r="BYY110" s="364"/>
      <c r="BYZ110" s="364"/>
      <c r="BZA110" s="364"/>
      <c r="BZB110" s="364"/>
      <c r="BZC110" s="364"/>
      <c r="BZD110" s="364"/>
      <c r="BZE110" s="364"/>
      <c r="BZF110" s="364"/>
      <c r="BZG110" s="364"/>
      <c r="BZH110" s="364"/>
      <c r="BZI110" s="364"/>
      <c r="BZJ110" s="364"/>
      <c r="BZK110" s="364"/>
      <c r="BZL110" s="364"/>
      <c r="BZM110" s="364"/>
      <c r="BZN110" s="364"/>
      <c r="BZO110" s="364"/>
      <c r="BZP110" s="364"/>
      <c r="BZQ110" s="364"/>
      <c r="BZR110" s="364"/>
      <c r="BZS110" s="364"/>
      <c r="BZT110" s="364"/>
      <c r="BZU110" s="364"/>
      <c r="BZV110" s="364"/>
      <c r="BZW110" s="364"/>
      <c r="BZX110" s="364"/>
      <c r="BZY110" s="364"/>
      <c r="BZZ110" s="364"/>
      <c r="CAA110" s="364"/>
      <c r="CAB110" s="364"/>
      <c r="CAC110" s="364"/>
      <c r="CAD110" s="364"/>
      <c r="CAE110" s="364"/>
      <c r="CAF110" s="364"/>
      <c r="CAG110" s="364"/>
      <c r="CAH110" s="364"/>
      <c r="CAI110" s="364"/>
      <c r="CAJ110" s="364"/>
      <c r="CAK110" s="364"/>
      <c r="CAL110" s="364"/>
      <c r="CAM110" s="364"/>
      <c r="CAN110" s="364"/>
      <c r="CAO110" s="364"/>
      <c r="CAP110" s="364"/>
      <c r="CAQ110" s="364"/>
      <c r="CAR110" s="364"/>
      <c r="CAS110" s="364"/>
      <c r="CAT110" s="364"/>
      <c r="CAU110" s="364"/>
      <c r="CAV110" s="364"/>
      <c r="CAW110" s="364"/>
      <c r="CAX110" s="364"/>
      <c r="CAY110" s="364"/>
      <c r="CAZ110" s="364"/>
      <c r="CBA110" s="364"/>
      <c r="CBB110" s="364"/>
      <c r="CBC110" s="364"/>
      <c r="CBD110" s="364"/>
      <c r="CBE110" s="364"/>
      <c r="CBF110" s="364"/>
      <c r="CBG110" s="364"/>
      <c r="CBH110" s="364"/>
      <c r="CBI110" s="364"/>
      <c r="CBJ110" s="364"/>
      <c r="CBK110" s="364"/>
      <c r="CBL110" s="364"/>
      <c r="CBM110" s="364"/>
      <c r="CBN110" s="364"/>
      <c r="CBO110" s="364"/>
      <c r="CBP110" s="364"/>
      <c r="CBQ110" s="364"/>
      <c r="CBR110" s="364"/>
      <c r="CBS110" s="364"/>
      <c r="CBT110" s="364"/>
      <c r="CBU110" s="364"/>
      <c r="CBV110" s="364"/>
      <c r="CBW110" s="364"/>
      <c r="CBX110" s="364"/>
      <c r="CBY110" s="364"/>
      <c r="CBZ110" s="364"/>
      <c r="CCA110" s="364"/>
      <c r="CCB110" s="364"/>
      <c r="CCC110" s="364"/>
      <c r="CCD110" s="364"/>
      <c r="CCE110" s="364"/>
      <c r="CCF110" s="364"/>
      <c r="CCG110" s="364"/>
      <c r="CCH110" s="364"/>
      <c r="CCI110" s="364"/>
      <c r="CCJ110" s="364"/>
      <c r="CCK110" s="364"/>
      <c r="CCL110" s="364"/>
      <c r="CCM110" s="364"/>
      <c r="CCN110" s="364"/>
      <c r="CCO110" s="364"/>
      <c r="CCP110" s="364"/>
      <c r="CCQ110" s="364"/>
      <c r="CCR110" s="364"/>
      <c r="CCS110" s="364"/>
      <c r="CCT110" s="364"/>
      <c r="CCU110" s="364"/>
      <c r="CCV110" s="364"/>
      <c r="CCW110" s="364"/>
      <c r="CCX110" s="364"/>
      <c r="CCY110" s="364"/>
      <c r="CCZ110" s="364"/>
      <c r="CDA110" s="364"/>
      <c r="CDB110" s="364"/>
      <c r="CDC110" s="364"/>
      <c r="CDD110" s="364"/>
      <c r="CDE110" s="364"/>
      <c r="CDF110" s="364"/>
      <c r="CDG110" s="364"/>
      <c r="CDH110" s="364"/>
      <c r="CDI110" s="364"/>
      <c r="CDJ110" s="364"/>
      <c r="CDK110" s="364"/>
      <c r="CDL110" s="364"/>
      <c r="CDM110" s="364"/>
      <c r="CDN110" s="364"/>
      <c r="CDO110" s="364"/>
      <c r="CDP110" s="364"/>
      <c r="CDQ110" s="364"/>
      <c r="CDR110" s="364"/>
      <c r="CDS110" s="364"/>
      <c r="CDT110" s="364"/>
      <c r="CDU110" s="364"/>
      <c r="CDV110" s="364"/>
      <c r="CDW110" s="364"/>
      <c r="CDX110" s="364"/>
      <c r="CDY110" s="364"/>
      <c r="CDZ110" s="364"/>
      <c r="CEA110" s="364"/>
      <c r="CEB110" s="364"/>
      <c r="CEC110" s="364"/>
      <c r="CED110" s="364"/>
      <c r="CEE110" s="364"/>
      <c r="CEF110" s="364"/>
      <c r="CEG110" s="364"/>
      <c r="CEH110" s="364"/>
      <c r="CEI110" s="364"/>
      <c r="CEJ110" s="364"/>
      <c r="CEK110" s="364"/>
      <c r="CEL110" s="364"/>
      <c r="CEM110" s="364"/>
      <c r="CEN110" s="364"/>
      <c r="CEO110" s="364"/>
      <c r="CEP110" s="364"/>
      <c r="CEQ110" s="364"/>
      <c r="CER110" s="364"/>
      <c r="CES110" s="364"/>
      <c r="CET110" s="364"/>
      <c r="CEU110" s="364"/>
      <c r="CEV110" s="364"/>
      <c r="CEW110" s="364"/>
      <c r="CEX110" s="364"/>
      <c r="CEY110" s="364"/>
      <c r="CEZ110" s="364"/>
      <c r="CFA110" s="364"/>
      <c r="CFB110" s="364"/>
      <c r="CFC110" s="364"/>
      <c r="CFD110" s="364"/>
      <c r="CFE110" s="364"/>
      <c r="CFF110" s="364"/>
      <c r="CFG110" s="364"/>
      <c r="CFH110" s="364"/>
      <c r="CFI110" s="364"/>
      <c r="CFJ110" s="364"/>
      <c r="CFK110" s="364"/>
      <c r="CFL110" s="364"/>
      <c r="CFM110" s="364"/>
      <c r="CFN110" s="364"/>
      <c r="CFO110" s="364"/>
      <c r="CFP110" s="364"/>
      <c r="CFQ110" s="364"/>
      <c r="CFR110" s="364"/>
      <c r="CFS110" s="364"/>
      <c r="CFT110" s="364"/>
      <c r="CFU110" s="364"/>
      <c r="CFV110" s="364"/>
      <c r="CFW110" s="364"/>
      <c r="CFX110" s="364"/>
      <c r="CFY110" s="364"/>
      <c r="CFZ110" s="364"/>
      <c r="CGA110" s="364"/>
      <c r="CGB110" s="364"/>
      <c r="CGC110" s="364"/>
      <c r="CGD110" s="364"/>
      <c r="CGE110" s="364"/>
      <c r="CGF110" s="364"/>
      <c r="CGG110" s="364"/>
      <c r="CGH110" s="364"/>
      <c r="CGI110" s="364"/>
      <c r="CGJ110" s="364"/>
      <c r="CGK110" s="364"/>
      <c r="CGL110" s="364"/>
      <c r="CGM110" s="364"/>
      <c r="CGN110" s="364"/>
      <c r="CGO110" s="364"/>
      <c r="CGP110" s="364"/>
      <c r="CGQ110" s="364"/>
      <c r="CGR110" s="364"/>
      <c r="CGS110" s="364"/>
      <c r="CGT110" s="364"/>
      <c r="CGU110" s="364"/>
      <c r="CGV110" s="364"/>
      <c r="CGW110" s="364"/>
      <c r="CGX110" s="364"/>
      <c r="CGY110" s="364"/>
      <c r="CGZ110" s="364"/>
      <c r="CHA110" s="364"/>
      <c r="CHB110" s="364"/>
      <c r="CHC110" s="364"/>
      <c r="CHD110" s="364"/>
      <c r="CHE110" s="364"/>
      <c r="CHF110" s="364"/>
      <c r="CHG110" s="364"/>
      <c r="CHH110" s="364"/>
      <c r="CHI110" s="364"/>
      <c r="CHJ110" s="364"/>
      <c r="CHK110" s="364"/>
      <c r="CHL110" s="364"/>
      <c r="CHM110" s="364"/>
      <c r="CHN110" s="364"/>
      <c r="CHO110" s="364"/>
      <c r="CHP110" s="364"/>
      <c r="CHQ110" s="364"/>
      <c r="CHR110" s="364"/>
      <c r="CHS110" s="364"/>
      <c r="CHT110" s="364"/>
      <c r="CHU110" s="364"/>
      <c r="CHV110" s="364"/>
      <c r="CHW110" s="364"/>
      <c r="CHX110" s="364"/>
      <c r="CHY110" s="364"/>
      <c r="CHZ110" s="364"/>
      <c r="CIA110" s="364"/>
      <c r="CIB110" s="364"/>
      <c r="CIC110" s="364"/>
      <c r="CID110" s="364"/>
      <c r="CIE110" s="364"/>
      <c r="CIF110" s="364"/>
      <c r="CIG110" s="364"/>
      <c r="CIH110" s="364"/>
      <c r="CII110" s="364"/>
      <c r="CIJ110" s="364"/>
      <c r="CIK110" s="364"/>
      <c r="CIL110" s="364"/>
      <c r="CIM110" s="364"/>
      <c r="CIN110" s="364"/>
      <c r="CIO110" s="364"/>
      <c r="CIP110" s="364"/>
      <c r="CIQ110" s="364"/>
      <c r="CIR110" s="364"/>
      <c r="CIS110" s="364"/>
      <c r="CIT110" s="364"/>
      <c r="CIU110" s="364"/>
      <c r="CIV110" s="364"/>
      <c r="CIW110" s="364"/>
      <c r="CIX110" s="364"/>
      <c r="CIY110" s="364"/>
      <c r="CIZ110" s="364"/>
      <c r="CJA110" s="364"/>
      <c r="CJB110" s="364"/>
      <c r="CJC110" s="364"/>
      <c r="CJD110" s="364"/>
      <c r="CJE110" s="364"/>
      <c r="CJF110" s="364"/>
      <c r="CJG110" s="364"/>
      <c r="CJH110" s="364"/>
      <c r="CJI110" s="364"/>
      <c r="CJJ110" s="364"/>
      <c r="CJK110" s="364"/>
      <c r="CJL110" s="364"/>
      <c r="CJM110" s="364"/>
      <c r="CJN110" s="364"/>
      <c r="CJO110" s="364"/>
      <c r="CJP110" s="364"/>
      <c r="CJQ110" s="364"/>
      <c r="CJR110" s="364"/>
      <c r="CJS110" s="364"/>
      <c r="CJT110" s="364"/>
      <c r="CJU110" s="364"/>
      <c r="CJV110" s="364"/>
      <c r="CJW110" s="364"/>
      <c r="CJX110" s="364"/>
      <c r="CJY110" s="364"/>
      <c r="CJZ110" s="364"/>
      <c r="CKA110" s="364"/>
      <c r="CKB110" s="364"/>
      <c r="CKC110" s="364"/>
      <c r="CKD110" s="364"/>
      <c r="CKE110" s="364"/>
      <c r="CKF110" s="364"/>
      <c r="CKG110" s="364"/>
      <c r="CKH110" s="364"/>
      <c r="CKI110" s="364"/>
      <c r="CKJ110" s="364"/>
      <c r="CKK110" s="364"/>
      <c r="CKL110" s="364"/>
      <c r="CKM110" s="364"/>
      <c r="CKN110" s="364"/>
      <c r="CKO110" s="364"/>
      <c r="CKP110" s="364"/>
      <c r="CKQ110" s="364"/>
      <c r="CKR110" s="364"/>
      <c r="CKS110" s="364"/>
      <c r="CKT110" s="364"/>
      <c r="CKU110" s="364"/>
      <c r="CKV110" s="364"/>
      <c r="CKW110" s="364"/>
      <c r="CKX110" s="364"/>
      <c r="CKY110" s="364"/>
      <c r="CKZ110" s="364"/>
      <c r="CLA110" s="364"/>
      <c r="CLB110" s="364"/>
      <c r="CLC110" s="364"/>
      <c r="CLD110" s="364"/>
      <c r="CLE110" s="364"/>
      <c r="CLF110" s="364"/>
      <c r="CLG110" s="364"/>
      <c r="CLH110" s="364"/>
      <c r="CLI110" s="364"/>
      <c r="CLJ110" s="364"/>
      <c r="CLK110" s="364"/>
      <c r="CLL110" s="364"/>
      <c r="CLM110" s="364"/>
      <c r="CLN110" s="364"/>
      <c r="CLO110" s="364"/>
      <c r="CLP110" s="364"/>
      <c r="CLQ110" s="364"/>
      <c r="CLR110" s="364"/>
      <c r="CLS110" s="364"/>
      <c r="CLT110" s="364"/>
      <c r="CLU110" s="364"/>
      <c r="CLV110" s="364"/>
      <c r="CLW110" s="364"/>
      <c r="CLX110" s="364"/>
      <c r="CLY110" s="364"/>
      <c r="CLZ110" s="364"/>
      <c r="CMA110" s="364"/>
      <c r="CMB110" s="364"/>
      <c r="CMC110" s="364"/>
      <c r="CMD110" s="364"/>
      <c r="CME110" s="364"/>
      <c r="CMF110" s="364"/>
      <c r="CMG110" s="364"/>
      <c r="CMH110" s="364"/>
      <c r="CMI110" s="364"/>
      <c r="CMJ110" s="364"/>
      <c r="CMK110" s="364"/>
      <c r="CML110" s="364"/>
      <c r="CMM110" s="364"/>
      <c r="CMN110" s="364"/>
      <c r="CMO110" s="364"/>
      <c r="CMP110" s="364"/>
      <c r="CMQ110" s="364"/>
      <c r="CMR110" s="364"/>
      <c r="CMS110" s="364"/>
      <c r="CMT110" s="364"/>
      <c r="CMU110" s="364"/>
      <c r="CMV110" s="364"/>
      <c r="CMW110" s="364"/>
      <c r="CMX110" s="364"/>
      <c r="CMY110" s="364"/>
      <c r="CMZ110" s="364"/>
      <c r="CNA110" s="364"/>
      <c r="CNB110" s="364"/>
      <c r="CNC110" s="364"/>
      <c r="CND110" s="364"/>
      <c r="CNE110" s="364"/>
      <c r="CNF110" s="364"/>
      <c r="CNG110" s="364"/>
      <c r="CNH110" s="364"/>
      <c r="CNI110" s="364"/>
      <c r="CNJ110" s="364"/>
      <c r="CNK110" s="364"/>
      <c r="CNL110" s="364"/>
      <c r="CNM110" s="364"/>
      <c r="CNN110" s="364"/>
      <c r="CNO110" s="364"/>
      <c r="CNP110" s="364"/>
      <c r="CNQ110" s="364"/>
      <c r="CNR110" s="364"/>
      <c r="CNS110" s="364"/>
      <c r="CNT110" s="364"/>
      <c r="CNU110" s="364"/>
      <c r="CNV110" s="364"/>
      <c r="CNW110" s="364"/>
      <c r="CNX110" s="364"/>
      <c r="CNY110" s="364"/>
      <c r="CNZ110" s="364"/>
      <c r="COA110" s="364"/>
      <c r="COB110" s="364"/>
      <c r="COC110" s="364"/>
      <c r="COD110" s="364"/>
      <c r="COE110" s="364"/>
      <c r="COF110" s="364"/>
      <c r="COG110" s="364"/>
      <c r="COH110" s="364"/>
      <c r="COI110" s="364"/>
      <c r="COJ110" s="364"/>
      <c r="COK110" s="364"/>
      <c r="COL110" s="364"/>
      <c r="COM110" s="364"/>
      <c r="CON110" s="364"/>
      <c r="COO110" s="364"/>
      <c r="COP110" s="364"/>
      <c r="COQ110" s="364"/>
      <c r="COR110" s="364"/>
      <c r="COS110" s="364"/>
      <c r="COT110" s="364"/>
      <c r="COU110" s="364"/>
      <c r="COV110" s="364"/>
      <c r="COW110" s="364"/>
      <c r="COX110" s="364"/>
      <c r="COY110" s="364"/>
      <c r="COZ110" s="364"/>
      <c r="CPA110" s="364"/>
      <c r="CPB110" s="364"/>
      <c r="CPC110" s="364"/>
      <c r="CPD110" s="364"/>
      <c r="CPE110" s="364"/>
      <c r="CPF110" s="364"/>
      <c r="CPG110" s="364"/>
      <c r="CPH110" s="364"/>
      <c r="CPI110" s="364"/>
      <c r="CPJ110" s="364"/>
      <c r="CPK110" s="364"/>
      <c r="CPL110" s="364"/>
      <c r="CPM110" s="364"/>
      <c r="CPN110" s="364"/>
      <c r="CPO110" s="364"/>
      <c r="CPP110" s="364"/>
      <c r="CPQ110" s="364"/>
      <c r="CPR110" s="364"/>
      <c r="CPS110" s="364"/>
      <c r="CPT110" s="364"/>
      <c r="CPU110" s="364"/>
      <c r="CPV110" s="364"/>
      <c r="CPW110" s="364"/>
      <c r="CPX110" s="364"/>
      <c r="CPY110" s="364"/>
      <c r="CPZ110" s="364"/>
      <c r="CQA110" s="364"/>
      <c r="CQB110" s="364"/>
      <c r="CQC110" s="364"/>
      <c r="CQD110" s="364"/>
      <c r="CQE110" s="364"/>
      <c r="CQF110" s="364"/>
      <c r="CQG110" s="364"/>
      <c r="CQH110" s="364"/>
      <c r="CQI110" s="364"/>
      <c r="CQJ110" s="364"/>
      <c r="CQK110" s="364"/>
      <c r="CQL110" s="364"/>
      <c r="CQM110" s="364"/>
      <c r="CQN110" s="364"/>
      <c r="CQO110" s="364"/>
      <c r="CQP110" s="364"/>
      <c r="CQQ110" s="364"/>
      <c r="CQR110" s="364"/>
      <c r="CQS110" s="364"/>
      <c r="CQT110" s="364"/>
      <c r="CQU110" s="364"/>
      <c r="CQV110" s="364"/>
      <c r="CQW110" s="364"/>
      <c r="CQX110" s="364"/>
      <c r="CQY110" s="364"/>
      <c r="CQZ110" s="364"/>
      <c r="CRA110" s="364"/>
      <c r="CRB110" s="364"/>
      <c r="CRC110" s="364"/>
      <c r="CRD110" s="364"/>
      <c r="CRE110" s="364"/>
      <c r="CRF110" s="364"/>
      <c r="CRG110" s="364"/>
      <c r="CRH110" s="364"/>
      <c r="CRI110" s="364"/>
      <c r="CRJ110" s="364"/>
      <c r="CRK110" s="364"/>
      <c r="CRL110" s="364"/>
      <c r="CRM110" s="364"/>
      <c r="CRN110" s="364"/>
      <c r="CRO110" s="364"/>
      <c r="CRP110" s="364"/>
      <c r="CRQ110" s="364"/>
      <c r="CRR110" s="364"/>
      <c r="CRS110" s="364"/>
      <c r="CRT110" s="364"/>
      <c r="CRU110" s="364"/>
      <c r="CRV110" s="364"/>
      <c r="CRW110" s="364"/>
      <c r="CRX110" s="364"/>
      <c r="CRY110" s="364"/>
      <c r="CRZ110" s="364"/>
      <c r="CSA110" s="364"/>
      <c r="CSB110" s="364"/>
      <c r="CSC110" s="364"/>
      <c r="CSD110" s="364"/>
      <c r="CSE110" s="364"/>
      <c r="CSF110" s="364"/>
      <c r="CSG110" s="364"/>
      <c r="CSH110" s="364"/>
      <c r="CSI110" s="364"/>
      <c r="CSJ110" s="364"/>
      <c r="CSK110" s="364"/>
      <c r="CSL110" s="364"/>
      <c r="CSM110" s="364"/>
      <c r="CSN110" s="364"/>
      <c r="CSO110" s="364"/>
      <c r="CSP110" s="364"/>
      <c r="CSQ110" s="364"/>
      <c r="CSR110" s="364"/>
      <c r="CSS110" s="364"/>
      <c r="CST110" s="364"/>
      <c r="CSU110" s="364"/>
      <c r="CSV110" s="364"/>
      <c r="CSW110" s="364"/>
      <c r="CSX110" s="364"/>
      <c r="CSY110" s="364"/>
      <c r="CSZ110" s="364"/>
      <c r="CTA110" s="364"/>
      <c r="CTB110" s="364"/>
      <c r="CTC110" s="364"/>
      <c r="CTD110" s="364"/>
      <c r="CTE110" s="364"/>
      <c r="CTF110" s="364"/>
      <c r="CTG110" s="364"/>
      <c r="CTH110" s="364"/>
      <c r="CTI110" s="364"/>
      <c r="CTJ110" s="364"/>
      <c r="CTK110" s="364"/>
      <c r="CTL110" s="364"/>
      <c r="CTM110" s="364"/>
      <c r="CTN110" s="364"/>
      <c r="CTO110" s="364"/>
      <c r="CTP110" s="364"/>
      <c r="CTQ110" s="364"/>
      <c r="CTR110" s="364"/>
      <c r="CTS110" s="364"/>
      <c r="CTT110" s="364"/>
      <c r="CTU110" s="364"/>
      <c r="CTV110" s="364"/>
      <c r="CTW110" s="364"/>
      <c r="CTX110" s="364"/>
      <c r="CTY110" s="364"/>
      <c r="CTZ110" s="364"/>
      <c r="CUA110" s="364"/>
      <c r="CUB110" s="364"/>
      <c r="CUC110" s="364"/>
      <c r="CUD110" s="364"/>
      <c r="CUE110" s="364"/>
      <c r="CUF110" s="364"/>
      <c r="CUG110" s="364"/>
      <c r="CUH110" s="364"/>
      <c r="CUI110" s="364"/>
      <c r="CUJ110" s="364"/>
      <c r="CUK110" s="364"/>
      <c r="CUL110" s="364"/>
      <c r="CUM110" s="364"/>
      <c r="CUN110" s="364"/>
      <c r="CUO110" s="364"/>
      <c r="CUP110" s="364"/>
      <c r="CUQ110" s="364"/>
      <c r="CUR110" s="364"/>
      <c r="CUS110" s="364"/>
      <c r="CUT110" s="364"/>
      <c r="CUU110" s="364"/>
      <c r="CUV110" s="364"/>
      <c r="CUW110" s="364"/>
      <c r="CUX110" s="364"/>
      <c r="CUY110" s="364"/>
      <c r="CUZ110" s="364"/>
      <c r="CVA110" s="364"/>
      <c r="CVB110" s="364"/>
      <c r="CVC110" s="364"/>
      <c r="CVD110" s="364"/>
      <c r="CVE110" s="364"/>
      <c r="CVF110" s="364"/>
      <c r="CVG110" s="364"/>
      <c r="CVH110" s="364"/>
      <c r="CVI110" s="364"/>
      <c r="CVJ110" s="364"/>
      <c r="CVK110" s="364"/>
      <c r="CVL110" s="364"/>
      <c r="CVM110" s="364"/>
      <c r="CVN110" s="364"/>
      <c r="CVO110" s="364"/>
      <c r="CVP110" s="364"/>
      <c r="CVQ110" s="364"/>
      <c r="CVR110" s="364"/>
      <c r="CVS110" s="364"/>
      <c r="CVT110" s="364"/>
      <c r="CVU110" s="364"/>
      <c r="CVV110" s="364"/>
      <c r="CVW110" s="364"/>
      <c r="CVX110" s="364"/>
      <c r="CVY110" s="364"/>
      <c r="CVZ110" s="364"/>
      <c r="CWA110" s="364"/>
      <c r="CWB110" s="364"/>
      <c r="CWC110" s="364"/>
      <c r="CWD110" s="364"/>
      <c r="CWE110" s="364"/>
      <c r="CWF110" s="364"/>
      <c r="CWG110" s="364"/>
      <c r="CWH110" s="364"/>
      <c r="CWI110" s="364"/>
      <c r="CWJ110" s="364"/>
      <c r="CWK110" s="364"/>
      <c r="CWL110" s="364"/>
      <c r="CWM110" s="364"/>
      <c r="CWN110" s="364"/>
      <c r="CWO110" s="364"/>
      <c r="CWP110" s="364"/>
      <c r="CWQ110" s="364"/>
      <c r="CWR110" s="364"/>
      <c r="CWS110" s="364"/>
      <c r="CWT110" s="364"/>
      <c r="CWU110" s="364"/>
      <c r="CWV110" s="364"/>
      <c r="CWW110" s="364"/>
      <c r="CWX110" s="364"/>
      <c r="CWY110" s="364"/>
      <c r="CWZ110" s="364"/>
      <c r="CXA110" s="364"/>
      <c r="CXB110" s="364"/>
      <c r="CXC110" s="364"/>
      <c r="CXD110" s="364"/>
      <c r="CXE110" s="364"/>
      <c r="CXF110" s="364"/>
      <c r="CXG110" s="364"/>
      <c r="CXH110" s="364"/>
      <c r="CXI110" s="364"/>
      <c r="CXJ110" s="364"/>
      <c r="CXK110" s="364"/>
      <c r="CXL110" s="364"/>
      <c r="CXM110" s="364"/>
      <c r="CXN110" s="364"/>
      <c r="CXO110" s="364"/>
      <c r="CXP110" s="364"/>
      <c r="CXQ110" s="364"/>
      <c r="CXR110" s="364"/>
      <c r="CXS110" s="364"/>
      <c r="CXT110" s="364"/>
      <c r="CXU110" s="364"/>
      <c r="CXV110" s="364"/>
      <c r="CXW110" s="364"/>
      <c r="CXX110" s="364"/>
      <c r="CXY110" s="364"/>
      <c r="CXZ110" s="364"/>
      <c r="CYA110" s="364"/>
      <c r="CYB110" s="364"/>
      <c r="CYC110" s="364"/>
      <c r="CYD110" s="364"/>
      <c r="CYE110" s="364"/>
      <c r="CYF110" s="364"/>
      <c r="CYG110" s="364"/>
      <c r="CYH110" s="364"/>
      <c r="CYI110" s="364"/>
      <c r="CYJ110" s="364"/>
      <c r="CYK110" s="364"/>
      <c r="CYL110" s="364"/>
      <c r="CYM110" s="364"/>
      <c r="CYN110" s="364"/>
      <c r="CYO110" s="364"/>
      <c r="CYP110" s="364"/>
      <c r="CYQ110" s="364"/>
      <c r="CYR110" s="364"/>
      <c r="CYS110" s="364"/>
      <c r="CYT110" s="364"/>
      <c r="CYU110" s="364"/>
      <c r="CYV110" s="364"/>
      <c r="CYW110" s="364"/>
      <c r="CYX110" s="364"/>
      <c r="CYY110" s="364"/>
      <c r="CYZ110" s="364"/>
      <c r="CZA110" s="364"/>
      <c r="CZB110" s="364"/>
      <c r="CZC110" s="364"/>
      <c r="CZD110" s="364"/>
      <c r="CZE110" s="364"/>
      <c r="CZF110" s="364"/>
      <c r="CZG110" s="364"/>
      <c r="CZH110" s="364"/>
      <c r="CZI110" s="364"/>
      <c r="CZJ110" s="364"/>
      <c r="CZK110" s="364"/>
      <c r="CZL110" s="364"/>
      <c r="CZM110" s="364"/>
      <c r="CZN110" s="364"/>
      <c r="CZO110" s="364"/>
      <c r="CZP110" s="364"/>
      <c r="CZQ110" s="364"/>
      <c r="CZR110" s="364"/>
      <c r="CZS110" s="364"/>
      <c r="CZT110" s="364"/>
      <c r="CZU110" s="364"/>
      <c r="CZV110" s="364"/>
      <c r="CZW110" s="364"/>
      <c r="CZX110" s="364"/>
      <c r="CZY110" s="364"/>
      <c r="CZZ110" s="364"/>
      <c r="DAA110" s="364"/>
      <c r="DAB110" s="364"/>
      <c r="DAC110" s="364"/>
      <c r="DAD110" s="364"/>
      <c r="DAE110" s="364"/>
      <c r="DAF110" s="364"/>
      <c r="DAG110" s="364"/>
      <c r="DAH110" s="364"/>
      <c r="DAI110" s="364"/>
      <c r="DAJ110" s="364"/>
      <c r="DAK110" s="364"/>
      <c r="DAL110" s="364"/>
      <c r="DAM110" s="364"/>
      <c r="DAN110" s="364"/>
      <c r="DAO110" s="364"/>
      <c r="DAP110" s="364"/>
      <c r="DAQ110" s="364"/>
      <c r="DAR110" s="364"/>
      <c r="DAS110" s="364"/>
      <c r="DAT110" s="364"/>
      <c r="DAU110" s="364"/>
      <c r="DAV110" s="364"/>
      <c r="DAW110" s="364"/>
      <c r="DAX110" s="364"/>
      <c r="DAY110" s="364"/>
      <c r="DAZ110" s="364"/>
      <c r="DBA110" s="364"/>
      <c r="DBB110" s="364"/>
      <c r="DBC110" s="364"/>
      <c r="DBD110" s="364"/>
      <c r="DBE110" s="364"/>
      <c r="DBF110" s="364"/>
      <c r="DBG110" s="364"/>
      <c r="DBH110" s="364"/>
      <c r="DBI110" s="364"/>
      <c r="DBJ110" s="364"/>
      <c r="DBK110" s="364"/>
      <c r="DBL110" s="364"/>
      <c r="DBM110" s="364"/>
      <c r="DBN110" s="364"/>
      <c r="DBO110" s="364"/>
      <c r="DBP110" s="364"/>
      <c r="DBQ110" s="364"/>
      <c r="DBR110" s="364"/>
      <c r="DBS110" s="364"/>
      <c r="DBT110" s="364"/>
      <c r="DBU110" s="364"/>
      <c r="DBV110" s="364"/>
      <c r="DBW110" s="364"/>
      <c r="DBX110" s="364"/>
      <c r="DBY110" s="364"/>
      <c r="DBZ110" s="364"/>
      <c r="DCA110" s="364"/>
      <c r="DCB110" s="364"/>
      <c r="DCC110" s="364"/>
      <c r="DCD110" s="364"/>
      <c r="DCE110" s="364"/>
      <c r="DCF110" s="364"/>
      <c r="DCG110" s="364"/>
      <c r="DCH110" s="364"/>
      <c r="DCI110" s="364"/>
      <c r="DCJ110" s="364"/>
      <c r="DCK110" s="364"/>
      <c r="DCL110" s="364"/>
      <c r="DCM110" s="364"/>
      <c r="DCN110" s="364"/>
      <c r="DCO110" s="364"/>
      <c r="DCP110" s="364"/>
      <c r="DCQ110" s="364"/>
      <c r="DCR110" s="364"/>
      <c r="DCS110" s="364"/>
      <c r="DCT110" s="364"/>
      <c r="DCU110" s="364"/>
      <c r="DCV110" s="364"/>
      <c r="DCW110" s="364"/>
      <c r="DCX110" s="364"/>
      <c r="DCY110" s="364"/>
      <c r="DCZ110" s="364"/>
      <c r="DDA110" s="364"/>
      <c r="DDB110" s="364"/>
      <c r="DDC110" s="364"/>
      <c r="DDD110" s="364"/>
      <c r="DDE110" s="364"/>
      <c r="DDF110" s="364"/>
      <c r="DDG110" s="364"/>
      <c r="DDH110" s="364"/>
      <c r="DDI110" s="364"/>
      <c r="DDJ110" s="364"/>
      <c r="DDK110" s="364"/>
      <c r="DDL110" s="364"/>
      <c r="DDM110" s="364"/>
      <c r="DDN110" s="364"/>
      <c r="DDO110" s="364"/>
      <c r="DDP110" s="364"/>
      <c r="DDQ110" s="364"/>
      <c r="DDR110" s="364"/>
      <c r="DDS110" s="364"/>
      <c r="DDT110" s="364"/>
      <c r="DDU110" s="364"/>
      <c r="DDV110" s="364"/>
      <c r="DDW110" s="364"/>
      <c r="DDX110" s="364"/>
      <c r="DDY110" s="364"/>
      <c r="DDZ110" s="364"/>
      <c r="DEA110" s="364"/>
      <c r="DEB110" s="364"/>
      <c r="DEC110" s="364"/>
      <c r="DED110" s="364"/>
      <c r="DEE110" s="364"/>
      <c r="DEF110" s="364"/>
      <c r="DEG110" s="364"/>
      <c r="DEH110" s="364"/>
      <c r="DEI110" s="364"/>
      <c r="DEJ110" s="364"/>
      <c r="DEK110" s="364"/>
      <c r="DEL110" s="364"/>
      <c r="DEM110" s="364"/>
      <c r="DEN110" s="364"/>
      <c r="DEO110" s="364"/>
      <c r="DEP110" s="364"/>
      <c r="DEQ110" s="364"/>
      <c r="DER110" s="364"/>
      <c r="DES110" s="364"/>
      <c r="DET110" s="364"/>
      <c r="DEU110" s="364"/>
      <c r="DEV110" s="364"/>
      <c r="DEW110" s="364"/>
      <c r="DEX110" s="364"/>
      <c r="DEY110" s="364"/>
      <c r="DEZ110" s="364"/>
      <c r="DFA110" s="364"/>
      <c r="DFB110" s="364"/>
      <c r="DFC110" s="364"/>
      <c r="DFD110" s="364"/>
      <c r="DFE110" s="364"/>
      <c r="DFF110" s="364"/>
      <c r="DFG110" s="364"/>
      <c r="DFH110" s="364"/>
      <c r="DFI110" s="364"/>
      <c r="DFJ110" s="364"/>
      <c r="DFK110" s="364"/>
      <c r="DFL110" s="364"/>
      <c r="DFM110" s="364"/>
      <c r="DFN110" s="364"/>
      <c r="DFO110" s="364"/>
      <c r="DFP110" s="364"/>
      <c r="DFQ110" s="364"/>
      <c r="DFR110" s="364"/>
      <c r="DFS110" s="364"/>
      <c r="DFT110" s="364"/>
      <c r="DFU110" s="364"/>
      <c r="DFV110" s="364"/>
      <c r="DFW110" s="364"/>
      <c r="DFX110" s="364"/>
      <c r="DFY110" s="364"/>
      <c r="DFZ110" s="364"/>
      <c r="DGA110" s="364"/>
      <c r="DGB110" s="364"/>
      <c r="DGC110" s="364"/>
      <c r="DGD110" s="364"/>
      <c r="DGE110" s="364"/>
      <c r="DGF110" s="364"/>
      <c r="DGG110" s="364"/>
      <c r="DGH110" s="364"/>
      <c r="DGI110" s="364"/>
      <c r="DGJ110" s="364"/>
      <c r="DGK110" s="364"/>
      <c r="DGL110" s="364"/>
      <c r="DGM110" s="364"/>
      <c r="DGN110" s="364"/>
      <c r="DGO110" s="364"/>
      <c r="DGP110" s="364"/>
      <c r="DGQ110" s="364"/>
      <c r="DGR110" s="364"/>
      <c r="DGS110" s="364"/>
      <c r="DGT110" s="364"/>
      <c r="DGU110" s="364"/>
      <c r="DGV110" s="364"/>
      <c r="DGW110" s="364"/>
      <c r="DGX110" s="364"/>
      <c r="DGY110" s="364"/>
      <c r="DGZ110" s="364"/>
      <c r="DHA110" s="364"/>
      <c r="DHB110" s="364"/>
      <c r="DHC110" s="364"/>
      <c r="DHD110" s="364"/>
      <c r="DHE110" s="364"/>
      <c r="DHF110" s="364"/>
      <c r="DHG110" s="364"/>
      <c r="DHH110" s="364"/>
      <c r="DHI110" s="364"/>
      <c r="DHJ110" s="364"/>
      <c r="DHK110" s="364"/>
      <c r="DHL110" s="364"/>
      <c r="DHM110" s="364"/>
      <c r="DHN110" s="364"/>
      <c r="DHO110" s="364"/>
      <c r="DHP110" s="364"/>
      <c r="DHQ110" s="364"/>
      <c r="DHR110" s="364"/>
      <c r="DHS110" s="364"/>
      <c r="DHT110" s="364"/>
      <c r="DHU110" s="364"/>
      <c r="DHV110" s="364"/>
      <c r="DHW110" s="364"/>
      <c r="DHX110" s="364"/>
      <c r="DHY110" s="364"/>
      <c r="DHZ110" s="364"/>
      <c r="DIA110" s="364"/>
      <c r="DIB110" s="364"/>
      <c r="DIC110" s="364"/>
      <c r="DID110" s="364"/>
      <c r="DIE110" s="364"/>
      <c r="DIF110" s="364"/>
      <c r="DIG110" s="364"/>
      <c r="DIH110" s="364"/>
      <c r="DII110" s="364"/>
      <c r="DIJ110" s="364"/>
      <c r="DIK110" s="364"/>
      <c r="DIL110" s="364"/>
      <c r="DIM110" s="364"/>
      <c r="DIN110" s="364"/>
      <c r="DIO110" s="364"/>
      <c r="DIP110" s="364"/>
      <c r="DIQ110" s="364"/>
      <c r="DIR110" s="364"/>
      <c r="DIS110" s="364"/>
      <c r="DIT110" s="364"/>
      <c r="DIU110" s="364"/>
      <c r="DIV110" s="364"/>
      <c r="DIW110" s="364"/>
      <c r="DIX110" s="364"/>
      <c r="DIY110" s="364"/>
      <c r="DIZ110" s="364"/>
      <c r="DJA110" s="364"/>
      <c r="DJB110" s="364"/>
      <c r="DJC110" s="364"/>
      <c r="DJD110" s="364"/>
      <c r="DJE110" s="364"/>
      <c r="DJF110" s="364"/>
      <c r="DJG110" s="364"/>
      <c r="DJH110" s="364"/>
      <c r="DJI110" s="364"/>
      <c r="DJJ110" s="364"/>
      <c r="DJK110" s="364"/>
      <c r="DJL110" s="364"/>
      <c r="DJM110" s="364"/>
      <c r="DJN110" s="364"/>
      <c r="DJO110" s="364"/>
      <c r="DJP110" s="364"/>
      <c r="DJQ110" s="364"/>
      <c r="DJR110" s="364"/>
      <c r="DJS110" s="364"/>
      <c r="DJT110" s="364"/>
      <c r="DJU110" s="364"/>
      <c r="DJV110" s="364"/>
      <c r="DJW110" s="364"/>
      <c r="DJX110" s="364"/>
      <c r="DJY110" s="364"/>
      <c r="DJZ110" s="364"/>
      <c r="DKA110" s="364"/>
      <c r="DKB110" s="364"/>
      <c r="DKC110" s="364"/>
      <c r="DKD110" s="364"/>
      <c r="DKE110" s="364"/>
      <c r="DKF110" s="364"/>
      <c r="DKG110" s="364"/>
      <c r="DKH110" s="364"/>
      <c r="DKI110" s="364"/>
      <c r="DKJ110" s="364"/>
      <c r="DKK110" s="364"/>
      <c r="DKL110" s="364"/>
      <c r="DKM110" s="364"/>
      <c r="DKN110" s="364"/>
      <c r="DKO110" s="364"/>
      <c r="DKP110" s="364"/>
      <c r="DKQ110" s="364"/>
      <c r="DKR110" s="364"/>
      <c r="DKS110" s="364"/>
      <c r="DKT110" s="364"/>
      <c r="DKU110" s="364"/>
      <c r="DKV110" s="364"/>
      <c r="DKW110" s="364"/>
      <c r="DKX110" s="364"/>
      <c r="DKY110" s="364"/>
      <c r="DKZ110" s="364"/>
      <c r="DLA110" s="364"/>
      <c r="DLB110" s="364"/>
      <c r="DLC110" s="364"/>
      <c r="DLD110" s="364"/>
      <c r="DLE110" s="364"/>
      <c r="DLF110" s="364"/>
      <c r="DLG110" s="364"/>
      <c r="DLH110" s="364"/>
      <c r="DLI110" s="364"/>
      <c r="DLJ110" s="364"/>
      <c r="DLK110" s="364"/>
      <c r="DLL110" s="364"/>
      <c r="DLM110" s="364"/>
      <c r="DLN110" s="364"/>
      <c r="DLO110" s="364"/>
      <c r="DLP110" s="364"/>
      <c r="DLQ110" s="364"/>
      <c r="DLR110" s="364"/>
      <c r="DLS110" s="364"/>
      <c r="DLT110" s="364"/>
      <c r="DLU110" s="364"/>
      <c r="DLV110" s="364"/>
      <c r="DLW110" s="364"/>
      <c r="DLX110" s="364"/>
      <c r="DLY110" s="364"/>
      <c r="DLZ110" s="364"/>
      <c r="DMA110" s="364"/>
      <c r="DMB110" s="364"/>
      <c r="DMC110" s="364"/>
      <c r="DMD110" s="364"/>
      <c r="DME110" s="364"/>
      <c r="DMF110" s="364"/>
      <c r="DMG110" s="364"/>
      <c r="DMH110" s="364"/>
      <c r="DMI110" s="364"/>
      <c r="DMJ110" s="364"/>
      <c r="DMK110" s="364"/>
      <c r="DML110" s="364"/>
      <c r="DMM110" s="364"/>
      <c r="DMN110" s="364"/>
      <c r="DMO110" s="364"/>
      <c r="DMP110" s="364"/>
      <c r="DMQ110" s="364"/>
      <c r="DMR110" s="364"/>
      <c r="DMS110" s="364"/>
      <c r="DMT110" s="364"/>
      <c r="DMU110" s="364"/>
      <c r="DMV110" s="364"/>
      <c r="DMW110" s="364"/>
      <c r="DMX110" s="364"/>
      <c r="DMY110" s="364"/>
      <c r="DMZ110" s="364"/>
      <c r="DNA110" s="364"/>
      <c r="DNB110" s="364"/>
      <c r="DNC110" s="364"/>
      <c r="DND110" s="364"/>
      <c r="DNE110" s="364"/>
      <c r="DNF110" s="364"/>
      <c r="DNG110" s="364"/>
      <c r="DNH110" s="364"/>
      <c r="DNI110" s="364"/>
      <c r="DNJ110" s="364"/>
      <c r="DNK110" s="364"/>
      <c r="DNL110" s="364"/>
      <c r="DNM110" s="364"/>
      <c r="DNN110" s="364"/>
      <c r="DNO110" s="364"/>
      <c r="DNP110" s="364"/>
      <c r="DNQ110" s="364"/>
      <c r="DNR110" s="364"/>
      <c r="DNS110" s="364"/>
      <c r="DNT110" s="364"/>
      <c r="DNU110" s="364"/>
      <c r="DNV110" s="364"/>
      <c r="DNW110" s="364"/>
      <c r="DNX110" s="364"/>
      <c r="DNY110" s="364"/>
      <c r="DNZ110" s="364"/>
      <c r="DOA110" s="364"/>
      <c r="DOB110" s="364"/>
      <c r="DOC110" s="364"/>
      <c r="DOD110" s="364"/>
      <c r="DOE110" s="364"/>
      <c r="DOF110" s="364"/>
      <c r="DOG110" s="364"/>
      <c r="DOH110" s="364"/>
      <c r="DOI110" s="364"/>
      <c r="DOJ110" s="364"/>
      <c r="DOK110" s="364"/>
      <c r="DOL110" s="364"/>
      <c r="DOM110" s="364"/>
      <c r="DON110" s="364"/>
      <c r="DOO110" s="364"/>
      <c r="DOP110" s="364"/>
      <c r="DOQ110" s="364"/>
      <c r="DOR110" s="364"/>
      <c r="DOS110" s="364"/>
      <c r="DOT110" s="364"/>
      <c r="DOU110" s="364"/>
      <c r="DOV110" s="364"/>
      <c r="DOW110" s="364"/>
      <c r="DOX110" s="364"/>
      <c r="DOY110" s="364"/>
      <c r="DOZ110" s="364"/>
      <c r="DPA110" s="364"/>
      <c r="DPB110" s="364"/>
      <c r="DPC110" s="364"/>
      <c r="DPD110" s="364"/>
      <c r="DPE110" s="364"/>
      <c r="DPF110" s="364"/>
      <c r="DPG110" s="364"/>
      <c r="DPH110" s="364"/>
      <c r="DPI110" s="364"/>
      <c r="DPJ110" s="364"/>
      <c r="DPK110" s="364"/>
      <c r="DPL110" s="364"/>
      <c r="DPM110" s="364"/>
      <c r="DPN110" s="364"/>
      <c r="DPO110" s="364"/>
      <c r="DPP110" s="364"/>
      <c r="DPQ110" s="364"/>
      <c r="DPR110" s="364"/>
      <c r="DPS110" s="364"/>
      <c r="DPT110" s="364"/>
      <c r="DPU110" s="364"/>
      <c r="DPV110" s="364"/>
      <c r="DPW110" s="364"/>
      <c r="DPX110" s="364"/>
      <c r="DPY110" s="364"/>
      <c r="DPZ110" s="364"/>
      <c r="DQA110" s="364"/>
      <c r="DQB110" s="364"/>
      <c r="DQC110" s="364"/>
      <c r="DQD110" s="364"/>
      <c r="DQE110" s="364"/>
      <c r="DQF110" s="364"/>
      <c r="DQG110" s="364"/>
      <c r="DQH110" s="364"/>
      <c r="DQI110" s="364"/>
      <c r="DQJ110" s="364"/>
      <c r="DQK110" s="364"/>
      <c r="DQL110" s="364"/>
      <c r="DQM110" s="364"/>
      <c r="DQN110" s="364"/>
      <c r="DQO110" s="364"/>
      <c r="DQP110" s="364"/>
      <c r="DQQ110" s="364"/>
      <c r="DQR110" s="364"/>
      <c r="DQS110" s="364"/>
      <c r="DQT110" s="364"/>
      <c r="DQU110" s="364"/>
      <c r="DQV110" s="364"/>
      <c r="DQW110" s="364"/>
      <c r="DQX110" s="364"/>
      <c r="DQY110" s="364"/>
      <c r="DQZ110" s="364"/>
      <c r="DRA110" s="364"/>
      <c r="DRB110" s="364"/>
      <c r="DRC110" s="364"/>
      <c r="DRD110" s="364"/>
      <c r="DRE110" s="364"/>
      <c r="DRF110" s="364"/>
      <c r="DRG110" s="364"/>
      <c r="DRH110" s="364"/>
      <c r="DRI110" s="364"/>
      <c r="DRJ110" s="364"/>
      <c r="DRK110" s="364"/>
      <c r="DRL110" s="364"/>
      <c r="DRM110" s="364"/>
      <c r="DRN110" s="364"/>
      <c r="DRO110" s="364"/>
      <c r="DRP110" s="364"/>
      <c r="DRQ110" s="364"/>
      <c r="DRR110" s="364"/>
      <c r="DRS110" s="364"/>
      <c r="DRT110" s="364"/>
      <c r="DRU110" s="364"/>
      <c r="DRV110" s="364"/>
      <c r="DRW110" s="364"/>
      <c r="DRX110" s="364"/>
      <c r="DRY110" s="364"/>
      <c r="DRZ110" s="364"/>
      <c r="DSA110" s="364"/>
      <c r="DSB110" s="364"/>
      <c r="DSC110" s="364"/>
      <c r="DSD110" s="364"/>
      <c r="DSE110" s="364"/>
      <c r="DSF110" s="364"/>
      <c r="DSG110" s="364"/>
      <c r="DSH110" s="364"/>
      <c r="DSI110" s="364"/>
      <c r="DSJ110" s="364"/>
      <c r="DSK110" s="364"/>
      <c r="DSL110" s="364"/>
      <c r="DSM110" s="364"/>
      <c r="DSN110" s="364"/>
      <c r="DSO110" s="364"/>
      <c r="DSP110" s="364"/>
      <c r="DSQ110" s="364"/>
      <c r="DSR110" s="364"/>
      <c r="DSS110" s="364"/>
      <c r="DST110" s="364"/>
      <c r="DSU110" s="364"/>
      <c r="DSV110" s="364"/>
      <c r="DSW110" s="364"/>
      <c r="DSX110" s="364"/>
      <c r="DSY110" s="364"/>
      <c r="DSZ110" s="364"/>
      <c r="DTA110" s="364"/>
      <c r="DTB110" s="364"/>
      <c r="DTC110" s="364"/>
      <c r="DTD110" s="364"/>
      <c r="DTE110" s="364"/>
      <c r="DTF110" s="364"/>
      <c r="DTG110" s="364"/>
      <c r="DTH110" s="364"/>
      <c r="DTI110" s="364"/>
      <c r="DTJ110" s="364"/>
      <c r="DTK110" s="364"/>
      <c r="DTL110" s="364"/>
      <c r="DTM110" s="364"/>
      <c r="DTN110" s="364"/>
      <c r="DTO110" s="364"/>
      <c r="DTP110" s="364"/>
      <c r="DTQ110" s="364"/>
      <c r="DTR110" s="364"/>
      <c r="DTS110" s="364"/>
      <c r="DTT110" s="364"/>
      <c r="DTU110" s="364"/>
      <c r="DTV110" s="364"/>
      <c r="DTW110" s="364"/>
      <c r="DTX110" s="364"/>
      <c r="DTY110" s="364"/>
      <c r="DTZ110" s="364"/>
      <c r="DUA110" s="364"/>
      <c r="DUB110" s="364"/>
      <c r="DUC110" s="364"/>
      <c r="DUD110" s="364"/>
      <c r="DUE110" s="364"/>
      <c r="DUF110" s="364"/>
      <c r="DUG110" s="364"/>
      <c r="DUH110" s="364"/>
      <c r="DUI110" s="364"/>
      <c r="DUJ110" s="364"/>
      <c r="DUK110" s="364"/>
      <c r="DUL110" s="364"/>
      <c r="DUM110" s="364"/>
      <c r="DUN110" s="364"/>
      <c r="DUO110" s="364"/>
      <c r="DUP110" s="364"/>
      <c r="DUQ110" s="364"/>
      <c r="DUR110" s="364"/>
      <c r="DUS110" s="364"/>
      <c r="DUT110" s="364"/>
      <c r="DUU110" s="364"/>
      <c r="DUV110" s="364"/>
      <c r="DUW110" s="364"/>
      <c r="DUX110" s="364"/>
      <c r="DUY110" s="364"/>
      <c r="DUZ110" s="364"/>
      <c r="DVA110" s="364"/>
      <c r="DVB110" s="364"/>
      <c r="DVC110" s="364"/>
      <c r="DVD110" s="364"/>
      <c r="DVE110" s="364"/>
      <c r="DVF110" s="364"/>
      <c r="DVG110" s="364"/>
      <c r="DVH110" s="364"/>
      <c r="DVI110" s="364"/>
      <c r="DVJ110" s="364"/>
      <c r="DVK110" s="364"/>
      <c r="DVL110" s="364"/>
      <c r="DVM110" s="364"/>
      <c r="DVN110" s="364"/>
      <c r="DVO110" s="364"/>
      <c r="DVP110" s="364"/>
      <c r="DVQ110" s="364"/>
      <c r="DVR110" s="364"/>
      <c r="DVS110" s="364"/>
      <c r="DVT110" s="364"/>
      <c r="DVU110" s="364"/>
      <c r="DVV110" s="364"/>
      <c r="DVW110" s="364"/>
      <c r="DVX110" s="364"/>
      <c r="DVY110" s="364"/>
      <c r="DVZ110" s="364"/>
      <c r="DWA110" s="364"/>
      <c r="DWB110" s="364"/>
      <c r="DWC110" s="364"/>
      <c r="DWD110" s="364"/>
      <c r="DWE110" s="364"/>
      <c r="DWF110" s="364"/>
      <c r="DWG110" s="364"/>
      <c r="DWH110" s="364"/>
      <c r="DWI110" s="364"/>
      <c r="DWJ110" s="364"/>
      <c r="DWK110" s="364"/>
      <c r="DWL110" s="364"/>
      <c r="DWM110" s="364"/>
      <c r="DWN110" s="364"/>
      <c r="DWO110" s="364"/>
      <c r="DWP110" s="364"/>
      <c r="DWQ110" s="364"/>
      <c r="DWR110" s="364"/>
      <c r="DWS110" s="364"/>
      <c r="DWT110" s="364"/>
      <c r="DWU110" s="364"/>
      <c r="DWV110" s="364"/>
      <c r="DWW110" s="364"/>
      <c r="DWX110" s="364"/>
      <c r="DWY110" s="364"/>
      <c r="DWZ110" s="364"/>
      <c r="DXA110" s="364"/>
      <c r="DXB110" s="364"/>
      <c r="DXC110" s="364"/>
      <c r="DXD110" s="364"/>
      <c r="DXE110" s="364"/>
      <c r="DXF110" s="364"/>
      <c r="DXG110" s="364"/>
      <c r="DXH110" s="364"/>
      <c r="DXI110" s="364"/>
      <c r="DXJ110" s="364"/>
      <c r="DXK110" s="364"/>
      <c r="DXL110" s="364"/>
      <c r="DXM110" s="364"/>
      <c r="DXN110" s="364"/>
      <c r="DXO110" s="364"/>
      <c r="DXP110" s="364"/>
      <c r="DXQ110" s="364"/>
      <c r="DXR110" s="364"/>
      <c r="DXS110" s="364"/>
      <c r="DXT110" s="364"/>
      <c r="DXU110" s="364"/>
      <c r="DXV110" s="364"/>
      <c r="DXW110" s="364"/>
      <c r="DXX110" s="364"/>
      <c r="DXY110" s="364"/>
      <c r="DXZ110" s="364"/>
      <c r="DYA110" s="364"/>
      <c r="DYB110" s="364"/>
      <c r="DYC110" s="364"/>
      <c r="DYD110" s="364"/>
      <c r="DYE110" s="364"/>
      <c r="DYF110" s="364"/>
      <c r="DYG110" s="364"/>
      <c r="DYH110" s="364"/>
      <c r="DYI110" s="364"/>
      <c r="DYJ110" s="364"/>
      <c r="DYK110" s="364"/>
      <c r="DYL110" s="364"/>
      <c r="DYM110" s="364"/>
      <c r="DYN110" s="364"/>
      <c r="DYO110" s="364"/>
      <c r="DYP110" s="364"/>
      <c r="DYQ110" s="364"/>
      <c r="DYR110" s="364"/>
      <c r="DYS110" s="364"/>
      <c r="DYT110" s="364"/>
      <c r="DYU110" s="364"/>
      <c r="DYV110" s="364"/>
      <c r="DYW110" s="364"/>
      <c r="DYX110" s="364"/>
      <c r="DYY110" s="364"/>
      <c r="DYZ110" s="364"/>
      <c r="DZA110" s="364"/>
      <c r="DZB110" s="364"/>
      <c r="DZC110" s="364"/>
      <c r="DZD110" s="364"/>
      <c r="DZE110" s="364"/>
      <c r="DZF110" s="364"/>
      <c r="DZG110" s="364"/>
      <c r="DZH110" s="364"/>
      <c r="DZI110" s="364"/>
      <c r="DZJ110" s="364"/>
      <c r="DZK110" s="364"/>
      <c r="DZL110" s="364"/>
      <c r="DZM110" s="364"/>
      <c r="DZN110" s="364"/>
      <c r="DZO110" s="364"/>
      <c r="DZP110" s="364"/>
      <c r="DZQ110" s="364"/>
      <c r="DZR110" s="364"/>
      <c r="DZS110" s="364"/>
      <c r="DZT110" s="364"/>
      <c r="DZU110" s="364"/>
      <c r="DZV110" s="364"/>
      <c r="DZW110" s="364"/>
      <c r="DZX110" s="364"/>
      <c r="DZY110" s="364"/>
      <c r="DZZ110" s="364"/>
      <c r="EAA110" s="364"/>
      <c r="EAB110" s="364"/>
      <c r="EAC110" s="364"/>
      <c r="EAD110" s="364"/>
      <c r="EAE110" s="364"/>
      <c r="EAF110" s="364"/>
      <c r="EAG110" s="364"/>
      <c r="EAH110" s="364"/>
      <c r="EAI110" s="364"/>
      <c r="EAJ110" s="364"/>
      <c r="EAK110" s="364"/>
      <c r="EAL110" s="364"/>
      <c r="EAM110" s="364"/>
      <c r="EAN110" s="364"/>
      <c r="EAO110" s="364"/>
      <c r="EAP110" s="364"/>
      <c r="EAQ110" s="364"/>
      <c r="EAR110" s="364"/>
      <c r="EAS110" s="364"/>
      <c r="EAT110" s="364"/>
      <c r="EAU110" s="364"/>
      <c r="EAV110" s="364"/>
      <c r="EAW110" s="364"/>
      <c r="EAX110" s="364"/>
      <c r="EAY110" s="364"/>
      <c r="EAZ110" s="364"/>
      <c r="EBA110" s="364"/>
      <c r="EBB110" s="364"/>
      <c r="EBC110" s="364"/>
      <c r="EBD110" s="364"/>
      <c r="EBE110" s="364"/>
      <c r="EBF110" s="364"/>
      <c r="EBG110" s="364"/>
      <c r="EBH110" s="364"/>
      <c r="EBI110" s="364"/>
      <c r="EBJ110" s="364"/>
      <c r="EBK110" s="364"/>
      <c r="EBL110" s="364"/>
      <c r="EBM110" s="364"/>
      <c r="EBN110" s="364"/>
      <c r="EBO110" s="364"/>
      <c r="EBP110" s="364"/>
      <c r="EBQ110" s="364"/>
      <c r="EBR110" s="364"/>
      <c r="EBS110" s="364"/>
      <c r="EBT110" s="364"/>
      <c r="EBU110" s="364"/>
      <c r="EBV110" s="364"/>
      <c r="EBW110" s="364"/>
      <c r="EBX110" s="364"/>
      <c r="EBY110" s="364"/>
      <c r="EBZ110" s="364"/>
      <c r="ECA110" s="364"/>
      <c r="ECB110" s="364"/>
      <c r="ECC110" s="364"/>
      <c r="ECD110" s="364"/>
      <c r="ECE110" s="364"/>
      <c r="ECF110" s="364"/>
      <c r="ECG110" s="364"/>
      <c r="ECH110" s="364"/>
      <c r="ECI110" s="364"/>
      <c r="ECJ110" s="364"/>
      <c r="ECK110" s="364"/>
      <c r="ECL110" s="364"/>
      <c r="ECM110" s="364"/>
      <c r="ECN110" s="364"/>
      <c r="ECO110" s="364"/>
      <c r="ECP110" s="364"/>
      <c r="ECQ110" s="364"/>
      <c r="ECR110" s="364"/>
      <c r="ECS110" s="364"/>
      <c r="ECT110" s="364"/>
      <c r="ECU110" s="364"/>
      <c r="ECV110" s="364"/>
      <c r="ECW110" s="364"/>
      <c r="ECX110" s="364"/>
      <c r="ECY110" s="364"/>
      <c r="ECZ110" s="364"/>
      <c r="EDA110" s="364"/>
      <c r="EDB110" s="364"/>
      <c r="EDC110" s="364"/>
      <c r="EDD110" s="364"/>
      <c r="EDE110" s="364"/>
      <c r="EDF110" s="364"/>
      <c r="EDG110" s="364"/>
      <c r="EDH110" s="364"/>
      <c r="EDI110" s="364"/>
      <c r="EDJ110" s="364"/>
      <c r="EDK110" s="364"/>
      <c r="EDL110" s="364"/>
      <c r="EDM110" s="364"/>
      <c r="EDN110" s="364"/>
      <c r="EDO110" s="364"/>
      <c r="EDP110" s="364"/>
      <c r="EDQ110" s="364"/>
      <c r="EDR110" s="364"/>
      <c r="EDS110" s="364"/>
      <c r="EDT110" s="364"/>
      <c r="EDU110" s="364"/>
      <c r="EDV110" s="364"/>
      <c r="EDW110" s="364"/>
      <c r="EDX110" s="364"/>
      <c r="EDY110" s="364"/>
      <c r="EDZ110" s="364"/>
      <c r="EEA110" s="364"/>
      <c r="EEB110" s="364"/>
      <c r="EEC110" s="364"/>
      <c r="EED110" s="364"/>
      <c r="EEE110" s="364"/>
      <c r="EEF110" s="364"/>
      <c r="EEG110" s="364"/>
      <c r="EEH110" s="364"/>
      <c r="EEI110" s="364"/>
      <c r="EEJ110" s="364"/>
      <c r="EEK110" s="364"/>
      <c r="EEL110" s="364"/>
      <c r="EEM110" s="364"/>
      <c r="EEN110" s="364"/>
      <c r="EEO110" s="364"/>
      <c r="EEP110" s="364"/>
      <c r="EEQ110" s="364"/>
      <c r="EER110" s="364"/>
      <c r="EES110" s="364"/>
      <c r="EET110" s="364"/>
      <c r="EEU110" s="364"/>
      <c r="EEV110" s="364"/>
      <c r="EEW110" s="364"/>
      <c r="EEX110" s="364"/>
      <c r="EEY110" s="364"/>
      <c r="EEZ110" s="364"/>
      <c r="EFA110" s="364"/>
      <c r="EFB110" s="364"/>
      <c r="EFC110" s="364"/>
      <c r="EFD110" s="364"/>
      <c r="EFE110" s="364"/>
      <c r="EFF110" s="364"/>
      <c r="EFG110" s="364"/>
      <c r="EFH110" s="364"/>
      <c r="EFI110" s="364"/>
      <c r="EFJ110" s="364"/>
      <c r="EFK110" s="364"/>
      <c r="EFL110" s="364"/>
      <c r="EFM110" s="364"/>
      <c r="EFN110" s="364"/>
      <c r="EFO110" s="364"/>
      <c r="EFP110" s="364"/>
      <c r="EFQ110" s="364"/>
      <c r="EFR110" s="364"/>
      <c r="EFS110" s="364"/>
      <c r="EFT110" s="364"/>
      <c r="EFU110" s="364"/>
      <c r="EFV110" s="364"/>
      <c r="EFW110" s="364"/>
      <c r="EFX110" s="364"/>
      <c r="EFY110" s="364"/>
      <c r="EFZ110" s="364"/>
      <c r="EGA110" s="364"/>
      <c r="EGB110" s="364"/>
      <c r="EGC110" s="364"/>
      <c r="EGD110" s="364"/>
      <c r="EGE110" s="364"/>
      <c r="EGF110" s="364"/>
      <c r="EGG110" s="364"/>
      <c r="EGH110" s="364"/>
      <c r="EGI110" s="364"/>
      <c r="EGJ110" s="364"/>
      <c r="EGK110" s="364"/>
      <c r="EGL110" s="364"/>
      <c r="EGM110" s="364"/>
      <c r="EGN110" s="364"/>
      <c r="EGO110" s="364"/>
      <c r="EGP110" s="364"/>
      <c r="EGQ110" s="364"/>
      <c r="EGR110" s="364"/>
      <c r="EGS110" s="364"/>
      <c r="EGT110" s="364"/>
      <c r="EGU110" s="364"/>
      <c r="EGV110" s="364"/>
      <c r="EGW110" s="364"/>
      <c r="EGX110" s="364"/>
      <c r="EGY110" s="364"/>
      <c r="EGZ110" s="364"/>
      <c r="EHA110" s="364"/>
      <c r="EHB110" s="364"/>
      <c r="EHC110" s="364"/>
      <c r="EHD110" s="364"/>
      <c r="EHE110" s="364"/>
      <c r="EHF110" s="364"/>
      <c r="EHG110" s="364"/>
      <c r="EHH110" s="364"/>
      <c r="EHI110" s="364"/>
      <c r="EHJ110" s="364"/>
      <c r="EHK110" s="364"/>
      <c r="EHL110" s="364"/>
      <c r="EHM110" s="364"/>
      <c r="EHN110" s="364"/>
      <c r="EHO110" s="364"/>
      <c r="EHP110" s="364"/>
      <c r="EHQ110" s="364"/>
      <c r="EHR110" s="364"/>
      <c r="EHS110" s="364"/>
      <c r="EHT110" s="364"/>
      <c r="EHU110" s="364"/>
      <c r="EHV110" s="364"/>
      <c r="EHW110" s="364"/>
      <c r="EHX110" s="364"/>
      <c r="EHY110" s="364"/>
      <c r="EHZ110" s="364"/>
      <c r="EIA110" s="364"/>
      <c r="EIB110" s="364"/>
      <c r="EIC110" s="364"/>
      <c r="EID110" s="364"/>
      <c r="EIE110" s="364"/>
      <c r="EIF110" s="364"/>
      <c r="EIG110" s="364"/>
      <c r="EIH110" s="364"/>
      <c r="EII110" s="364"/>
      <c r="EIJ110" s="364"/>
      <c r="EIK110" s="364"/>
      <c r="EIL110" s="364"/>
      <c r="EIM110" s="364"/>
      <c r="EIN110" s="364"/>
      <c r="EIO110" s="364"/>
      <c r="EIP110" s="364"/>
      <c r="EIQ110" s="364"/>
      <c r="EIR110" s="364"/>
      <c r="EIS110" s="364"/>
      <c r="EIT110" s="364"/>
      <c r="EIU110" s="364"/>
      <c r="EIV110" s="364"/>
      <c r="EIW110" s="364"/>
      <c r="EIX110" s="364"/>
      <c r="EIY110" s="364"/>
      <c r="EIZ110" s="364"/>
      <c r="EJA110" s="364"/>
      <c r="EJB110" s="364"/>
      <c r="EJC110" s="364"/>
      <c r="EJD110" s="364"/>
      <c r="EJE110" s="364"/>
      <c r="EJF110" s="364"/>
      <c r="EJG110" s="364"/>
      <c r="EJH110" s="364"/>
      <c r="EJI110" s="364"/>
      <c r="EJJ110" s="364"/>
      <c r="EJK110" s="364"/>
      <c r="EJL110" s="364"/>
      <c r="EJM110" s="364"/>
      <c r="EJN110" s="364"/>
      <c r="EJO110" s="364"/>
      <c r="EJP110" s="364"/>
      <c r="EJQ110" s="364"/>
      <c r="EJR110" s="364"/>
      <c r="EJS110" s="364"/>
      <c r="EJT110" s="364"/>
      <c r="EJU110" s="364"/>
      <c r="EJV110" s="364"/>
      <c r="EJW110" s="364"/>
      <c r="EJX110" s="364"/>
      <c r="EJY110" s="364"/>
      <c r="EJZ110" s="364"/>
      <c r="EKA110" s="364"/>
      <c r="EKB110" s="364"/>
      <c r="EKC110" s="364"/>
      <c r="EKD110" s="364"/>
      <c r="EKE110" s="364"/>
      <c r="EKF110" s="364"/>
      <c r="EKG110" s="364"/>
      <c r="EKH110" s="364"/>
      <c r="EKI110" s="364"/>
      <c r="EKJ110" s="364"/>
      <c r="EKK110" s="364"/>
      <c r="EKL110" s="364"/>
      <c r="EKM110" s="364"/>
      <c r="EKN110" s="364"/>
      <c r="EKO110" s="364"/>
      <c r="EKP110" s="364"/>
      <c r="EKQ110" s="364"/>
      <c r="EKR110" s="364"/>
      <c r="EKS110" s="364"/>
      <c r="EKT110" s="364"/>
      <c r="EKU110" s="364"/>
      <c r="EKV110" s="364"/>
      <c r="EKW110" s="364"/>
      <c r="EKX110" s="364"/>
      <c r="EKY110" s="364"/>
      <c r="EKZ110" s="364"/>
      <c r="ELA110" s="364"/>
      <c r="ELB110" s="364"/>
      <c r="ELC110" s="364"/>
      <c r="ELD110" s="364"/>
      <c r="ELE110" s="364"/>
      <c r="ELF110" s="364"/>
      <c r="ELG110" s="364"/>
      <c r="ELH110" s="364"/>
      <c r="ELI110" s="364"/>
      <c r="ELJ110" s="364"/>
      <c r="ELK110" s="364"/>
      <c r="ELL110" s="364"/>
      <c r="ELM110" s="364"/>
      <c r="ELN110" s="364"/>
      <c r="ELO110" s="364"/>
      <c r="ELP110" s="364"/>
      <c r="ELQ110" s="364"/>
      <c r="ELR110" s="364"/>
      <c r="ELS110" s="364"/>
      <c r="ELT110" s="364"/>
      <c r="ELU110" s="364"/>
      <c r="ELV110" s="364"/>
      <c r="ELW110" s="364"/>
      <c r="ELX110" s="364"/>
      <c r="ELY110" s="364"/>
      <c r="ELZ110" s="364"/>
      <c r="EMA110" s="364"/>
      <c r="EMB110" s="364"/>
      <c r="EMC110" s="364"/>
      <c r="EMD110" s="364"/>
      <c r="EME110" s="364"/>
      <c r="EMF110" s="364"/>
      <c r="EMG110" s="364"/>
      <c r="EMH110" s="364"/>
      <c r="EMI110" s="364"/>
      <c r="EMJ110" s="364"/>
      <c r="EMK110" s="364"/>
      <c r="EML110" s="364"/>
      <c r="EMM110" s="364"/>
      <c r="EMN110" s="364"/>
      <c r="EMO110" s="364"/>
      <c r="EMP110" s="364"/>
      <c r="EMQ110" s="364"/>
      <c r="EMR110" s="364"/>
      <c r="EMS110" s="364"/>
      <c r="EMT110" s="364"/>
      <c r="EMU110" s="364"/>
      <c r="EMV110" s="364"/>
      <c r="EMW110" s="364"/>
      <c r="EMX110" s="364"/>
      <c r="EMY110" s="364"/>
      <c r="EMZ110" s="364"/>
      <c r="ENA110" s="364"/>
      <c r="ENB110" s="364"/>
      <c r="ENC110" s="364"/>
      <c r="END110" s="364"/>
      <c r="ENE110" s="364"/>
      <c r="ENF110" s="364"/>
      <c r="ENG110" s="364"/>
      <c r="ENH110" s="364"/>
      <c r="ENI110" s="364"/>
      <c r="ENJ110" s="364"/>
      <c r="ENK110" s="364"/>
      <c r="ENL110" s="364"/>
      <c r="ENM110" s="364"/>
      <c r="ENN110" s="364"/>
      <c r="ENO110" s="364"/>
      <c r="ENP110" s="364"/>
      <c r="ENQ110" s="364"/>
      <c r="ENR110" s="364"/>
      <c r="ENS110" s="364"/>
      <c r="ENT110" s="364"/>
      <c r="ENU110" s="364"/>
      <c r="ENV110" s="364"/>
      <c r="ENW110" s="364"/>
      <c r="ENX110" s="364"/>
      <c r="ENY110" s="364"/>
      <c r="ENZ110" s="364"/>
      <c r="EOA110" s="364"/>
      <c r="EOB110" s="364"/>
      <c r="EOC110" s="364"/>
      <c r="EOD110" s="364"/>
      <c r="EOE110" s="364"/>
      <c r="EOF110" s="364"/>
      <c r="EOG110" s="364"/>
      <c r="EOH110" s="364"/>
      <c r="EOI110" s="364"/>
      <c r="EOJ110" s="364"/>
      <c r="EOK110" s="364"/>
      <c r="EOL110" s="364"/>
      <c r="EOM110" s="364"/>
      <c r="EON110" s="364"/>
      <c r="EOO110" s="364"/>
      <c r="EOP110" s="364"/>
      <c r="EOQ110" s="364"/>
      <c r="EOR110" s="364"/>
      <c r="EOS110" s="364"/>
      <c r="EOT110" s="364"/>
      <c r="EOU110" s="364"/>
      <c r="EOV110" s="364"/>
      <c r="EOW110" s="364"/>
      <c r="EOX110" s="364"/>
      <c r="EOY110" s="364"/>
      <c r="EOZ110" s="364"/>
      <c r="EPA110" s="364"/>
      <c r="EPB110" s="364"/>
      <c r="EPC110" s="364"/>
      <c r="EPD110" s="364"/>
      <c r="EPE110" s="364"/>
      <c r="EPF110" s="364"/>
      <c r="EPG110" s="364"/>
      <c r="EPH110" s="364"/>
      <c r="EPI110" s="364"/>
      <c r="EPJ110" s="364"/>
      <c r="EPK110" s="364"/>
      <c r="EPL110" s="364"/>
      <c r="EPM110" s="364"/>
      <c r="EPN110" s="364"/>
      <c r="EPO110" s="364"/>
      <c r="EPP110" s="364"/>
      <c r="EPQ110" s="364"/>
      <c r="EPR110" s="364"/>
      <c r="EPS110" s="364"/>
      <c r="EPT110" s="364"/>
      <c r="EPU110" s="364"/>
      <c r="EPV110" s="364"/>
      <c r="EPW110" s="364"/>
      <c r="EPX110" s="364"/>
      <c r="EPY110" s="364"/>
      <c r="EPZ110" s="364"/>
      <c r="EQA110" s="364"/>
      <c r="EQB110" s="364"/>
      <c r="EQC110" s="364"/>
      <c r="EQD110" s="364"/>
      <c r="EQE110" s="364"/>
      <c r="EQF110" s="364"/>
      <c r="EQG110" s="364"/>
      <c r="EQH110" s="364"/>
      <c r="EQI110" s="364"/>
      <c r="EQJ110" s="364"/>
      <c r="EQK110" s="364"/>
      <c r="EQL110" s="364"/>
      <c r="EQM110" s="364"/>
      <c r="EQN110" s="364"/>
      <c r="EQO110" s="364"/>
      <c r="EQP110" s="364"/>
      <c r="EQQ110" s="364"/>
      <c r="EQR110" s="364"/>
      <c r="EQS110" s="364"/>
      <c r="EQT110" s="364"/>
      <c r="EQU110" s="364"/>
      <c r="EQV110" s="364"/>
      <c r="EQW110" s="364"/>
      <c r="EQX110" s="364"/>
      <c r="EQY110" s="364"/>
      <c r="EQZ110" s="364"/>
      <c r="ERA110" s="364"/>
      <c r="ERB110" s="364"/>
      <c r="ERC110" s="364"/>
      <c r="ERD110" s="364"/>
      <c r="ERE110" s="364"/>
      <c r="ERF110" s="364"/>
      <c r="ERG110" s="364"/>
      <c r="ERH110" s="364"/>
      <c r="ERI110" s="364"/>
      <c r="ERJ110" s="364"/>
      <c r="ERK110" s="364"/>
      <c r="ERL110" s="364"/>
      <c r="ERM110" s="364"/>
      <c r="ERN110" s="364"/>
      <c r="ERO110" s="364"/>
      <c r="ERP110" s="364"/>
      <c r="ERQ110" s="364"/>
      <c r="ERR110" s="364"/>
      <c r="ERS110" s="364"/>
      <c r="ERT110" s="364"/>
      <c r="ERU110" s="364"/>
      <c r="ERV110" s="364"/>
      <c r="ERW110" s="364"/>
      <c r="ERX110" s="364"/>
      <c r="ERY110" s="364"/>
      <c r="ERZ110" s="364"/>
      <c r="ESA110" s="364"/>
      <c r="ESB110" s="364"/>
      <c r="ESC110" s="364"/>
      <c r="ESD110" s="364"/>
      <c r="ESE110" s="364"/>
      <c r="ESF110" s="364"/>
      <c r="ESG110" s="364"/>
      <c r="ESH110" s="364"/>
      <c r="ESI110" s="364"/>
      <c r="ESJ110" s="364"/>
      <c r="ESK110" s="364"/>
      <c r="ESL110" s="364"/>
      <c r="ESM110" s="364"/>
      <c r="ESN110" s="364"/>
      <c r="ESO110" s="364"/>
      <c r="ESP110" s="364"/>
      <c r="ESQ110" s="364"/>
      <c r="ESR110" s="364"/>
      <c r="ESS110" s="364"/>
      <c r="EST110" s="364"/>
      <c r="ESU110" s="364"/>
      <c r="ESV110" s="364"/>
      <c r="ESW110" s="364"/>
      <c r="ESX110" s="364"/>
      <c r="ESY110" s="364"/>
      <c r="ESZ110" s="364"/>
      <c r="ETA110" s="364"/>
      <c r="ETB110" s="364"/>
      <c r="ETC110" s="364"/>
      <c r="ETD110" s="364"/>
      <c r="ETE110" s="364"/>
      <c r="ETF110" s="364"/>
      <c r="ETG110" s="364"/>
      <c r="ETH110" s="364"/>
      <c r="ETI110" s="364"/>
      <c r="ETJ110" s="364"/>
      <c r="ETK110" s="364"/>
      <c r="ETL110" s="364"/>
      <c r="ETM110" s="364"/>
      <c r="ETN110" s="364"/>
      <c r="ETO110" s="364"/>
      <c r="ETP110" s="364"/>
      <c r="ETQ110" s="364"/>
      <c r="ETR110" s="364"/>
      <c r="ETS110" s="364"/>
      <c r="ETT110" s="364"/>
      <c r="ETU110" s="364"/>
      <c r="ETV110" s="364"/>
      <c r="ETW110" s="364"/>
      <c r="ETX110" s="364"/>
      <c r="ETY110" s="364"/>
      <c r="ETZ110" s="364"/>
      <c r="EUA110" s="364"/>
      <c r="EUB110" s="364"/>
      <c r="EUC110" s="364"/>
      <c r="EUD110" s="364"/>
      <c r="EUE110" s="364"/>
      <c r="EUF110" s="364"/>
      <c r="EUG110" s="364"/>
      <c r="EUH110" s="364"/>
      <c r="EUI110" s="364"/>
      <c r="EUJ110" s="364"/>
      <c r="EUK110" s="364"/>
      <c r="EUL110" s="364"/>
      <c r="EUM110" s="364"/>
      <c r="EUN110" s="364"/>
      <c r="EUO110" s="364"/>
      <c r="EUP110" s="364"/>
      <c r="EUQ110" s="364"/>
      <c r="EUR110" s="364"/>
      <c r="EUS110" s="364"/>
      <c r="EUT110" s="364"/>
      <c r="EUU110" s="364"/>
      <c r="EUV110" s="364"/>
      <c r="EUW110" s="364"/>
      <c r="EUX110" s="364"/>
      <c r="EUY110" s="364"/>
      <c r="EUZ110" s="364"/>
      <c r="EVA110" s="364"/>
      <c r="EVB110" s="364"/>
      <c r="EVC110" s="364"/>
      <c r="EVD110" s="364"/>
      <c r="EVE110" s="364"/>
      <c r="EVF110" s="364"/>
      <c r="EVG110" s="364"/>
      <c r="EVH110" s="364"/>
      <c r="EVI110" s="364"/>
      <c r="EVJ110" s="364"/>
      <c r="EVK110" s="364"/>
      <c r="EVL110" s="364"/>
      <c r="EVM110" s="364"/>
      <c r="EVN110" s="364"/>
      <c r="EVO110" s="364"/>
      <c r="EVP110" s="364"/>
      <c r="EVQ110" s="364"/>
      <c r="EVR110" s="364"/>
      <c r="EVS110" s="364"/>
      <c r="EVT110" s="364"/>
      <c r="EVU110" s="364"/>
      <c r="EVV110" s="364"/>
      <c r="EVW110" s="364"/>
      <c r="EVX110" s="364"/>
      <c r="EVY110" s="364"/>
      <c r="EVZ110" s="364"/>
      <c r="EWA110" s="364"/>
      <c r="EWB110" s="364"/>
      <c r="EWC110" s="364"/>
      <c r="EWD110" s="364"/>
      <c r="EWE110" s="364"/>
      <c r="EWF110" s="364"/>
      <c r="EWG110" s="364"/>
      <c r="EWH110" s="364"/>
      <c r="EWI110" s="364"/>
      <c r="EWJ110" s="364"/>
      <c r="EWK110" s="364"/>
      <c r="EWL110" s="364"/>
      <c r="EWM110" s="364"/>
      <c r="EWN110" s="364"/>
      <c r="EWO110" s="364"/>
      <c r="EWP110" s="364"/>
      <c r="EWQ110" s="364"/>
      <c r="EWR110" s="364"/>
      <c r="EWS110" s="364"/>
      <c r="EWT110" s="364"/>
      <c r="EWU110" s="364"/>
      <c r="EWV110" s="364"/>
      <c r="EWW110" s="364"/>
      <c r="EWX110" s="364"/>
      <c r="EWY110" s="364"/>
      <c r="EWZ110" s="364"/>
      <c r="EXA110" s="364"/>
      <c r="EXB110" s="364"/>
      <c r="EXC110" s="364"/>
      <c r="EXD110" s="364"/>
      <c r="EXE110" s="364"/>
      <c r="EXF110" s="364"/>
      <c r="EXG110" s="364"/>
      <c r="EXH110" s="364"/>
      <c r="EXI110" s="364"/>
      <c r="EXJ110" s="364"/>
      <c r="EXK110" s="364"/>
      <c r="EXL110" s="364"/>
      <c r="EXM110" s="364"/>
      <c r="EXN110" s="364"/>
      <c r="EXO110" s="364"/>
      <c r="EXP110" s="364"/>
      <c r="EXQ110" s="364"/>
      <c r="EXR110" s="364"/>
      <c r="EXS110" s="364"/>
      <c r="EXT110" s="364"/>
      <c r="EXU110" s="364"/>
      <c r="EXV110" s="364"/>
      <c r="EXW110" s="364"/>
      <c r="EXX110" s="364"/>
      <c r="EXY110" s="364"/>
      <c r="EXZ110" s="364"/>
      <c r="EYA110" s="364"/>
      <c r="EYB110" s="364"/>
      <c r="EYC110" s="364"/>
      <c r="EYD110" s="364"/>
      <c r="EYE110" s="364"/>
      <c r="EYF110" s="364"/>
      <c r="EYG110" s="364"/>
      <c r="EYH110" s="364"/>
      <c r="EYI110" s="364"/>
      <c r="EYJ110" s="364"/>
      <c r="EYK110" s="364"/>
      <c r="EYL110" s="364"/>
      <c r="EYM110" s="364"/>
      <c r="EYN110" s="364"/>
      <c r="EYO110" s="364"/>
      <c r="EYP110" s="364"/>
      <c r="EYQ110" s="364"/>
      <c r="EYR110" s="364"/>
      <c r="EYS110" s="364"/>
      <c r="EYT110" s="364"/>
      <c r="EYU110" s="364"/>
      <c r="EYV110" s="364"/>
      <c r="EYW110" s="364"/>
      <c r="EYX110" s="364"/>
      <c r="EYY110" s="364"/>
      <c r="EYZ110" s="364"/>
      <c r="EZA110" s="364"/>
      <c r="EZB110" s="364"/>
      <c r="EZC110" s="364"/>
      <c r="EZD110" s="364"/>
      <c r="EZE110" s="364"/>
      <c r="EZF110" s="364"/>
      <c r="EZG110" s="364"/>
      <c r="EZH110" s="364"/>
      <c r="EZI110" s="364"/>
      <c r="EZJ110" s="364"/>
      <c r="EZK110" s="364"/>
      <c r="EZL110" s="364"/>
      <c r="EZM110" s="364"/>
      <c r="EZN110" s="364"/>
      <c r="EZO110" s="364"/>
      <c r="EZP110" s="364"/>
      <c r="EZQ110" s="364"/>
      <c r="EZR110" s="364"/>
      <c r="EZS110" s="364"/>
      <c r="EZT110" s="364"/>
      <c r="EZU110" s="364"/>
      <c r="EZV110" s="364"/>
      <c r="EZW110" s="364"/>
      <c r="EZX110" s="364"/>
      <c r="EZY110" s="364"/>
      <c r="EZZ110" s="364"/>
      <c r="FAA110" s="364"/>
      <c r="FAB110" s="364"/>
      <c r="FAC110" s="364"/>
      <c r="FAD110" s="364"/>
      <c r="FAE110" s="364"/>
      <c r="FAF110" s="364"/>
      <c r="FAG110" s="364"/>
      <c r="FAH110" s="364"/>
      <c r="FAI110" s="364"/>
      <c r="FAJ110" s="364"/>
      <c r="FAK110" s="364"/>
      <c r="FAL110" s="364"/>
      <c r="FAM110" s="364"/>
      <c r="FAN110" s="364"/>
      <c r="FAO110" s="364"/>
      <c r="FAP110" s="364"/>
      <c r="FAQ110" s="364"/>
      <c r="FAR110" s="364"/>
      <c r="FAS110" s="364"/>
      <c r="FAT110" s="364"/>
      <c r="FAU110" s="364"/>
      <c r="FAV110" s="364"/>
      <c r="FAW110" s="364"/>
      <c r="FAX110" s="364"/>
      <c r="FAY110" s="364"/>
      <c r="FAZ110" s="364"/>
      <c r="FBA110" s="364"/>
      <c r="FBB110" s="364"/>
      <c r="FBC110" s="364"/>
      <c r="FBD110" s="364"/>
      <c r="FBE110" s="364"/>
      <c r="FBF110" s="364"/>
      <c r="FBG110" s="364"/>
      <c r="FBH110" s="364"/>
      <c r="FBI110" s="364"/>
      <c r="FBJ110" s="364"/>
      <c r="FBK110" s="364"/>
      <c r="FBL110" s="364"/>
      <c r="FBM110" s="364"/>
      <c r="FBN110" s="364"/>
      <c r="FBO110" s="364"/>
      <c r="FBP110" s="364"/>
      <c r="FBQ110" s="364"/>
      <c r="FBR110" s="364"/>
      <c r="FBS110" s="364"/>
      <c r="FBT110" s="364"/>
      <c r="FBU110" s="364"/>
      <c r="FBV110" s="364"/>
      <c r="FBW110" s="364"/>
      <c r="FBX110" s="364"/>
      <c r="FBY110" s="364"/>
      <c r="FBZ110" s="364"/>
      <c r="FCA110" s="364"/>
      <c r="FCB110" s="364"/>
      <c r="FCC110" s="364"/>
      <c r="FCD110" s="364"/>
      <c r="FCE110" s="364"/>
      <c r="FCF110" s="364"/>
      <c r="FCG110" s="364"/>
      <c r="FCH110" s="364"/>
      <c r="FCI110" s="364"/>
      <c r="FCJ110" s="364"/>
      <c r="FCK110" s="364"/>
      <c r="FCL110" s="364"/>
      <c r="FCM110" s="364"/>
      <c r="FCN110" s="364"/>
      <c r="FCO110" s="364"/>
      <c r="FCP110" s="364"/>
      <c r="FCQ110" s="364"/>
      <c r="FCR110" s="364"/>
      <c r="FCS110" s="364"/>
      <c r="FCT110" s="364"/>
      <c r="FCU110" s="364"/>
      <c r="FCV110" s="364"/>
      <c r="FCW110" s="364"/>
      <c r="FCX110" s="364"/>
      <c r="FCY110" s="364"/>
      <c r="FCZ110" s="364"/>
      <c r="FDA110" s="364"/>
      <c r="FDB110" s="364"/>
      <c r="FDC110" s="364"/>
      <c r="FDD110" s="364"/>
      <c r="FDE110" s="364"/>
      <c r="FDF110" s="364"/>
      <c r="FDG110" s="364"/>
      <c r="FDH110" s="364"/>
      <c r="FDI110" s="364"/>
      <c r="FDJ110" s="364"/>
      <c r="FDK110" s="364"/>
      <c r="FDL110" s="364"/>
      <c r="FDM110" s="364"/>
      <c r="FDN110" s="364"/>
      <c r="FDO110" s="364"/>
      <c r="FDP110" s="364"/>
      <c r="FDQ110" s="364"/>
      <c r="FDR110" s="364"/>
      <c r="FDS110" s="364"/>
      <c r="FDT110" s="364"/>
      <c r="FDU110" s="364"/>
      <c r="FDV110" s="364"/>
      <c r="FDW110" s="364"/>
      <c r="FDX110" s="364"/>
      <c r="FDY110" s="364"/>
      <c r="FDZ110" s="364"/>
      <c r="FEA110" s="364"/>
      <c r="FEB110" s="364"/>
      <c r="FEC110" s="364"/>
      <c r="FED110" s="364"/>
      <c r="FEE110" s="364"/>
      <c r="FEF110" s="364"/>
      <c r="FEG110" s="364"/>
      <c r="FEH110" s="364"/>
      <c r="FEI110" s="364"/>
      <c r="FEJ110" s="364"/>
      <c r="FEK110" s="364"/>
      <c r="FEL110" s="364"/>
      <c r="FEM110" s="364"/>
      <c r="FEN110" s="364"/>
      <c r="FEO110" s="364"/>
      <c r="FEP110" s="364"/>
      <c r="FEQ110" s="364"/>
      <c r="FER110" s="364"/>
      <c r="FES110" s="364"/>
      <c r="FET110" s="364"/>
      <c r="FEU110" s="364"/>
      <c r="FEV110" s="364"/>
      <c r="FEW110" s="364"/>
      <c r="FEX110" s="364"/>
      <c r="FEY110" s="364"/>
      <c r="FEZ110" s="364"/>
      <c r="FFA110" s="364"/>
      <c r="FFB110" s="364"/>
      <c r="FFC110" s="364"/>
      <c r="FFD110" s="364"/>
      <c r="FFE110" s="364"/>
      <c r="FFF110" s="364"/>
      <c r="FFG110" s="364"/>
      <c r="FFH110" s="364"/>
      <c r="FFI110" s="364"/>
      <c r="FFJ110" s="364"/>
      <c r="FFK110" s="364"/>
      <c r="FFL110" s="364"/>
      <c r="FFM110" s="364"/>
      <c r="FFN110" s="364"/>
      <c r="FFO110" s="364"/>
      <c r="FFP110" s="364"/>
      <c r="FFQ110" s="364"/>
      <c r="FFR110" s="364"/>
      <c r="FFS110" s="364"/>
      <c r="FFT110" s="364"/>
      <c r="FFU110" s="364"/>
      <c r="FFV110" s="364"/>
      <c r="FFW110" s="364"/>
      <c r="FFX110" s="364"/>
      <c r="FFY110" s="364"/>
      <c r="FFZ110" s="364"/>
      <c r="FGA110" s="364"/>
      <c r="FGB110" s="364"/>
      <c r="FGC110" s="364"/>
      <c r="FGD110" s="364"/>
      <c r="FGE110" s="364"/>
      <c r="FGF110" s="364"/>
      <c r="FGG110" s="364"/>
      <c r="FGH110" s="364"/>
      <c r="FGI110" s="364"/>
      <c r="FGJ110" s="364"/>
      <c r="FGK110" s="364"/>
      <c r="FGL110" s="364"/>
      <c r="FGM110" s="364"/>
      <c r="FGN110" s="364"/>
      <c r="FGO110" s="364"/>
      <c r="FGP110" s="364"/>
      <c r="FGQ110" s="364"/>
      <c r="FGR110" s="364"/>
      <c r="FGS110" s="364"/>
      <c r="FGT110" s="364"/>
      <c r="FGU110" s="364"/>
      <c r="FGV110" s="364"/>
      <c r="FGW110" s="364"/>
      <c r="FGX110" s="364"/>
      <c r="FGY110" s="364"/>
      <c r="FGZ110" s="364"/>
      <c r="FHA110" s="364"/>
      <c r="FHB110" s="364"/>
      <c r="FHC110" s="364"/>
      <c r="FHD110" s="364"/>
      <c r="FHE110" s="364"/>
      <c r="FHF110" s="364"/>
      <c r="FHG110" s="364"/>
      <c r="FHH110" s="364"/>
      <c r="FHI110" s="364"/>
      <c r="FHJ110" s="364"/>
      <c r="FHK110" s="364"/>
      <c r="FHL110" s="364"/>
      <c r="FHM110" s="364"/>
      <c r="FHN110" s="364"/>
      <c r="FHO110" s="364"/>
      <c r="FHP110" s="364"/>
      <c r="FHQ110" s="364"/>
      <c r="FHR110" s="364"/>
      <c r="FHS110" s="364"/>
      <c r="FHT110" s="364"/>
      <c r="FHU110" s="364"/>
      <c r="FHV110" s="364"/>
      <c r="FHW110" s="364"/>
      <c r="FHX110" s="364"/>
      <c r="FHY110" s="364"/>
      <c r="FHZ110" s="364"/>
      <c r="FIA110" s="364"/>
      <c r="FIB110" s="364"/>
      <c r="FIC110" s="364"/>
      <c r="FID110" s="364"/>
      <c r="FIE110" s="364"/>
      <c r="FIF110" s="364"/>
      <c r="FIG110" s="364"/>
      <c r="FIH110" s="364"/>
      <c r="FII110" s="364"/>
      <c r="FIJ110" s="364"/>
      <c r="FIK110" s="364"/>
      <c r="FIL110" s="364"/>
      <c r="FIM110" s="364"/>
      <c r="FIN110" s="364"/>
      <c r="FIO110" s="364"/>
      <c r="FIP110" s="364"/>
      <c r="FIQ110" s="364"/>
      <c r="FIR110" s="364"/>
      <c r="FIS110" s="364"/>
      <c r="FIT110" s="364"/>
      <c r="FIU110" s="364"/>
      <c r="FIV110" s="364"/>
      <c r="FIW110" s="364"/>
      <c r="FIX110" s="364"/>
      <c r="FIY110" s="364"/>
      <c r="FIZ110" s="364"/>
      <c r="FJA110" s="364"/>
      <c r="FJB110" s="364"/>
      <c r="FJC110" s="364"/>
      <c r="FJD110" s="364"/>
      <c r="FJE110" s="364"/>
      <c r="FJF110" s="364"/>
      <c r="FJG110" s="364"/>
      <c r="FJH110" s="364"/>
      <c r="FJI110" s="364"/>
      <c r="FJJ110" s="364"/>
      <c r="FJK110" s="364"/>
      <c r="FJL110" s="364"/>
      <c r="FJM110" s="364"/>
      <c r="FJN110" s="364"/>
      <c r="FJO110" s="364"/>
      <c r="FJP110" s="364"/>
      <c r="FJQ110" s="364"/>
      <c r="FJR110" s="364"/>
      <c r="FJS110" s="364"/>
      <c r="FJT110" s="364"/>
      <c r="FJU110" s="364"/>
      <c r="FJV110" s="364"/>
      <c r="FJW110" s="364"/>
      <c r="FJX110" s="364"/>
      <c r="FJY110" s="364"/>
      <c r="FJZ110" s="364"/>
      <c r="FKA110" s="364"/>
      <c r="FKB110" s="364"/>
      <c r="FKC110" s="364"/>
      <c r="FKD110" s="364"/>
      <c r="FKE110" s="364"/>
      <c r="FKF110" s="364"/>
      <c r="FKG110" s="364"/>
      <c r="FKH110" s="364"/>
      <c r="FKI110" s="364"/>
      <c r="FKJ110" s="364"/>
      <c r="FKK110" s="364"/>
      <c r="FKL110" s="364"/>
      <c r="FKM110" s="364"/>
      <c r="FKN110" s="364"/>
      <c r="FKO110" s="364"/>
      <c r="FKP110" s="364"/>
      <c r="FKQ110" s="364"/>
      <c r="FKR110" s="364"/>
      <c r="FKS110" s="364"/>
      <c r="FKT110" s="364"/>
      <c r="FKU110" s="364"/>
      <c r="FKV110" s="364"/>
      <c r="FKW110" s="364"/>
      <c r="FKX110" s="364"/>
      <c r="FKY110" s="364"/>
      <c r="FKZ110" s="364"/>
      <c r="FLA110" s="364"/>
      <c r="FLB110" s="364"/>
      <c r="FLC110" s="364"/>
      <c r="FLD110" s="364"/>
      <c r="FLE110" s="364"/>
      <c r="FLF110" s="364"/>
      <c r="FLG110" s="364"/>
      <c r="FLH110" s="364"/>
      <c r="FLI110" s="364"/>
      <c r="FLJ110" s="364"/>
      <c r="FLK110" s="364"/>
      <c r="FLL110" s="364"/>
      <c r="FLM110" s="364"/>
      <c r="FLN110" s="364"/>
      <c r="FLO110" s="364"/>
      <c r="FLP110" s="364"/>
      <c r="FLQ110" s="364"/>
      <c r="FLR110" s="364"/>
      <c r="FLS110" s="364"/>
      <c r="FLT110" s="364"/>
      <c r="FLU110" s="364"/>
      <c r="FLV110" s="364"/>
      <c r="FLW110" s="364"/>
      <c r="FLX110" s="364"/>
      <c r="FLY110" s="364"/>
      <c r="FLZ110" s="364"/>
      <c r="FMA110" s="364"/>
      <c r="FMB110" s="364"/>
      <c r="FMC110" s="364"/>
      <c r="FMD110" s="364"/>
      <c r="FME110" s="364"/>
      <c r="FMF110" s="364"/>
      <c r="FMG110" s="364"/>
      <c r="FMH110" s="364"/>
      <c r="FMI110" s="364"/>
      <c r="FMJ110" s="364"/>
      <c r="FMK110" s="364"/>
      <c r="FML110" s="364"/>
      <c r="FMM110" s="364"/>
      <c r="FMN110" s="364"/>
      <c r="FMO110" s="364"/>
      <c r="FMP110" s="364"/>
      <c r="FMQ110" s="364"/>
      <c r="FMR110" s="364"/>
      <c r="FMS110" s="364"/>
      <c r="FMT110" s="364"/>
      <c r="FMU110" s="364"/>
      <c r="FMV110" s="364"/>
      <c r="FMW110" s="364"/>
      <c r="FMX110" s="364"/>
      <c r="FMY110" s="364"/>
      <c r="FMZ110" s="364"/>
      <c r="FNA110" s="364"/>
      <c r="FNB110" s="364"/>
      <c r="FNC110" s="364"/>
      <c r="FND110" s="364"/>
      <c r="FNE110" s="364"/>
      <c r="FNF110" s="364"/>
      <c r="FNG110" s="364"/>
      <c r="FNH110" s="364"/>
      <c r="FNI110" s="364"/>
      <c r="FNJ110" s="364"/>
      <c r="FNK110" s="364"/>
      <c r="FNL110" s="364"/>
      <c r="FNM110" s="364"/>
      <c r="FNN110" s="364"/>
      <c r="FNO110" s="364"/>
      <c r="FNP110" s="364"/>
      <c r="FNQ110" s="364"/>
      <c r="FNR110" s="364"/>
      <c r="FNS110" s="364"/>
      <c r="FNT110" s="364"/>
      <c r="FNU110" s="364"/>
      <c r="FNV110" s="364"/>
      <c r="FNW110" s="364"/>
      <c r="FNX110" s="364"/>
      <c r="FNY110" s="364"/>
      <c r="FNZ110" s="364"/>
      <c r="FOA110" s="364"/>
      <c r="FOB110" s="364"/>
      <c r="FOC110" s="364"/>
      <c r="FOD110" s="364"/>
      <c r="FOE110" s="364"/>
      <c r="FOF110" s="364"/>
      <c r="FOG110" s="364"/>
      <c r="FOH110" s="364"/>
      <c r="FOI110" s="364"/>
      <c r="FOJ110" s="364"/>
      <c r="FOK110" s="364"/>
      <c r="FOL110" s="364"/>
      <c r="FOM110" s="364"/>
      <c r="FON110" s="364"/>
      <c r="FOO110" s="364"/>
      <c r="FOP110" s="364"/>
      <c r="FOQ110" s="364"/>
      <c r="FOR110" s="364"/>
      <c r="FOS110" s="364"/>
      <c r="FOT110" s="364"/>
      <c r="FOU110" s="364"/>
      <c r="FOV110" s="364"/>
      <c r="FOW110" s="364"/>
      <c r="FOX110" s="364"/>
      <c r="FOY110" s="364"/>
      <c r="FOZ110" s="364"/>
      <c r="FPA110" s="364"/>
      <c r="FPB110" s="364"/>
      <c r="FPC110" s="364"/>
      <c r="FPD110" s="364"/>
      <c r="FPE110" s="364"/>
      <c r="FPF110" s="364"/>
      <c r="FPG110" s="364"/>
      <c r="FPH110" s="364"/>
      <c r="FPI110" s="364"/>
      <c r="FPJ110" s="364"/>
      <c r="FPK110" s="364"/>
      <c r="FPL110" s="364"/>
      <c r="FPM110" s="364"/>
      <c r="FPN110" s="364"/>
      <c r="FPO110" s="364"/>
      <c r="FPP110" s="364"/>
      <c r="FPQ110" s="364"/>
      <c r="FPR110" s="364"/>
      <c r="FPS110" s="364"/>
      <c r="FPT110" s="364"/>
      <c r="FPU110" s="364"/>
      <c r="FPV110" s="364"/>
      <c r="FPW110" s="364"/>
      <c r="FPX110" s="364"/>
      <c r="FPY110" s="364"/>
      <c r="FPZ110" s="364"/>
      <c r="FQA110" s="364"/>
      <c r="FQB110" s="364"/>
      <c r="FQC110" s="364"/>
      <c r="FQD110" s="364"/>
      <c r="FQE110" s="364"/>
      <c r="FQF110" s="364"/>
      <c r="FQG110" s="364"/>
      <c r="FQH110" s="364"/>
      <c r="FQI110" s="364"/>
      <c r="FQJ110" s="364"/>
      <c r="FQK110" s="364"/>
      <c r="FQL110" s="364"/>
      <c r="FQM110" s="364"/>
      <c r="FQN110" s="364"/>
      <c r="FQO110" s="364"/>
      <c r="FQP110" s="364"/>
      <c r="FQQ110" s="364"/>
      <c r="FQR110" s="364"/>
      <c r="FQS110" s="364"/>
      <c r="FQT110" s="364"/>
      <c r="FQU110" s="364"/>
      <c r="FQV110" s="364"/>
      <c r="FQW110" s="364"/>
      <c r="FQX110" s="364"/>
      <c r="FQY110" s="364"/>
      <c r="FQZ110" s="364"/>
      <c r="FRA110" s="364"/>
      <c r="FRB110" s="364"/>
      <c r="FRC110" s="364"/>
      <c r="FRD110" s="364"/>
      <c r="FRE110" s="364"/>
      <c r="FRF110" s="364"/>
      <c r="FRG110" s="364"/>
      <c r="FRH110" s="364"/>
      <c r="FRI110" s="364"/>
      <c r="FRJ110" s="364"/>
      <c r="FRK110" s="364"/>
      <c r="FRL110" s="364"/>
      <c r="FRM110" s="364"/>
      <c r="FRN110" s="364"/>
      <c r="FRO110" s="364"/>
      <c r="FRP110" s="364"/>
      <c r="FRQ110" s="364"/>
      <c r="FRR110" s="364"/>
      <c r="FRS110" s="364"/>
      <c r="FRT110" s="364"/>
      <c r="FRU110" s="364"/>
      <c r="FRV110" s="364"/>
      <c r="FRW110" s="364"/>
      <c r="FRX110" s="364"/>
      <c r="FRY110" s="364"/>
      <c r="FRZ110" s="364"/>
      <c r="FSA110" s="364"/>
      <c r="FSB110" s="364"/>
      <c r="FSC110" s="364"/>
      <c r="FSD110" s="364"/>
      <c r="FSE110" s="364"/>
      <c r="FSF110" s="364"/>
      <c r="FSG110" s="364"/>
      <c r="FSH110" s="364"/>
      <c r="FSI110" s="364"/>
      <c r="FSJ110" s="364"/>
      <c r="FSK110" s="364"/>
      <c r="FSL110" s="364"/>
      <c r="FSM110" s="364"/>
      <c r="FSN110" s="364"/>
      <c r="FSO110" s="364"/>
      <c r="FSP110" s="364"/>
      <c r="FSQ110" s="364"/>
      <c r="FSR110" s="364"/>
      <c r="FSS110" s="364"/>
      <c r="FST110" s="364"/>
      <c r="FSU110" s="364"/>
      <c r="FSV110" s="364"/>
      <c r="FSW110" s="364"/>
      <c r="FSX110" s="364"/>
      <c r="FSY110" s="364"/>
      <c r="FSZ110" s="364"/>
      <c r="FTA110" s="364"/>
      <c r="FTB110" s="364"/>
      <c r="FTC110" s="364"/>
      <c r="FTD110" s="364"/>
      <c r="FTE110" s="364"/>
      <c r="FTF110" s="364"/>
      <c r="FTG110" s="364"/>
      <c r="FTH110" s="364"/>
      <c r="FTI110" s="364"/>
      <c r="FTJ110" s="364"/>
      <c r="FTK110" s="364"/>
      <c r="FTL110" s="364"/>
      <c r="FTM110" s="364"/>
      <c r="FTN110" s="364"/>
      <c r="FTO110" s="364"/>
      <c r="FTP110" s="364"/>
      <c r="FTQ110" s="364"/>
      <c r="FTR110" s="364"/>
      <c r="FTS110" s="364"/>
      <c r="FTT110" s="364"/>
      <c r="FTU110" s="364"/>
      <c r="FTV110" s="364"/>
      <c r="FTW110" s="364"/>
      <c r="FTX110" s="364"/>
      <c r="FTY110" s="364"/>
      <c r="FTZ110" s="364"/>
      <c r="FUA110" s="364"/>
      <c r="FUB110" s="364"/>
      <c r="FUC110" s="364"/>
      <c r="FUD110" s="364"/>
      <c r="FUE110" s="364"/>
      <c r="FUF110" s="364"/>
      <c r="FUG110" s="364"/>
      <c r="FUH110" s="364"/>
      <c r="FUI110" s="364"/>
      <c r="FUJ110" s="364"/>
      <c r="FUK110" s="364"/>
      <c r="FUL110" s="364"/>
      <c r="FUM110" s="364"/>
      <c r="FUN110" s="364"/>
      <c r="FUO110" s="364"/>
      <c r="FUP110" s="364"/>
      <c r="FUQ110" s="364"/>
      <c r="FUR110" s="364"/>
      <c r="FUS110" s="364"/>
      <c r="FUT110" s="364"/>
      <c r="FUU110" s="364"/>
      <c r="FUV110" s="364"/>
      <c r="FUW110" s="364"/>
      <c r="FUX110" s="364"/>
      <c r="FUY110" s="364"/>
      <c r="FUZ110" s="364"/>
      <c r="FVA110" s="364"/>
      <c r="FVB110" s="364"/>
      <c r="FVC110" s="364"/>
      <c r="FVD110" s="364"/>
      <c r="FVE110" s="364"/>
      <c r="FVF110" s="364"/>
      <c r="FVG110" s="364"/>
      <c r="FVH110" s="364"/>
      <c r="FVI110" s="364"/>
      <c r="FVJ110" s="364"/>
      <c r="FVK110" s="364"/>
      <c r="FVL110" s="364"/>
      <c r="FVM110" s="364"/>
      <c r="FVN110" s="364"/>
      <c r="FVO110" s="364"/>
      <c r="FVP110" s="364"/>
      <c r="FVQ110" s="364"/>
      <c r="FVR110" s="364"/>
      <c r="FVS110" s="364"/>
      <c r="FVT110" s="364"/>
      <c r="FVU110" s="364"/>
      <c r="FVV110" s="364"/>
      <c r="FVW110" s="364"/>
      <c r="FVX110" s="364"/>
      <c r="FVY110" s="364"/>
      <c r="FVZ110" s="364"/>
      <c r="FWA110" s="364"/>
      <c r="FWB110" s="364"/>
      <c r="FWC110" s="364"/>
      <c r="FWD110" s="364"/>
      <c r="FWE110" s="364"/>
      <c r="FWF110" s="364"/>
      <c r="FWG110" s="364"/>
      <c r="FWH110" s="364"/>
      <c r="FWI110" s="364"/>
      <c r="FWJ110" s="364"/>
      <c r="FWK110" s="364"/>
      <c r="FWL110" s="364"/>
      <c r="FWM110" s="364"/>
      <c r="FWN110" s="364"/>
      <c r="FWO110" s="364"/>
      <c r="FWP110" s="364"/>
      <c r="FWQ110" s="364"/>
      <c r="FWR110" s="364"/>
      <c r="FWS110" s="364"/>
      <c r="FWT110" s="364"/>
      <c r="FWU110" s="364"/>
      <c r="FWV110" s="364"/>
      <c r="FWW110" s="364"/>
      <c r="FWX110" s="364"/>
      <c r="FWY110" s="364"/>
      <c r="FWZ110" s="364"/>
      <c r="FXA110" s="364"/>
      <c r="FXB110" s="364"/>
      <c r="FXC110" s="364"/>
      <c r="FXD110" s="364"/>
      <c r="FXE110" s="364"/>
      <c r="FXF110" s="364"/>
      <c r="FXG110" s="364"/>
      <c r="FXH110" s="364"/>
      <c r="FXI110" s="364"/>
      <c r="FXJ110" s="364"/>
      <c r="FXK110" s="364"/>
      <c r="FXL110" s="364"/>
      <c r="FXM110" s="364"/>
      <c r="FXN110" s="364"/>
      <c r="FXO110" s="364"/>
      <c r="FXP110" s="364"/>
      <c r="FXQ110" s="364"/>
      <c r="FXR110" s="364"/>
      <c r="FXS110" s="364"/>
      <c r="FXT110" s="364"/>
      <c r="FXU110" s="364"/>
      <c r="FXV110" s="364"/>
      <c r="FXW110" s="364"/>
      <c r="FXX110" s="364"/>
      <c r="FXY110" s="364"/>
      <c r="FXZ110" s="364"/>
      <c r="FYA110" s="364"/>
      <c r="FYB110" s="364"/>
      <c r="FYC110" s="364"/>
      <c r="FYD110" s="364"/>
      <c r="FYE110" s="364"/>
      <c r="FYF110" s="364"/>
      <c r="FYG110" s="364"/>
      <c r="FYH110" s="364"/>
      <c r="FYI110" s="364"/>
      <c r="FYJ110" s="364"/>
      <c r="FYK110" s="364"/>
      <c r="FYL110" s="364"/>
      <c r="FYM110" s="364"/>
      <c r="FYN110" s="364"/>
      <c r="FYO110" s="364"/>
      <c r="FYP110" s="364"/>
      <c r="FYQ110" s="364"/>
      <c r="FYR110" s="364"/>
      <c r="FYS110" s="364"/>
      <c r="FYT110" s="364"/>
      <c r="FYU110" s="364"/>
      <c r="FYV110" s="364"/>
      <c r="FYW110" s="364"/>
      <c r="FYX110" s="364"/>
      <c r="FYY110" s="364"/>
      <c r="FYZ110" s="364"/>
      <c r="FZA110" s="364"/>
      <c r="FZB110" s="364"/>
      <c r="FZC110" s="364"/>
      <c r="FZD110" s="364"/>
      <c r="FZE110" s="364"/>
      <c r="FZF110" s="364"/>
      <c r="FZG110" s="364"/>
      <c r="FZH110" s="364"/>
      <c r="FZI110" s="364"/>
      <c r="FZJ110" s="364"/>
      <c r="FZK110" s="364"/>
      <c r="FZL110" s="364"/>
      <c r="FZM110" s="364"/>
      <c r="FZN110" s="364"/>
      <c r="FZO110" s="364"/>
      <c r="FZP110" s="364"/>
      <c r="FZQ110" s="364"/>
      <c r="FZR110" s="364"/>
      <c r="FZS110" s="364"/>
      <c r="FZT110" s="364"/>
      <c r="FZU110" s="364"/>
      <c r="FZV110" s="364"/>
      <c r="FZW110" s="364"/>
      <c r="FZX110" s="364"/>
      <c r="FZY110" s="364"/>
      <c r="FZZ110" s="364"/>
      <c r="GAA110" s="364"/>
      <c r="GAB110" s="364"/>
      <c r="GAC110" s="364"/>
      <c r="GAD110" s="364"/>
      <c r="GAE110" s="364"/>
      <c r="GAF110" s="364"/>
      <c r="GAG110" s="364"/>
      <c r="GAH110" s="364"/>
      <c r="GAI110" s="364"/>
      <c r="GAJ110" s="364"/>
      <c r="GAK110" s="364"/>
      <c r="GAL110" s="364"/>
      <c r="GAM110" s="364"/>
      <c r="GAN110" s="364"/>
      <c r="GAO110" s="364"/>
      <c r="GAP110" s="364"/>
      <c r="GAQ110" s="364"/>
      <c r="GAR110" s="364"/>
      <c r="GAS110" s="364"/>
      <c r="GAT110" s="364"/>
      <c r="GAU110" s="364"/>
      <c r="GAV110" s="364"/>
      <c r="GAW110" s="364"/>
      <c r="GAX110" s="364"/>
      <c r="GAY110" s="364"/>
      <c r="GAZ110" s="364"/>
      <c r="GBA110" s="364"/>
      <c r="GBB110" s="364"/>
      <c r="GBC110" s="364"/>
      <c r="GBD110" s="364"/>
      <c r="GBE110" s="364"/>
      <c r="GBF110" s="364"/>
      <c r="GBG110" s="364"/>
      <c r="GBH110" s="364"/>
      <c r="GBI110" s="364"/>
      <c r="GBJ110" s="364"/>
      <c r="GBK110" s="364"/>
      <c r="GBL110" s="364"/>
      <c r="GBM110" s="364"/>
      <c r="GBN110" s="364"/>
      <c r="GBO110" s="364"/>
      <c r="GBP110" s="364"/>
      <c r="GBQ110" s="364"/>
      <c r="GBR110" s="364"/>
      <c r="GBS110" s="364"/>
      <c r="GBT110" s="364"/>
      <c r="GBU110" s="364"/>
      <c r="GBV110" s="364"/>
      <c r="GBW110" s="364"/>
      <c r="GBX110" s="364"/>
      <c r="GBY110" s="364"/>
      <c r="GBZ110" s="364"/>
      <c r="GCA110" s="364"/>
      <c r="GCB110" s="364"/>
      <c r="GCC110" s="364"/>
      <c r="GCD110" s="364"/>
      <c r="GCE110" s="364"/>
      <c r="GCF110" s="364"/>
      <c r="GCG110" s="364"/>
      <c r="GCH110" s="364"/>
      <c r="GCI110" s="364"/>
      <c r="GCJ110" s="364"/>
      <c r="GCK110" s="364"/>
      <c r="GCL110" s="364"/>
      <c r="GCM110" s="364"/>
      <c r="GCN110" s="364"/>
      <c r="GCO110" s="364"/>
      <c r="GCP110" s="364"/>
      <c r="GCQ110" s="364"/>
      <c r="GCR110" s="364"/>
      <c r="GCS110" s="364"/>
      <c r="GCT110" s="364"/>
      <c r="GCU110" s="364"/>
      <c r="GCV110" s="364"/>
      <c r="GCW110" s="364"/>
      <c r="GCX110" s="364"/>
      <c r="GCY110" s="364"/>
      <c r="GCZ110" s="364"/>
      <c r="GDA110" s="364"/>
      <c r="GDB110" s="364"/>
      <c r="GDC110" s="364"/>
      <c r="GDD110" s="364"/>
      <c r="GDE110" s="364"/>
      <c r="GDF110" s="364"/>
      <c r="GDG110" s="364"/>
      <c r="GDH110" s="364"/>
      <c r="GDI110" s="364"/>
      <c r="GDJ110" s="364"/>
      <c r="GDK110" s="364"/>
      <c r="GDL110" s="364"/>
      <c r="GDM110" s="364"/>
      <c r="GDN110" s="364"/>
      <c r="GDO110" s="364"/>
      <c r="GDP110" s="364"/>
      <c r="GDQ110" s="364"/>
      <c r="GDR110" s="364"/>
      <c r="GDS110" s="364"/>
      <c r="GDT110" s="364"/>
      <c r="GDU110" s="364"/>
      <c r="GDV110" s="364"/>
      <c r="GDW110" s="364"/>
      <c r="GDX110" s="364"/>
      <c r="GDY110" s="364"/>
      <c r="GDZ110" s="364"/>
      <c r="GEA110" s="364"/>
      <c r="GEB110" s="364"/>
      <c r="GEC110" s="364"/>
      <c r="GED110" s="364"/>
      <c r="GEE110" s="364"/>
      <c r="GEF110" s="364"/>
      <c r="GEG110" s="364"/>
      <c r="GEH110" s="364"/>
      <c r="GEI110" s="364"/>
      <c r="GEJ110" s="364"/>
      <c r="GEK110" s="364"/>
      <c r="GEL110" s="364"/>
      <c r="GEM110" s="364"/>
      <c r="GEN110" s="364"/>
      <c r="GEO110" s="364"/>
      <c r="GEP110" s="364"/>
      <c r="GEQ110" s="364"/>
      <c r="GER110" s="364"/>
      <c r="GES110" s="364"/>
      <c r="GET110" s="364"/>
      <c r="GEU110" s="364"/>
      <c r="GEV110" s="364"/>
      <c r="GEW110" s="364"/>
      <c r="GEX110" s="364"/>
      <c r="GEY110" s="364"/>
      <c r="GEZ110" s="364"/>
      <c r="GFA110" s="364"/>
      <c r="GFB110" s="364"/>
      <c r="GFC110" s="364"/>
      <c r="GFD110" s="364"/>
      <c r="GFE110" s="364"/>
      <c r="GFF110" s="364"/>
      <c r="GFG110" s="364"/>
      <c r="GFH110" s="364"/>
      <c r="GFI110" s="364"/>
      <c r="GFJ110" s="364"/>
      <c r="GFK110" s="364"/>
      <c r="GFL110" s="364"/>
      <c r="GFM110" s="364"/>
      <c r="GFN110" s="364"/>
      <c r="GFO110" s="364"/>
      <c r="GFP110" s="364"/>
      <c r="GFQ110" s="364"/>
      <c r="GFR110" s="364"/>
      <c r="GFS110" s="364"/>
      <c r="GFT110" s="364"/>
      <c r="GFU110" s="364"/>
      <c r="GFV110" s="364"/>
      <c r="GFW110" s="364"/>
      <c r="GFX110" s="364"/>
      <c r="GFY110" s="364"/>
      <c r="GFZ110" s="364"/>
      <c r="GGA110" s="364"/>
      <c r="GGB110" s="364"/>
      <c r="GGC110" s="364"/>
      <c r="GGD110" s="364"/>
      <c r="GGE110" s="364"/>
      <c r="GGF110" s="364"/>
      <c r="GGG110" s="364"/>
      <c r="GGH110" s="364"/>
      <c r="GGI110" s="364"/>
      <c r="GGJ110" s="364"/>
      <c r="GGK110" s="364"/>
      <c r="GGL110" s="364"/>
      <c r="GGM110" s="364"/>
      <c r="GGN110" s="364"/>
      <c r="GGO110" s="364"/>
      <c r="GGP110" s="364"/>
      <c r="GGQ110" s="364"/>
      <c r="GGR110" s="364"/>
      <c r="GGS110" s="364"/>
      <c r="GGT110" s="364"/>
      <c r="GGU110" s="364"/>
      <c r="GGV110" s="364"/>
      <c r="GGW110" s="364"/>
      <c r="GGX110" s="364"/>
      <c r="GGY110" s="364"/>
      <c r="GGZ110" s="364"/>
      <c r="GHA110" s="364"/>
      <c r="GHB110" s="364"/>
      <c r="GHC110" s="364"/>
      <c r="GHD110" s="364"/>
      <c r="GHE110" s="364"/>
      <c r="GHF110" s="364"/>
      <c r="GHG110" s="364"/>
      <c r="GHH110" s="364"/>
      <c r="GHI110" s="364"/>
      <c r="GHJ110" s="364"/>
      <c r="GHK110" s="364"/>
      <c r="GHL110" s="364"/>
      <c r="GHM110" s="364"/>
      <c r="GHN110" s="364"/>
      <c r="GHO110" s="364"/>
      <c r="GHP110" s="364"/>
      <c r="GHQ110" s="364"/>
      <c r="GHR110" s="364"/>
      <c r="GHS110" s="364"/>
      <c r="GHT110" s="364"/>
      <c r="GHU110" s="364"/>
      <c r="GHV110" s="364"/>
      <c r="GHW110" s="364"/>
      <c r="GHX110" s="364"/>
      <c r="GHY110" s="364"/>
      <c r="GHZ110" s="364"/>
      <c r="GIA110" s="364"/>
      <c r="GIB110" s="364"/>
      <c r="GIC110" s="364"/>
      <c r="GID110" s="364"/>
      <c r="GIE110" s="364"/>
      <c r="GIF110" s="364"/>
      <c r="GIG110" s="364"/>
      <c r="GIH110" s="364"/>
      <c r="GII110" s="364"/>
      <c r="GIJ110" s="364"/>
      <c r="GIK110" s="364"/>
      <c r="GIL110" s="364"/>
      <c r="GIM110" s="364"/>
      <c r="GIN110" s="364"/>
      <c r="GIO110" s="364"/>
      <c r="GIP110" s="364"/>
      <c r="GIQ110" s="364"/>
      <c r="GIR110" s="364"/>
      <c r="GIS110" s="364"/>
      <c r="GIT110" s="364"/>
      <c r="GIU110" s="364"/>
      <c r="GIV110" s="364"/>
      <c r="GIW110" s="364"/>
      <c r="GIX110" s="364"/>
      <c r="GIY110" s="364"/>
      <c r="GIZ110" s="364"/>
      <c r="GJA110" s="364"/>
      <c r="GJB110" s="364"/>
      <c r="GJC110" s="364"/>
      <c r="GJD110" s="364"/>
      <c r="GJE110" s="364"/>
      <c r="GJF110" s="364"/>
      <c r="GJG110" s="364"/>
      <c r="GJH110" s="364"/>
      <c r="GJI110" s="364"/>
      <c r="GJJ110" s="364"/>
      <c r="GJK110" s="364"/>
      <c r="GJL110" s="364"/>
      <c r="GJM110" s="364"/>
      <c r="GJN110" s="364"/>
      <c r="GJO110" s="364"/>
      <c r="GJP110" s="364"/>
      <c r="GJQ110" s="364"/>
      <c r="GJR110" s="364"/>
      <c r="GJS110" s="364"/>
      <c r="GJT110" s="364"/>
      <c r="GJU110" s="364"/>
      <c r="GJV110" s="364"/>
      <c r="GJW110" s="364"/>
      <c r="GJX110" s="364"/>
      <c r="GJY110" s="364"/>
      <c r="GJZ110" s="364"/>
      <c r="GKA110" s="364"/>
      <c r="GKB110" s="364"/>
      <c r="GKC110" s="364"/>
      <c r="GKD110" s="364"/>
      <c r="GKE110" s="364"/>
      <c r="GKF110" s="364"/>
      <c r="GKG110" s="364"/>
      <c r="GKH110" s="364"/>
      <c r="GKI110" s="364"/>
      <c r="GKJ110" s="364"/>
      <c r="GKK110" s="364"/>
      <c r="GKL110" s="364"/>
      <c r="GKM110" s="364"/>
      <c r="GKN110" s="364"/>
      <c r="GKO110" s="364"/>
      <c r="GKP110" s="364"/>
      <c r="GKQ110" s="364"/>
      <c r="GKR110" s="364"/>
      <c r="GKS110" s="364"/>
      <c r="GKT110" s="364"/>
      <c r="GKU110" s="364"/>
      <c r="GKV110" s="364"/>
      <c r="GKW110" s="364"/>
      <c r="GKX110" s="364"/>
      <c r="GKY110" s="364"/>
      <c r="GKZ110" s="364"/>
      <c r="GLA110" s="364"/>
      <c r="GLB110" s="364"/>
      <c r="GLC110" s="364"/>
      <c r="GLD110" s="364"/>
      <c r="GLE110" s="364"/>
      <c r="GLF110" s="364"/>
      <c r="GLG110" s="364"/>
      <c r="GLH110" s="364"/>
      <c r="GLI110" s="364"/>
      <c r="GLJ110" s="364"/>
      <c r="GLK110" s="364"/>
      <c r="GLL110" s="364"/>
      <c r="GLM110" s="364"/>
      <c r="GLN110" s="364"/>
      <c r="GLO110" s="364"/>
      <c r="GLP110" s="364"/>
      <c r="GLQ110" s="364"/>
      <c r="GLR110" s="364"/>
      <c r="GLS110" s="364"/>
      <c r="GLT110" s="364"/>
      <c r="GLU110" s="364"/>
      <c r="GLV110" s="364"/>
      <c r="GLW110" s="364"/>
      <c r="GLX110" s="364"/>
      <c r="GLY110" s="364"/>
      <c r="GLZ110" s="364"/>
      <c r="GMA110" s="364"/>
      <c r="GMB110" s="364"/>
      <c r="GMC110" s="364"/>
      <c r="GMD110" s="364"/>
      <c r="GME110" s="364"/>
      <c r="GMF110" s="364"/>
      <c r="GMG110" s="364"/>
      <c r="GMH110" s="364"/>
      <c r="GMI110" s="364"/>
      <c r="GMJ110" s="364"/>
      <c r="GMK110" s="364"/>
      <c r="GML110" s="364"/>
      <c r="GMM110" s="364"/>
      <c r="GMN110" s="364"/>
      <c r="GMO110" s="364"/>
      <c r="GMP110" s="364"/>
      <c r="GMQ110" s="364"/>
      <c r="GMR110" s="364"/>
      <c r="GMS110" s="364"/>
      <c r="GMT110" s="364"/>
      <c r="GMU110" s="364"/>
      <c r="GMV110" s="364"/>
      <c r="GMW110" s="364"/>
      <c r="GMX110" s="364"/>
      <c r="GMY110" s="364"/>
      <c r="GMZ110" s="364"/>
      <c r="GNA110" s="364"/>
      <c r="GNB110" s="364"/>
      <c r="GNC110" s="364"/>
      <c r="GND110" s="364"/>
      <c r="GNE110" s="364"/>
      <c r="GNF110" s="364"/>
      <c r="GNG110" s="364"/>
      <c r="GNH110" s="364"/>
      <c r="GNI110" s="364"/>
      <c r="GNJ110" s="364"/>
      <c r="GNK110" s="364"/>
      <c r="GNL110" s="364"/>
      <c r="GNM110" s="364"/>
      <c r="GNN110" s="364"/>
      <c r="GNO110" s="364"/>
      <c r="GNP110" s="364"/>
      <c r="GNQ110" s="364"/>
      <c r="GNR110" s="364"/>
      <c r="GNS110" s="364"/>
      <c r="GNT110" s="364"/>
      <c r="GNU110" s="364"/>
      <c r="GNV110" s="364"/>
      <c r="GNW110" s="364"/>
      <c r="GNX110" s="364"/>
      <c r="GNY110" s="364"/>
      <c r="GNZ110" s="364"/>
      <c r="GOA110" s="364"/>
      <c r="GOB110" s="364"/>
      <c r="GOC110" s="364"/>
      <c r="GOD110" s="364"/>
      <c r="GOE110" s="364"/>
      <c r="GOF110" s="364"/>
      <c r="GOG110" s="364"/>
      <c r="GOH110" s="364"/>
      <c r="GOI110" s="364"/>
      <c r="GOJ110" s="364"/>
      <c r="GOK110" s="364"/>
      <c r="GOL110" s="364"/>
      <c r="GOM110" s="364"/>
      <c r="GON110" s="364"/>
      <c r="GOO110" s="364"/>
      <c r="GOP110" s="364"/>
      <c r="GOQ110" s="364"/>
      <c r="GOR110" s="364"/>
      <c r="GOS110" s="364"/>
      <c r="GOT110" s="364"/>
      <c r="GOU110" s="364"/>
      <c r="GOV110" s="364"/>
      <c r="GOW110" s="364"/>
      <c r="GOX110" s="364"/>
      <c r="GOY110" s="364"/>
      <c r="GOZ110" s="364"/>
      <c r="GPA110" s="364"/>
      <c r="GPB110" s="364"/>
      <c r="GPC110" s="364"/>
      <c r="GPD110" s="364"/>
      <c r="GPE110" s="364"/>
      <c r="GPF110" s="364"/>
      <c r="GPG110" s="364"/>
      <c r="GPH110" s="364"/>
      <c r="GPI110" s="364"/>
      <c r="GPJ110" s="364"/>
      <c r="GPK110" s="364"/>
      <c r="GPL110" s="364"/>
      <c r="GPM110" s="364"/>
      <c r="GPN110" s="364"/>
      <c r="GPO110" s="364"/>
      <c r="GPP110" s="364"/>
      <c r="GPQ110" s="364"/>
      <c r="GPR110" s="364"/>
      <c r="GPS110" s="364"/>
      <c r="GPT110" s="364"/>
      <c r="GPU110" s="364"/>
      <c r="GPV110" s="364"/>
      <c r="GPW110" s="364"/>
      <c r="GPX110" s="364"/>
      <c r="GPY110" s="364"/>
      <c r="GPZ110" s="364"/>
      <c r="GQA110" s="364"/>
      <c r="GQB110" s="364"/>
      <c r="GQC110" s="364"/>
      <c r="GQD110" s="364"/>
      <c r="GQE110" s="364"/>
      <c r="GQF110" s="364"/>
      <c r="GQG110" s="364"/>
      <c r="GQH110" s="364"/>
      <c r="GQI110" s="364"/>
      <c r="GQJ110" s="364"/>
      <c r="GQK110" s="364"/>
      <c r="GQL110" s="364"/>
      <c r="GQM110" s="364"/>
      <c r="GQN110" s="364"/>
      <c r="GQO110" s="364"/>
      <c r="GQP110" s="364"/>
      <c r="GQQ110" s="364"/>
      <c r="GQR110" s="364"/>
      <c r="GQS110" s="364"/>
      <c r="GQT110" s="364"/>
      <c r="GQU110" s="364"/>
      <c r="GQV110" s="364"/>
      <c r="GQW110" s="364"/>
      <c r="GQX110" s="364"/>
      <c r="GQY110" s="364"/>
      <c r="GQZ110" s="364"/>
      <c r="GRA110" s="364"/>
      <c r="GRB110" s="364"/>
      <c r="GRC110" s="364"/>
      <c r="GRD110" s="364"/>
      <c r="GRE110" s="364"/>
      <c r="GRF110" s="364"/>
      <c r="GRG110" s="364"/>
      <c r="GRH110" s="364"/>
      <c r="GRI110" s="364"/>
      <c r="GRJ110" s="364"/>
      <c r="GRK110" s="364"/>
      <c r="GRL110" s="364"/>
      <c r="GRM110" s="364"/>
      <c r="GRN110" s="364"/>
      <c r="GRO110" s="364"/>
      <c r="GRP110" s="364"/>
      <c r="GRQ110" s="364"/>
      <c r="GRR110" s="364"/>
      <c r="GRS110" s="364"/>
      <c r="GRT110" s="364"/>
      <c r="GRU110" s="364"/>
      <c r="GRV110" s="364"/>
      <c r="GRW110" s="364"/>
      <c r="GRX110" s="364"/>
      <c r="GRY110" s="364"/>
      <c r="GRZ110" s="364"/>
      <c r="GSA110" s="364"/>
      <c r="GSB110" s="364"/>
      <c r="GSC110" s="364"/>
      <c r="GSD110" s="364"/>
      <c r="GSE110" s="364"/>
      <c r="GSF110" s="364"/>
      <c r="GSG110" s="364"/>
      <c r="GSH110" s="364"/>
      <c r="GSI110" s="364"/>
      <c r="GSJ110" s="364"/>
      <c r="GSK110" s="364"/>
      <c r="GSL110" s="364"/>
      <c r="GSM110" s="364"/>
      <c r="GSN110" s="364"/>
      <c r="GSO110" s="364"/>
      <c r="GSP110" s="364"/>
      <c r="GSQ110" s="364"/>
      <c r="GSR110" s="364"/>
      <c r="GSS110" s="364"/>
      <c r="GST110" s="364"/>
      <c r="GSU110" s="364"/>
      <c r="GSV110" s="364"/>
      <c r="GSW110" s="364"/>
      <c r="GSX110" s="364"/>
      <c r="GSY110" s="364"/>
      <c r="GSZ110" s="364"/>
      <c r="GTA110" s="364"/>
      <c r="GTB110" s="364"/>
      <c r="GTC110" s="364"/>
      <c r="GTD110" s="364"/>
      <c r="GTE110" s="364"/>
      <c r="GTF110" s="364"/>
      <c r="GTG110" s="364"/>
      <c r="GTH110" s="364"/>
      <c r="GTI110" s="364"/>
      <c r="GTJ110" s="364"/>
      <c r="GTK110" s="364"/>
      <c r="GTL110" s="364"/>
      <c r="GTM110" s="364"/>
      <c r="GTN110" s="364"/>
      <c r="GTO110" s="364"/>
      <c r="GTP110" s="364"/>
      <c r="GTQ110" s="364"/>
      <c r="GTR110" s="364"/>
      <c r="GTS110" s="364"/>
      <c r="GTT110" s="364"/>
      <c r="GTU110" s="364"/>
      <c r="GTV110" s="364"/>
      <c r="GTW110" s="364"/>
      <c r="GTX110" s="364"/>
      <c r="GTY110" s="364"/>
      <c r="GTZ110" s="364"/>
      <c r="GUA110" s="364"/>
      <c r="GUB110" s="364"/>
      <c r="GUC110" s="364"/>
      <c r="GUD110" s="364"/>
      <c r="GUE110" s="364"/>
      <c r="GUF110" s="364"/>
      <c r="GUG110" s="364"/>
      <c r="GUH110" s="364"/>
      <c r="GUI110" s="364"/>
      <c r="GUJ110" s="364"/>
      <c r="GUK110" s="364"/>
      <c r="GUL110" s="364"/>
      <c r="GUM110" s="364"/>
      <c r="GUN110" s="364"/>
      <c r="GUO110" s="364"/>
      <c r="GUP110" s="364"/>
      <c r="GUQ110" s="364"/>
      <c r="GUR110" s="364"/>
      <c r="GUS110" s="364"/>
      <c r="GUT110" s="364"/>
      <c r="GUU110" s="364"/>
      <c r="GUV110" s="364"/>
      <c r="GUW110" s="364"/>
      <c r="GUX110" s="364"/>
      <c r="GUY110" s="364"/>
      <c r="GUZ110" s="364"/>
      <c r="GVA110" s="364"/>
      <c r="GVB110" s="364"/>
      <c r="GVC110" s="364"/>
      <c r="GVD110" s="364"/>
      <c r="GVE110" s="364"/>
      <c r="GVF110" s="364"/>
      <c r="GVG110" s="364"/>
      <c r="GVH110" s="364"/>
      <c r="GVI110" s="364"/>
      <c r="GVJ110" s="364"/>
      <c r="GVK110" s="364"/>
      <c r="GVL110" s="364"/>
      <c r="GVM110" s="364"/>
      <c r="GVN110" s="364"/>
      <c r="GVO110" s="364"/>
      <c r="GVP110" s="364"/>
      <c r="GVQ110" s="364"/>
      <c r="GVR110" s="364"/>
      <c r="GVS110" s="364"/>
      <c r="GVT110" s="364"/>
      <c r="GVU110" s="364"/>
      <c r="GVV110" s="364"/>
      <c r="GVW110" s="364"/>
      <c r="GVX110" s="364"/>
      <c r="GVY110" s="364"/>
      <c r="GVZ110" s="364"/>
      <c r="GWA110" s="364"/>
      <c r="GWB110" s="364"/>
      <c r="GWC110" s="364"/>
      <c r="GWD110" s="364"/>
      <c r="GWE110" s="364"/>
      <c r="GWF110" s="364"/>
      <c r="GWG110" s="364"/>
      <c r="GWH110" s="364"/>
      <c r="GWI110" s="364"/>
      <c r="GWJ110" s="364"/>
      <c r="GWK110" s="364"/>
      <c r="GWL110" s="364"/>
      <c r="GWM110" s="364"/>
      <c r="GWN110" s="364"/>
      <c r="GWO110" s="364"/>
      <c r="GWP110" s="364"/>
      <c r="GWQ110" s="364"/>
      <c r="GWR110" s="364"/>
      <c r="GWS110" s="364"/>
      <c r="GWT110" s="364"/>
      <c r="GWU110" s="364"/>
      <c r="GWV110" s="364"/>
      <c r="GWW110" s="364"/>
      <c r="GWX110" s="364"/>
      <c r="GWY110" s="364"/>
      <c r="GWZ110" s="364"/>
      <c r="GXA110" s="364"/>
      <c r="GXB110" s="364"/>
      <c r="GXC110" s="364"/>
      <c r="GXD110" s="364"/>
      <c r="GXE110" s="364"/>
      <c r="GXF110" s="364"/>
      <c r="GXG110" s="364"/>
      <c r="GXH110" s="364"/>
      <c r="GXI110" s="364"/>
      <c r="GXJ110" s="364"/>
      <c r="GXK110" s="364"/>
      <c r="GXL110" s="364"/>
      <c r="GXM110" s="364"/>
      <c r="GXN110" s="364"/>
      <c r="GXO110" s="364"/>
      <c r="GXP110" s="364"/>
      <c r="GXQ110" s="364"/>
      <c r="GXR110" s="364"/>
      <c r="GXS110" s="364"/>
      <c r="GXT110" s="364"/>
      <c r="GXU110" s="364"/>
      <c r="GXV110" s="364"/>
      <c r="GXW110" s="364"/>
      <c r="GXX110" s="364"/>
      <c r="GXY110" s="364"/>
      <c r="GXZ110" s="364"/>
      <c r="GYA110" s="364"/>
      <c r="GYB110" s="364"/>
      <c r="GYC110" s="364"/>
      <c r="GYD110" s="364"/>
      <c r="GYE110" s="364"/>
      <c r="GYF110" s="364"/>
      <c r="GYG110" s="364"/>
      <c r="GYH110" s="364"/>
      <c r="GYI110" s="364"/>
      <c r="GYJ110" s="364"/>
      <c r="GYK110" s="364"/>
      <c r="GYL110" s="364"/>
      <c r="GYM110" s="364"/>
      <c r="GYN110" s="364"/>
      <c r="GYO110" s="364"/>
      <c r="GYP110" s="364"/>
      <c r="GYQ110" s="364"/>
      <c r="GYR110" s="364"/>
      <c r="GYS110" s="364"/>
      <c r="GYT110" s="364"/>
      <c r="GYU110" s="364"/>
      <c r="GYV110" s="364"/>
      <c r="GYW110" s="364"/>
      <c r="GYX110" s="364"/>
      <c r="GYY110" s="364"/>
      <c r="GYZ110" s="364"/>
      <c r="GZA110" s="364"/>
      <c r="GZB110" s="364"/>
      <c r="GZC110" s="364"/>
      <c r="GZD110" s="364"/>
      <c r="GZE110" s="364"/>
      <c r="GZF110" s="364"/>
      <c r="GZG110" s="364"/>
      <c r="GZH110" s="364"/>
      <c r="GZI110" s="364"/>
      <c r="GZJ110" s="364"/>
      <c r="GZK110" s="364"/>
      <c r="GZL110" s="364"/>
      <c r="GZM110" s="364"/>
      <c r="GZN110" s="364"/>
      <c r="GZO110" s="364"/>
      <c r="GZP110" s="364"/>
      <c r="GZQ110" s="364"/>
      <c r="GZR110" s="364"/>
      <c r="GZS110" s="364"/>
      <c r="GZT110" s="364"/>
      <c r="GZU110" s="364"/>
      <c r="GZV110" s="364"/>
      <c r="GZW110" s="364"/>
      <c r="GZX110" s="364"/>
      <c r="GZY110" s="364"/>
      <c r="GZZ110" s="364"/>
      <c r="HAA110" s="364"/>
      <c r="HAB110" s="364"/>
      <c r="HAC110" s="364"/>
      <c r="HAD110" s="364"/>
      <c r="HAE110" s="364"/>
      <c r="HAF110" s="364"/>
      <c r="HAG110" s="364"/>
      <c r="HAH110" s="364"/>
      <c r="HAI110" s="364"/>
      <c r="HAJ110" s="364"/>
      <c r="HAK110" s="364"/>
      <c r="HAL110" s="364"/>
      <c r="HAM110" s="364"/>
      <c r="HAN110" s="364"/>
      <c r="HAO110" s="364"/>
      <c r="HAP110" s="364"/>
      <c r="HAQ110" s="364"/>
      <c r="HAR110" s="364"/>
      <c r="HAS110" s="364"/>
      <c r="HAT110" s="364"/>
      <c r="HAU110" s="364"/>
      <c r="HAV110" s="364"/>
      <c r="HAW110" s="364"/>
      <c r="HAX110" s="364"/>
      <c r="HAY110" s="364"/>
      <c r="HAZ110" s="364"/>
      <c r="HBA110" s="364"/>
      <c r="HBB110" s="364"/>
      <c r="HBC110" s="364"/>
      <c r="HBD110" s="364"/>
      <c r="HBE110" s="364"/>
      <c r="HBF110" s="364"/>
      <c r="HBG110" s="364"/>
      <c r="HBH110" s="364"/>
      <c r="HBI110" s="364"/>
      <c r="HBJ110" s="364"/>
      <c r="HBK110" s="364"/>
      <c r="HBL110" s="364"/>
      <c r="HBM110" s="364"/>
      <c r="HBN110" s="364"/>
      <c r="HBO110" s="364"/>
      <c r="HBP110" s="364"/>
      <c r="HBQ110" s="364"/>
      <c r="HBR110" s="364"/>
      <c r="HBS110" s="364"/>
      <c r="HBT110" s="364"/>
      <c r="HBU110" s="364"/>
      <c r="HBV110" s="364"/>
      <c r="HBW110" s="364"/>
      <c r="HBX110" s="364"/>
      <c r="HBY110" s="364"/>
      <c r="HBZ110" s="364"/>
      <c r="HCA110" s="364"/>
      <c r="HCB110" s="364"/>
      <c r="HCC110" s="364"/>
      <c r="HCD110" s="364"/>
      <c r="HCE110" s="364"/>
      <c r="HCF110" s="364"/>
      <c r="HCG110" s="364"/>
      <c r="HCH110" s="364"/>
      <c r="HCI110" s="364"/>
      <c r="HCJ110" s="364"/>
      <c r="HCK110" s="364"/>
      <c r="HCL110" s="364"/>
      <c r="HCM110" s="364"/>
      <c r="HCN110" s="364"/>
      <c r="HCO110" s="364"/>
      <c r="HCP110" s="364"/>
      <c r="HCQ110" s="364"/>
      <c r="HCR110" s="364"/>
      <c r="HCS110" s="364"/>
      <c r="HCT110" s="364"/>
      <c r="HCU110" s="364"/>
      <c r="HCV110" s="364"/>
      <c r="HCW110" s="364"/>
      <c r="HCX110" s="364"/>
      <c r="HCY110" s="364"/>
      <c r="HCZ110" s="364"/>
      <c r="HDA110" s="364"/>
      <c r="HDB110" s="364"/>
      <c r="HDC110" s="364"/>
      <c r="HDD110" s="364"/>
      <c r="HDE110" s="364"/>
      <c r="HDF110" s="364"/>
      <c r="HDG110" s="364"/>
      <c r="HDH110" s="364"/>
      <c r="HDI110" s="364"/>
      <c r="HDJ110" s="364"/>
      <c r="HDK110" s="364"/>
      <c r="HDL110" s="364"/>
      <c r="HDM110" s="364"/>
      <c r="HDN110" s="364"/>
      <c r="HDO110" s="364"/>
      <c r="HDP110" s="364"/>
      <c r="HDQ110" s="364"/>
      <c r="HDR110" s="364"/>
      <c r="HDS110" s="364"/>
      <c r="HDT110" s="364"/>
      <c r="HDU110" s="364"/>
      <c r="HDV110" s="364"/>
      <c r="HDW110" s="364"/>
      <c r="HDX110" s="364"/>
      <c r="HDY110" s="364"/>
      <c r="HDZ110" s="364"/>
      <c r="HEA110" s="364"/>
      <c r="HEB110" s="364"/>
      <c r="HEC110" s="364"/>
      <c r="HED110" s="364"/>
      <c r="HEE110" s="364"/>
      <c r="HEF110" s="364"/>
      <c r="HEG110" s="364"/>
      <c r="HEH110" s="364"/>
      <c r="HEI110" s="364"/>
      <c r="HEJ110" s="364"/>
      <c r="HEK110" s="364"/>
      <c r="HEL110" s="364"/>
      <c r="HEM110" s="364"/>
      <c r="HEN110" s="364"/>
      <c r="HEO110" s="364"/>
      <c r="HEP110" s="364"/>
      <c r="HEQ110" s="364"/>
      <c r="HER110" s="364"/>
      <c r="HES110" s="364"/>
      <c r="HET110" s="364"/>
      <c r="HEU110" s="364"/>
      <c r="HEV110" s="364"/>
      <c r="HEW110" s="364"/>
      <c r="HEX110" s="364"/>
      <c r="HEY110" s="364"/>
      <c r="HEZ110" s="364"/>
      <c r="HFA110" s="364"/>
      <c r="HFB110" s="364"/>
      <c r="HFC110" s="364"/>
      <c r="HFD110" s="364"/>
      <c r="HFE110" s="364"/>
      <c r="HFF110" s="364"/>
      <c r="HFG110" s="364"/>
      <c r="HFH110" s="364"/>
      <c r="HFI110" s="364"/>
      <c r="HFJ110" s="364"/>
      <c r="HFK110" s="364"/>
      <c r="HFL110" s="364"/>
      <c r="HFM110" s="364"/>
      <c r="HFN110" s="364"/>
      <c r="HFO110" s="364"/>
      <c r="HFP110" s="364"/>
      <c r="HFQ110" s="364"/>
      <c r="HFR110" s="364"/>
      <c r="HFS110" s="364"/>
      <c r="HFT110" s="364"/>
      <c r="HFU110" s="364"/>
      <c r="HFV110" s="364"/>
      <c r="HFW110" s="364"/>
      <c r="HFX110" s="364"/>
      <c r="HFY110" s="364"/>
      <c r="HFZ110" s="364"/>
      <c r="HGA110" s="364"/>
      <c r="HGB110" s="364"/>
      <c r="HGC110" s="364"/>
      <c r="HGD110" s="364"/>
      <c r="HGE110" s="364"/>
      <c r="HGF110" s="364"/>
      <c r="HGG110" s="364"/>
      <c r="HGH110" s="364"/>
      <c r="HGI110" s="364"/>
      <c r="HGJ110" s="364"/>
      <c r="HGK110" s="364"/>
      <c r="HGL110" s="364"/>
      <c r="HGM110" s="364"/>
      <c r="HGN110" s="364"/>
      <c r="HGO110" s="364"/>
      <c r="HGP110" s="364"/>
      <c r="HGQ110" s="364"/>
      <c r="HGR110" s="364"/>
      <c r="HGS110" s="364"/>
      <c r="HGT110" s="364"/>
      <c r="HGU110" s="364"/>
      <c r="HGV110" s="364"/>
      <c r="HGW110" s="364"/>
      <c r="HGX110" s="364"/>
      <c r="HGY110" s="364"/>
      <c r="HGZ110" s="364"/>
      <c r="HHA110" s="364"/>
      <c r="HHB110" s="364"/>
      <c r="HHC110" s="364"/>
      <c r="HHD110" s="364"/>
      <c r="HHE110" s="364"/>
      <c r="HHF110" s="364"/>
      <c r="HHG110" s="364"/>
      <c r="HHH110" s="364"/>
      <c r="HHI110" s="364"/>
      <c r="HHJ110" s="364"/>
      <c r="HHK110" s="364"/>
      <c r="HHL110" s="364"/>
      <c r="HHM110" s="364"/>
      <c r="HHN110" s="364"/>
      <c r="HHO110" s="364"/>
      <c r="HHP110" s="364"/>
      <c r="HHQ110" s="364"/>
      <c r="HHR110" s="364"/>
      <c r="HHS110" s="364"/>
      <c r="HHT110" s="364"/>
      <c r="HHU110" s="364"/>
      <c r="HHV110" s="364"/>
      <c r="HHW110" s="364"/>
      <c r="HHX110" s="364"/>
      <c r="HHY110" s="364"/>
      <c r="HHZ110" s="364"/>
      <c r="HIA110" s="364"/>
      <c r="HIB110" s="364"/>
      <c r="HIC110" s="364"/>
      <c r="HID110" s="364"/>
      <c r="HIE110" s="364"/>
      <c r="HIF110" s="364"/>
      <c r="HIG110" s="364"/>
      <c r="HIH110" s="364"/>
      <c r="HII110" s="364"/>
      <c r="HIJ110" s="364"/>
      <c r="HIK110" s="364"/>
      <c r="HIL110" s="364"/>
      <c r="HIM110" s="364"/>
      <c r="HIN110" s="364"/>
      <c r="HIO110" s="364"/>
      <c r="HIP110" s="364"/>
      <c r="HIQ110" s="364"/>
      <c r="HIR110" s="364"/>
      <c r="HIS110" s="364"/>
      <c r="HIT110" s="364"/>
      <c r="HIU110" s="364"/>
      <c r="HIV110" s="364"/>
      <c r="HIW110" s="364"/>
      <c r="HIX110" s="364"/>
      <c r="HIY110" s="364"/>
      <c r="HIZ110" s="364"/>
      <c r="HJA110" s="364"/>
      <c r="HJB110" s="364"/>
      <c r="HJC110" s="364"/>
      <c r="HJD110" s="364"/>
      <c r="HJE110" s="364"/>
      <c r="HJF110" s="364"/>
      <c r="HJG110" s="364"/>
      <c r="HJH110" s="364"/>
      <c r="HJI110" s="364"/>
      <c r="HJJ110" s="364"/>
      <c r="HJK110" s="364"/>
      <c r="HJL110" s="364"/>
      <c r="HJM110" s="364"/>
      <c r="HJN110" s="364"/>
      <c r="HJO110" s="364"/>
      <c r="HJP110" s="364"/>
      <c r="HJQ110" s="364"/>
      <c r="HJR110" s="364"/>
      <c r="HJS110" s="364"/>
      <c r="HJT110" s="364"/>
      <c r="HJU110" s="364"/>
      <c r="HJV110" s="364"/>
      <c r="HJW110" s="364"/>
      <c r="HJX110" s="364"/>
      <c r="HJY110" s="364"/>
      <c r="HJZ110" s="364"/>
      <c r="HKA110" s="364"/>
      <c r="HKB110" s="364"/>
      <c r="HKC110" s="364"/>
      <c r="HKD110" s="364"/>
      <c r="HKE110" s="364"/>
      <c r="HKF110" s="364"/>
      <c r="HKG110" s="364"/>
      <c r="HKH110" s="364"/>
      <c r="HKI110" s="364"/>
      <c r="HKJ110" s="364"/>
      <c r="HKK110" s="364"/>
      <c r="HKL110" s="364"/>
      <c r="HKM110" s="364"/>
      <c r="HKN110" s="364"/>
      <c r="HKO110" s="364"/>
      <c r="HKP110" s="364"/>
      <c r="HKQ110" s="364"/>
      <c r="HKR110" s="364"/>
      <c r="HKS110" s="364"/>
      <c r="HKT110" s="364"/>
      <c r="HKU110" s="364"/>
      <c r="HKV110" s="364"/>
      <c r="HKW110" s="364"/>
      <c r="HKX110" s="364"/>
      <c r="HKY110" s="364"/>
      <c r="HKZ110" s="364"/>
      <c r="HLA110" s="364"/>
      <c r="HLB110" s="364"/>
      <c r="HLC110" s="364"/>
      <c r="HLD110" s="364"/>
      <c r="HLE110" s="364"/>
      <c r="HLF110" s="364"/>
      <c r="HLG110" s="364"/>
      <c r="HLH110" s="364"/>
      <c r="HLI110" s="364"/>
      <c r="HLJ110" s="364"/>
      <c r="HLK110" s="364"/>
      <c r="HLL110" s="364"/>
      <c r="HLM110" s="364"/>
      <c r="HLN110" s="364"/>
      <c r="HLO110" s="364"/>
      <c r="HLP110" s="364"/>
      <c r="HLQ110" s="364"/>
      <c r="HLR110" s="364"/>
      <c r="HLS110" s="364"/>
      <c r="HLT110" s="364"/>
      <c r="HLU110" s="364"/>
      <c r="HLV110" s="364"/>
      <c r="HLW110" s="364"/>
      <c r="HLX110" s="364"/>
      <c r="HLY110" s="364"/>
      <c r="HLZ110" s="364"/>
      <c r="HMA110" s="364"/>
      <c r="HMB110" s="364"/>
      <c r="HMC110" s="364"/>
      <c r="HMD110" s="364"/>
      <c r="HME110" s="364"/>
      <c r="HMF110" s="364"/>
      <c r="HMG110" s="364"/>
      <c r="HMH110" s="364"/>
      <c r="HMI110" s="364"/>
      <c r="HMJ110" s="364"/>
      <c r="HMK110" s="364"/>
      <c r="HML110" s="364"/>
      <c r="HMM110" s="364"/>
      <c r="HMN110" s="364"/>
      <c r="HMO110" s="364"/>
      <c r="HMP110" s="364"/>
      <c r="HMQ110" s="364"/>
      <c r="HMR110" s="364"/>
      <c r="HMS110" s="364"/>
      <c r="HMT110" s="364"/>
      <c r="HMU110" s="364"/>
      <c r="HMV110" s="364"/>
      <c r="HMW110" s="364"/>
      <c r="HMX110" s="364"/>
      <c r="HMY110" s="364"/>
      <c r="HMZ110" s="364"/>
      <c r="HNA110" s="364"/>
      <c r="HNB110" s="364"/>
      <c r="HNC110" s="364"/>
      <c r="HND110" s="364"/>
      <c r="HNE110" s="364"/>
      <c r="HNF110" s="364"/>
      <c r="HNG110" s="364"/>
      <c r="HNH110" s="364"/>
      <c r="HNI110" s="364"/>
      <c r="HNJ110" s="364"/>
      <c r="HNK110" s="364"/>
      <c r="HNL110" s="364"/>
      <c r="HNM110" s="364"/>
      <c r="HNN110" s="364"/>
      <c r="HNO110" s="364"/>
      <c r="HNP110" s="364"/>
      <c r="HNQ110" s="364"/>
      <c r="HNR110" s="364"/>
      <c r="HNS110" s="364"/>
      <c r="HNT110" s="364"/>
      <c r="HNU110" s="364"/>
      <c r="HNV110" s="364"/>
      <c r="HNW110" s="364"/>
      <c r="HNX110" s="364"/>
      <c r="HNY110" s="364"/>
      <c r="HNZ110" s="364"/>
      <c r="HOA110" s="364"/>
      <c r="HOB110" s="364"/>
      <c r="HOC110" s="364"/>
      <c r="HOD110" s="364"/>
      <c r="HOE110" s="364"/>
      <c r="HOF110" s="364"/>
      <c r="HOG110" s="364"/>
      <c r="HOH110" s="364"/>
      <c r="HOI110" s="364"/>
      <c r="HOJ110" s="364"/>
      <c r="HOK110" s="364"/>
      <c r="HOL110" s="364"/>
      <c r="HOM110" s="364"/>
      <c r="HON110" s="364"/>
      <c r="HOO110" s="364"/>
      <c r="HOP110" s="364"/>
      <c r="HOQ110" s="364"/>
      <c r="HOR110" s="364"/>
      <c r="HOS110" s="364"/>
      <c r="HOT110" s="364"/>
      <c r="HOU110" s="364"/>
      <c r="HOV110" s="364"/>
      <c r="HOW110" s="364"/>
      <c r="HOX110" s="364"/>
      <c r="HOY110" s="364"/>
      <c r="HOZ110" s="364"/>
      <c r="HPA110" s="364"/>
      <c r="HPB110" s="364"/>
      <c r="HPC110" s="364"/>
      <c r="HPD110" s="364"/>
      <c r="HPE110" s="364"/>
      <c r="HPF110" s="364"/>
      <c r="HPG110" s="364"/>
      <c r="HPH110" s="364"/>
      <c r="HPI110" s="364"/>
      <c r="HPJ110" s="364"/>
      <c r="HPK110" s="364"/>
      <c r="HPL110" s="364"/>
      <c r="HPM110" s="364"/>
      <c r="HPN110" s="364"/>
      <c r="HPO110" s="364"/>
      <c r="HPP110" s="364"/>
      <c r="HPQ110" s="364"/>
      <c r="HPR110" s="364"/>
      <c r="HPS110" s="364"/>
      <c r="HPT110" s="364"/>
      <c r="HPU110" s="364"/>
      <c r="HPV110" s="364"/>
      <c r="HPW110" s="364"/>
      <c r="HPX110" s="364"/>
      <c r="HPY110" s="364"/>
      <c r="HPZ110" s="364"/>
      <c r="HQA110" s="364"/>
      <c r="HQB110" s="364"/>
      <c r="HQC110" s="364"/>
      <c r="HQD110" s="364"/>
      <c r="HQE110" s="364"/>
      <c r="HQF110" s="364"/>
      <c r="HQG110" s="364"/>
      <c r="HQH110" s="364"/>
      <c r="HQI110" s="364"/>
      <c r="HQJ110" s="364"/>
      <c r="HQK110" s="364"/>
      <c r="HQL110" s="364"/>
      <c r="HQM110" s="364"/>
      <c r="HQN110" s="364"/>
      <c r="HQO110" s="364"/>
      <c r="HQP110" s="364"/>
      <c r="HQQ110" s="364"/>
      <c r="HQR110" s="364"/>
      <c r="HQS110" s="364"/>
      <c r="HQT110" s="364"/>
      <c r="HQU110" s="364"/>
      <c r="HQV110" s="364"/>
      <c r="HQW110" s="364"/>
      <c r="HQX110" s="364"/>
      <c r="HQY110" s="364"/>
      <c r="HQZ110" s="364"/>
      <c r="HRA110" s="364"/>
      <c r="HRB110" s="364"/>
      <c r="HRC110" s="364"/>
      <c r="HRD110" s="364"/>
      <c r="HRE110" s="364"/>
      <c r="HRF110" s="364"/>
      <c r="HRG110" s="364"/>
      <c r="HRH110" s="364"/>
      <c r="HRI110" s="364"/>
      <c r="HRJ110" s="364"/>
      <c r="HRK110" s="364"/>
      <c r="HRL110" s="364"/>
      <c r="HRM110" s="364"/>
      <c r="HRN110" s="364"/>
      <c r="HRO110" s="364"/>
      <c r="HRP110" s="364"/>
      <c r="HRQ110" s="364"/>
      <c r="HRR110" s="364"/>
      <c r="HRS110" s="364"/>
      <c r="HRT110" s="364"/>
      <c r="HRU110" s="364"/>
      <c r="HRV110" s="364"/>
      <c r="HRW110" s="364"/>
      <c r="HRX110" s="364"/>
      <c r="HRY110" s="364"/>
      <c r="HRZ110" s="364"/>
      <c r="HSA110" s="364"/>
      <c r="HSB110" s="364"/>
      <c r="HSC110" s="364"/>
      <c r="HSD110" s="364"/>
      <c r="HSE110" s="364"/>
      <c r="HSF110" s="364"/>
      <c r="HSG110" s="364"/>
      <c r="HSH110" s="364"/>
      <c r="HSI110" s="364"/>
      <c r="HSJ110" s="364"/>
      <c r="HSK110" s="364"/>
      <c r="HSL110" s="364"/>
      <c r="HSM110" s="364"/>
      <c r="HSN110" s="364"/>
      <c r="HSO110" s="364"/>
      <c r="HSP110" s="364"/>
      <c r="HSQ110" s="364"/>
      <c r="HSR110" s="364"/>
      <c r="HSS110" s="364"/>
      <c r="HST110" s="364"/>
      <c r="HSU110" s="364"/>
      <c r="HSV110" s="364"/>
      <c r="HSW110" s="364"/>
      <c r="HSX110" s="364"/>
      <c r="HSY110" s="364"/>
      <c r="HSZ110" s="364"/>
      <c r="HTA110" s="364"/>
      <c r="HTB110" s="364"/>
      <c r="HTC110" s="364"/>
      <c r="HTD110" s="364"/>
      <c r="HTE110" s="364"/>
      <c r="HTF110" s="364"/>
      <c r="HTG110" s="364"/>
      <c r="HTH110" s="364"/>
      <c r="HTI110" s="364"/>
      <c r="HTJ110" s="364"/>
      <c r="HTK110" s="364"/>
      <c r="HTL110" s="364"/>
      <c r="HTM110" s="364"/>
      <c r="HTN110" s="364"/>
      <c r="HTO110" s="364"/>
      <c r="HTP110" s="364"/>
      <c r="HTQ110" s="364"/>
      <c r="HTR110" s="364"/>
      <c r="HTS110" s="364"/>
      <c r="HTT110" s="364"/>
      <c r="HTU110" s="364"/>
      <c r="HTV110" s="364"/>
      <c r="HTW110" s="364"/>
      <c r="HTX110" s="364"/>
      <c r="HTY110" s="364"/>
      <c r="HTZ110" s="364"/>
      <c r="HUA110" s="364"/>
      <c r="HUB110" s="364"/>
      <c r="HUC110" s="364"/>
      <c r="HUD110" s="364"/>
      <c r="HUE110" s="364"/>
      <c r="HUF110" s="364"/>
      <c r="HUG110" s="364"/>
      <c r="HUH110" s="364"/>
      <c r="HUI110" s="364"/>
      <c r="HUJ110" s="364"/>
      <c r="HUK110" s="364"/>
      <c r="HUL110" s="364"/>
      <c r="HUM110" s="364"/>
      <c r="HUN110" s="364"/>
      <c r="HUO110" s="364"/>
      <c r="HUP110" s="364"/>
      <c r="HUQ110" s="364"/>
      <c r="HUR110" s="364"/>
      <c r="HUS110" s="364"/>
      <c r="HUT110" s="364"/>
      <c r="HUU110" s="364"/>
      <c r="HUV110" s="364"/>
      <c r="HUW110" s="364"/>
      <c r="HUX110" s="364"/>
      <c r="HUY110" s="364"/>
      <c r="HUZ110" s="364"/>
      <c r="HVA110" s="364"/>
      <c r="HVB110" s="364"/>
      <c r="HVC110" s="364"/>
      <c r="HVD110" s="364"/>
      <c r="HVE110" s="364"/>
      <c r="HVF110" s="364"/>
      <c r="HVG110" s="364"/>
      <c r="HVH110" s="364"/>
      <c r="HVI110" s="364"/>
      <c r="HVJ110" s="364"/>
      <c r="HVK110" s="364"/>
      <c r="HVL110" s="364"/>
      <c r="HVM110" s="364"/>
      <c r="HVN110" s="364"/>
      <c r="HVO110" s="364"/>
      <c r="HVP110" s="364"/>
      <c r="HVQ110" s="364"/>
      <c r="HVR110" s="364"/>
      <c r="HVS110" s="364"/>
      <c r="HVT110" s="364"/>
      <c r="HVU110" s="364"/>
      <c r="HVV110" s="364"/>
      <c r="HVW110" s="364"/>
      <c r="HVX110" s="364"/>
      <c r="HVY110" s="364"/>
      <c r="HVZ110" s="364"/>
      <c r="HWA110" s="364"/>
      <c r="HWB110" s="364"/>
      <c r="HWC110" s="364"/>
      <c r="HWD110" s="364"/>
      <c r="HWE110" s="364"/>
      <c r="HWF110" s="364"/>
      <c r="HWG110" s="364"/>
      <c r="HWH110" s="364"/>
      <c r="HWI110" s="364"/>
      <c r="HWJ110" s="364"/>
      <c r="HWK110" s="364"/>
      <c r="HWL110" s="364"/>
      <c r="HWM110" s="364"/>
      <c r="HWN110" s="364"/>
      <c r="HWO110" s="364"/>
      <c r="HWP110" s="364"/>
      <c r="HWQ110" s="364"/>
      <c r="HWR110" s="364"/>
      <c r="HWS110" s="364"/>
      <c r="HWT110" s="364"/>
      <c r="HWU110" s="364"/>
      <c r="HWV110" s="364"/>
      <c r="HWW110" s="364"/>
      <c r="HWX110" s="364"/>
      <c r="HWY110" s="364"/>
      <c r="HWZ110" s="364"/>
      <c r="HXA110" s="364"/>
      <c r="HXB110" s="364"/>
      <c r="HXC110" s="364"/>
      <c r="HXD110" s="364"/>
      <c r="HXE110" s="364"/>
      <c r="HXF110" s="364"/>
      <c r="HXG110" s="364"/>
      <c r="HXH110" s="364"/>
      <c r="HXI110" s="364"/>
      <c r="HXJ110" s="364"/>
      <c r="HXK110" s="364"/>
      <c r="HXL110" s="364"/>
      <c r="HXM110" s="364"/>
      <c r="HXN110" s="364"/>
      <c r="HXO110" s="364"/>
      <c r="HXP110" s="364"/>
      <c r="HXQ110" s="364"/>
      <c r="HXR110" s="364"/>
      <c r="HXS110" s="364"/>
      <c r="HXT110" s="364"/>
      <c r="HXU110" s="364"/>
      <c r="HXV110" s="364"/>
      <c r="HXW110" s="364"/>
      <c r="HXX110" s="364"/>
      <c r="HXY110" s="364"/>
      <c r="HXZ110" s="364"/>
      <c r="HYA110" s="364"/>
      <c r="HYB110" s="364"/>
      <c r="HYC110" s="364"/>
      <c r="HYD110" s="364"/>
      <c r="HYE110" s="364"/>
      <c r="HYF110" s="364"/>
      <c r="HYG110" s="364"/>
      <c r="HYH110" s="364"/>
      <c r="HYI110" s="364"/>
      <c r="HYJ110" s="364"/>
      <c r="HYK110" s="364"/>
      <c r="HYL110" s="364"/>
      <c r="HYM110" s="364"/>
      <c r="HYN110" s="364"/>
      <c r="HYO110" s="364"/>
      <c r="HYP110" s="364"/>
      <c r="HYQ110" s="364"/>
      <c r="HYR110" s="364"/>
      <c r="HYS110" s="364"/>
      <c r="HYT110" s="364"/>
      <c r="HYU110" s="364"/>
      <c r="HYV110" s="364"/>
      <c r="HYW110" s="364"/>
      <c r="HYX110" s="364"/>
      <c r="HYY110" s="364"/>
      <c r="HYZ110" s="364"/>
      <c r="HZA110" s="364"/>
      <c r="HZB110" s="364"/>
      <c r="HZC110" s="364"/>
      <c r="HZD110" s="364"/>
      <c r="HZE110" s="364"/>
      <c r="HZF110" s="364"/>
      <c r="HZG110" s="364"/>
      <c r="HZH110" s="364"/>
      <c r="HZI110" s="364"/>
      <c r="HZJ110" s="364"/>
      <c r="HZK110" s="364"/>
      <c r="HZL110" s="364"/>
      <c r="HZM110" s="364"/>
      <c r="HZN110" s="364"/>
      <c r="HZO110" s="364"/>
      <c r="HZP110" s="364"/>
      <c r="HZQ110" s="364"/>
      <c r="HZR110" s="364"/>
      <c r="HZS110" s="364"/>
      <c r="HZT110" s="364"/>
      <c r="HZU110" s="364"/>
      <c r="HZV110" s="364"/>
      <c r="HZW110" s="364"/>
      <c r="HZX110" s="364"/>
      <c r="HZY110" s="364"/>
      <c r="HZZ110" s="364"/>
      <c r="IAA110" s="364"/>
      <c r="IAB110" s="364"/>
      <c r="IAC110" s="364"/>
      <c r="IAD110" s="364"/>
      <c r="IAE110" s="364"/>
      <c r="IAF110" s="364"/>
      <c r="IAG110" s="364"/>
      <c r="IAH110" s="364"/>
      <c r="IAI110" s="364"/>
      <c r="IAJ110" s="364"/>
      <c r="IAK110" s="364"/>
      <c r="IAL110" s="364"/>
      <c r="IAM110" s="364"/>
      <c r="IAN110" s="364"/>
      <c r="IAO110" s="364"/>
      <c r="IAP110" s="364"/>
      <c r="IAQ110" s="364"/>
      <c r="IAR110" s="364"/>
      <c r="IAS110" s="364"/>
      <c r="IAT110" s="364"/>
      <c r="IAU110" s="364"/>
      <c r="IAV110" s="364"/>
      <c r="IAW110" s="364"/>
      <c r="IAX110" s="364"/>
      <c r="IAY110" s="364"/>
      <c r="IAZ110" s="364"/>
      <c r="IBA110" s="364"/>
      <c r="IBB110" s="364"/>
      <c r="IBC110" s="364"/>
      <c r="IBD110" s="364"/>
      <c r="IBE110" s="364"/>
      <c r="IBF110" s="364"/>
      <c r="IBG110" s="364"/>
      <c r="IBH110" s="364"/>
      <c r="IBI110" s="364"/>
      <c r="IBJ110" s="364"/>
      <c r="IBK110" s="364"/>
      <c r="IBL110" s="364"/>
      <c r="IBM110" s="364"/>
      <c r="IBN110" s="364"/>
      <c r="IBO110" s="364"/>
      <c r="IBP110" s="364"/>
      <c r="IBQ110" s="364"/>
      <c r="IBR110" s="364"/>
      <c r="IBS110" s="364"/>
      <c r="IBT110" s="364"/>
      <c r="IBU110" s="364"/>
      <c r="IBV110" s="364"/>
      <c r="IBW110" s="364"/>
      <c r="IBX110" s="364"/>
      <c r="IBY110" s="364"/>
      <c r="IBZ110" s="364"/>
      <c r="ICA110" s="364"/>
      <c r="ICB110" s="364"/>
      <c r="ICC110" s="364"/>
      <c r="ICD110" s="364"/>
      <c r="ICE110" s="364"/>
      <c r="ICF110" s="364"/>
      <c r="ICG110" s="364"/>
      <c r="ICH110" s="364"/>
      <c r="ICI110" s="364"/>
      <c r="ICJ110" s="364"/>
      <c r="ICK110" s="364"/>
      <c r="ICL110" s="364"/>
      <c r="ICM110" s="364"/>
      <c r="ICN110" s="364"/>
      <c r="ICO110" s="364"/>
      <c r="ICP110" s="364"/>
      <c r="ICQ110" s="364"/>
      <c r="ICR110" s="364"/>
      <c r="ICS110" s="364"/>
      <c r="ICT110" s="364"/>
      <c r="ICU110" s="364"/>
      <c r="ICV110" s="364"/>
      <c r="ICW110" s="364"/>
      <c r="ICX110" s="364"/>
      <c r="ICY110" s="364"/>
      <c r="ICZ110" s="364"/>
      <c r="IDA110" s="364"/>
      <c r="IDB110" s="364"/>
      <c r="IDC110" s="364"/>
      <c r="IDD110" s="364"/>
      <c r="IDE110" s="364"/>
      <c r="IDF110" s="364"/>
      <c r="IDG110" s="364"/>
      <c r="IDH110" s="364"/>
      <c r="IDI110" s="364"/>
      <c r="IDJ110" s="364"/>
      <c r="IDK110" s="364"/>
      <c r="IDL110" s="364"/>
      <c r="IDM110" s="364"/>
      <c r="IDN110" s="364"/>
      <c r="IDO110" s="364"/>
      <c r="IDP110" s="364"/>
      <c r="IDQ110" s="364"/>
      <c r="IDR110" s="364"/>
      <c r="IDS110" s="364"/>
      <c r="IDT110" s="364"/>
      <c r="IDU110" s="364"/>
      <c r="IDV110" s="364"/>
      <c r="IDW110" s="364"/>
      <c r="IDX110" s="364"/>
      <c r="IDY110" s="364"/>
      <c r="IDZ110" s="364"/>
      <c r="IEA110" s="364"/>
      <c r="IEB110" s="364"/>
      <c r="IEC110" s="364"/>
      <c r="IED110" s="364"/>
      <c r="IEE110" s="364"/>
      <c r="IEF110" s="364"/>
      <c r="IEG110" s="364"/>
      <c r="IEH110" s="364"/>
      <c r="IEI110" s="364"/>
      <c r="IEJ110" s="364"/>
      <c r="IEK110" s="364"/>
      <c r="IEL110" s="364"/>
      <c r="IEM110" s="364"/>
      <c r="IEN110" s="364"/>
      <c r="IEO110" s="364"/>
      <c r="IEP110" s="364"/>
      <c r="IEQ110" s="364"/>
      <c r="IER110" s="364"/>
      <c r="IES110" s="364"/>
      <c r="IET110" s="364"/>
      <c r="IEU110" s="364"/>
      <c r="IEV110" s="364"/>
      <c r="IEW110" s="364"/>
      <c r="IEX110" s="364"/>
      <c r="IEY110" s="364"/>
      <c r="IEZ110" s="364"/>
      <c r="IFA110" s="364"/>
      <c r="IFB110" s="364"/>
      <c r="IFC110" s="364"/>
      <c r="IFD110" s="364"/>
      <c r="IFE110" s="364"/>
      <c r="IFF110" s="364"/>
      <c r="IFG110" s="364"/>
      <c r="IFH110" s="364"/>
      <c r="IFI110" s="364"/>
      <c r="IFJ110" s="364"/>
      <c r="IFK110" s="364"/>
      <c r="IFL110" s="364"/>
      <c r="IFM110" s="364"/>
      <c r="IFN110" s="364"/>
      <c r="IFO110" s="364"/>
      <c r="IFP110" s="364"/>
      <c r="IFQ110" s="364"/>
      <c r="IFR110" s="364"/>
      <c r="IFS110" s="364"/>
      <c r="IFT110" s="364"/>
      <c r="IFU110" s="364"/>
      <c r="IFV110" s="364"/>
      <c r="IFW110" s="364"/>
      <c r="IFX110" s="364"/>
      <c r="IFY110" s="364"/>
      <c r="IFZ110" s="364"/>
      <c r="IGA110" s="364"/>
      <c r="IGB110" s="364"/>
      <c r="IGC110" s="364"/>
      <c r="IGD110" s="364"/>
      <c r="IGE110" s="364"/>
      <c r="IGF110" s="364"/>
      <c r="IGG110" s="364"/>
      <c r="IGH110" s="364"/>
      <c r="IGI110" s="364"/>
      <c r="IGJ110" s="364"/>
      <c r="IGK110" s="364"/>
      <c r="IGL110" s="364"/>
      <c r="IGM110" s="364"/>
      <c r="IGN110" s="364"/>
      <c r="IGO110" s="364"/>
      <c r="IGP110" s="364"/>
      <c r="IGQ110" s="364"/>
      <c r="IGR110" s="364"/>
      <c r="IGS110" s="364"/>
      <c r="IGT110" s="364"/>
      <c r="IGU110" s="364"/>
      <c r="IGV110" s="364"/>
      <c r="IGW110" s="364"/>
      <c r="IGX110" s="364"/>
      <c r="IGY110" s="364"/>
      <c r="IGZ110" s="364"/>
      <c r="IHA110" s="364"/>
      <c r="IHB110" s="364"/>
      <c r="IHC110" s="364"/>
      <c r="IHD110" s="364"/>
      <c r="IHE110" s="364"/>
      <c r="IHF110" s="364"/>
      <c r="IHG110" s="364"/>
      <c r="IHH110" s="364"/>
      <c r="IHI110" s="364"/>
      <c r="IHJ110" s="364"/>
      <c r="IHK110" s="364"/>
      <c r="IHL110" s="364"/>
      <c r="IHM110" s="364"/>
      <c r="IHN110" s="364"/>
      <c r="IHO110" s="364"/>
      <c r="IHP110" s="364"/>
      <c r="IHQ110" s="364"/>
      <c r="IHR110" s="364"/>
      <c r="IHS110" s="364"/>
      <c r="IHT110" s="364"/>
      <c r="IHU110" s="364"/>
      <c r="IHV110" s="364"/>
      <c r="IHW110" s="364"/>
      <c r="IHX110" s="364"/>
      <c r="IHY110" s="364"/>
      <c r="IHZ110" s="364"/>
      <c r="IIA110" s="364"/>
      <c r="IIB110" s="364"/>
      <c r="IIC110" s="364"/>
      <c r="IID110" s="364"/>
      <c r="IIE110" s="364"/>
      <c r="IIF110" s="364"/>
      <c r="IIG110" s="364"/>
      <c r="IIH110" s="364"/>
      <c r="III110" s="364"/>
      <c r="IIJ110" s="364"/>
      <c r="IIK110" s="364"/>
      <c r="IIL110" s="364"/>
      <c r="IIM110" s="364"/>
      <c r="IIN110" s="364"/>
      <c r="IIO110" s="364"/>
      <c r="IIP110" s="364"/>
      <c r="IIQ110" s="364"/>
      <c r="IIR110" s="364"/>
      <c r="IIS110" s="364"/>
      <c r="IIT110" s="364"/>
      <c r="IIU110" s="364"/>
      <c r="IIV110" s="364"/>
      <c r="IIW110" s="364"/>
      <c r="IIX110" s="364"/>
      <c r="IIY110" s="364"/>
      <c r="IIZ110" s="364"/>
      <c r="IJA110" s="364"/>
      <c r="IJB110" s="364"/>
      <c r="IJC110" s="364"/>
      <c r="IJD110" s="364"/>
      <c r="IJE110" s="364"/>
      <c r="IJF110" s="364"/>
      <c r="IJG110" s="364"/>
      <c r="IJH110" s="364"/>
      <c r="IJI110" s="364"/>
      <c r="IJJ110" s="364"/>
      <c r="IJK110" s="364"/>
      <c r="IJL110" s="364"/>
      <c r="IJM110" s="364"/>
      <c r="IJN110" s="364"/>
      <c r="IJO110" s="364"/>
      <c r="IJP110" s="364"/>
      <c r="IJQ110" s="364"/>
      <c r="IJR110" s="364"/>
      <c r="IJS110" s="364"/>
      <c r="IJT110" s="364"/>
      <c r="IJU110" s="364"/>
      <c r="IJV110" s="364"/>
      <c r="IJW110" s="364"/>
      <c r="IJX110" s="364"/>
      <c r="IJY110" s="364"/>
      <c r="IJZ110" s="364"/>
      <c r="IKA110" s="364"/>
      <c r="IKB110" s="364"/>
      <c r="IKC110" s="364"/>
      <c r="IKD110" s="364"/>
      <c r="IKE110" s="364"/>
      <c r="IKF110" s="364"/>
      <c r="IKG110" s="364"/>
      <c r="IKH110" s="364"/>
      <c r="IKI110" s="364"/>
      <c r="IKJ110" s="364"/>
      <c r="IKK110" s="364"/>
      <c r="IKL110" s="364"/>
      <c r="IKM110" s="364"/>
      <c r="IKN110" s="364"/>
      <c r="IKO110" s="364"/>
      <c r="IKP110" s="364"/>
      <c r="IKQ110" s="364"/>
      <c r="IKR110" s="364"/>
      <c r="IKS110" s="364"/>
      <c r="IKT110" s="364"/>
      <c r="IKU110" s="364"/>
      <c r="IKV110" s="364"/>
      <c r="IKW110" s="364"/>
      <c r="IKX110" s="364"/>
      <c r="IKY110" s="364"/>
      <c r="IKZ110" s="364"/>
      <c r="ILA110" s="364"/>
      <c r="ILB110" s="364"/>
      <c r="ILC110" s="364"/>
      <c r="ILD110" s="364"/>
      <c r="ILE110" s="364"/>
      <c r="ILF110" s="364"/>
      <c r="ILG110" s="364"/>
      <c r="ILH110" s="364"/>
      <c r="ILI110" s="364"/>
      <c r="ILJ110" s="364"/>
      <c r="ILK110" s="364"/>
      <c r="ILL110" s="364"/>
      <c r="ILM110" s="364"/>
      <c r="ILN110" s="364"/>
      <c r="ILO110" s="364"/>
      <c r="ILP110" s="364"/>
      <c r="ILQ110" s="364"/>
      <c r="ILR110" s="364"/>
      <c r="ILS110" s="364"/>
      <c r="ILT110" s="364"/>
      <c r="ILU110" s="364"/>
      <c r="ILV110" s="364"/>
      <c r="ILW110" s="364"/>
      <c r="ILX110" s="364"/>
      <c r="ILY110" s="364"/>
      <c r="ILZ110" s="364"/>
      <c r="IMA110" s="364"/>
      <c r="IMB110" s="364"/>
      <c r="IMC110" s="364"/>
      <c r="IMD110" s="364"/>
      <c r="IME110" s="364"/>
      <c r="IMF110" s="364"/>
      <c r="IMG110" s="364"/>
      <c r="IMH110" s="364"/>
      <c r="IMI110" s="364"/>
      <c r="IMJ110" s="364"/>
      <c r="IMK110" s="364"/>
      <c r="IML110" s="364"/>
      <c r="IMM110" s="364"/>
      <c r="IMN110" s="364"/>
      <c r="IMO110" s="364"/>
      <c r="IMP110" s="364"/>
      <c r="IMQ110" s="364"/>
      <c r="IMR110" s="364"/>
      <c r="IMS110" s="364"/>
      <c r="IMT110" s="364"/>
      <c r="IMU110" s="364"/>
      <c r="IMV110" s="364"/>
      <c r="IMW110" s="364"/>
      <c r="IMX110" s="364"/>
      <c r="IMY110" s="364"/>
      <c r="IMZ110" s="364"/>
      <c r="INA110" s="364"/>
      <c r="INB110" s="364"/>
      <c r="INC110" s="364"/>
      <c r="IND110" s="364"/>
      <c r="INE110" s="364"/>
      <c r="INF110" s="364"/>
      <c r="ING110" s="364"/>
      <c r="INH110" s="364"/>
      <c r="INI110" s="364"/>
      <c r="INJ110" s="364"/>
      <c r="INK110" s="364"/>
      <c r="INL110" s="364"/>
      <c r="INM110" s="364"/>
      <c r="INN110" s="364"/>
      <c r="INO110" s="364"/>
      <c r="INP110" s="364"/>
      <c r="INQ110" s="364"/>
      <c r="INR110" s="364"/>
      <c r="INS110" s="364"/>
      <c r="INT110" s="364"/>
      <c r="INU110" s="364"/>
      <c r="INV110" s="364"/>
      <c r="INW110" s="364"/>
      <c r="INX110" s="364"/>
      <c r="INY110" s="364"/>
      <c r="INZ110" s="364"/>
      <c r="IOA110" s="364"/>
      <c r="IOB110" s="364"/>
      <c r="IOC110" s="364"/>
      <c r="IOD110" s="364"/>
      <c r="IOE110" s="364"/>
      <c r="IOF110" s="364"/>
      <c r="IOG110" s="364"/>
      <c r="IOH110" s="364"/>
      <c r="IOI110" s="364"/>
      <c r="IOJ110" s="364"/>
      <c r="IOK110" s="364"/>
      <c r="IOL110" s="364"/>
      <c r="IOM110" s="364"/>
      <c r="ION110" s="364"/>
      <c r="IOO110" s="364"/>
      <c r="IOP110" s="364"/>
      <c r="IOQ110" s="364"/>
      <c r="IOR110" s="364"/>
      <c r="IOS110" s="364"/>
      <c r="IOT110" s="364"/>
      <c r="IOU110" s="364"/>
      <c r="IOV110" s="364"/>
      <c r="IOW110" s="364"/>
      <c r="IOX110" s="364"/>
      <c r="IOY110" s="364"/>
      <c r="IOZ110" s="364"/>
      <c r="IPA110" s="364"/>
      <c r="IPB110" s="364"/>
      <c r="IPC110" s="364"/>
      <c r="IPD110" s="364"/>
      <c r="IPE110" s="364"/>
      <c r="IPF110" s="364"/>
      <c r="IPG110" s="364"/>
      <c r="IPH110" s="364"/>
      <c r="IPI110" s="364"/>
      <c r="IPJ110" s="364"/>
      <c r="IPK110" s="364"/>
      <c r="IPL110" s="364"/>
      <c r="IPM110" s="364"/>
      <c r="IPN110" s="364"/>
      <c r="IPO110" s="364"/>
      <c r="IPP110" s="364"/>
      <c r="IPQ110" s="364"/>
      <c r="IPR110" s="364"/>
      <c r="IPS110" s="364"/>
      <c r="IPT110" s="364"/>
      <c r="IPU110" s="364"/>
      <c r="IPV110" s="364"/>
      <c r="IPW110" s="364"/>
      <c r="IPX110" s="364"/>
      <c r="IPY110" s="364"/>
      <c r="IPZ110" s="364"/>
      <c r="IQA110" s="364"/>
      <c r="IQB110" s="364"/>
      <c r="IQC110" s="364"/>
      <c r="IQD110" s="364"/>
      <c r="IQE110" s="364"/>
      <c r="IQF110" s="364"/>
      <c r="IQG110" s="364"/>
      <c r="IQH110" s="364"/>
      <c r="IQI110" s="364"/>
      <c r="IQJ110" s="364"/>
      <c r="IQK110" s="364"/>
      <c r="IQL110" s="364"/>
      <c r="IQM110" s="364"/>
      <c r="IQN110" s="364"/>
      <c r="IQO110" s="364"/>
      <c r="IQP110" s="364"/>
      <c r="IQQ110" s="364"/>
      <c r="IQR110" s="364"/>
      <c r="IQS110" s="364"/>
      <c r="IQT110" s="364"/>
      <c r="IQU110" s="364"/>
      <c r="IQV110" s="364"/>
      <c r="IQW110" s="364"/>
      <c r="IQX110" s="364"/>
      <c r="IQY110" s="364"/>
      <c r="IQZ110" s="364"/>
      <c r="IRA110" s="364"/>
      <c r="IRB110" s="364"/>
      <c r="IRC110" s="364"/>
      <c r="IRD110" s="364"/>
      <c r="IRE110" s="364"/>
      <c r="IRF110" s="364"/>
      <c r="IRG110" s="364"/>
      <c r="IRH110" s="364"/>
      <c r="IRI110" s="364"/>
      <c r="IRJ110" s="364"/>
      <c r="IRK110" s="364"/>
      <c r="IRL110" s="364"/>
      <c r="IRM110" s="364"/>
      <c r="IRN110" s="364"/>
      <c r="IRO110" s="364"/>
      <c r="IRP110" s="364"/>
      <c r="IRQ110" s="364"/>
      <c r="IRR110" s="364"/>
      <c r="IRS110" s="364"/>
      <c r="IRT110" s="364"/>
      <c r="IRU110" s="364"/>
      <c r="IRV110" s="364"/>
      <c r="IRW110" s="364"/>
      <c r="IRX110" s="364"/>
      <c r="IRY110" s="364"/>
      <c r="IRZ110" s="364"/>
      <c r="ISA110" s="364"/>
      <c r="ISB110" s="364"/>
      <c r="ISC110" s="364"/>
      <c r="ISD110" s="364"/>
      <c r="ISE110" s="364"/>
      <c r="ISF110" s="364"/>
      <c r="ISG110" s="364"/>
      <c r="ISH110" s="364"/>
      <c r="ISI110" s="364"/>
      <c r="ISJ110" s="364"/>
      <c r="ISK110" s="364"/>
      <c r="ISL110" s="364"/>
      <c r="ISM110" s="364"/>
      <c r="ISN110" s="364"/>
      <c r="ISO110" s="364"/>
      <c r="ISP110" s="364"/>
      <c r="ISQ110" s="364"/>
      <c r="ISR110" s="364"/>
      <c r="ISS110" s="364"/>
      <c r="IST110" s="364"/>
      <c r="ISU110" s="364"/>
      <c r="ISV110" s="364"/>
      <c r="ISW110" s="364"/>
      <c r="ISX110" s="364"/>
      <c r="ISY110" s="364"/>
      <c r="ISZ110" s="364"/>
      <c r="ITA110" s="364"/>
      <c r="ITB110" s="364"/>
      <c r="ITC110" s="364"/>
      <c r="ITD110" s="364"/>
      <c r="ITE110" s="364"/>
      <c r="ITF110" s="364"/>
      <c r="ITG110" s="364"/>
      <c r="ITH110" s="364"/>
      <c r="ITI110" s="364"/>
      <c r="ITJ110" s="364"/>
      <c r="ITK110" s="364"/>
      <c r="ITL110" s="364"/>
      <c r="ITM110" s="364"/>
      <c r="ITN110" s="364"/>
      <c r="ITO110" s="364"/>
      <c r="ITP110" s="364"/>
      <c r="ITQ110" s="364"/>
      <c r="ITR110" s="364"/>
      <c r="ITS110" s="364"/>
      <c r="ITT110" s="364"/>
      <c r="ITU110" s="364"/>
      <c r="ITV110" s="364"/>
      <c r="ITW110" s="364"/>
      <c r="ITX110" s="364"/>
      <c r="ITY110" s="364"/>
      <c r="ITZ110" s="364"/>
      <c r="IUA110" s="364"/>
      <c r="IUB110" s="364"/>
      <c r="IUC110" s="364"/>
      <c r="IUD110" s="364"/>
      <c r="IUE110" s="364"/>
      <c r="IUF110" s="364"/>
      <c r="IUG110" s="364"/>
      <c r="IUH110" s="364"/>
      <c r="IUI110" s="364"/>
      <c r="IUJ110" s="364"/>
      <c r="IUK110" s="364"/>
      <c r="IUL110" s="364"/>
      <c r="IUM110" s="364"/>
      <c r="IUN110" s="364"/>
      <c r="IUO110" s="364"/>
      <c r="IUP110" s="364"/>
      <c r="IUQ110" s="364"/>
      <c r="IUR110" s="364"/>
      <c r="IUS110" s="364"/>
      <c r="IUT110" s="364"/>
      <c r="IUU110" s="364"/>
      <c r="IUV110" s="364"/>
      <c r="IUW110" s="364"/>
      <c r="IUX110" s="364"/>
      <c r="IUY110" s="364"/>
      <c r="IUZ110" s="364"/>
      <c r="IVA110" s="364"/>
      <c r="IVB110" s="364"/>
      <c r="IVC110" s="364"/>
      <c r="IVD110" s="364"/>
      <c r="IVE110" s="364"/>
      <c r="IVF110" s="364"/>
      <c r="IVG110" s="364"/>
      <c r="IVH110" s="364"/>
      <c r="IVI110" s="364"/>
      <c r="IVJ110" s="364"/>
      <c r="IVK110" s="364"/>
      <c r="IVL110" s="364"/>
      <c r="IVM110" s="364"/>
      <c r="IVN110" s="364"/>
      <c r="IVO110" s="364"/>
      <c r="IVP110" s="364"/>
      <c r="IVQ110" s="364"/>
      <c r="IVR110" s="364"/>
      <c r="IVS110" s="364"/>
      <c r="IVT110" s="364"/>
      <c r="IVU110" s="364"/>
      <c r="IVV110" s="364"/>
      <c r="IVW110" s="364"/>
      <c r="IVX110" s="364"/>
      <c r="IVY110" s="364"/>
      <c r="IVZ110" s="364"/>
      <c r="IWA110" s="364"/>
      <c r="IWB110" s="364"/>
      <c r="IWC110" s="364"/>
      <c r="IWD110" s="364"/>
      <c r="IWE110" s="364"/>
      <c r="IWF110" s="364"/>
      <c r="IWG110" s="364"/>
      <c r="IWH110" s="364"/>
      <c r="IWI110" s="364"/>
      <c r="IWJ110" s="364"/>
      <c r="IWK110" s="364"/>
      <c r="IWL110" s="364"/>
      <c r="IWM110" s="364"/>
      <c r="IWN110" s="364"/>
      <c r="IWO110" s="364"/>
      <c r="IWP110" s="364"/>
      <c r="IWQ110" s="364"/>
      <c r="IWR110" s="364"/>
      <c r="IWS110" s="364"/>
      <c r="IWT110" s="364"/>
      <c r="IWU110" s="364"/>
      <c r="IWV110" s="364"/>
      <c r="IWW110" s="364"/>
      <c r="IWX110" s="364"/>
      <c r="IWY110" s="364"/>
      <c r="IWZ110" s="364"/>
      <c r="IXA110" s="364"/>
      <c r="IXB110" s="364"/>
      <c r="IXC110" s="364"/>
      <c r="IXD110" s="364"/>
      <c r="IXE110" s="364"/>
      <c r="IXF110" s="364"/>
      <c r="IXG110" s="364"/>
      <c r="IXH110" s="364"/>
      <c r="IXI110" s="364"/>
      <c r="IXJ110" s="364"/>
      <c r="IXK110" s="364"/>
      <c r="IXL110" s="364"/>
      <c r="IXM110" s="364"/>
      <c r="IXN110" s="364"/>
      <c r="IXO110" s="364"/>
      <c r="IXP110" s="364"/>
      <c r="IXQ110" s="364"/>
      <c r="IXR110" s="364"/>
      <c r="IXS110" s="364"/>
      <c r="IXT110" s="364"/>
      <c r="IXU110" s="364"/>
      <c r="IXV110" s="364"/>
      <c r="IXW110" s="364"/>
      <c r="IXX110" s="364"/>
      <c r="IXY110" s="364"/>
      <c r="IXZ110" s="364"/>
      <c r="IYA110" s="364"/>
      <c r="IYB110" s="364"/>
      <c r="IYC110" s="364"/>
      <c r="IYD110" s="364"/>
      <c r="IYE110" s="364"/>
      <c r="IYF110" s="364"/>
      <c r="IYG110" s="364"/>
      <c r="IYH110" s="364"/>
      <c r="IYI110" s="364"/>
      <c r="IYJ110" s="364"/>
      <c r="IYK110" s="364"/>
      <c r="IYL110" s="364"/>
      <c r="IYM110" s="364"/>
      <c r="IYN110" s="364"/>
      <c r="IYO110" s="364"/>
      <c r="IYP110" s="364"/>
      <c r="IYQ110" s="364"/>
      <c r="IYR110" s="364"/>
      <c r="IYS110" s="364"/>
      <c r="IYT110" s="364"/>
      <c r="IYU110" s="364"/>
      <c r="IYV110" s="364"/>
      <c r="IYW110" s="364"/>
      <c r="IYX110" s="364"/>
      <c r="IYY110" s="364"/>
      <c r="IYZ110" s="364"/>
      <c r="IZA110" s="364"/>
      <c r="IZB110" s="364"/>
      <c r="IZC110" s="364"/>
      <c r="IZD110" s="364"/>
      <c r="IZE110" s="364"/>
      <c r="IZF110" s="364"/>
      <c r="IZG110" s="364"/>
      <c r="IZH110" s="364"/>
      <c r="IZI110" s="364"/>
      <c r="IZJ110" s="364"/>
      <c r="IZK110" s="364"/>
      <c r="IZL110" s="364"/>
      <c r="IZM110" s="364"/>
      <c r="IZN110" s="364"/>
      <c r="IZO110" s="364"/>
      <c r="IZP110" s="364"/>
      <c r="IZQ110" s="364"/>
      <c r="IZR110" s="364"/>
      <c r="IZS110" s="364"/>
      <c r="IZT110" s="364"/>
      <c r="IZU110" s="364"/>
      <c r="IZV110" s="364"/>
      <c r="IZW110" s="364"/>
      <c r="IZX110" s="364"/>
      <c r="IZY110" s="364"/>
      <c r="IZZ110" s="364"/>
      <c r="JAA110" s="364"/>
      <c r="JAB110" s="364"/>
      <c r="JAC110" s="364"/>
      <c r="JAD110" s="364"/>
      <c r="JAE110" s="364"/>
      <c r="JAF110" s="364"/>
      <c r="JAG110" s="364"/>
      <c r="JAH110" s="364"/>
      <c r="JAI110" s="364"/>
      <c r="JAJ110" s="364"/>
      <c r="JAK110" s="364"/>
      <c r="JAL110" s="364"/>
      <c r="JAM110" s="364"/>
      <c r="JAN110" s="364"/>
      <c r="JAO110" s="364"/>
      <c r="JAP110" s="364"/>
      <c r="JAQ110" s="364"/>
      <c r="JAR110" s="364"/>
      <c r="JAS110" s="364"/>
      <c r="JAT110" s="364"/>
      <c r="JAU110" s="364"/>
      <c r="JAV110" s="364"/>
      <c r="JAW110" s="364"/>
      <c r="JAX110" s="364"/>
      <c r="JAY110" s="364"/>
      <c r="JAZ110" s="364"/>
      <c r="JBA110" s="364"/>
      <c r="JBB110" s="364"/>
      <c r="JBC110" s="364"/>
      <c r="JBD110" s="364"/>
      <c r="JBE110" s="364"/>
      <c r="JBF110" s="364"/>
      <c r="JBG110" s="364"/>
      <c r="JBH110" s="364"/>
      <c r="JBI110" s="364"/>
      <c r="JBJ110" s="364"/>
      <c r="JBK110" s="364"/>
      <c r="JBL110" s="364"/>
      <c r="JBM110" s="364"/>
      <c r="JBN110" s="364"/>
      <c r="JBO110" s="364"/>
      <c r="JBP110" s="364"/>
      <c r="JBQ110" s="364"/>
      <c r="JBR110" s="364"/>
      <c r="JBS110" s="364"/>
      <c r="JBT110" s="364"/>
      <c r="JBU110" s="364"/>
      <c r="JBV110" s="364"/>
      <c r="JBW110" s="364"/>
      <c r="JBX110" s="364"/>
      <c r="JBY110" s="364"/>
      <c r="JBZ110" s="364"/>
      <c r="JCA110" s="364"/>
      <c r="JCB110" s="364"/>
      <c r="JCC110" s="364"/>
      <c r="JCD110" s="364"/>
      <c r="JCE110" s="364"/>
      <c r="JCF110" s="364"/>
      <c r="JCG110" s="364"/>
      <c r="JCH110" s="364"/>
      <c r="JCI110" s="364"/>
      <c r="JCJ110" s="364"/>
      <c r="JCK110" s="364"/>
      <c r="JCL110" s="364"/>
      <c r="JCM110" s="364"/>
      <c r="JCN110" s="364"/>
      <c r="JCO110" s="364"/>
      <c r="JCP110" s="364"/>
      <c r="JCQ110" s="364"/>
      <c r="JCR110" s="364"/>
      <c r="JCS110" s="364"/>
      <c r="JCT110" s="364"/>
      <c r="JCU110" s="364"/>
      <c r="JCV110" s="364"/>
      <c r="JCW110" s="364"/>
      <c r="JCX110" s="364"/>
      <c r="JCY110" s="364"/>
      <c r="JCZ110" s="364"/>
      <c r="JDA110" s="364"/>
      <c r="JDB110" s="364"/>
      <c r="JDC110" s="364"/>
      <c r="JDD110" s="364"/>
      <c r="JDE110" s="364"/>
      <c r="JDF110" s="364"/>
      <c r="JDG110" s="364"/>
      <c r="JDH110" s="364"/>
      <c r="JDI110" s="364"/>
      <c r="JDJ110" s="364"/>
      <c r="JDK110" s="364"/>
      <c r="JDL110" s="364"/>
      <c r="JDM110" s="364"/>
      <c r="JDN110" s="364"/>
      <c r="JDO110" s="364"/>
      <c r="JDP110" s="364"/>
      <c r="JDQ110" s="364"/>
      <c r="JDR110" s="364"/>
      <c r="JDS110" s="364"/>
      <c r="JDT110" s="364"/>
      <c r="JDU110" s="364"/>
      <c r="JDV110" s="364"/>
      <c r="JDW110" s="364"/>
      <c r="JDX110" s="364"/>
      <c r="JDY110" s="364"/>
      <c r="JDZ110" s="364"/>
      <c r="JEA110" s="364"/>
      <c r="JEB110" s="364"/>
      <c r="JEC110" s="364"/>
      <c r="JED110" s="364"/>
      <c r="JEE110" s="364"/>
      <c r="JEF110" s="364"/>
      <c r="JEG110" s="364"/>
      <c r="JEH110" s="364"/>
      <c r="JEI110" s="364"/>
      <c r="JEJ110" s="364"/>
      <c r="JEK110" s="364"/>
      <c r="JEL110" s="364"/>
      <c r="JEM110" s="364"/>
      <c r="JEN110" s="364"/>
      <c r="JEO110" s="364"/>
      <c r="JEP110" s="364"/>
      <c r="JEQ110" s="364"/>
      <c r="JER110" s="364"/>
      <c r="JES110" s="364"/>
      <c r="JET110" s="364"/>
      <c r="JEU110" s="364"/>
      <c r="JEV110" s="364"/>
      <c r="JEW110" s="364"/>
      <c r="JEX110" s="364"/>
      <c r="JEY110" s="364"/>
      <c r="JEZ110" s="364"/>
      <c r="JFA110" s="364"/>
      <c r="JFB110" s="364"/>
      <c r="JFC110" s="364"/>
      <c r="JFD110" s="364"/>
      <c r="JFE110" s="364"/>
      <c r="JFF110" s="364"/>
      <c r="JFG110" s="364"/>
      <c r="JFH110" s="364"/>
      <c r="JFI110" s="364"/>
      <c r="JFJ110" s="364"/>
      <c r="JFK110" s="364"/>
      <c r="JFL110" s="364"/>
      <c r="JFM110" s="364"/>
      <c r="JFN110" s="364"/>
      <c r="JFO110" s="364"/>
      <c r="JFP110" s="364"/>
      <c r="JFQ110" s="364"/>
      <c r="JFR110" s="364"/>
      <c r="JFS110" s="364"/>
      <c r="JFT110" s="364"/>
      <c r="JFU110" s="364"/>
      <c r="JFV110" s="364"/>
      <c r="JFW110" s="364"/>
      <c r="JFX110" s="364"/>
      <c r="JFY110" s="364"/>
      <c r="JFZ110" s="364"/>
      <c r="JGA110" s="364"/>
      <c r="JGB110" s="364"/>
      <c r="JGC110" s="364"/>
      <c r="JGD110" s="364"/>
      <c r="JGE110" s="364"/>
      <c r="JGF110" s="364"/>
      <c r="JGG110" s="364"/>
      <c r="JGH110" s="364"/>
      <c r="JGI110" s="364"/>
      <c r="JGJ110" s="364"/>
      <c r="JGK110" s="364"/>
      <c r="JGL110" s="364"/>
      <c r="JGM110" s="364"/>
      <c r="JGN110" s="364"/>
      <c r="JGO110" s="364"/>
      <c r="JGP110" s="364"/>
      <c r="JGQ110" s="364"/>
      <c r="JGR110" s="364"/>
      <c r="JGS110" s="364"/>
      <c r="JGT110" s="364"/>
      <c r="JGU110" s="364"/>
      <c r="JGV110" s="364"/>
      <c r="JGW110" s="364"/>
      <c r="JGX110" s="364"/>
      <c r="JGY110" s="364"/>
      <c r="JGZ110" s="364"/>
      <c r="JHA110" s="364"/>
      <c r="JHB110" s="364"/>
      <c r="JHC110" s="364"/>
      <c r="JHD110" s="364"/>
      <c r="JHE110" s="364"/>
      <c r="JHF110" s="364"/>
      <c r="JHG110" s="364"/>
      <c r="JHH110" s="364"/>
      <c r="JHI110" s="364"/>
      <c r="JHJ110" s="364"/>
      <c r="JHK110" s="364"/>
      <c r="JHL110" s="364"/>
      <c r="JHM110" s="364"/>
      <c r="JHN110" s="364"/>
      <c r="JHO110" s="364"/>
      <c r="JHP110" s="364"/>
      <c r="JHQ110" s="364"/>
      <c r="JHR110" s="364"/>
      <c r="JHS110" s="364"/>
      <c r="JHT110" s="364"/>
      <c r="JHU110" s="364"/>
      <c r="JHV110" s="364"/>
      <c r="JHW110" s="364"/>
      <c r="JHX110" s="364"/>
      <c r="JHY110" s="364"/>
      <c r="JHZ110" s="364"/>
      <c r="JIA110" s="364"/>
      <c r="JIB110" s="364"/>
      <c r="JIC110" s="364"/>
      <c r="JID110" s="364"/>
      <c r="JIE110" s="364"/>
      <c r="JIF110" s="364"/>
      <c r="JIG110" s="364"/>
      <c r="JIH110" s="364"/>
      <c r="JII110" s="364"/>
      <c r="JIJ110" s="364"/>
      <c r="JIK110" s="364"/>
      <c r="JIL110" s="364"/>
      <c r="JIM110" s="364"/>
      <c r="JIN110" s="364"/>
      <c r="JIO110" s="364"/>
      <c r="JIP110" s="364"/>
      <c r="JIQ110" s="364"/>
      <c r="JIR110" s="364"/>
      <c r="JIS110" s="364"/>
      <c r="JIT110" s="364"/>
      <c r="JIU110" s="364"/>
      <c r="JIV110" s="364"/>
      <c r="JIW110" s="364"/>
      <c r="JIX110" s="364"/>
      <c r="JIY110" s="364"/>
      <c r="JIZ110" s="364"/>
      <c r="JJA110" s="364"/>
      <c r="JJB110" s="364"/>
      <c r="JJC110" s="364"/>
      <c r="JJD110" s="364"/>
      <c r="JJE110" s="364"/>
      <c r="JJF110" s="364"/>
      <c r="JJG110" s="364"/>
      <c r="JJH110" s="364"/>
      <c r="JJI110" s="364"/>
      <c r="JJJ110" s="364"/>
      <c r="JJK110" s="364"/>
      <c r="JJL110" s="364"/>
      <c r="JJM110" s="364"/>
      <c r="JJN110" s="364"/>
      <c r="JJO110" s="364"/>
      <c r="JJP110" s="364"/>
      <c r="JJQ110" s="364"/>
      <c r="JJR110" s="364"/>
      <c r="JJS110" s="364"/>
      <c r="JJT110" s="364"/>
      <c r="JJU110" s="364"/>
      <c r="JJV110" s="364"/>
      <c r="JJW110" s="364"/>
      <c r="JJX110" s="364"/>
      <c r="JJY110" s="364"/>
      <c r="JJZ110" s="364"/>
      <c r="JKA110" s="364"/>
      <c r="JKB110" s="364"/>
      <c r="JKC110" s="364"/>
      <c r="JKD110" s="364"/>
      <c r="JKE110" s="364"/>
      <c r="JKF110" s="364"/>
      <c r="JKG110" s="364"/>
      <c r="JKH110" s="364"/>
      <c r="JKI110" s="364"/>
      <c r="JKJ110" s="364"/>
      <c r="JKK110" s="364"/>
      <c r="JKL110" s="364"/>
      <c r="JKM110" s="364"/>
      <c r="JKN110" s="364"/>
      <c r="JKO110" s="364"/>
      <c r="JKP110" s="364"/>
      <c r="JKQ110" s="364"/>
      <c r="JKR110" s="364"/>
      <c r="JKS110" s="364"/>
      <c r="JKT110" s="364"/>
      <c r="JKU110" s="364"/>
      <c r="JKV110" s="364"/>
      <c r="JKW110" s="364"/>
      <c r="JKX110" s="364"/>
      <c r="JKY110" s="364"/>
      <c r="JKZ110" s="364"/>
      <c r="JLA110" s="364"/>
      <c r="JLB110" s="364"/>
      <c r="JLC110" s="364"/>
      <c r="JLD110" s="364"/>
      <c r="JLE110" s="364"/>
      <c r="JLF110" s="364"/>
      <c r="JLG110" s="364"/>
      <c r="JLH110" s="364"/>
      <c r="JLI110" s="364"/>
      <c r="JLJ110" s="364"/>
      <c r="JLK110" s="364"/>
      <c r="JLL110" s="364"/>
      <c r="JLM110" s="364"/>
      <c r="JLN110" s="364"/>
      <c r="JLO110" s="364"/>
      <c r="JLP110" s="364"/>
      <c r="JLQ110" s="364"/>
      <c r="JLR110" s="364"/>
      <c r="JLS110" s="364"/>
      <c r="JLT110" s="364"/>
      <c r="JLU110" s="364"/>
      <c r="JLV110" s="364"/>
      <c r="JLW110" s="364"/>
      <c r="JLX110" s="364"/>
      <c r="JLY110" s="364"/>
      <c r="JLZ110" s="364"/>
      <c r="JMA110" s="364"/>
      <c r="JMB110" s="364"/>
      <c r="JMC110" s="364"/>
      <c r="JMD110" s="364"/>
      <c r="JME110" s="364"/>
      <c r="JMF110" s="364"/>
      <c r="JMG110" s="364"/>
      <c r="JMH110" s="364"/>
      <c r="JMI110" s="364"/>
      <c r="JMJ110" s="364"/>
      <c r="JMK110" s="364"/>
      <c r="JML110" s="364"/>
      <c r="JMM110" s="364"/>
      <c r="JMN110" s="364"/>
      <c r="JMO110" s="364"/>
      <c r="JMP110" s="364"/>
      <c r="JMQ110" s="364"/>
      <c r="JMR110" s="364"/>
      <c r="JMS110" s="364"/>
      <c r="JMT110" s="364"/>
      <c r="JMU110" s="364"/>
      <c r="JMV110" s="364"/>
      <c r="JMW110" s="364"/>
      <c r="JMX110" s="364"/>
      <c r="JMY110" s="364"/>
      <c r="JMZ110" s="364"/>
      <c r="JNA110" s="364"/>
      <c r="JNB110" s="364"/>
      <c r="JNC110" s="364"/>
      <c r="JND110" s="364"/>
      <c r="JNE110" s="364"/>
      <c r="JNF110" s="364"/>
      <c r="JNG110" s="364"/>
      <c r="JNH110" s="364"/>
      <c r="JNI110" s="364"/>
      <c r="JNJ110" s="364"/>
      <c r="JNK110" s="364"/>
      <c r="JNL110" s="364"/>
      <c r="JNM110" s="364"/>
      <c r="JNN110" s="364"/>
      <c r="JNO110" s="364"/>
      <c r="JNP110" s="364"/>
      <c r="JNQ110" s="364"/>
      <c r="JNR110" s="364"/>
      <c r="JNS110" s="364"/>
      <c r="JNT110" s="364"/>
      <c r="JNU110" s="364"/>
      <c r="JNV110" s="364"/>
      <c r="JNW110" s="364"/>
      <c r="JNX110" s="364"/>
      <c r="JNY110" s="364"/>
      <c r="JNZ110" s="364"/>
      <c r="JOA110" s="364"/>
      <c r="JOB110" s="364"/>
      <c r="JOC110" s="364"/>
      <c r="JOD110" s="364"/>
      <c r="JOE110" s="364"/>
      <c r="JOF110" s="364"/>
      <c r="JOG110" s="364"/>
      <c r="JOH110" s="364"/>
      <c r="JOI110" s="364"/>
      <c r="JOJ110" s="364"/>
      <c r="JOK110" s="364"/>
      <c r="JOL110" s="364"/>
      <c r="JOM110" s="364"/>
      <c r="JON110" s="364"/>
      <c r="JOO110" s="364"/>
      <c r="JOP110" s="364"/>
      <c r="JOQ110" s="364"/>
      <c r="JOR110" s="364"/>
      <c r="JOS110" s="364"/>
      <c r="JOT110" s="364"/>
      <c r="JOU110" s="364"/>
      <c r="JOV110" s="364"/>
      <c r="JOW110" s="364"/>
      <c r="JOX110" s="364"/>
      <c r="JOY110" s="364"/>
      <c r="JOZ110" s="364"/>
      <c r="JPA110" s="364"/>
      <c r="JPB110" s="364"/>
      <c r="JPC110" s="364"/>
      <c r="JPD110" s="364"/>
      <c r="JPE110" s="364"/>
      <c r="JPF110" s="364"/>
      <c r="JPG110" s="364"/>
      <c r="JPH110" s="364"/>
      <c r="JPI110" s="364"/>
      <c r="JPJ110" s="364"/>
      <c r="JPK110" s="364"/>
      <c r="JPL110" s="364"/>
      <c r="JPM110" s="364"/>
      <c r="JPN110" s="364"/>
      <c r="JPO110" s="364"/>
      <c r="JPP110" s="364"/>
      <c r="JPQ110" s="364"/>
      <c r="JPR110" s="364"/>
      <c r="JPS110" s="364"/>
      <c r="JPT110" s="364"/>
      <c r="JPU110" s="364"/>
      <c r="JPV110" s="364"/>
      <c r="JPW110" s="364"/>
      <c r="JPX110" s="364"/>
      <c r="JPY110" s="364"/>
      <c r="JPZ110" s="364"/>
      <c r="JQA110" s="364"/>
      <c r="JQB110" s="364"/>
      <c r="JQC110" s="364"/>
      <c r="JQD110" s="364"/>
      <c r="JQE110" s="364"/>
      <c r="JQF110" s="364"/>
      <c r="JQG110" s="364"/>
      <c r="JQH110" s="364"/>
      <c r="JQI110" s="364"/>
      <c r="JQJ110" s="364"/>
      <c r="JQK110" s="364"/>
      <c r="JQL110" s="364"/>
      <c r="JQM110" s="364"/>
      <c r="JQN110" s="364"/>
      <c r="JQO110" s="364"/>
      <c r="JQP110" s="364"/>
      <c r="JQQ110" s="364"/>
      <c r="JQR110" s="364"/>
      <c r="JQS110" s="364"/>
      <c r="JQT110" s="364"/>
      <c r="JQU110" s="364"/>
      <c r="JQV110" s="364"/>
      <c r="JQW110" s="364"/>
      <c r="JQX110" s="364"/>
      <c r="JQY110" s="364"/>
      <c r="JQZ110" s="364"/>
      <c r="JRA110" s="364"/>
      <c r="JRB110" s="364"/>
      <c r="JRC110" s="364"/>
      <c r="JRD110" s="364"/>
      <c r="JRE110" s="364"/>
      <c r="JRF110" s="364"/>
      <c r="JRG110" s="364"/>
      <c r="JRH110" s="364"/>
      <c r="JRI110" s="364"/>
      <c r="JRJ110" s="364"/>
      <c r="JRK110" s="364"/>
      <c r="JRL110" s="364"/>
      <c r="JRM110" s="364"/>
      <c r="JRN110" s="364"/>
      <c r="JRO110" s="364"/>
      <c r="JRP110" s="364"/>
      <c r="JRQ110" s="364"/>
      <c r="JRR110" s="364"/>
      <c r="JRS110" s="364"/>
      <c r="JRT110" s="364"/>
      <c r="JRU110" s="364"/>
      <c r="JRV110" s="364"/>
      <c r="JRW110" s="364"/>
      <c r="JRX110" s="364"/>
      <c r="JRY110" s="364"/>
      <c r="JRZ110" s="364"/>
      <c r="JSA110" s="364"/>
      <c r="JSB110" s="364"/>
      <c r="JSC110" s="364"/>
      <c r="JSD110" s="364"/>
      <c r="JSE110" s="364"/>
      <c r="JSF110" s="364"/>
      <c r="JSG110" s="364"/>
      <c r="JSH110" s="364"/>
      <c r="JSI110" s="364"/>
      <c r="JSJ110" s="364"/>
      <c r="JSK110" s="364"/>
      <c r="JSL110" s="364"/>
      <c r="JSM110" s="364"/>
      <c r="JSN110" s="364"/>
      <c r="JSO110" s="364"/>
      <c r="JSP110" s="364"/>
      <c r="JSQ110" s="364"/>
      <c r="JSR110" s="364"/>
      <c r="JSS110" s="364"/>
      <c r="JST110" s="364"/>
      <c r="JSU110" s="364"/>
      <c r="JSV110" s="364"/>
      <c r="JSW110" s="364"/>
      <c r="JSX110" s="364"/>
      <c r="JSY110" s="364"/>
      <c r="JSZ110" s="364"/>
      <c r="JTA110" s="364"/>
      <c r="JTB110" s="364"/>
      <c r="JTC110" s="364"/>
      <c r="JTD110" s="364"/>
      <c r="JTE110" s="364"/>
      <c r="JTF110" s="364"/>
      <c r="JTG110" s="364"/>
      <c r="JTH110" s="364"/>
      <c r="JTI110" s="364"/>
      <c r="JTJ110" s="364"/>
      <c r="JTK110" s="364"/>
      <c r="JTL110" s="364"/>
      <c r="JTM110" s="364"/>
      <c r="JTN110" s="364"/>
      <c r="JTO110" s="364"/>
      <c r="JTP110" s="364"/>
      <c r="JTQ110" s="364"/>
      <c r="JTR110" s="364"/>
      <c r="JTS110" s="364"/>
      <c r="JTT110" s="364"/>
      <c r="JTU110" s="364"/>
      <c r="JTV110" s="364"/>
      <c r="JTW110" s="364"/>
      <c r="JTX110" s="364"/>
      <c r="JTY110" s="364"/>
      <c r="JTZ110" s="364"/>
      <c r="JUA110" s="364"/>
      <c r="JUB110" s="364"/>
      <c r="JUC110" s="364"/>
      <c r="JUD110" s="364"/>
      <c r="JUE110" s="364"/>
      <c r="JUF110" s="364"/>
      <c r="JUG110" s="364"/>
      <c r="JUH110" s="364"/>
      <c r="JUI110" s="364"/>
      <c r="JUJ110" s="364"/>
      <c r="JUK110" s="364"/>
      <c r="JUL110" s="364"/>
      <c r="JUM110" s="364"/>
      <c r="JUN110" s="364"/>
      <c r="JUO110" s="364"/>
      <c r="JUP110" s="364"/>
      <c r="JUQ110" s="364"/>
      <c r="JUR110" s="364"/>
      <c r="JUS110" s="364"/>
      <c r="JUT110" s="364"/>
      <c r="JUU110" s="364"/>
      <c r="JUV110" s="364"/>
      <c r="JUW110" s="364"/>
      <c r="JUX110" s="364"/>
      <c r="JUY110" s="364"/>
      <c r="JUZ110" s="364"/>
      <c r="JVA110" s="364"/>
      <c r="JVB110" s="364"/>
      <c r="JVC110" s="364"/>
      <c r="JVD110" s="364"/>
      <c r="JVE110" s="364"/>
      <c r="JVF110" s="364"/>
      <c r="JVG110" s="364"/>
      <c r="JVH110" s="364"/>
      <c r="JVI110" s="364"/>
      <c r="JVJ110" s="364"/>
      <c r="JVK110" s="364"/>
      <c r="JVL110" s="364"/>
      <c r="JVM110" s="364"/>
      <c r="JVN110" s="364"/>
      <c r="JVO110" s="364"/>
      <c r="JVP110" s="364"/>
      <c r="JVQ110" s="364"/>
      <c r="JVR110" s="364"/>
      <c r="JVS110" s="364"/>
      <c r="JVT110" s="364"/>
      <c r="JVU110" s="364"/>
      <c r="JVV110" s="364"/>
      <c r="JVW110" s="364"/>
      <c r="JVX110" s="364"/>
      <c r="JVY110" s="364"/>
      <c r="JVZ110" s="364"/>
      <c r="JWA110" s="364"/>
      <c r="JWB110" s="364"/>
      <c r="JWC110" s="364"/>
      <c r="JWD110" s="364"/>
      <c r="JWE110" s="364"/>
      <c r="JWF110" s="364"/>
      <c r="JWG110" s="364"/>
      <c r="JWH110" s="364"/>
      <c r="JWI110" s="364"/>
      <c r="JWJ110" s="364"/>
      <c r="JWK110" s="364"/>
      <c r="JWL110" s="364"/>
      <c r="JWM110" s="364"/>
      <c r="JWN110" s="364"/>
      <c r="JWO110" s="364"/>
      <c r="JWP110" s="364"/>
      <c r="JWQ110" s="364"/>
      <c r="JWR110" s="364"/>
      <c r="JWS110" s="364"/>
      <c r="JWT110" s="364"/>
      <c r="JWU110" s="364"/>
      <c r="JWV110" s="364"/>
      <c r="JWW110" s="364"/>
      <c r="JWX110" s="364"/>
      <c r="JWY110" s="364"/>
      <c r="JWZ110" s="364"/>
      <c r="JXA110" s="364"/>
      <c r="JXB110" s="364"/>
      <c r="JXC110" s="364"/>
      <c r="JXD110" s="364"/>
      <c r="JXE110" s="364"/>
      <c r="JXF110" s="364"/>
      <c r="JXG110" s="364"/>
      <c r="JXH110" s="364"/>
      <c r="JXI110" s="364"/>
      <c r="JXJ110" s="364"/>
      <c r="JXK110" s="364"/>
      <c r="JXL110" s="364"/>
      <c r="JXM110" s="364"/>
      <c r="JXN110" s="364"/>
      <c r="JXO110" s="364"/>
      <c r="JXP110" s="364"/>
      <c r="JXQ110" s="364"/>
      <c r="JXR110" s="364"/>
      <c r="JXS110" s="364"/>
      <c r="JXT110" s="364"/>
      <c r="JXU110" s="364"/>
      <c r="JXV110" s="364"/>
      <c r="JXW110" s="364"/>
      <c r="JXX110" s="364"/>
      <c r="JXY110" s="364"/>
      <c r="JXZ110" s="364"/>
      <c r="JYA110" s="364"/>
      <c r="JYB110" s="364"/>
      <c r="JYC110" s="364"/>
      <c r="JYD110" s="364"/>
      <c r="JYE110" s="364"/>
      <c r="JYF110" s="364"/>
      <c r="JYG110" s="364"/>
      <c r="JYH110" s="364"/>
      <c r="JYI110" s="364"/>
      <c r="JYJ110" s="364"/>
      <c r="JYK110" s="364"/>
      <c r="JYL110" s="364"/>
      <c r="JYM110" s="364"/>
      <c r="JYN110" s="364"/>
      <c r="JYO110" s="364"/>
      <c r="JYP110" s="364"/>
      <c r="JYQ110" s="364"/>
      <c r="JYR110" s="364"/>
      <c r="JYS110" s="364"/>
      <c r="JYT110" s="364"/>
      <c r="JYU110" s="364"/>
      <c r="JYV110" s="364"/>
      <c r="JYW110" s="364"/>
      <c r="JYX110" s="364"/>
      <c r="JYY110" s="364"/>
      <c r="JYZ110" s="364"/>
      <c r="JZA110" s="364"/>
      <c r="JZB110" s="364"/>
      <c r="JZC110" s="364"/>
      <c r="JZD110" s="364"/>
      <c r="JZE110" s="364"/>
      <c r="JZF110" s="364"/>
      <c r="JZG110" s="364"/>
      <c r="JZH110" s="364"/>
      <c r="JZI110" s="364"/>
      <c r="JZJ110" s="364"/>
      <c r="JZK110" s="364"/>
      <c r="JZL110" s="364"/>
      <c r="JZM110" s="364"/>
      <c r="JZN110" s="364"/>
      <c r="JZO110" s="364"/>
      <c r="JZP110" s="364"/>
      <c r="JZQ110" s="364"/>
      <c r="JZR110" s="364"/>
      <c r="JZS110" s="364"/>
      <c r="JZT110" s="364"/>
      <c r="JZU110" s="364"/>
      <c r="JZV110" s="364"/>
      <c r="JZW110" s="364"/>
      <c r="JZX110" s="364"/>
      <c r="JZY110" s="364"/>
      <c r="JZZ110" s="364"/>
      <c r="KAA110" s="364"/>
      <c r="KAB110" s="364"/>
      <c r="KAC110" s="364"/>
      <c r="KAD110" s="364"/>
      <c r="KAE110" s="364"/>
      <c r="KAF110" s="364"/>
      <c r="KAG110" s="364"/>
      <c r="KAH110" s="364"/>
      <c r="KAI110" s="364"/>
      <c r="KAJ110" s="364"/>
      <c r="KAK110" s="364"/>
      <c r="KAL110" s="364"/>
      <c r="KAM110" s="364"/>
      <c r="KAN110" s="364"/>
      <c r="KAO110" s="364"/>
      <c r="KAP110" s="364"/>
      <c r="KAQ110" s="364"/>
      <c r="KAR110" s="364"/>
      <c r="KAS110" s="364"/>
      <c r="KAT110" s="364"/>
      <c r="KAU110" s="364"/>
      <c r="KAV110" s="364"/>
      <c r="KAW110" s="364"/>
      <c r="KAX110" s="364"/>
      <c r="KAY110" s="364"/>
      <c r="KAZ110" s="364"/>
      <c r="KBA110" s="364"/>
      <c r="KBB110" s="364"/>
      <c r="KBC110" s="364"/>
      <c r="KBD110" s="364"/>
      <c r="KBE110" s="364"/>
      <c r="KBF110" s="364"/>
      <c r="KBG110" s="364"/>
      <c r="KBH110" s="364"/>
      <c r="KBI110" s="364"/>
      <c r="KBJ110" s="364"/>
      <c r="KBK110" s="364"/>
      <c r="KBL110" s="364"/>
      <c r="KBM110" s="364"/>
      <c r="KBN110" s="364"/>
      <c r="KBO110" s="364"/>
      <c r="KBP110" s="364"/>
      <c r="KBQ110" s="364"/>
      <c r="KBR110" s="364"/>
      <c r="KBS110" s="364"/>
      <c r="KBT110" s="364"/>
      <c r="KBU110" s="364"/>
      <c r="KBV110" s="364"/>
      <c r="KBW110" s="364"/>
      <c r="KBX110" s="364"/>
      <c r="KBY110" s="364"/>
      <c r="KBZ110" s="364"/>
      <c r="KCA110" s="364"/>
      <c r="KCB110" s="364"/>
      <c r="KCC110" s="364"/>
      <c r="KCD110" s="364"/>
      <c r="KCE110" s="364"/>
      <c r="KCF110" s="364"/>
      <c r="KCG110" s="364"/>
      <c r="KCH110" s="364"/>
      <c r="KCI110" s="364"/>
      <c r="KCJ110" s="364"/>
      <c r="KCK110" s="364"/>
      <c r="KCL110" s="364"/>
      <c r="KCM110" s="364"/>
      <c r="KCN110" s="364"/>
      <c r="KCO110" s="364"/>
      <c r="KCP110" s="364"/>
      <c r="KCQ110" s="364"/>
      <c r="KCR110" s="364"/>
      <c r="KCS110" s="364"/>
      <c r="KCT110" s="364"/>
      <c r="KCU110" s="364"/>
      <c r="KCV110" s="364"/>
      <c r="KCW110" s="364"/>
      <c r="KCX110" s="364"/>
      <c r="KCY110" s="364"/>
      <c r="KCZ110" s="364"/>
      <c r="KDA110" s="364"/>
      <c r="KDB110" s="364"/>
      <c r="KDC110" s="364"/>
      <c r="KDD110" s="364"/>
      <c r="KDE110" s="364"/>
      <c r="KDF110" s="364"/>
      <c r="KDG110" s="364"/>
      <c r="KDH110" s="364"/>
      <c r="KDI110" s="364"/>
      <c r="KDJ110" s="364"/>
      <c r="KDK110" s="364"/>
      <c r="KDL110" s="364"/>
      <c r="KDM110" s="364"/>
      <c r="KDN110" s="364"/>
      <c r="KDO110" s="364"/>
      <c r="KDP110" s="364"/>
      <c r="KDQ110" s="364"/>
      <c r="KDR110" s="364"/>
      <c r="KDS110" s="364"/>
      <c r="KDT110" s="364"/>
      <c r="KDU110" s="364"/>
      <c r="KDV110" s="364"/>
      <c r="KDW110" s="364"/>
      <c r="KDX110" s="364"/>
      <c r="KDY110" s="364"/>
      <c r="KDZ110" s="364"/>
      <c r="KEA110" s="364"/>
      <c r="KEB110" s="364"/>
      <c r="KEC110" s="364"/>
      <c r="KED110" s="364"/>
      <c r="KEE110" s="364"/>
      <c r="KEF110" s="364"/>
      <c r="KEG110" s="364"/>
      <c r="KEH110" s="364"/>
      <c r="KEI110" s="364"/>
      <c r="KEJ110" s="364"/>
      <c r="KEK110" s="364"/>
      <c r="KEL110" s="364"/>
      <c r="KEM110" s="364"/>
      <c r="KEN110" s="364"/>
      <c r="KEO110" s="364"/>
      <c r="KEP110" s="364"/>
      <c r="KEQ110" s="364"/>
      <c r="KER110" s="364"/>
      <c r="KES110" s="364"/>
      <c r="KET110" s="364"/>
      <c r="KEU110" s="364"/>
      <c r="KEV110" s="364"/>
      <c r="KEW110" s="364"/>
      <c r="KEX110" s="364"/>
      <c r="KEY110" s="364"/>
      <c r="KEZ110" s="364"/>
      <c r="KFA110" s="364"/>
      <c r="KFB110" s="364"/>
      <c r="KFC110" s="364"/>
      <c r="KFD110" s="364"/>
      <c r="KFE110" s="364"/>
      <c r="KFF110" s="364"/>
      <c r="KFG110" s="364"/>
      <c r="KFH110" s="364"/>
      <c r="KFI110" s="364"/>
      <c r="KFJ110" s="364"/>
      <c r="KFK110" s="364"/>
      <c r="KFL110" s="364"/>
      <c r="KFM110" s="364"/>
      <c r="KFN110" s="364"/>
      <c r="KFO110" s="364"/>
      <c r="KFP110" s="364"/>
      <c r="KFQ110" s="364"/>
      <c r="KFR110" s="364"/>
      <c r="KFS110" s="364"/>
      <c r="KFT110" s="364"/>
      <c r="KFU110" s="364"/>
      <c r="KFV110" s="364"/>
      <c r="KFW110" s="364"/>
      <c r="KFX110" s="364"/>
      <c r="KFY110" s="364"/>
      <c r="KFZ110" s="364"/>
      <c r="KGA110" s="364"/>
      <c r="KGB110" s="364"/>
      <c r="KGC110" s="364"/>
      <c r="KGD110" s="364"/>
      <c r="KGE110" s="364"/>
      <c r="KGF110" s="364"/>
      <c r="KGG110" s="364"/>
      <c r="KGH110" s="364"/>
      <c r="KGI110" s="364"/>
      <c r="KGJ110" s="364"/>
      <c r="KGK110" s="364"/>
      <c r="KGL110" s="364"/>
      <c r="KGM110" s="364"/>
      <c r="KGN110" s="364"/>
      <c r="KGO110" s="364"/>
      <c r="KGP110" s="364"/>
      <c r="KGQ110" s="364"/>
      <c r="KGR110" s="364"/>
      <c r="KGS110" s="364"/>
      <c r="KGT110" s="364"/>
      <c r="KGU110" s="364"/>
      <c r="KGV110" s="364"/>
      <c r="KGW110" s="364"/>
      <c r="KGX110" s="364"/>
      <c r="KGY110" s="364"/>
      <c r="KGZ110" s="364"/>
      <c r="KHA110" s="364"/>
      <c r="KHB110" s="364"/>
      <c r="KHC110" s="364"/>
      <c r="KHD110" s="364"/>
      <c r="KHE110" s="364"/>
      <c r="KHF110" s="364"/>
      <c r="KHG110" s="364"/>
      <c r="KHH110" s="364"/>
      <c r="KHI110" s="364"/>
      <c r="KHJ110" s="364"/>
      <c r="KHK110" s="364"/>
      <c r="KHL110" s="364"/>
      <c r="KHM110" s="364"/>
      <c r="KHN110" s="364"/>
      <c r="KHO110" s="364"/>
      <c r="KHP110" s="364"/>
      <c r="KHQ110" s="364"/>
      <c r="KHR110" s="364"/>
      <c r="KHS110" s="364"/>
      <c r="KHT110" s="364"/>
      <c r="KHU110" s="364"/>
      <c r="KHV110" s="364"/>
      <c r="KHW110" s="364"/>
      <c r="KHX110" s="364"/>
      <c r="KHY110" s="364"/>
      <c r="KHZ110" s="364"/>
      <c r="KIA110" s="364"/>
      <c r="KIB110" s="364"/>
      <c r="KIC110" s="364"/>
      <c r="KID110" s="364"/>
      <c r="KIE110" s="364"/>
      <c r="KIF110" s="364"/>
      <c r="KIG110" s="364"/>
      <c r="KIH110" s="364"/>
      <c r="KII110" s="364"/>
      <c r="KIJ110" s="364"/>
      <c r="KIK110" s="364"/>
      <c r="KIL110" s="364"/>
      <c r="KIM110" s="364"/>
      <c r="KIN110" s="364"/>
      <c r="KIO110" s="364"/>
      <c r="KIP110" s="364"/>
      <c r="KIQ110" s="364"/>
      <c r="KIR110" s="364"/>
      <c r="KIS110" s="364"/>
      <c r="KIT110" s="364"/>
      <c r="KIU110" s="364"/>
      <c r="KIV110" s="364"/>
      <c r="KIW110" s="364"/>
      <c r="KIX110" s="364"/>
      <c r="KIY110" s="364"/>
      <c r="KIZ110" s="364"/>
      <c r="KJA110" s="364"/>
      <c r="KJB110" s="364"/>
      <c r="KJC110" s="364"/>
      <c r="KJD110" s="364"/>
      <c r="KJE110" s="364"/>
      <c r="KJF110" s="364"/>
      <c r="KJG110" s="364"/>
      <c r="KJH110" s="364"/>
      <c r="KJI110" s="364"/>
      <c r="KJJ110" s="364"/>
      <c r="KJK110" s="364"/>
      <c r="KJL110" s="364"/>
      <c r="KJM110" s="364"/>
      <c r="KJN110" s="364"/>
      <c r="KJO110" s="364"/>
      <c r="KJP110" s="364"/>
      <c r="KJQ110" s="364"/>
      <c r="KJR110" s="364"/>
      <c r="KJS110" s="364"/>
      <c r="KJT110" s="364"/>
      <c r="KJU110" s="364"/>
      <c r="KJV110" s="364"/>
      <c r="KJW110" s="364"/>
      <c r="KJX110" s="364"/>
      <c r="KJY110" s="364"/>
      <c r="KJZ110" s="364"/>
      <c r="KKA110" s="364"/>
      <c r="KKB110" s="364"/>
      <c r="KKC110" s="364"/>
      <c r="KKD110" s="364"/>
      <c r="KKE110" s="364"/>
      <c r="KKF110" s="364"/>
      <c r="KKG110" s="364"/>
      <c r="KKH110" s="364"/>
      <c r="KKI110" s="364"/>
      <c r="KKJ110" s="364"/>
      <c r="KKK110" s="364"/>
      <c r="KKL110" s="364"/>
      <c r="KKM110" s="364"/>
      <c r="KKN110" s="364"/>
      <c r="KKO110" s="364"/>
      <c r="KKP110" s="364"/>
      <c r="KKQ110" s="364"/>
      <c r="KKR110" s="364"/>
      <c r="KKS110" s="364"/>
      <c r="KKT110" s="364"/>
      <c r="KKU110" s="364"/>
      <c r="KKV110" s="364"/>
      <c r="KKW110" s="364"/>
      <c r="KKX110" s="364"/>
      <c r="KKY110" s="364"/>
      <c r="KKZ110" s="364"/>
      <c r="KLA110" s="364"/>
      <c r="KLB110" s="364"/>
      <c r="KLC110" s="364"/>
      <c r="KLD110" s="364"/>
      <c r="KLE110" s="364"/>
      <c r="KLF110" s="364"/>
      <c r="KLG110" s="364"/>
      <c r="KLH110" s="364"/>
      <c r="KLI110" s="364"/>
      <c r="KLJ110" s="364"/>
      <c r="KLK110" s="364"/>
      <c r="KLL110" s="364"/>
      <c r="KLM110" s="364"/>
      <c r="KLN110" s="364"/>
      <c r="KLO110" s="364"/>
      <c r="KLP110" s="364"/>
      <c r="KLQ110" s="364"/>
      <c r="KLR110" s="364"/>
      <c r="KLS110" s="364"/>
      <c r="KLT110" s="364"/>
      <c r="KLU110" s="364"/>
      <c r="KLV110" s="364"/>
      <c r="KLW110" s="364"/>
      <c r="KLX110" s="364"/>
      <c r="KLY110" s="364"/>
      <c r="KLZ110" s="364"/>
      <c r="KMA110" s="364"/>
      <c r="KMB110" s="364"/>
      <c r="KMC110" s="364"/>
      <c r="KMD110" s="364"/>
      <c r="KME110" s="364"/>
      <c r="KMF110" s="364"/>
      <c r="KMG110" s="364"/>
      <c r="KMH110" s="364"/>
      <c r="KMI110" s="364"/>
      <c r="KMJ110" s="364"/>
      <c r="KMK110" s="364"/>
      <c r="KML110" s="364"/>
      <c r="KMM110" s="364"/>
      <c r="KMN110" s="364"/>
      <c r="KMO110" s="364"/>
      <c r="KMP110" s="364"/>
      <c r="KMQ110" s="364"/>
      <c r="KMR110" s="364"/>
      <c r="KMS110" s="364"/>
      <c r="KMT110" s="364"/>
      <c r="KMU110" s="364"/>
      <c r="KMV110" s="364"/>
      <c r="KMW110" s="364"/>
      <c r="KMX110" s="364"/>
      <c r="KMY110" s="364"/>
      <c r="KMZ110" s="364"/>
      <c r="KNA110" s="364"/>
      <c r="KNB110" s="364"/>
      <c r="KNC110" s="364"/>
      <c r="KND110" s="364"/>
      <c r="KNE110" s="364"/>
      <c r="KNF110" s="364"/>
      <c r="KNG110" s="364"/>
      <c r="KNH110" s="364"/>
      <c r="KNI110" s="364"/>
      <c r="KNJ110" s="364"/>
      <c r="KNK110" s="364"/>
      <c r="KNL110" s="364"/>
      <c r="KNM110" s="364"/>
      <c r="KNN110" s="364"/>
      <c r="KNO110" s="364"/>
      <c r="KNP110" s="364"/>
      <c r="KNQ110" s="364"/>
      <c r="KNR110" s="364"/>
      <c r="KNS110" s="364"/>
      <c r="KNT110" s="364"/>
      <c r="KNU110" s="364"/>
      <c r="KNV110" s="364"/>
      <c r="KNW110" s="364"/>
      <c r="KNX110" s="364"/>
      <c r="KNY110" s="364"/>
      <c r="KNZ110" s="364"/>
      <c r="KOA110" s="364"/>
      <c r="KOB110" s="364"/>
      <c r="KOC110" s="364"/>
      <c r="KOD110" s="364"/>
      <c r="KOE110" s="364"/>
      <c r="KOF110" s="364"/>
      <c r="KOG110" s="364"/>
      <c r="KOH110" s="364"/>
      <c r="KOI110" s="364"/>
      <c r="KOJ110" s="364"/>
      <c r="KOK110" s="364"/>
      <c r="KOL110" s="364"/>
      <c r="KOM110" s="364"/>
      <c r="KON110" s="364"/>
      <c r="KOO110" s="364"/>
      <c r="KOP110" s="364"/>
      <c r="KOQ110" s="364"/>
      <c r="KOR110" s="364"/>
      <c r="KOS110" s="364"/>
      <c r="KOT110" s="364"/>
      <c r="KOU110" s="364"/>
      <c r="KOV110" s="364"/>
      <c r="KOW110" s="364"/>
      <c r="KOX110" s="364"/>
      <c r="KOY110" s="364"/>
      <c r="KOZ110" s="364"/>
      <c r="KPA110" s="364"/>
      <c r="KPB110" s="364"/>
      <c r="KPC110" s="364"/>
      <c r="KPD110" s="364"/>
      <c r="KPE110" s="364"/>
      <c r="KPF110" s="364"/>
      <c r="KPG110" s="364"/>
      <c r="KPH110" s="364"/>
      <c r="KPI110" s="364"/>
      <c r="KPJ110" s="364"/>
      <c r="KPK110" s="364"/>
      <c r="KPL110" s="364"/>
      <c r="KPM110" s="364"/>
      <c r="KPN110" s="364"/>
      <c r="KPO110" s="364"/>
      <c r="KPP110" s="364"/>
      <c r="KPQ110" s="364"/>
      <c r="KPR110" s="364"/>
      <c r="KPS110" s="364"/>
      <c r="KPT110" s="364"/>
      <c r="KPU110" s="364"/>
      <c r="KPV110" s="364"/>
      <c r="KPW110" s="364"/>
      <c r="KPX110" s="364"/>
      <c r="KPY110" s="364"/>
      <c r="KPZ110" s="364"/>
      <c r="KQA110" s="364"/>
      <c r="KQB110" s="364"/>
      <c r="KQC110" s="364"/>
      <c r="KQD110" s="364"/>
      <c r="KQE110" s="364"/>
      <c r="KQF110" s="364"/>
      <c r="KQG110" s="364"/>
      <c r="KQH110" s="364"/>
      <c r="KQI110" s="364"/>
      <c r="KQJ110" s="364"/>
      <c r="KQK110" s="364"/>
      <c r="KQL110" s="364"/>
      <c r="KQM110" s="364"/>
      <c r="KQN110" s="364"/>
      <c r="KQO110" s="364"/>
      <c r="KQP110" s="364"/>
      <c r="KQQ110" s="364"/>
      <c r="KQR110" s="364"/>
      <c r="KQS110" s="364"/>
      <c r="KQT110" s="364"/>
      <c r="KQU110" s="364"/>
      <c r="KQV110" s="364"/>
      <c r="KQW110" s="364"/>
      <c r="KQX110" s="364"/>
      <c r="KQY110" s="364"/>
      <c r="KQZ110" s="364"/>
      <c r="KRA110" s="364"/>
      <c r="KRB110" s="364"/>
      <c r="KRC110" s="364"/>
      <c r="KRD110" s="364"/>
      <c r="KRE110" s="364"/>
      <c r="KRF110" s="364"/>
      <c r="KRG110" s="364"/>
      <c r="KRH110" s="364"/>
      <c r="KRI110" s="364"/>
      <c r="KRJ110" s="364"/>
      <c r="KRK110" s="364"/>
      <c r="KRL110" s="364"/>
      <c r="KRM110" s="364"/>
      <c r="KRN110" s="364"/>
      <c r="KRO110" s="364"/>
      <c r="KRP110" s="364"/>
      <c r="KRQ110" s="364"/>
      <c r="KRR110" s="364"/>
      <c r="KRS110" s="364"/>
      <c r="KRT110" s="364"/>
      <c r="KRU110" s="364"/>
      <c r="KRV110" s="364"/>
      <c r="KRW110" s="364"/>
      <c r="KRX110" s="364"/>
      <c r="KRY110" s="364"/>
      <c r="KRZ110" s="364"/>
      <c r="KSA110" s="364"/>
      <c r="KSB110" s="364"/>
      <c r="KSC110" s="364"/>
      <c r="KSD110" s="364"/>
      <c r="KSE110" s="364"/>
      <c r="KSF110" s="364"/>
      <c r="KSG110" s="364"/>
      <c r="KSH110" s="364"/>
      <c r="KSI110" s="364"/>
      <c r="KSJ110" s="364"/>
      <c r="KSK110" s="364"/>
      <c r="KSL110" s="364"/>
      <c r="KSM110" s="364"/>
      <c r="KSN110" s="364"/>
      <c r="KSO110" s="364"/>
      <c r="KSP110" s="364"/>
      <c r="KSQ110" s="364"/>
      <c r="KSR110" s="364"/>
      <c r="KSS110" s="364"/>
      <c r="KST110" s="364"/>
      <c r="KSU110" s="364"/>
      <c r="KSV110" s="364"/>
      <c r="KSW110" s="364"/>
      <c r="KSX110" s="364"/>
      <c r="KSY110" s="364"/>
      <c r="KSZ110" s="364"/>
      <c r="KTA110" s="364"/>
      <c r="KTB110" s="364"/>
      <c r="KTC110" s="364"/>
      <c r="KTD110" s="364"/>
      <c r="KTE110" s="364"/>
      <c r="KTF110" s="364"/>
      <c r="KTG110" s="364"/>
      <c r="KTH110" s="364"/>
      <c r="KTI110" s="364"/>
      <c r="KTJ110" s="364"/>
      <c r="KTK110" s="364"/>
      <c r="KTL110" s="364"/>
      <c r="KTM110" s="364"/>
      <c r="KTN110" s="364"/>
      <c r="KTO110" s="364"/>
      <c r="KTP110" s="364"/>
      <c r="KTQ110" s="364"/>
      <c r="KTR110" s="364"/>
      <c r="KTS110" s="364"/>
      <c r="KTT110" s="364"/>
      <c r="KTU110" s="364"/>
      <c r="KTV110" s="364"/>
      <c r="KTW110" s="364"/>
      <c r="KTX110" s="364"/>
      <c r="KTY110" s="364"/>
      <c r="KTZ110" s="364"/>
      <c r="KUA110" s="364"/>
      <c r="KUB110" s="364"/>
      <c r="KUC110" s="364"/>
      <c r="KUD110" s="364"/>
      <c r="KUE110" s="364"/>
      <c r="KUF110" s="364"/>
      <c r="KUG110" s="364"/>
      <c r="KUH110" s="364"/>
      <c r="KUI110" s="364"/>
      <c r="KUJ110" s="364"/>
      <c r="KUK110" s="364"/>
      <c r="KUL110" s="364"/>
      <c r="KUM110" s="364"/>
      <c r="KUN110" s="364"/>
      <c r="KUO110" s="364"/>
      <c r="KUP110" s="364"/>
      <c r="KUQ110" s="364"/>
      <c r="KUR110" s="364"/>
      <c r="KUS110" s="364"/>
      <c r="KUT110" s="364"/>
      <c r="KUU110" s="364"/>
      <c r="KUV110" s="364"/>
      <c r="KUW110" s="364"/>
      <c r="KUX110" s="364"/>
      <c r="KUY110" s="364"/>
      <c r="KUZ110" s="364"/>
      <c r="KVA110" s="364"/>
      <c r="KVB110" s="364"/>
      <c r="KVC110" s="364"/>
      <c r="KVD110" s="364"/>
      <c r="KVE110" s="364"/>
      <c r="KVF110" s="364"/>
      <c r="KVG110" s="364"/>
      <c r="KVH110" s="364"/>
      <c r="KVI110" s="364"/>
      <c r="KVJ110" s="364"/>
      <c r="KVK110" s="364"/>
      <c r="KVL110" s="364"/>
      <c r="KVM110" s="364"/>
      <c r="KVN110" s="364"/>
      <c r="KVO110" s="364"/>
      <c r="KVP110" s="364"/>
      <c r="KVQ110" s="364"/>
      <c r="KVR110" s="364"/>
      <c r="KVS110" s="364"/>
      <c r="KVT110" s="364"/>
      <c r="KVU110" s="364"/>
      <c r="KVV110" s="364"/>
      <c r="KVW110" s="364"/>
      <c r="KVX110" s="364"/>
      <c r="KVY110" s="364"/>
      <c r="KVZ110" s="364"/>
      <c r="KWA110" s="364"/>
      <c r="KWB110" s="364"/>
      <c r="KWC110" s="364"/>
      <c r="KWD110" s="364"/>
      <c r="KWE110" s="364"/>
      <c r="KWF110" s="364"/>
      <c r="KWG110" s="364"/>
      <c r="KWH110" s="364"/>
      <c r="KWI110" s="364"/>
      <c r="KWJ110" s="364"/>
      <c r="KWK110" s="364"/>
      <c r="KWL110" s="364"/>
      <c r="KWM110" s="364"/>
      <c r="KWN110" s="364"/>
      <c r="KWO110" s="364"/>
      <c r="KWP110" s="364"/>
      <c r="KWQ110" s="364"/>
      <c r="KWR110" s="364"/>
      <c r="KWS110" s="364"/>
      <c r="KWT110" s="364"/>
      <c r="KWU110" s="364"/>
      <c r="KWV110" s="364"/>
      <c r="KWW110" s="364"/>
      <c r="KWX110" s="364"/>
      <c r="KWY110" s="364"/>
      <c r="KWZ110" s="364"/>
      <c r="KXA110" s="364"/>
      <c r="KXB110" s="364"/>
      <c r="KXC110" s="364"/>
      <c r="KXD110" s="364"/>
      <c r="KXE110" s="364"/>
      <c r="KXF110" s="364"/>
      <c r="KXG110" s="364"/>
      <c r="KXH110" s="364"/>
      <c r="KXI110" s="364"/>
      <c r="KXJ110" s="364"/>
      <c r="KXK110" s="364"/>
      <c r="KXL110" s="364"/>
      <c r="KXM110" s="364"/>
      <c r="KXN110" s="364"/>
      <c r="KXO110" s="364"/>
      <c r="KXP110" s="364"/>
      <c r="KXQ110" s="364"/>
      <c r="KXR110" s="364"/>
      <c r="KXS110" s="364"/>
      <c r="KXT110" s="364"/>
      <c r="KXU110" s="364"/>
      <c r="KXV110" s="364"/>
      <c r="KXW110" s="364"/>
      <c r="KXX110" s="364"/>
      <c r="KXY110" s="364"/>
      <c r="KXZ110" s="364"/>
      <c r="KYA110" s="364"/>
      <c r="KYB110" s="364"/>
      <c r="KYC110" s="364"/>
      <c r="KYD110" s="364"/>
      <c r="KYE110" s="364"/>
      <c r="KYF110" s="364"/>
      <c r="KYG110" s="364"/>
      <c r="KYH110" s="364"/>
      <c r="KYI110" s="364"/>
      <c r="KYJ110" s="364"/>
      <c r="KYK110" s="364"/>
      <c r="KYL110" s="364"/>
      <c r="KYM110" s="364"/>
      <c r="KYN110" s="364"/>
      <c r="KYO110" s="364"/>
      <c r="KYP110" s="364"/>
      <c r="KYQ110" s="364"/>
      <c r="KYR110" s="364"/>
      <c r="KYS110" s="364"/>
      <c r="KYT110" s="364"/>
      <c r="KYU110" s="364"/>
      <c r="KYV110" s="364"/>
      <c r="KYW110" s="364"/>
      <c r="KYX110" s="364"/>
      <c r="KYY110" s="364"/>
      <c r="KYZ110" s="364"/>
      <c r="KZA110" s="364"/>
      <c r="KZB110" s="364"/>
      <c r="KZC110" s="364"/>
      <c r="KZD110" s="364"/>
      <c r="KZE110" s="364"/>
      <c r="KZF110" s="364"/>
      <c r="KZG110" s="364"/>
      <c r="KZH110" s="364"/>
      <c r="KZI110" s="364"/>
      <c r="KZJ110" s="364"/>
      <c r="KZK110" s="364"/>
      <c r="KZL110" s="364"/>
      <c r="KZM110" s="364"/>
      <c r="KZN110" s="364"/>
      <c r="KZO110" s="364"/>
      <c r="KZP110" s="364"/>
      <c r="KZQ110" s="364"/>
      <c r="KZR110" s="364"/>
      <c r="KZS110" s="364"/>
      <c r="KZT110" s="364"/>
      <c r="KZU110" s="364"/>
      <c r="KZV110" s="364"/>
      <c r="KZW110" s="364"/>
      <c r="KZX110" s="364"/>
      <c r="KZY110" s="364"/>
      <c r="KZZ110" s="364"/>
      <c r="LAA110" s="364"/>
      <c r="LAB110" s="364"/>
      <c r="LAC110" s="364"/>
      <c r="LAD110" s="364"/>
      <c r="LAE110" s="364"/>
      <c r="LAF110" s="364"/>
      <c r="LAG110" s="364"/>
      <c r="LAH110" s="364"/>
      <c r="LAI110" s="364"/>
      <c r="LAJ110" s="364"/>
      <c r="LAK110" s="364"/>
      <c r="LAL110" s="364"/>
      <c r="LAM110" s="364"/>
      <c r="LAN110" s="364"/>
      <c r="LAO110" s="364"/>
      <c r="LAP110" s="364"/>
      <c r="LAQ110" s="364"/>
      <c r="LAR110" s="364"/>
      <c r="LAS110" s="364"/>
      <c r="LAT110" s="364"/>
      <c r="LAU110" s="364"/>
      <c r="LAV110" s="364"/>
      <c r="LAW110" s="364"/>
      <c r="LAX110" s="364"/>
      <c r="LAY110" s="364"/>
      <c r="LAZ110" s="364"/>
      <c r="LBA110" s="364"/>
      <c r="LBB110" s="364"/>
      <c r="LBC110" s="364"/>
      <c r="LBD110" s="364"/>
      <c r="LBE110" s="364"/>
      <c r="LBF110" s="364"/>
      <c r="LBG110" s="364"/>
      <c r="LBH110" s="364"/>
      <c r="LBI110" s="364"/>
      <c r="LBJ110" s="364"/>
      <c r="LBK110" s="364"/>
      <c r="LBL110" s="364"/>
      <c r="LBM110" s="364"/>
      <c r="LBN110" s="364"/>
      <c r="LBO110" s="364"/>
      <c r="LBP110" s="364"/>
      <c r="LBQ110" s="364"/>
      <c r="LBR110" s="364"/>
      <c r="LBS110" s="364"/>
      <c r="LBT110" s="364"/>
      <c r="LBU110" s="364"/>
      <c r="LBV110" s="364"/>
      <c r="LBW110" s="364"/>
      <c r="LBX110" s="364"/>
      <c r="LBY110" s="364"/>
      <c r="LBZ110" s="364"/>
      <c r="LCA110" s="364"/>
      <c r="LCB110" s="364"/>
      <c r="LCC110" s="364"/>
      <c r="LCD110" s="364"/>
      <c r="LCE110" s="364"/>
      <c r="LCF110" s="364"/>
      <c r="LCG110" s="364"/>
      <c r="LCH110" s="364"/>
      <c r="LCI110" s="364"/>
      <c r="LCJ110" s="364"/>
      <c r="LCK110" s="364"/>
      <c r="LCL110" s="364"/>
      <c r="LCM110" s="364"/>
      <c r="LCN110" s="364"/>
      <c r="LCO110" s="364"/>
      <c r="LCP110" s="364"/>
      <c r="LCQ110" s="364"/>
      <c r="LCR110" s="364"/>
      <c r="LCS110" s="364"/>
      <c r="LCT110" s="364"/>
      <c r="LCU110" s="364"/>
      <c r="LCV110" s="364"/>
      <c r="LCW110" s="364"/>
      <c r="LCX110" s="364"/>
      <c r="LCY110" s="364"/>
      <c r="LCZ110" s="364"/>
      <c r="LDA110" s="364"/>
      <c r="LDB110" s="364"/>
      <c r="LDC110" s="364"/>
      <c r="LDD110" s="364"/>
      <c r="LDE110" s="364"/>
      <c r="LDF110" s="364"/>
      <c r="LDG110" s="364"/>
      <c r="LDH110" s="364"/>
      <c r="LDI110" s="364"/>
      <c r="LDJ110" s="364"/>
      <c r="LDK110" s="364"/>
      <c r="LDL110" s="364"/>
      <c r="LDM110" s="364"/>
      <c r="LDN110" s="364"/>
      <c r="LDO110" s="364"/>
      <c r="LDP110" s="364"/>
      <c r="LDQ110" s="364"/>
      <c r="LDR110" s="364"/>
      <c r="LDS110" s="364"/>
      <c r="LDT110" s="364"/>
      <c r="LDU110" s="364"/>
      <c r="LDV110" s="364"/>
      <c r="LDW110" s="364"/>
      <c r="LDX110" s="364"/>
      <c r="LDY110" s="364"/>
      <c r="LDZ110" s="364"/>
      <c r="LEA110" s="364"/>
      <c r="LEB110" s="364"/>
      <c r="LEC110" s="364"/>
      <c r="LED110" s="364"/>
      <c r="LEE110" s="364"/>
      <c r="LEF110" s="364"/>
      <c r="LEG110" s="364"/>
      <c r="LEH110" s="364"/>
      <c r="LEI110" s="364"/>
      <c r="LEJ110" s="364"/>
      <c r="LEK110" s="364"/>
      <c r="LEL110" s="364"/>
      <c r="LEM110" s="364"/>
      <c r="LEN110" s="364"/>
      <c r="LEO110" s="364"/>
      <c r="LEP110" s="364"/>
      <c r="LEQ110" s="364"/>
      <c r="LER110" s="364"/>
      <c r="LES110" s="364"/>
      <c r="LET110" s="364"/>
      <c r="LEU110" s="364"/>
      <c r="LEV110" s="364"/>
      <c r="LEW110" s="364"/>
      <c r="LEX110" s="364"/>
      <c r="LEY110" s="364"/>
      <c r="LEZ110" s="364"/>
      <c r="LFA110" s="364"/>
      <c r="LFB110" s="364"/>
      <c r="LFC110" s="364"/>
      <c r="LFD110" s="364"/>
      <c r="LFE110" s="364"/>
      <c r="LFF110" s="364"/>
      <c r="LFG110" s="364"/>
      <c r="LFH110" s="364"/>
      <c r="LFI110" s="364"/>
      <c r="LFJ110" s="364"/>
      <c r="LFK110" s="364"/>
      <c r="LFL110" s="364"/>
      <c r="LFM110" s="364"/>
      <c r="LFN110" s="364"/>
      <c r="LFO110" s="364"/>
      <c r="LFP110" s="364"/>
      <c r="LFQ110" s="364"/>
      <c r="LFR110" s="364"/>
      <c r="LFS110" s="364"/>
      <c r="LFT110" s="364"/>
      <c r="LFU110" s="364"/>
      <c r="LFV110" s="364"/>
      <c r="LFW110" s="364"/>
      <c r="LFX110" s="364"/>
      <c r="LFY110" s="364"/>
      <c r="LFZ110" s="364"/>
      <c r="LGA110" s="364"/>
      <c r="LGB110" s="364"/>
      <c r="LGC110" s="364"/>
      <c r="LGD110" s="364"/>
      <c r="LGE110" s="364"/>
      <c r="LGF110" s="364"/>
      <c r="LGG110" s="364"/>
      <c r="LGH110" s="364"/>
      <c r="LGI110" s="364"/>
      <c r="LGJ110" s="364"/>
      <c r="LGK110" s="364"/>
      <c r="LGL110" s="364"/>
      <c r="LGM110" s="364"/>
      <c r="LGN110" s="364"/>
      <c r="LGO110" s="364"/>
      <c r="LGP110" s="364"/>
      <c r="LGQ110" s="364"/>
      <c r="LGR110" s="364"/>
      <c r="LGS110" s="364"/>
      <c r="LGT110" s="364"/>
      <c r="LGU110" s="364"/>
      <c r="LGV110" s="364"/>
      <c r="LGW110" s="364"/>
      <c r="LGX110" s="364"/>
      <c r="LGY110" s="364"/>
      <c r="LGZ110" s="364"/>
      <c r="LHA110" s="364"/>
      <c r="LHB110" s="364"/>
      <c r="LHC110" s="364"/>
      <c r="LHD110" s="364"/>
      <c r="LHE110" s="364"/>
      <c r="LHF110" s="364"/>
      <c r="LHG110" s="364"/>
      <c r="LHH110" s="364"/>
      <c r="LHI110" s="364"/>
      <c r="LHJ110" s="364"/>
      <c r="LHK110" s="364"/>
      <c r="LHL110" s="364"/>
      <c r="LHM110" s="364"/>
      <c r="LHN110" s="364"/>
      <c r="LHO110" s="364"/>
      <c r="LHP110" s="364"/>
      <c r="LHQ110" s="364"/>
      <c r="LHR110" s="364"/>
      <c r="LHS110" s="364"/>
      <c r="LHT110" s="364"/>
      <c r="LHU110" s="364"/>
      <c r="LHV110" s="364"/>
      <c r="LHW110" s="364"/>
      <c r="LHX110" s="364"/>
      <c r="LHY110" s="364"/>
      <c r="LHZ110" s="364"/>
      <c r="LIA110" s="364"/>
      <c r="LIB110" s="364"/>
      <c r="LIC110" s="364"/>
      <c r="LID110" s="364"/>
      <c r="LIE110" s="364"/>
      <c r="LIF110" s="364"/>
      <c r="LIG110" s="364"/>
      <c r="LIH110" s="364"/>
      <c r="LII110" s="364"/>
      <c r="LIJ110" s="364"/>
      <c r="LIK110" s="364"/>
      <c r="LIL110" s="364"/>
      <c r="LIM110" s="364"/>
      <c r="LIN110" s="364"/>
      <c r="LIO110" s="364"/>
      <c r="LIP110" s="364"/>
      <c r="LIQ110" s="364"/>
      <c r="LIR110" s="364"/>
      <c r="LIS110" s="364"/>
      <c r="LIT110" s="364"/>
      <c r="LIU110" s="364"/>
      <c r="LIV110" s="364"/>
      <c r="LIW110" s="364"/>
      <c r="LIX110" s="364"/>
      <c r="LIY110" s="364"/>
      <c r="LIZ110" s="364"/>
      <c r="LJA110" s="364"/>
      <c r="LJB110" s="364"/>
      <c r="LJC110" s="364"/>
      <c r="LJD110" s="364"/>
      <c r="LJE110" s="364"/>
      <c r="LJF110" s="364"/>
      <c r="LJG110" s="364"/>
      <c r="LJH110" s="364"/>
      <c r="LJI110" s="364"/>
      <c r="LJJ110" s="364"/>
      <c r="LJK110" s="364"/>
      <c r="LJL110" s="364"/>
      <c r="LJM110" s="364"/>
      <c r="LJN110" s="364"/>
      <c r="LJO110" s="364"/>
      <c r="LJP110" s="364"/>
      <c r="LJQ110" s="364"/>
      <c r="LJR110" s="364"/>
      <c r="LJS110" s="364"/>
      <c r="LJT110" s="364"/>
      <c r="LJU110" s="364"/>
      <c r="LJV110" s="364"/>
      <c r="LJW110" s="364"/>
      <c r="LJX110" s="364"/>
      <c r="LJY110" s="364"/>
      <c r="LJZ110" s="364"/>
      <c r="LKA110" s="364"/>
      <c r="LKB110" s="364"/>
      <c r="LKC110" s="364"/>
      <c r="LKD110" s="364"/>
      <c r="LKE110" s="364"/>
      <c r="LKF110" s="364"/>
      <c r="LKG110" s="364"/>
      <c r="LKH110" s="364"/>
      <c r="LKI110" s="364"/>
      <c r="LKJ110" s="364"/>
      <c r="LKK110" s="364"/>
      <c r="LKL110" s="364"/>
      <c r="LKM110" s="364"/>
      <c r="LKN110" s="364"/>
      <c r="LKO110" s="364"/>
      <c r="LKP110" s="364"/>
      <c r="LKQ110" s="364"/>
      <c r="LKR110" s="364"/>
      <c r="LKS110" s="364"/>
      <c r="LKT110" s="364"/>
      <c r="LKU110" s="364"/>
      <c r="LKV110" s="364"/>
      <c r="LKW110" s="364"/>
      <c r="LKX110" s="364"/>
      <c r="LKY110" s="364"/>
      <c r="LKZ110" s="364"/>
      <c r="LLA110" s="364"/>
      <c r="LLB110" s="364"/>
      <c r="LLC110" s="364"/>
      <c r="LLD110" s="364"/>
      <c r="LLE110" s="364"/>
      <c r="LLF110" s="364"/>
      <c r="LLG110" s="364"/>
      <c r="LLH110" s="364"/>
      <c r="LLI110" s="364"/>
      <c r="LLJ110" s="364"/>
      <c r="LLK110" s="364"/>
      <c r="LLL110" s="364"/>
      <c r="LLM110" s="364"/>
      <c r="LLN110" s="364"/>
      <c r="LLO110" s="364"/>
      <c r="LLP110" s="364"/>
      <c r="LLQ110" s="364"/>
      <c r="LLR110" s="364"/>
      <c r="LLS110" s="364"/>
      <c r="LLT110" s="364"/>
      <c r="LLU110" s="364"/>
      <c r="LLV110" s="364"/>
      <c r="LLW110" s="364"/>
      <c r="LLX110" s="364"/>
      <c r="LLY110" s="364"/>
      <c r="LLZ110" s="364"/>
      <c r="LMA110" s="364"/>
      <c r="LMB110" s="364"/>
      <c r="LMC110" s="364"/>
      <c r="LMD110" s="364"/>
      <c r="LME110" s="364"/>
      <c r="LMF110" s="364"/>
      <c r="LMG110" s="364"/>
      <c r="LMH110" s="364"/>
      <c r="LMI110" s="364"/>
      <c r="LMJ110" s="364"/>
      <c r="LMK110" s="364"/>
      <c r="LML110" s="364"/>
      <c r="LMM110" s="364"/>
      <c r="LMN110" s="364"/>
      <c r="LMO110" s="364"/>
      <c r="LMP110" s="364"/>
      <c r="LMQ110" s="364"/>
      <c r="LMR110" s="364"/>
      <c r="LMS110" s="364"/>
      <c r="LMT110" s="364"/>
      <c r="LMU110" s="364"/>
      <c r="LMV110" s="364"/>
      <c r="LMW110" s="364"/>
      <c r="LMX110" s="364"/>
      <c r="LMY110" s="364"/>
      <c r="LMZ110" s="364"/>
      <c r="LNA110" s="364"/>
      <c r="LNB110" s="364"/>
      <c r="LNC110" s="364"/>
      <c r="LND110" s="364"/>
      <c r="LNE110" s="364"/>
      <c r="LNF110" s="364"/>
      <c r="LNG110" s="364"/>
      <c r="LNH110" s="364"/>
      <c r="LNI110" s="364"/>
      <c r="LNJ110" s="364"/>
      <c r="LNK110" s="364"/>
      <c r="LNL110" s="364"/>
      <c r="LNM110" s="364"/>
      <c r="LNN110" s="364"/>
      <c r="LNO110" s="364"/>
      <c r="LNP110" s="364"/>
      <c r="LNQ110" s="364"/>
      <c r="LNR110" s="364"/>
      <c r="LNS110" s="364"/>
      <c r="LNT110" s="364"/>
      <c r="LNU110" s="364"/>
      <c r="LNV110" s="364"/>
      <c r="LNW110" s="364"/>
      <c r="LNX110" s="364"/>
      <c r="LNY110" s="364"/>
      <c r="LNZ110" s="364"/>
      <c r="LOA110" s="364"/>
      <c r="LOB110" s="364"/>
      <c r="LOC110" s="364"/>
      <c r="LOD110" s="364"/>
      <c r="LOE110" s="364"/>
      <c r="LOF110" s="364"/>
      <c r="LOG110" s="364"/>
      <c r="LOH110" s="364"/>
      <c r="LOI110" s="364"/>
      <c r="LOJ110" s="364"/>
      <c r="LOK110" s="364"/>
      <c r="LOL110" s="364"/>
      <c r="LOM110" s="364"/>
      <c r="LON110" s="364"/>
      <c r="LOO110" s="364"/>
      <c r="LOP110" s="364"/>
      <c r="LOQ110" s="364"/>
      <c r="LOR110" s="364"/>
      <c r="LOS110" s="364"/>
      <c r="LOT110" s="364"/>
      <c r="LOU110" s="364"/>
      <c r="LOV110" s="364"/>
      <c r="LOW110" s="364"/>
      <c r="LOX110" s="364"/>
      <c r="LOY110" s="364"/>
      <c r="LOZ110" s="364"/>
      <c r="LPA110" s="364"/>
      <c r="LPB110" s="364"/>
      <c r="LPC110" s="364"/>
      <c r="LPD110" s="364"/>
      <c r="LPE110" s="364"/>
      <c r="LPF110" s="364"/>
      <c r="LPG110" s="364"/>
      <c r="LPH110" s="364"/>
      <c r="LPI110" s="364"/>
      <c r="LPJ110" s="364"/>
      <c r="LPK110" s="364"/>
      <c r="LPL110" s="364"/>
      <c r="LPM110" s="364"/>
      <c r="LPN110" s="364"/>
      <c r="LPO110" s="364"/>
      <c r="LPP110" s="364"/>
      <c r="LPQ110" s="364"/>
      <c r="LPR110" s="364"/>
      <c r="LPS110" s="364"/>
      <c r="LPT110" s="364"/>
      <c r="LPU110" s="364"/>
      <c r="LPV110" s="364"/>
      <c r="LPW110" s="364"/>
      <c r="LPX110" s="364"/>
      <c r="LPY110" s="364"/>
      <c r="LPZ110" s="364"/>
      <c r="LQA110" s="364"/>
      <c r="LQB110" s="364"/>
      <c r="LQC110" s="364"/>
      <c r="LQD110" s="364"/>
      <c r="LQE110" s="364"/>
      <c r="LQF110" s="364"/>
      <c r="LQG110" s="364"/>
      <c r="LQH110" s="364"/>
      <c r="LQI110" s="364"/>
      <c r="LQJ110" s="364"/>
      <c r="LQK110" s="364"/>
      <c r="LQL110" s="364"/>
      <c r="LQM110" s="364"/>
      <c r="LQN110" s="364"/>
      <c r="LQO110" s="364"/>
      <c r="LQP110" s="364"/>
      <c r="LQQ110" s="364"/>
      <c r="LQR110" s="364"/>
      <c r="LQS110" s="364"/>
      <c r="LQT110" s="364"/>
      <c r="LQU110" s="364"/>
      <c r="LQV110" s="364"/>
      <c r="LQW110" s="364"/>
      <c r="LQX110" s="364"/>
      <c r="LQY110" s="364"/>
      <c r="LQZ110" s="364"/>
      <c r="LRA110" s="364"/>
      <c r="LRB110" s="364"/>
      <c r="LRC110" s="364"/>
      <c r="LRD110" s="364"/>
      <c r="LRE110" s="364"/>
      <c r="LRF110" s="364"/>
      <c r="LRG110" s="364"/>
      <c r="LRH110" s="364"/>
      <c r="LRI110" s="364"/>
      <c r="LRJ110" s="364"/>
      <c r="LRK110" s="364"/>
      <c r="LRL110" s="364"/>
      <c r="LRM110" s="364"/>
      <c r="LRN110" s="364"/>
      <c r="LRO110" s="364"/>
      <c r="LRP110" s="364"/>
      <c r="LRQ110" s="364"/>
      <c r="LRR110" s="364"/>
      <c r="LRS110" s="364"/>
      <c r="LRT110" s="364"/>
      <c r="LRU110" s="364"/>
      <c r="LRV110" s="364"/>
      <c r="LRW110" s="364"/>
      <c r="LRX110" s="364"/>
      <c r="LRY110" s="364"/>
      <c r="LRZ110" s="364"/>
      <c r="LSA110" s="364"/>
      <c r="LSB110" s="364"/>
      <c r="LSC110" s="364"/>
      <c r="LSD110" s="364"/>
      <c r="LSE110" s="364"/>
      <c r="LSF110" s="364"/>
      <c r="LSG110" s="364"/>
      <c r="LSH110" s="364"/>
      <c r="LSI110" s="364"/>
      <c r="LSJ110" s="364"/>
      <c r="LSK110" s="364"/>
      <c r="LSL110" s="364"/>
      <c r="LSM110" s="364"/>
      <c r="LSN110" s="364"/>
      <c r="LSO110" s="364"/>
      <c r="LSP110" s="364"/>
      <c r="LSQ110" s="364"/>
      <c r="LSR110" s="364"/>
      <c r="LSS110" s="364"/>
      <c r="LST110" s="364"/>
      <c r="LSU110" s="364"/>
      <c r="LSV110" s="364"/>
      <c r="LSW110" s="364"/>
      <c r="LSX110" s="364"/>
      <c r="LSY110" s="364"/>
      <c r="LSZ110" s="364"/>
      <c r="LTA110" s="364"/>
      <c r="LTB110" s="364"/>
      <c r="LTC110" s="364"/>
      <c r="LTD110" s="364"/>
      <c r="LTE110" s="364"/>
      <c r="LTF110" s="364"/>
      <c r="LTG110" s="364"/>
      <c r="LTH110" s="364"/>
      <c r="LTI110" s="364"/>
      <c r="LTJ110" s="364"/>
      <c r="LTK110" s="364"/>
      <c r="LTL110" s="364"/>
      <c r="LTM110" s="364"/>
      <c r="LTN110" s="364"/>
      <c r="LTO110" s="364"/>
      <c r="LTP110" s="364"/>
      <c r="LTQ110" s="364"/>
      <c r="LTR110" s="364"/>
      <c r="LTS110" s="364"/>
      <c r="LTT110" s="364"/>
      <c r="LTU110" s="364"/>
      <c r="LTV110" s="364"/>
      <c r="LTW110" s="364"/>
      <c r="LTX110" s="364"/>
      <c r="LTY110" s="364"/>
      <c r="LTZ110" s="364"/>
      <c r="LUA110" s="364"/>
      <c r="LUB110" s="364"/>
      <c r="LUC110" s="364"/>
      <c r="LUD110" s="364"/>
      <c r="LUE110" s="364"/>
      <c r="LUF110" s="364"/>
      <c r="LUG110" s="364"/>
      <c r="LUH110" s="364"/>
      <c r="LUI110" s="364"/>
      <c r="LUJ110" s="364"/>
      <c r="LUK110" s="364"/>
      <c r="LUL110" s="364"/>
      <c r="LUM110" s="364"/>
      <c r="LUN110" s="364"/>
      <c r="LUO110" s="364"/>
      <c r="LUP110" s="364"/>
      <c r="LUQ110" s="364"/>
      <c r="LUR110" s="364"/>
      <c r="LUS110" s="364"/>
      <c r="LUT110" s="364"/>
      <c r="LUU110" s="364"/>
      <c r="LUV110" s="364"/>
      <c r="LUW110" s="364"/>
      <c r="LUX110" s="364"/>
      <c r="LUY110" s="364"/>
      <c r="LUZ110" s="364"/>
      <c r="LVA110" s="364"/>
      <c r="LVB110" s="364"/>
      <c r="LVC110" s="364"/>
      <c r="LVD110" s="364"/>
      <c r="LVE110" s="364"/>
      <c r="LVF110" s="364"/>
      <c r="LVG110" s="364"/>
      <c r="LVH110" s="364"/>
      <c r="LVI110" s="364"/>
      <c r="LVJ110" s="364"/>
      <c r="LVK110" s="364"/>
      <c r="LVL110" s="364"/>
      <c r="LVM110" s="364"/>
      <c r="LVN110" s="364"/>
      <c r="LVO110" s="364"/>
      <c r="LVP110" s="364"/>
      <c r="LVQ110" s="364"/>
      <c r="LVR110" s="364"/>
      <c r="LVS110" s="364"/>
      <c r="LVT110" s="364"/>
      <c r="LVU110" s="364"/>
      <c r="LVV110" s="364"/>
      <c r="LVW110" s="364"/>
      <c r="LVX110" s="364"/>
      <c r="LVY110" s="364"/>
      <c r="LVZ110" s="364"/>
      <c r="LWA110" s="364"/>
      <c r="LWB110" s="364"/>
      <c r="LWC110" s="364"/>
      <c r="LWD110" s="364"/>
      <c r="LWE110" s="364"/>
      <c r="LWF110" s="364"/>
      <c r="LWG110" s="364"/>
      <c r="LWH110" s="364"/>
      <c r="LWI110" s="364"/>
      <c r="LWJ110" s="364"/>
      <c r="LWK110" s="364"/>
      <c r="LWL110" s="364"/>
      <c r="LWM110" s="364"/>
      <c r="LWN110" s="364"/>
      <c r="LWO110" s="364"/>
      <c r="LWP110" s="364"/>
      <c r="LWQ110" s="364"/>
      <c r="LWR110" s="364"/>
      <c r="LWS110" s="364"/>
      <c r="LWT110" s="364"/>
      <c r="LWU110" s="364"/>
      <c r="LWV110" s="364"/>
      <c r="LWW110" s="364"/>
      <c r="LWX110" s="364"/>
      <c r="LWY110" s="364"/>
      <c r="LWZ110" s="364"/>
      <c r="LXA110" s="364"/>
      <c r="LXB110" s="364"/>
      <c r="LXC110" s="364"/>
      <c r="LXD110" s="364"/>
      <c r="LXE110" s="364"/>
      <c r="LXF110" s="364"/>
      <c r="LXG110" s="364"/>
      <c r="LXH110" s="364"/>
      <c r="LXI110" s="364"/>
      <c r="LXJ110" s="364"/>
      <c r="LXK110" s="364"/>
      <c r="LXL110" s="364"/>
      <c r="LXM110" s="364"/>
      <c r="LXN110" s="364"/>
      <c r="LXO110" s="364"/>
      <c r="LXP110" s="364"/>
      <c r="LXQ110" s="364"/>
      <c r="LXR110" s="364"/>
      <c r="LXS110" s="364"/>
      <c r="LXT110" s="364"/>
      <c r="LXU110" s="364"/>
      <c r="LXV110" s="364"/>
      <c r="LXW110" s="364"/>
      <c r="LXX110" s="364"/>
      <c r="LXY110" s="364"/>
      <c r="LXZ110" s="364"/>
      <c r="LYA110" s="364"/>
      <c r="LYB110" s="364"/>
      <c r="LYC110" s="364"/>
      <c r="LYD110" s="364"/>
      <c r="LYE110" s="364"/>
      <c r="LYF110" s="364"/>
      <c r="LYG110" s="364"/>
      <c r="LYH110" s="364"/>
      <c r="LYI110" s="364"/>
      <c r="LYJ110" s="364"/>
      <c r="LYK110" s="364"/>
      <c r="LYL110" s="364"/>
      <c r="LYM110" s="364"/>
      <c r="LYN110" s="364"/>
      <c r="LYO110" s="364"/>
      <c r="LYP110" s="364"/>
      <c r="LYQ110" s="364"/>
      <c r="LYR110" s="364"/>
      <c r="LYS110" s="364"/>
      <c r="LYT110" s="364"/>
      <c r="LYU110" s="364"/>
      <c r="LYV110" s="364"/>
      <c r="LYW110" s="364"/>
      <c r="LYX110" s="364"/>
      <c r="LYY110" s="364"/>
      <c r="LYZ110" s="364"/>
      <c r="LZA110" s="364"/>
      <c r="LZB110" s="364"/>
      <c r="LZC110" s="364"/>
      <c r="LZD110" s="364"/>
      <c r="LZE110" s="364"/>
      <c r="LZF110" s="364"/>
      <c r="LZG110" s="364"/>
      <c r="LZH110" s="364"/>
      <c r="LZI110" s="364"/>
      <c r="LZJ110" s="364"/>
      <c r="LZK110" s="364"/>
      <c r="LZL110" s="364"/>
      <c r="LZM110" s="364"/>
      <c r="LZN110" s="364"/>
      <c r="LZO110" s="364"/>
      <c r="LZP110" s="364"/>
      <c r="LZQ110" s="364"/>
      <c r="LZR110" s="364"/>
      <c r="LZS110" s="364"/>
      <c r="LZT110" s="364"/>
      <c r="LZU110" s="364"/>
      <c r="LZV110" s="364"/>
      <c r="LZW110" s="364"/>
      <c r="LZX110" s="364"/>
      <c r="LZY110" s="364"/>
      <c r="LZZ110" s="364"/>
      <c r="MAA110" s="364"/>
      <c r="MAB110" s="364"/>
      <c r="MAC110" s="364"/>
      <c r="MAD110" s="364"/>
      <c r="MAE110" s="364"/>
      <c r="MAF110" s="364"/>
      <c r="MAG110" s="364"/>
      <c r="MAH110" s="364"/>
      <c r="MAI110" s="364"/>
      <c r="MAJ110" s="364"/>
      <c r="MAK110" s="364"/>
      <c r="MAL110" s="364"/>
      <c r="MAM110" s="364"/>
      <c r="MAN110" s="364"/>
      <c r="MAO110" s="364"/>
      <c r="MAP110" s="364"/>
      <c r="MAQ110" s="364"/>
      <c r="MAR110" s="364"/>
      <c r="MAS110" s="364"/>
      <c r="MAT110" s="364"/>
      <c r="MAU110" s="364"/>
      <c r="MAV110" s="364"/>
      <c r="MAW110" s="364"/>
      <c r="MAX110" s="364"/>
      <c r="MAY110" s="364"/>
      <c r="MAZ110" s="364"/>
      <c r="MBA110" s="364"/>
      <c r="MBB110" s="364"/>
      <c r="MBC110" s="364"/>
      <c r="MBD110" s="364"/>
      <c r="MBE110" s="364"/>
      <c r="MBF110" s="364"/>
      <c r="MBG110" s="364"/>
      <c r="MBH110" s="364"/>
      <c r="MBI110" s="364"/>
      <c r="MBJ110" s="364"/>
      <c r="MBK110" s="364"/>
      <c r="MBL110" s="364"/>
      <c r="MBM110" s="364"/>
      <c r="MBN110" s="364"/>
      <c r="MBO110" s="364"/>
      <c r="MBP110" s="364"/>
      <c r="MBQ110" s="364"/>
      <c r="MBR110" s="364"/>
      <c r="MBS110" s="364"/>
      <c r="MBT110" s="364"/>
      <c r="MBU110" s="364"/>
      <c r="MBV110" s="364"/>
      <c r="MBW110" s="364"/>
      <c r="MBX110" s="364"/>
      <c r="MBY110" s="364"/>
      <c r="MBZ110" s="364"/>
      <c r="MCA110" s="364"/>
      <c r="MCB110" s="364"/>
      <c r="MCC110" s="364"/>
      <c r="MCD110" s="364"/>
      <c r="MCE110" s="364"/>
      <c r="MCF110" s="364"/>
      <c r="MCG110" s="364"/>
      <c r="MCH110" s="364"/>
      <c r="MCI110" s="364"/>
      <c r="MCJ110" s="364"/>
      <c r="MCK110" s="364"/>
      <c r="MCL110" s="364"/>
      <c r="MCM110" s="364"/>
      <c r="MCN110" s="364"/>
      <c r="MCO110" s="364"/>
      <c r="MCP110" s="364"/>
      <c r="MCQ110" s="364"/>
      <c r="MCR110" s="364"/>
      <c r="MCS110" s="364"/>
      <c r="MCT110" s="364"/>
      <c r="MCU110" s="364"/>
      <c r="MCV110" s="364"/>
      <c r="MCW110" s="364"/>
      <c r="MCX110" s="364"/>
      <c r="MCY110" s="364"/>
      <c r="MCZ110" s="364"/>
      <c r="MDA110" s="364"/>
      <c r="MDB110" s="364"/>
      <c r="MDC110" s="364"/>
      <c r="MDD110" s="364"/>
      <c r="MDE110" s="364"/>
      <c r="MDF110" s="364"/>
      <c r="MDG110" s="364"/>
      <c r="MDH110" s="364"/>
      <c r="MDI110" s="364"/>
      <c r="MDJ110" s="364"/>
      <c r="MDK110" s="364"/>
      <c r="MDL110" s="364"/>
      <c r="MDM110" s="364"/>
      <c r="MDN110" s="364"/>
      <c r="MDO110" s="364"/>
      <c r="MDP110" s="364"/>
      <c r="MDQ110" s="364"/>
      <c r="MDR110" s="364"/>
      <c r="MDS110" s="364"/>
      <c r="MDT110" s="364"/>
      <c r="MDU110" s="364"/>
      <c r="MDV110" s="364"/>
      <c r="MDW110" s="364"/>
      <c r="MDX110" s="364"/>
      <c r="MDY110" s="364"/>
      <c r="MDZ110" s="364"/>
      <c r="MEA110" s="364"/>
      <c r="MEB110" s="364"/>
      <c r="MEC110" s="364"/>
      <c r="MED110" s="364"/>
      <c r="MEE110" s="364"/>
      <c r="MEF110" s="364"/>
      <c r="MEG110" s="364"/>
      <c r="MEH110" s="364"/>
      <c r="MEI110" s="364"/>
      <c r="MEJ110" s="364"/>
      <c r="MEK110" s="364"/>
      <c r="MEL110" s="364"/>
      <c r="MEM110" s="364"/>
      <c r="MEN110" s="364"/>
      <c r="MEO110" s="364"/>
      <c r="MEP110" s="364"/>
      <c r="MEQ110" s="364"/>
      <c r="MER110" s="364"/>
      <c r="MES110" s="364"/>
      <c r="MET110" s="364"/>
      <c r="MEU110" s="364"/>
      <c r="MEV110" s="364"/>
      <c r="MEW110" s="364"/>
      <c r="MEX110" s="364"/>
      <c r="MEY110" s="364"/>
      <c r="MEZ110" s="364"/>
      <c r="MFA110" s="364"/>
      <c r="MFB110" s="364"/>
      <c r="MFC110" s="364"/>
      <c r="MFD110" s="364"/>
      <c r="MFE110" s="364"/>
      <c r="MFF110" s="364"/>
      <c r="MFG110" s="364"/>
      <c r="MFH110" s="364"/>
      <c r="MFI110" s="364"/>
      <c r="MFJ110" s="364"/>
      <c r="MFK110" s="364"/>
      <c r="MFL110" s="364"/>
      <c r="MFM110" s="364"/>
      <c r="MFN110" s="364"/>
      <c r="MFO110" s="364"/>
      <c r="MFP110" s="364"/>
      <c r="MFQ110" s="364"/>
      <c r="MFR110" s="364"/>
      <c r="MFS110" s="364"/>
      <c r="MFT110" s="364"/>
      <c r="MFU110" s="364"/>
      <c r="MFV110" s="364"/>
      <c r="MFW110" s="364"/>
      <c r="MFX110" s="364"/>
      <c r="MFY110" s="364"/>
      <c r="MFZ110" s="364"/>
      <c r="MGA110" s="364"/>
      <c r="MGB110" s="364"/>
      <c r="MGC110" s="364"/>
      <c r="MGD110" s="364"/>
      <c r="MGE110" s="364"/>
      <c r="MGF110" s="364"/>
      <c r="MGG110" s="364"/>
      <c r="MGH110" s="364"/>
      <c r="MGI110" s="364"/>
      <c r="MGJ110" s="364"/>
      <c r="MGK110" s="364"/>
      <c r="MGL110" s="364"/>
      <c r="MGM110" s="364"/>
      <c r="MGN110" s="364"/>
      <c r="MGO110" s="364"/>
      <c r="MGP110" s="364"/>
      <c r="MGQ110" s="364"/>
      <c r="MGR110" s="364"/>
      <c r="MGS110" s="364"/>
      <c r="MGT110" s="364"/>
      <c r="MGU110" s="364"/>
      <c r="MGV110" s="364"/>
      <c r="MGW110" s="364"/>
      <c r="MGX110" s="364"/>
      <c r="MGY110" s="364"/>
      <c r="MGZ110" s="364"/>
      <c r="MHA110" s="364"/>
      <c r="MHB110" s="364"/>
      <c r="MHC110" s="364"/>
      <c r="MHD110" s="364"/>
      <c r="MHE110" s="364"/>
      <c r="MHF110" s="364"/>
      <c r="MHG110" s="364"/>
      <c r="MHH110" s="364"/>
      <c r="MHI110" s="364"/>
      <c r="MHJ110" s="364"/>
      <c r="MHK110" s="364"/>
      <c r="MHL110" s="364"/>
      <c r="MHM110" s="364"/>
      <c r="MHN110" s="364"/>
      <c r="MHO110" s="364"/>
      <c r="MHP110" s="364"/>
      <c r="MHQ110" s="364"/>
      <c r="MHR110" s="364"/>
      <c r="MHS110" s="364"/>
      <c r="MHT110" s="364"/>
      <c r="MHU110" s="364"/>
      <c r="MHV110" s="364"/>
      <c r="MHW110" s="364"/>
      <c r="MHX110" s="364"/>
      <c r="MHY110" s="364"/>
      <c r="MHZ110" s="364"/>
      <c r="MIA110" s="364"/>
      <c r="MIB110" s="364"/>
      <c r="MIC110" s="364"/>
      <c r="MID110" s="364"/>
      <c r="MIE110" s="364"/>
      <c r="MIF110" s="364"/>
      <c r="MIG110" s="364"/>
      <c r="MIH110" s="364"/>
      <c r="MII110" s="364"/>
      <c r="MIJ110" s="364"/>
      <c r="MIK110" s="364"/>
      <c r="MIL110" s="364"/>
      <c r="MIM110" s="364"/>
      <c r="MIN110" s="364"/>
      <c r="MIO110" s="364"/>
      <c r="MIP110" s="364"/>
      <c r="MIQ110" s="364"/>
      <c r="MIR110" s="364"/>
      <c r="MIS110" s="364"/>
      <c r="MIT110" s="364"/>
      <c r="MIU110" s="364"/>
      <c r="MIV110" s="364"/>
      <c r="MIW110" s="364"/>
      <c r="MIX110" s="364"/>
      <c r="MIY110" s="364"/>
      <c r="MIZ110" s="364"/>
      <c r="MJA110" s="364"/>
      <c r="MJB110" s="364"/>
      <c r="MJC110" s="364"/>
      <c r="MJD110" s="364"/>
      <c r="MJE110" s="364"/>
      <c r="MJF110" s="364"/>
      <c r="MJG110" s="364"/>
      <c r="MJH110" s="364"/>
      <c r="MJI110" s="364"/>
      <c r="MJJ110" s="364"/>
      <c r="MJK110" s="364"/>
      <c r="MJL110" s="364"/>
      <c r="MJM110" s="364"/>
      <c r="MJN110" s="364"/>
      <c r="MJO110" s="364"/>
      <c r="MJP110" s="364"/>
      <c r="MJQ110" s="364"/>
      <c r="MJR110" s="364"/>
      <c r="MJS110" s="364"/>
      <c r="MJT110" s="364"/>
      <c r="MJU110" s="364"/>
      <c r="MJV110" s="364"/>
      <c r="MJW110" s="364"/>
      <c r="MJX110" s="364"/>
      <c r="MJY110" s="364"/>
      <c r="MJZ110" s="364"/>
      <c r="MKA110" s="364"/>
      <c r="MKB110" s="364"/>
      <c r="MKC110" s="364"/>
      <c r="MKD110" s="364"/>
      <c r="MKE110" s="364"/>
      <c r="MKF110" s="364"/>
      <c r="MKG110" s="364"/>
      <c r="MKH110" s="364"/>
      <c r="MKI110" s="364"/>
      <c r="MKJ110" s="364"/>
      <c r="MKK110" s="364"/>
      <c r="MKL110" s="364"/>
      <c r="MKM110" s="364"/>
      <c r="MKN110" s="364"/>
      <c r="MKO110" s="364"/>
      <c r="MKP110" s="364"/>
      <c r="MKQ110" s="364"/>
      <c r="MKR110" s="364"/>
      <c r="MKS110" s="364"/>
      <c r="MKT110" s="364"/>
      <c r="MKU110" s="364"/>
      <c r="MKV110" s="364"/>
      <c r="MKW110" s="364"/>
      <c r="MKX110" s="364"/>
      <c r="MKY110" s="364"/>
      <c r="MKZ110" s="364"/>
      <c r="MLA110" s="364"/>
      <c r="MLB110" s="364"/>
      <c r="MLC110" s="364"/>
      <c r="MLD110" s="364"/>
      <c r="MLE110" s="364"/>
      <c r="MLF110" s="364"/>
      <c r="MLG110" s="364"/>
      <c r="MLH110" s="364"/>
      <c r="MLI110" s="364"/>
      <c r="MLJ110" s="364"/>
      <c r="MLK110" s="364"/>
      <c r="MLL110" s="364"/>
      <c r="MLM110" s="364"/>
      <c r="MLN110" s="364"/>
      <c r="MLO110" s="364"/>
      <c r="MLP110" s="364"/>
      <c r="MLQ110" s="364"/>
      <c r="MLR110" s="364"/>
      <c r="MLS110" s="364"/>
      <c r="MLT110" s="364"/>
      <c r="MLU110" s="364"/>
      <c r="MLV110" s="364"/>
      <c r="MLW110" s="364"/>
      <c r="MLX110" s="364"/>
      <c r="MLY110" s="364"/>
      <c r="MLZ110" s="364"/>
      <c r="MMA110" s="364"/>
      <c r="MMB110" s="364"/>
      <c r="MMC110" s="364"/>
      <c r="MMD110" s="364"/>
      <c r="MME110" s="364"/>
      <c r="MMF110" s="364"/>
      <c r="MMG110" s="364"/>
      <c r="MMH110" s="364"/>
      <c r="MMI110" s="364"/>
      <c r="MMJ110" s="364"/>
      <c r="MMK110" s="364"/>
      <c r="MML110" s="364"/>
      <c r="MMM110" s="364"/>
      <c r="MMN110" s="364"/>
      <c r="MMO110" s="364"/>
      <c r="MMP110" s="364"/>
      <c r="MMQ110" s="364"/>
      <c r="MMR110" s="364"/>
      <c r="MMS110" s="364"/>
      <c r="MMT110" s="364"/>
      <c r="MMU110" s="364"/>
      <c r="MMV110" s="364"/>
      <c r="MMW110" s="364"/>
      <c r="MMX110" s="364"/>
      <c r="MMY110" s="364"/>
      <c r="MMZ110" s="364"/>
      <c r="MNA110" s="364"/>
      <c r="MNB110" s="364"/>
      <c r="MNC110" s="364"/>
      <c r="MND110" s="364"/>
      <c r="MNE110" s="364"/>
      <c r="MNF110" s="364"/>
      <c r="MNG110" s="364"/>
      <c r="MNH110" s="364"/>
      <c r="MNI110" s="364"/>
      <c r="MNJ110" s="364"/>
      <c r="MNK110" s="364"/>
      <c r="MNL110" s="364"/>
      <c r="MNM110" s="364"/>
      <c r="MNN110" s="364"/>
      <c r="MNO110" s="364"/>
      <c r="MNP110" s="364"/>
      <c r="MNQ110" s="364"/>
      <c r="MNR110" s="364"/>
      <c r="MNS110" s="364"/>
      <c r="MNT110" s="364"/>
      <c r="MNU110" s="364"/>
      <c r="MNV110" s="364"/>
      <c r="MNW110" s="364"/>
      <c r="MNX110" s="364"/>
      <c r="MNY110" s="364"/>
      <c r="MNZ110" s="364"/>
      <c r="MOA110" s="364"/>
      <c r="MOB110" s="364"/>
      <c r="MOC110" s="364"/>
      <c r="MOD110" s="364"/>
      <c r="MOE110" s="364"/>
      <c r="MOF110" s="364"/>
      <c r="MOG110" s="364"/>
      <c r="MOH110" s="364"/>
      <c r="MOI110" s="364"/>
      <c r="MOJ110" s="364"/>
      <c r="MOK110" s="364"/>
      <c r="MOL110" s="364"/>
      <c r="MOM110" s="364"/>
      <c r="MON110" s="364"/>
      <c r="MOO110" s="364"/>
      <c r="MOP110" s="364"/>
      <c r="MOQ110" s="364"/>
      <c r="MOR110" s="364"/>
      <c r="MOS110" s="364"/>
      <c r="MOT110" s="364"/>
      <c r="MOU110" s="364"/>
      <c r="MOV110" s="364"/>
      <c r="MOW110" s="364"/>
      <c r="MOX110" s="364"/>
      <c r="MOY110" s="364"/>
      <c r="MOZ110" s="364"/>
      <c r="MPA110" s="364"/>
      <c r="MPB110" s="364"/>
      <c r="MPC110" s="364"/>
      <c r="MPD110" s="364"/>
      <c r="MPE110" s="364"/>
      <c r="MPF110" s="364"/>
      <c r="MPG110" s="364"/>
      <c r="MPH110" s="364"/>
      <c r="MPI110" s="364"/>
      <c r="MPJ110" s="364"/>
      <c r="MPK110" s="364"/>
      <c r="MPL110" s="364"/>
      <c r="MPM110" s="364"/>
      <c r="MPN110" s="364"/>
      <c r="MPO110" s="364"/>
      <c r="MPP110" s="364"/>
      <c r="MPQ110" s="364"/>
      <c r="MPR110" s="364"/>
      <c r="MPS110" s="364"/>
      <c r="MPT110" s="364"/>
      <c r="MPU110" s="364"/>
      <c r="MPV110" s="364"/>
      <c r="MPW110" s="364"/>
      <c r="MPX110" s="364"/>
      <c r="MPY110" s="364"/>
      <c r="MPZ110" s="364"/>
      <c r="MQA110" s="364"/>
      <c r="MQB110" s="364"/>
      <c r="MQC110" s="364"/>
      <c r="MQD110" s="364"/>
      <c r="MQE110" s="364"/>
      <c r="MQF110" s="364"/>
      <c r="MQG110" s="364"/>
      <c r="MQH110" s="364"/>
      <c r="MQI110" s="364"/>
      <c r="MQJ110" s="364"/>
      <c r="MQK110" s="364"/>
      <c r="MQL110" s="364"/>
      <c r="MQM110" s="364"/>
      <c r="MQN110" s="364"/>
      <c r="MQO110" s="364"/>
      <c r="MQP110" s="364"/>
      <c r="MQQ110" s="364"/>
      <c r="MQR110" s="364"/>
      <c r="MQS110" s="364"/>
      <c r="MQT110" s="364"/>
      <c r="MQU110" s="364"/>
      <c r="MQV110" s="364"/>
      <c r="MQW110" s="364"/>
      <c r="MQX110" s="364"/>
      <c r="MQY110" s="364"/>
      <c r="MQZ110" s="364"/>
      <c r="MRA110" s="364"/>
      <c r="MRB110" s="364"/>
      <c r="MRC110" s="364"/>
      <c r="MRD110" s="364"/>
      <c r="MRE110" s="364"/>
      <c r="MRF110" s="364"/>
      <c r="MRG110" s="364"/>
      <c r="MRH110" s="364"/>
      <c r="MRI110" s="364"/>
      <c r="MRJ110" s="364"/>
      <c r="MRK110" s="364"/>
      <c r="MRL110" s="364"/>
      <c r="MRM110" s="364"/>
      <c r="MRN110" s="364"/>
      <c r="MRO110" s="364"/>
      <c r="MRP110" s="364"/>
      <c r="MRQ110" s="364"/>
      <c r="MRR110" s="364"/>
      <c r="MRS110" s="364"/>
      <c r="MRT110" s="364"/>
      <c r="MRU110" s="364"/>
      <c r="MRV110" s="364"/>
      <c r="MRW110" s="364"/>
      <c r="MRX110" s="364"/>
      <c r="MRY110" s="364"/>
      <c r="MRZ110" s="364"/>
      <c r="MSA110" s="364"/>
      <c r="MSB110" s="364"/>
      <c r="MSC110" s="364"/>
      <c r="MSD110" s="364"/>
      <c r="MSE110" s="364"/>
      <c r="MSF110" s="364"/>
      <c r="MSG110" s="364"/>
      <c r="MSH110" s="364"/>
      <c r="MSI110" s="364"/>
      <c r="MSJ110" s="364"/>
      <c r="MSK110" s="364"/>
      <c r="MSL110" s="364"/>
      <c r="MSM110" s="364"/>
      <c r="MSN110" s="364"/>
      <c r="MSO110" s="364"/>
      <c r="MSP110" s="364"/>
      <c r="MSQ110" s="364"/>
      <c r="MSR110" s="364"/>
      <c r="MSS110" s="364"/>
      <c r="MST110" s="364"/>
      <c r="MSU110" s="364"/>
      <c r="MSV110" s="364"/>
      <c r="MSW110" s="364"/>
      <c r="MSX110" s="364"/>
      <c r="MSY110" s="364"/>
      <c r="MSZ110" s="364"/>
      <c r="MTA110" s="364"/>
      <c r="MTB110" s="364"/>
      <c r="MTC110" s="364"/>
      <c r="MTD110" s="364"/>
      <c r="MTE110" s="364"/>
      <c r="MTF110" s="364"/>
      <c r="MTG110" s="364"/>
      <c r="MTH110" s="364"/>
      <c r="MTI110" s="364"/>
      <c r="MTJ110" s="364"/>
      <c r="MTK110" s="364"/>
      <c r="MTL110" s="364"/>
      <c r="MTM110" s="364"/>
      <c r="MTN110" s="364"/>
      <c r="MTO110" s="364"/>
      <c r="MTP110" s="364"/>
      <c r="MTQ110" s="364"/>
      <c r="MTR110" s="364"/>
      <c r="MTS110" s="364"/>
      <c r="MTT110" s="364"/>
      <c r="MTU110" s="364"/>
      <c r="MTV110" s="364"/>
      <c r="MTW110" s="364"/>
      <c r="MTX110" s="364"/>
      <c r="MTY110" s="364"/>
      <c r="MTZ110" s="364"/>
      <c r="MUA110" s="364"/>
      <c r="MUB110" s="364"/>
      <c r="MUC110" s="364"/>
      <c r="MUD110" s="364"/>
      <c r="MUE110" s="364"/>
      <c r="MUF110" s="364"/>
      <c r="MUG110" s="364"/>
      <c r="MUH110" s="364"/>
      <c r="MUI110" s="364"/>
      <c r="MUJ110" s="364"/>
      <c r="MUK110" s="364"/>
      <c r="MUL110" s="364"/>
      <c r="MUM110" s="364"/>
      <c r="MUN110" s="364"/>
      <c r="MUO110" s="364"/>
      <c r="MUP110" s="364"/>
      <c r="MUQ110" s="364"/>
      <c r="MUR110" s="364"/>
      <c r="MUS110" s="364"/>
      <c r="MUT110" s="364"/>
      <c r="MUU110" s="364"/>
      <c r="MUV110" s="364"/>
      <c r="MUW110" s="364"/>
      <c r="MUX110" s="364"/>
      <c r="MUY110" s="364"/>
      <c r="MUZ110" s="364"/>
      <c r="MVA110" s="364"/>
      <c r="MVB110" s="364"/>
      <c r="MVC110" s="364"/>
      <c r="MVD110" s="364"/>
      <c r="MVE110" s="364"/>
      <c r="MVF110" s="364"/>
      <c r="MVG110" s="364"/>
      <c r="MVH110" s="364"/>
      <c r="MVI110" s="364"/>
      <c r="MVJ110" s="364"/>
      <c r="MVK110" s="364"/>
      <c r="MVL110" s="364"/>
      <c r="MVM110" s="364"/>
      <c r="MVN110" s="364"/>
      <c r="MVO110" s="364"/>
      <c r="MVP110" s="364"/>
      <c r="MVQ110" s="364"/>
      <c r="MVR110" s="364"/>
      <c r="MVS110" s="364"/>
      <c r="MVT110" s="364"/>
      <c r="MVU110" s="364"/>
      <c r="MVV110" s="364"/>
      <c r="MVW110" s="364"/>
      <c r="MVX110" s="364"/>
      <c r="MVY110" s="364"/>
      <c r="MVZ110" s="364"/>
      <c r="MWA110" s="364"/>
      <c r="MWB110" s="364"/>
      <c r="MWC110" s="364"/>
      <c r="MWD110" s="364"/>
      <c r="MWE110" s="364"/>
      <c r="MWF110" s="364"/>
      <c r="MWG110" s="364"/>
      <c r="MWH110" s="364"/>
      <c r="MWI110" s="364"/>
      <c r="MWJ110" s="364"/>
      <c r="MWK110" s="364"/>
      <c r="MWL110" s="364"/>
      <c r="MWM110" s="364"/>
      <c r="MWN110" s="364"/>
      <c r="MWO110" s="364"/>
      <c r="MWP110" s="364"/>
      <c r="MWQ110" s="364"/>
      <c r="MWR110" s="364"/>
      <c r="MWS110" s="364"/>
      <c r="MWT110" s="364"/>
      <c r="MWU110" s="364"/>
      <c r="MWV110" s="364"/>
      <c r="MWW110" s="364"/>
      <c r="MWX110" s="364"/>
      <c r="MWY110" s="364"/>
      <c r="MWZ110" s="364"/>
      <c r="MXA110" s="364"/>
      <c r="MXB110" s="364"/>
      <c r="MXC110" s="364"/>
      <c r="MXD110" s="364"/>
      <c r="MXE110" s="364"/>
      <c r="MXF110" s="364"/>
      <c r="MXG110" s="364"/>
      <c r="MXH110" s="364"/>
      <c r="MXI110" s="364"/>
      <c r="MXJ110" s="364"/>
      <c r="MXK110" s="364"/>
      <c r="MXL110" s="364"/>
      <c r="MXM110" s="364"/>
      <c r="MXN110" s="364"/>
      <c r="MXO110" s="364"/>
      <c r="MXP110" s="364"/>
      <c r="MXQ110" s="364"/>
      <c r="MXR110" s="364"/>
      <c r="MXS110" s="364"/>
      <c r="MXT110" s="364"/>
      <c r="MXU110" s="364"/>
      <c r="MXV110" s="364"/>
      <c r="MXW110" s="364"/>
      <c r="MXX110" s="364"/>
      <c r="MXY110" s="364"/>
      <c r="MXZ110" s="364"/>
      <c r="MYA110" s="364"/>
      <c r="MYB110" s="364"/>
      <c r="MYC110" s="364"/>
      <c r="MYD110" s="364"/>
      <c r="MYE110" s="364"/>
      <c r="MYF110" s="364"/>
      <c r="MYG110" s="364"/>
      <c r="MYH110" s="364"/>
      <c r="MYI110" s="364"/>
      <c r="MYJ110" s="364"/>
      <c r="MYK110" s="364"/>
      <c r="MYL110" s="364"/>
      <c r="MYM110" s="364"/>
      <c r="MYN110" s="364"/>
      <c r="MYO110" s="364"/>
      <c r="MYP110" s="364"/>
      <c r="MYQ110" s="364"/>
      <c r="MYR110" s="364"/>
      <c r="MYS110" s="364"/>
      <c r="MYT110" s="364"/>
      <c r="MYU110" s="364"/>
      <c r="MYV110" s="364"/>
      <c r="MYW110" s="364"/>
      <c r="MYX110" s="364"/>
      <c r="MYY110" s="364"/>
      <c r="MYZ110" s="364"/>
      <c r="MZA110" s="364"/>
      <c r="MZB110" s="364"/>
      <c r="MZC110" s="364"/>
      <c r="MZD110" s="364"/>
      <c r="MZE110" s="364"/>
      <c r="MZF110" s="364"/>
      <c r="MZG110" s="364"/>
      <c r="MZH110" s="364"/>
      <c r="MZI110" s="364"/>
      <c r="MZJ110" s="364"/>
      <c r="MZK110" s="364"/>
      <c r="MZL110" s="364"/>
      <c r="MZM110" s="364"/>
      <c r="MZN110" s="364"/>
      <c r="MZO110" s="364"/>
      <c r="MZP110" s="364"/>
      <c r="MZQ110" s="364"/>
      <c r="MZR110" s="364"/>
      <c r="MZS110" s="364"/>
      <c r="MZT110" s="364"/>
      <c r="MZU110" s="364"/>
      <c r="MZV110" s="364"/>
      <c r="MZW110" s="364"/>
      <c r="MZX110" s="364"/>
      <c r="MZY110" s="364"/>
      <c r="MZZ110" s="364"/>
      <c r="NAA110" s="364"/>
      <c r="NAB110" s="364"/>
      <c r="NAC110" s="364"/>
      <c r="NAD110" s="364"/>
      <c r="NAE110" s="364"/>
      <c r="NAF110" s="364"/>
      <c r="NAG110" s="364"/>
      <c r="NAH110" s="364"/>
      <c r="NAI110" s="364"/>
      <c r="NAJ110" s="364"/>
      <c r="NAK110" s="364"/>
      <c r="NAL110" s="364"/>
      <c r="NAM110" s="364"/>
      <c r="NAN110" s="364"/>
      <c r="NAO110" s="364"/>
      <c r="NAP110" s="364"/>
      <c r="NAQ110" s="364"/>
      <c r="NAR110" s="364"/>
      <c r="NAS110" s="364"/>
      <c r="NAT110" s="364"/>
      <c r="NAU110" s="364"/>
      <c r="NAV110" s="364"/>
      <c r="NAW110" s="364"/>
      <c r="NAX110" s="364"/>
      <c r="NAY110" s="364"/>
      <c r="NAZ110" s="364"/>
      <c r="NBA110" s="364"/>
      <c r="NBB110" s="364"/>
      <c r="NBC110" s="364"/>
      <c r="NBD110" s="364"/>
      <c r="NBE110" s="364"/>
      <c r="NBF110" s="364"/>
      <c r="NBG110" s="364"/>
      <c r="NBH110" s="364"/>
      <c r="NBI110" s="364"/>
      <c r="NBJ110" s="364"/>
      <c r="NBK110" s="364"/>
      <c r="NBL110" s="364"/>
      <c r="NBM110" s="364"/>
      <c r="NBN110" s="364"/>
      <c r="NBO110" s="364"/>
      <c r="NBP110" s="364"/>
      <c r="NBQ110" s="364"/>
      <c r="NBR110" s="364"/>
      <c r="NBS110" s="364"/>
      <c r="NBT110" s="364"/>
      <c r="NBU110" s="364"/>
      <c r="NBV110" s="364"/>
      <c r="NBW110" s="364"/>
      <c r="NBX110" s="364"/>
      <c r="NBY110" s="364"/>
      <c r="NBZ110" s="364"/>
      <c r="NCA110" s="364"/>
      <c r="NCB110" s="364"/>
      <c r="NCC110" s="364"/>
      <c r="NCD110" s="364"/>
      <c r="NCE110" s="364"/>
      <c r="NCF110" s="364"/>
      <c r="NCG110" s="364"/>
      <c r="NCH110" s="364"/>
      <c r="NCI110" s="364"/>
      <c r="NCJ110" s="364"/>
      <c r="NCK110" s="364"/>
      <c r="NCL110" s="364"/>
      <c r="NCM110" s="364"/>
      <c r="NCN110" s="364"/>
      <c r="NCO110" s="364"/>
      <c r="NCP110" s="364"/>
      <c r="NCQ110" s="364"/>
      <c r="NCR110" s="364"/>
      <c r="NCS110" s="364"/>
      <c r="NCT110" s="364"/>
      <c r="NCU110" s="364"/>
      <c r="NCV110" s="364"/>
      <c r="NCW110" s="364"/>
      <c r="NCX110" s="364"/>
      <c r="NCY110" s="364"/>
      <c r="NCZ110" s="364"/>
      <c r="NDA110" s="364"/>
      <c r="NDB110" s="364"/>
      <c r="NDC110" s="364"/>
      <c r="NDD110" s="364"/>
      <c r="NDE110" s="364"/>
      <c r="NDF110" s="364"/>
      <c r="NDG110" s="364"/>
      <c r="NDH110" s="364"/>
      <c r="NDI110" s="364"/>
      <c r="NDJ110" s="364"/>
      <c r="NDK110" s="364"/>
      <c r="NDL110" s="364"/>
      <c r="NDM110" s="364"/>
      <c r="NDN110" s="364"/>
      <c r="NDO110" s="364"/>
      <c r="NDP110" s="364"/>
      <c r="NDQ110" s="364"/>
      <c r="NDR110" s="364"/>
      <c r="NDS110" s="364"/>
      <c r="NDT110" s="364"/>
      <c r="NDU110" s="364"/>
      <c r="NDV110" s="364"/>
      <c r="NDW110" s="364"/>
      <c r="NDX110" s="364"/>
      <c r="NDY110" s="364"/>
      <c r="NDZ110" s="364"/>
      <c r="NEA110" s="364"/>
      <c r="NEB110" s="364"/>
      <c r="NEC110" s="364"/>
      <c r="NED110" s="364"/>
      <c r="NEE110" s="364"/>
      <c r="NEF110" s="364"/>
      <c r="NEG110" s="364"/>
      <c r="NEH110" s="364"/>
      <c r="NEI110" s="364"/>
      <c r="NEJ110" s="364"/>
      <c r="NEK110" s="364"/>
      <c r="NEL110" s="364"/>
      <c r="NEM110" s="364"/>
      <c r="NEN110" s="364"/>
      <c r="NEO110" s="364"/>
      <c r="NEP110" s="364"/>
      <c r="NEQ110" s="364"/>
      <c r="NER110" s="364"/>
      <c r="NES110" s="364"/>
      <c r="NET110" s="364"/>
      <c r="NEU110" s="364"/>
      <c r="NEV110" s="364"/>
      <c r="NEW110" s="364"/>
      <c r="NEX110" s="364"/>
      <c r="NEY110" s="364"/>
      <c r="NEZ110" s="364"/>
      <c r="NFA110" s="364"/>
      <c r="NFB110" s="364"/>
      <c r="NFC110" s="364"/>
      <c r="NFD110" s="364"/>
      <c r="NFE110" s="364"/>
      <c r="NFF110" s="364"/>
      <c r="NFG110" s="364"/>
      <c r="NFH110" s="364"/>
      <c r="NFI110" s="364"/>
      <c r="NFJ110" s="364"/>
      <c r="NFK110" s="364"/>
      <c r="NFL110" s="364"/>
      <c r="NFM110" s="364"/>
      <c r="NFN110" s="364"/>
      <c r="NFO110" s="364"/>
      <c r="NFP110" s="364"/>
      <c r="NFQ110" s="364"/>
      <c r="NFR110" s="364"/>
      <c r="NFS110" s="364"/>
      <c r="NFT110" s="364"/>
      <c r="NFU110" s="364"/>
      <c r="NFV110" s="364"/>
      <c r="NFW110" s="364"/>
      <c r="NFX110" s="364"/>
      <c r="NFY110" s="364"/>
      <c r="NFZ110" s="364"/>
      <c r="NGA110" s="364"/>
      <c r="NGB110" s="364"/>
      <c r="NGC110" s="364"/>
      <c r="NGD110" s="364"/>
      <c r="NGE110" s="364"/>
      <c r="NGF110" s="364"/>
      <c r="NGG110" s="364"/>
      <c r="NGH110" s="364"/>
      <c r="NGI110" s="364"/>
      <c r="NGJ110" s="364"/>
      <c r="NGK110" s="364"/>
      <c r="NGL110" s="364"/>
      <c r="NGM110" s="364"/>
      <c r="NGN110" s="364"/>
      <c r="NGO110" s="364"/>
      <c r="NGP110" s="364"/>
      <c r="NGQ110" s="364"/>
      <c r="NGR110" s="364"/>
      <c r="NGS110" s="364"/>
      <c r="NGT110" s="364"/>
      <c r="NGU110" s="364"/>
      <c r="NGV110" s="364"/>
      <c r="NGW110" s="364"/>
      <c r="NGX110" s="364"/>
      <c r="NGY110" s="364"/>
      <c r="NGZ110" s="364"/>
      <c r="NHA110" s="364"/>
      <c r="NHB110" s="364"/>
      <c r="NHC110" s="364"/>
      <c r="NHD110" s="364"/>
      <c r="NHE110" s="364"/>
      <c r="NHF110" s="364"/>
      <c r="NHG110" s="364"/>
      <c r="NHH110" s="364"/>
      <c r="NHI110" s="364"/>
      <c r="NHJ110" s="364"/>
      <c r="NHK110" s="364"/>
      <c r="NHL110" s="364"/>
      <c r="NHM110" s="364"/>
      <c r="NHN110" s="364"/>
      <c r="NHO110" s="364"/>
      <c r="NHP110" s="364"/>
      <c r="NHQ110" s="364"/>
      <c r="NHR110" s="364"/>
      <c r="NHS110" s="364"/>
      <c r="NHT110" s="364"/>
      <c r="NHU110" s="364"/>
      <c r="NHV110" s="364"/>
      <c r="NHW110" s="364"/>
      <c r="NHX110" s="364"/>
      <c r="NHY110" s="364"/>
      <c r="NHZ110" s="364"/>
      <c r="NIA110" s="364"/>
      <c r="NIB110" s="364"/>
      <c r="NIC110" s="364"/>
      <c r="NID110" s="364"/>
      <c r="NIE110" s="364"/>
      <c r="NIF110" s="364"/>
      <c r="NIG110" s="364"/>
      <c r="NIH110" s="364"/>
      <c r="NII110" s="364"/>
      <c r="NIJ110" s="364"/>
      <c r="NIK110" s="364"/>
      <c r="NIL110" s="364"/>
      <c r="NIM110" s="364"/>
      <c r="NIN110" s="364"/>
      <c r="NIO110" s="364"/>
      <c r="NIP110" s="364"/>
      <c r="NIQ110" s="364"/>
      <c r="NIR110" s="364"/>
      <c r="NIS110" s="364"/>
      <c r="NIT110" s="364"/>
      <c r="NIU110" s="364"/>
      <c r="NIV110" s="364"/>
      <c r="NIW110" s="364"/>
      <c r="NIX110" s="364"/>
      <c r="NIY110" s="364"/>
      <c r="NIZ110" s="364"/>
      <c r="NJA110" s="364"/>
      <c r="NJB110" s="364"/>
      <c r="NJC110" s="364"/>
      <c r="NJD110" s="364"/>
      <c r="NJE110" s="364"/>
      <c r="NJF110" s="364"/>
      <c r="NJG110" s="364"/>
      <c r="NJH110" s="364"/>
      <c r="NJI110" s="364"/>
      <c r="NJJ110" s="364"/>
      <c r="NJK110" s="364"/>
      <c r="NJL110" s="364"/>
      <c r="NJM110" s="364"/>
      <c r="NJN110" s="364"/>
      <c r="NJO110" s="364"/>
      <c r="NJP110" s="364"/>
      <c r="NJQ110" s="364"/>
      <c r="NJR110" s="364"/>
      <c r="NJS110" s="364"/>
      <c r="NJT110" s="364"/>
      <c r="NJU110" s="364"/>
      <c r="NJV110" s="364"/>
      <c r="NJW110" s="364"/>
      <c r="NJX110" s="364"/>
      <c r="NJY110" s="364"/>
      <c r="NJZ110" s="364"/>
      <c r="NKA110" s="364"/>
      <c r="NKB110" s="364"/>
      <c r="NKC110" s="364"/>
      <c r="NKD110" s="364"/>
      <c r="NKE110" s="364"/>
      <c r="NKF110" s="364"/>
      <c r="NKG110" s="364"/>
      <c r="NKH110" s="364"/>
      <c r="NKI110" s="364"/>
      <c r="NKJ110" s="364"/>
      <c r="NKK110" s="364"/>
      <c r="NKL110" s="364"/>
      <c r="NKM110" s="364"/>
      <c r="NKN110" s="364"/>
      <c r="NKO110" s="364"/>
      <c r="NKP110" s="364"/>
      <c r="NKQ110" s="364"/>
      <c r="NKR110" s="364"/>
      <c r="NKS110" s="364"/>
      <c r="NKT110" s="364"/>
      <c r="NKU110" s="364"/>
      <c r="NKV110" s="364"/>
      <c r="NKW110" s="364"/>
      <c r="NKX110" s="364"/>
      <c r="NKY110" s="364"/>
      <c r="NKZ110" s="364"/>
      <c r="NLA110" s="364"/>
      <c r="NLB110" s="364"/>
      <c r="NLC110" s="364"/>
      <c r="NLD110" s="364"/>
      <c r="NLE110" s="364"/>
      <c r="NLF110" s="364"/>
      <c r="NLG110" s="364"/>
      <c r="NLH110" s="364"/>
      <c r="NLI110" s="364"/>
      <c r="NLJ110" s="364"/>
      <c r="NLK110" s="364"/>
      <c r="NLL110" s="364"/>
      <c r="NLM110" s="364"/>
      <c r="NLN110" s="364"/>
      <c r="NLO110" s="364"/>
      <c r="NLP110" s="364"/>
      <c r="NLQ110" s="364"/>
      <c r="NLR110" s="364"/>
      <c r="NLS110" s="364"/>
      <c r="NLT110" s="364"/>
      <c r="NLU110" s="364"/>
      <c r="NLV110" s="364"/>
      <c r="NLW110" s="364"/>
      <c r="NLX110" s="364"/>
      <c r="NLY110" s="364"/>
      <c r="NLZ110" s="364"/>
      <c r="NMA110" s="364"/>
      <c r="NMB110" s="364"/>
      <c r="NMC110" s="364"/>
      <c r="NMD110" s="364"/>
      <c r="NME110" s="364"/>
      <c r="NMF110" s="364"/>
      <c r="NMG110" s="364"/>
      <c r="NMH110" s="364"/>
      <c r="NMI110" s="364"/>
      <c r="NMJ110" s="364"/>
      <c r="NMK110" s="364"/>
      <c r="NML110" s="364"/>
      <c r="NMM110" s="364"/>
      <c r="NMN110" s="364"/>
      <c r="NMO110" s="364"/>
      <c r="NMP110" s="364"/>
      <c r="NMQ110" s="364"/>
      <c r="NMR110" s="364"/>
      <c r="NMS110" s="364"/>
      <c r="NMT110" s="364"/>
      <c r="NMU110" s="364"/>
      <c r="NMV110" s="364"/>
      <c r="NMW110" s="364"/>
      <c r="NMX110" s="364"/>
      <c r="NMY110" s="364"/>
      <c r="NMZ110" s="364"/>
      <c r="NNA110" s="364"/>
      <c r="NNB110" s="364"/>
      <c r="NNC110" s="364"/>
      <c r="NND110" s="364"/>
      <c r="NNE110" s="364"/>
      <c r="NNF110" s="364"/>
      <c r="NNG110" s="364"/>
      <c r="NNH110" s="364"/>
      <c r="NNI110" s="364"/>
      <c r="NNJ110" s="364"/>
      <c r="NNK110" s="364"/>
      <c r="NNL110" s="364"/>
      <c r="NNM110" s="364"/>
      <c r="NNN110" s="364"/>
      <c r="NNO110" s="364"/>
      <c r="NNP110" s="364"/>
      <c r="NNQ110" s="364"/>
      <c r="NNR110" s="364"/>
      <c r="NNS110" s="364"/>
      <c r="NNT110" s="364"/>
      <c r="NNU110" s="364"/>
      <c r="NNV110" s="364"/>
      <c r="NNW110" s="364"/>
      <c r="NNX110" s="364"/>
      <c r="NNY110" s="364"/>
      <c r="NNZ110" s="364"/>
      <c r="NOA110" s="364"/>
      <c r="NOB110" s="364"/>
      <c r="NOC110" s="364"/>
      <c r="NOD110" s="364"/>
      <c r="NOE110" s="364"/>
      <c r="NOF110" s="364"/>
      <c r="NOG110" s="364"/>
      <c r="NOH110" s="364"/>
      <c r="NOI110" s="364"/>
      <c r="NOJ110" s="364"/>
      <c r="NOK110" s="364"/>
      <c r="NOL110" s="364"/>
      <c r="NOM110" s="364"/>
      <c r="NON110" s="364"/>
      <c r="NOO110" s="364"/>
      <c r="NOP110" s="364"/>
      <c r="NOQ110" s="364"/>
      <c r="NOR110" s="364"/>
      <c r="NOS110" s="364"/>
      <c r="NOT110" s="364"/>
      <c r="NOU110" s="364"/>
      <c r="NOV110" s="364"/>
      <c r="NOW110" s="364"/>
      <c r="NOX110" s="364"/>
      <c r="NOY110" s="364"/>
      <c r="NOZ110" s="364"/>
      <c r="NPA110" s="364"/>
      <c r="NPB110" s="364"/>
      <c r="NPC110" s="364"/>
      <c r="NPD110" s="364"/>
      <c r="NPE110" s="364"/>
      <c r="NPF110" s="364"/>
      <c r="NPG110" s="364"/>
      <c r="NPH110" s="364"/>
      <c r="NPI110" s="364"/>
      <c r="NPJ110" s="364"/>
      <c r="NPK110" s="364"/>
      <c r="NPL110" s="364"/>
      <c r="NPM110" s="364"/>
      <c r="NPN110" s="364"/>
      <c r="NPO110" s="364"/>
      <c r="NPP110" s="364"/>
      <c r="NPQ110" s="364"/>
      <c r="NPR110" s="364"/>
      <c r="NPS110" s="364"/>
      <c r="NPT110" s="364"/>
      <c r="NPU110" s="364"/>
      <c r="NPV110" s="364"/>
      <c r="NPW110" s="364"/>
      <c r="NPX110" s="364"/>
      <c r="NPY110" s="364"/>
      <c r="NPZ110" s="364"/>
      <c r="NQA110" s="364"/>
      <c r="NQB110" s="364"/>
      <c r="NQC110" s="364"/>
      <c r="NQD110" s="364"/>
      <c r="NQE110" s="364"/>
      <c r="NQF110" s="364"/>
      <c r="NQG110" s="364"/>
      <c r="NQH110" s="364"/>
      <c r="NQI110" s="364"/>
      <c r="NQJ110" s="364"/>
      <c r="NQK110" s="364"/>
      <c r="NQL110" s="364"/>
      <c r="NQM110" s="364"/>
      <c r="NQN110" s="364"/>
      <c r="NQO110" s="364"/>
      <c r="NQP110" s="364"/>
      <c r="NQQ110" s="364"/>
      <c r="NQR110" s="364"/>
      <c r="NQS110" s="364"/>
      <c r="NQT110" s="364"/>
      <c r="NQU110" s="364"/>
      <c r="NQV110" s="364"/>
      <c r="NQW110" s="364"/>
      <c r="NQX110" s="364"/>
      <c r="NQY110" s="364"/>
      <c r="NQZ110" s="364"/>
      <c r="NRA110" s="364"/>
      <c r="NRB110" s="364"/>
      <c r="NRC110" s="364"/>
      <c r="NRD110" s="364"/>
      <c r="NRE110" s="364"/>
      <c r="NRF110" s="364"/>
      <c r="NRG110" s="364"/>
      <c r="NRH110" s="364"/>
      <c r="NRI110" s="364"/>
      <c r="NRJ110" s="364"/>
      <c r="NRK110" s="364"/>
      <c r="NRL110" s="364"/>
      <c r="NRM110" s="364"/>
      <c r="NRN110" s="364"/>
      <c r="NRO110" s="364"/>
      <c r="NRP110" s="364"/>
      <c r="NRQ110" s="364"/>
      <c r="NRR110" s="364"/>
      <c r="NRS110" s="364"/>
      <c r="NRT110" s="364"/>
      <c r="NRU110" s="364"/>
      <c r="NRV110" s="364"/>
      <c r="NRW110" s="364"/>
      <c r="NRX110" s="364"/>
      <c r="NRY110" s="364"/>
      <c r="NRZ110" s="364"/>
      <c r="NSA110" s="364"/>
      <c r="NSB110" s="364"/>
      <c r="NSC110" s="364"/>
      <c r="NSD110" s="364"/>
      <c r="NSE110" s="364"/>
      <c r="NSF110" s="364"/>
      <c r="NSG110" s="364"/>
      <c r="NSH110" s="364"/>
      <c r="NSI110" s="364"/>
      <c r="NSJ110" s="364"/>
      <c r="NSK110" s="364"/>
      <c r="NSL110" s="364"/>
      <c r="NSM110" s="364"/>
      <c r="NSN110" s="364"/>
      <c r="NSO110" s="364"/>
      <c r="NSP110" s="364"/>
      <c r="NSQ110" s="364"/>
      <c r="NSR110" s="364"/>
      <c r="NSS110" s="364"/>
      <c r="NST110" s="364"/>
      <c r="NSU110" s="364"/>
      <c r="NSV110" s="364"/>
      <c r="NSW110" s="364"/>
      <c r="NSX110" s="364"/>
      <c r="NSY110" s="364"/>
      <c r="NSZ110" s="364"/>
      <c r="NTA110" s="364"/>
      <c r="NTB110" s="364"/>
      <c r="NTC110" s="364"/>
      <c r="NTD110" s="364"/>
      <c r="NTE110" s="364"/>
      <c r="NTF110" s="364"/>
      <c r="NTG110" s="364"/>
      <c r="NTH110" s="364"/>
      <c r="NTI110" s="364"/>
      <c r="NTJ110" s="364"/>
      <c r="NTK110" s="364"/>
      <c r="NTL110" s="364"/>
      <c r="NTM110" s="364"/>
      <c r="NTN110" s="364"/>
      <c r="NTO110" s="364"/>
      <c r="NTP110" s="364"/>
      <c r="NTQ110" s="364"/>
      <c r="NTR110" s="364"/>
      <c r="NTS110" s="364"/>
      <c r="NTT110" s="364"/>
      <c r="NTU110" s="364"/>
      <c r="NTV110" s="364"/>
      <c r="NTW110" s="364"/>
      <c r="NTX110" s="364"/>
      <c r="NTY110" s="364"/>
      <c r="NTZ110" s="364"/>
      <c r="NUA110" s="364"/>
      <c r="NUB110" s="364"/>
      <c r="NUC110" s="364"/>
      <c r="NUD110" s="364"/>
      <c r="NUE110" s="364"/>
      <c r="NUF110" s="364"/>
      <c r="NUG110" s="364"/>
      <c r="NUH110" s="364"/>
      <c r="NUI110" s="364"/>
      <c r="NUJ110" s="364"/>
      <c r="NUK110" s="364"/>
      <c r="NUL110" s="364"/>
      <c r="NUM110" s="364"/>
      <c r="NUN110" s="364"/>
      <c r="NUO110" s="364"/>
      <c r="NUP110" s="364"/>
      <c r="NUQ110" s="364"/>
      <c r="NUR110" s="364"/>
      <c r="NUS110" s="364"/>
      <c r="NUT110" s="364"/>
      <c r="NUU110" s="364"/>
      <c r="NUV110" s="364"/>
      <c r="NUW110" s="364"/>
      <c r="NUX110" s="364"/>
      <c r="NUY110" s="364"/>
      <c r="NUZ110" s="364"/>
      <c r="NVA110" s="364"/>
      <c r="NVB110" s="364"/>
      <c r="NVC110" s="364"/>
      <c r="NVD110" s="364"/>
      <c r="NVE110" s="364"/>
      <c r="NVF110" s="364"/>
      <c r="NVG110" s="364"/>
      <c r="NVH110" s="364"/>
      <c r="NVI110" s="364"/>
      <c r="NVJ110" s="364"/>
      <c r="NVK110" s="364"/>
      <c r="NVL110" s="364"/>
      <c r="NVM110" s="364"/>
      <c r="NVN110" s="364"/>
      <c r="NVO110" s="364"/>
      <c r="NVP110" s="364"/>
      <c r="NVQ110" s="364"/>
      <c r="NVR110" s="364"/>
      <c r="NVS110" s="364"/>
      <c r="NVT110" s="364"/>
      <c r="NVU110" s="364"/>
      <c r="NVV110" s="364"/>
      <c r="NVW110" s="364"/>
      <c r="NVX110" s="364"/>
      <c r="NVY110" s="364"/>
      <c r="NVZ110" s="364"/>
      <c r="NWA110" s="364"/>
      <c r="NWB110" s="364"/>
      <c r="NWC110" s="364"/>
      <c r="NWD110" s="364"/>
      <c r="NWE110" s="364"/>
      <c r="NWF110" s="364"/>
      <c r="NWG110" s="364"/>
      <c r="NWH110" s="364"/>
      <c r="NWI110" s="364"/>
      <c r="NWJ110" s="364"/>
      <c r="NWK110" s="364"/>
      <c r="NWL110" s="364"/>
      <c r="NWM110" s="364"/>
      <c r="NWN110" s="364"/>
      <c r="NWO110" s="364"/>
      <c r="NWP110" s="364"/>
      <c r="NWQ110" s="364"/>
      <c r="NWR110" s="364"/>
      <c r="NWS110" s="364"/>
      <c r="NWT110" s="364"/>
      <c r="NWU110" s="364"/>
      <c r="NWV110" s="364"/>
      <c r="NWW110" s="364"/>
      <c r="NWX110" s="364"/>
      <c r="NWY110" s="364"/>
      <c r="NWZ110" s="364"/>
      <c r="NXA110" s="364"/>
      <c r="NXB110" s="364"/>
      <c r="NXC110" s="364"/>
      <c r="NXD110" s="364"/>
      <c r="NXE110" s="364"/>
      <c r="NXF110" s="364"/>
      <c r="NXG110" s="364"/>
      <c r="NXH110" s="364"/>
      <c r="NXI110" s="364"/>
      <c r="NXJ110" s="364"/>
      <c r="NXK110" s="364"/>
      <c r="NXL110" s="364"/>
      <c r="NXM110" s="364"/>
      <c r="NXN110" s="364"/>
      <c r="NXO110" s="364"/>
      <c r="NXP110" s="364"/>
      <c r="NXQ110" s="364"/>
      <c r="NXR110" s="364"/>
      <c r="NXS110" s="364"/>
      <c r="NXT110" s="364"/>
      <c r="NXU110" s="364"/>
      <c r="NXV110" s="364"/>
      <c r="NXW110" s="364"/>
      <c r="NXX110" s="364"/>
      <c r="NXY110" s="364"/>
      <c r="NXZ110" s="364"/>
      <c r="NYA110" s="364"/>
      <c r="NYB110" s="364"/>
      <c r="NYC110" s="364"/>
      <c r="NYD110" s="364"/>
      <c r="NYE110" s="364"/>
      <c r="NYF110" s="364"/>
      <c r="NYG110" s="364"/>
      <c r="NYH110" s="364"/>
      <c r="NYI110" s="364"/>
      <c r="NYJ110" s="364"/>
      <c r="NYK110" s="364"/>
      <c r="NYL110" s="364"/>
      <c r="NYM110" s="364"/>
      <c r="NYN110" s="364"/>
      <c r="NYO110" s="364"/>
      <c r="NYP110" s="364"/>
      <c r="NYQ110" s="364"/>
      <c r="NYR110" s="364"/>
      <c r="NYS110" s="364"/>
      <c r="NYT110" s="364"/>
      <c r="NYU110" s="364"/>
      <c r="NYV110" s="364"/>
      <c r="NYW110" s="364"/>
      <c r="NYX110" s="364"/>
      <c r="NYY110" s="364"/>
      <c r="NYZ110" s="364"/>
      <c r="NZA110" s="364"/>
      <c r="NZB110" s="364"/>
      <c r="NZC110" s="364"/>
      <c r="NZD110" s="364"/>
      <c r="NZE110" s="364"/>
      <c r="NZF110" s="364"/>
      <c r="NZG110" s="364"/>
      <c r="NZH110" s="364"/>
      <c r="NZI110" s="364"/>
      <c r="NZJ110" s="364"/>
      <c r="NZK110" s="364"/>
      <c r="NZL110" s="364"/>
      <c r="NZM110" s="364"/>
      <c r="NZN110" s="364"/>
      <c r="NZO110" s="364"/>
      <c r="NZP110" s="364"/>
      <c r="NZQ110" s="364"/>
      <c r="NZR110" s="364"/>
      <c r="NZS110" s="364"/>
      <c r="NZT110" s="364"/>
      <c r="NZU110" s="364"/>
      <c r="NZV110" s="364"/>
      <c r="NZW110" s="364"/>
      <c r="NZX110" s="364"/>
      <c r="NZY110" s="364"/>
      <c r="NZZ110" s="364"/>
      <c r="OAA110" s="364"/>
      <c r="OAB110" s="364"/>
      <c r="OAC110" s="364"/>
      <c r="OAD110" s="364"/>
      <c r="OAE110" s="364"/>
      <c r="OAF110" s="364"/>
      <c r="OAG110" s="364"/>
      <c r="OAH110" s="364"/>
      <c r="OAI110" s="364"/>
      <c r="OAJ110" s="364"/>
      <c r="OAK110" s="364"/>
      <c r="OAL110" s="364"/>
      <c r="OAM110" s="364"/>
      <c r="OAN110" s="364"/>
      <c r="OAO110" s="364"/>
      <c r="OAP110" s="364"/>
      <c r="OAQ110" s="364"/>
      <c r="OAR110" s="364"/>
      <c r="OAS110" s="364"/>
      <c r="OAT110" s="364"/>
      <c r="OAU110" s="364"/>
      <c r="OAV110" s="364"/>
      <c r="OAW110" s="364"/>
      <c r="OAX110" s="364"/>
      <c r="OAY110" s="364"/>
      <c r="OAZ110" s="364"/>
      <c r="OBA110" s="364"/>
      <c r="OBB110" s="364"/>
      <c r="OBC110" s="364"/>
      <c r="OBD110" s="364"/>
      <c r="OBE110" s="364"/>
      <c r="OBF110" s="364"/>
      <c r="OBG110" s="364"/>
      <c r="OBH110" s="364"/>
      <c r="OBI110" s="364"/>
      <c r="OBJ110" s="364"/>
      <c r="OBK110" s="364"/>
      <c r="OBL110" s="364"/>
      <c r="OBM110" s="364"/>
      <c r="OBN110" s="364"/>
      <c r="OBO110" s="364"/>
      <c r="OBP110" s="364"/>
      <c r="OBQ110" s="364"/>
      <c r="OBR110" s="364"/>
      <c r="OBS110" s="364"/>
      <c r="OBT110" s="364"/>
      <c r="OBU110" s="364"/>
      <c r="OBV110" s="364"/>
      <c r="OBW110" s="364"/>
      <c r="OBX110" s="364"/>
      <c r="OBY110" s="364"/>
      <c r="OBZ110" s="364"/>
      <c r="OCA110" s="364"/>
      <c r="OCB110" s="364"/>
      <c r="OCC110" s="364"/>
      <c r="OCD110" s="364"/>
      <c r="OCE110" s="364"/>
      <c r="OCF110" s="364"/>
      <c r="OCG110" s="364"/>
      <c r="OCH110" s="364"/>
      <c r="OCI110" s="364"/>
      <c r="OCJ110" s="364"/>
      <c r="OCK110" s="364"/>
      <c r="OCL110" s="364"/>
      <c r="OCM110" s="364"/>
      <c r="OCN110" s="364"/>
      <c r="OCO110" s="364"/>
      <c r="OCP110" s="364"/>
      <c r="OCQ110" s="364"/>
      <c r="OCR110" s="364"/>
      <c r="OCS110" s="364"/>
      <c r="OCT110" s="364"/>
      <c r="OCU110" s="364"/>
      <c r="OCV110" s="364"/>
      <c r="OCW110" s="364"/>
      <c r="OCX110" s="364"/>
      <c r="OCY110" s="364"/>
      <c r="OCZ110" s="364"/>
      <c r="ODA110" s="364"/>
      <c r="ODB110" s="364"/>
      <c r="ODC110" s="364"/>
      <c r="ODD110" s="364"/>
      <c r="ODE110" s="364"/>
      <c r="ODF110" s="364"/>
      <c r="ODG110" s="364"/>
      <c r="ODH110" s="364"/>
      <c r="ODI110" s="364"/>
      <c r="ODJ110" s="364"/>
      <c r="ODK110" s="364"/>
      <c r="ODL110" s="364"/>
      <c r="ODM110" s="364"/>
      <c r="ODN110" s="364"/>
      <c r="ODO110" s="364"/>
      <c r="ODP110" s="364"/>
      <c r="ODQ110" s="364"/>
      <c r="ODR110" s="364"/>
      <c r="ODS110" s="364"/>
      <c r="ODT110" s="364"/>
      <c r="ODU110" s="364"/>
      <c r="ODV110" s="364"/>
      <c r="ODW110" s="364"/>
      <c r="ODX110" s="364"/>
      <c r="ODY110" s="364"/>
      <c r="ODZ110" s="364"/>
      <c r="OEA110" s="364"/>
      <c r="OEB110" s="364"/>
      <c r="OEC110" s="364"/>
      <c r="OED110" s="364"/>
      <c r="OEE110" s="364"/>
      <c r="OEF110" s="364"/>
      <c r="OEG110" s="364"/>
      <c r="OEH110" s="364"/>
      <c r="OEI110" s="364"/>
      <c r="OEJ110" s="364"/>
      <c r="OEK110" s="364"/>
      <c r="OEL110" s="364"/>
      <c r="OEM110" s="364"/>
      <c r="OEN110" s="364"/>
      <c r="OEO110" s="364"/>
      <c r="OEP110" s="364"/>
      <c r="OEQ110" s="364"/>
      <c r="OER110" s="364"/>
      <c r="OES110" s="364"/>
      <c r="OET110" s="364"/>
      <c r="OEU110" s="364"/>
      <c r="OEV110" s="364"/>
      <c r="OEW110" s="364"/>
      <c r="OEX110" s="364"/>
      <c r="OEY110" s="364"/>
      <c r="OEZ110" s="364"/>
      <c r="OFA110" s="364"/>
      <c r="OFB110" s="364"/>
      <c r="OFC110" s="364"/>
      <c r="OFD110" s="364"/>
      <c r="OFE110" s="364"/>
      <c r="OFF110" s="364"/>
      <c r="OFG110" s="364"/>
      <c r="OFH110" s="364"/>
      <c r="OFI110" s="364"/>
      <c r="OFJ110" s="364"/>
      <c r="OFK110" s="364"/>
      <c r="OFL110" s="364"/>
      <c r="OFM110" s="364"/>
      <c r="OFN110" s="364"/>
      <c r="OFO110" s="364"/>
      <c r="OFP110" s="364"/>
      <c r="OFQ110" s="364"/>
      <c r="OFR110" s="364"/>
      <c r="OFS110" s="364"/>
      <c r="OFT110" s="364"/>
      <c r="OFU110" s="364"/>
      <c r="OFV110" s="364"/>
      <c r="OFW110" s="364"/>
      <c r="OFX110" s="364"/>
      <c r="OFY110" s="364"/>
      <c r="OFZ110" s="364"/>
      <c r="OGA110" s="364"/>
      <c r="OGB110" s="364"/>
      <c r="OGC110" s="364"/>
      <c r="OGD110" s="364"/>
      <c r="OGE110" s="364"/>
      <c r="OGF110" s="364"/>
      <c r="OGG110" s="364"/>
      <c r="OGH110" s="364"/>
      <c r="OGI110" s="364"/>
      <c r="OGJ110" s="364"/>
      <c r="OGK110" s="364"/>
      <c r="OGL110" s="364"/>
      <c r="OGM110" s="364"/>
      <c r="OGN110" s="364"/>
      <c r="OGO110" s="364"/>
      <c r="OGP110" s="364"/>
      <c r="OGQ110" s="364"/>
      <c r="OGR110" s="364"/>
      <c r="OGS110" s="364"/>
      <c r="OGT110" s="364"/>
      <c r="OGU110" s="364"/>
      <c r="OGV110" s="364"/>
      <c r="OGW110" s="364"/>
      <c r="OGX110" s="364"/>
      <c r="OGY110" s="364"/>
      <c r="OGZ110" s="364"/>
      <c r="OHA110" s="364"/>
      <c r="OHB110" s="364"/>
      <c r="OHC110" s="364"/>
      <c r="OHD110" s="364"/>
      <c r="OHE110" s="364"/>
      <c r="OHF110" s="364"/>
      <c r="OHG110" s="364"/>
      <c r="OHH110" s="364"/>
      <c r="OHI110" s="364"/>
      <c r="OHJ110" s="364"/>
      <c r="OHK110" s="364"/>
      <c r="OHL110" s="364"/>
      <c r="OHM110" s="364"/>
      <c r="OHN110" s="364"/>
      <c r="OHO110" s="364"/>
      <c r="OHP110" s="364"/>
      <c r="OHQ110" s="364"/>
      <c r="OHR110" s="364"/>
      <c r="OHS110" s="364"/>
      <c r="OHT110" s="364"/>
      <c r="OHU110" s="364"/>
      <c r="OHV110" s="364"/>
      <c r="OHW110" s="364"/>
      <c r="OHX110" s="364"/>
      <c r="OHY110" s="364"/>
      <c r="OHZ110" s="364"/>
      <c r="OIA110" s="364"/>
      <c r="OIB110" s="364"/>
      <c r="OIC110" s="364"/>
      <c r="OID110" s="364"/>
      <c r="OIE110" s="364"/>
      <c r="OIF110" s="364"/>
      <c r="OIG110" s="364"/>
      <c r="OIH110" s="364"/>
      <c r="OII110" s="364"/>
      <c r="OIJ110" s="364"/>
      <c r="OIK110" s="364"/>
      <c r="OIL110" s="364"/>
      <c r="OIM110" s="364"/>
      <c r="OIN110" s="364"/>
      <c r="OIO110" s="364"/>
      <c r="OIP110" s="364"/>
      <c r="OIQ110" s="364"/>
      <c r="OIR110" s="364"/>
      <c r="OIS110" s="364"/>
      <c r="OIT110" s="364"/>
      <c r="OIU110" s="364"/>
      <c r="OIV110" s="364"/>
      <c r="OIW110" s="364"/>
      <c r="OIX110" s="364"/>
      <c r="OIY110" s="364"/>
      <c r="OIZ110" s="364"/>
      <c r="OJA110" s="364"/>
      <c r="OJB110" s="364"/>
      <c r="OJC110" s="364"/>
      <c r="OJD110" s="364"/>
      <c r="OJE110" s="364"/>
      <c r="OJF110" s="364"/>
      <c r="OJG110" s="364"/>
      <c r="OJH110" s="364"/>
      <c r="OJI110" s="364"/>
      <c r="OJJ110" s="364"/>
      <c r="OJK110" s="364"/>
      <c r="OJL110" s="364"/>
      <c r="OJM110" s="364"/>
      <c r="OJN110" s="364"/>
      <c r="OJO110" s="364"/>
      <c r="OJP110" s="364"/>
      <c r="OJQ110" s="364"/>
      <c r="OJR110" s="364"/>
      <c r="OJS110" s="364"/>
      <c r="OJT110" s="364"/>
      <c r="OJU110" s="364"/>
      <c r="OJV110" s="364"/>
      <c r="OJW110" s="364"/>
      <c r="OJX110" s="364"/>
      <c r="OJY110" s="364"/>
      <c r="OJZ110" s="364"/>
      <c r="OKA110" s="364"/>
      <c r="OKB110" s="364"/>
      <c r="OKC110" s="364"/>
      <c r="OKD110" s="364"/>
      <c r="OKE110" s="364"/>
      <c r="OKF110" s="364"/>
      <c r="OKG110" s="364"/>
      <c r="OKH110" s="364"/>
      <c r="OKI110" s="364"/>
      <c r="OKJ110" s="364"/>
      <c r="OKK110" s="364"/>
      <c r="OKL110" s="364"/>
      <c r="OKM110" s="364"/>
      <c r="OKN110" s="364"/>
      <c r="OKO110" s="364"/>
      <c r="OKP110" s="364"/>
      <c r="OKQ110" s="364"/>
      <c r="OKR110" s="364"/>
      <c r="OKS110" s="364"/>
      <c r="OKT110" s="364"/>
      <c r="OKU110" s="364"/>
      <c r="OKV110" s="364"/>
      <c r="OKW110" s="364"/>
      <c r="OKX110" s="364"/>
      <c r="OKY110" s="364"/>
      <c r="OKZ110" s="364"/>
      <c r="OLA110" s="364"/>
      <c r="OLB110" s="364"/>
      <c r="OLC110" s="364"/>
      <c r="OLD110" s="364"/>
      <c r="OLE110" s="364"/>
      <c r="OLF110" s="364"/>
      <c r="OLG110" s="364"/>
      <c r="OLH110" s="364"/>
      <c r="OLI110" s="364"/>
      <c r="OLJ110" s="364"/>
      <c r="OLK110" s="364"/>
      <c r="OLL110" s="364"/>
      <c r="OLM110" s="364"/>
      <c r="OLN110" s="364"/>
      <c r="OLO110" s="364"/>
      <c r="OLP110" s="364"/>
      <c r="OLQ110" s="364"/>
      <c r="OLR110" s="364"/>
      <c r="OLS110" s="364"/>
      <c r="OLT110" s="364"/>
      <c r="OLU110" s="364"/>
      <c r="OLV110" s="364"/>
      <c r="OLW110" s="364"/>
      <c r="OLX110" s="364"/>
      <c r="OLY110" s="364"/>
      <c r="OLZ110" s="364"/>
      <c r="OMA110" s="364"/>
      <c r="OMB110" s="364"/>
      <c r="OMC110" s="364"/>
      <c r="OMD110" s="364"/>
      <c r="OME110" s="364"/>
      <c r="OMF110" s="364"/>
      <c r="OMG110" s="364"/>
      <c r="OMH110" s="364"/>
      <c r="OMI110" s="364"/>
      <c r="OMJ110" s="364"/>
      <c r="OMK110" s="364"/>
      <c r="OML110" s="364"/>
      <c r="OMM110" s="364"/>
      <c r="OMN110" s="364"/>
      <c r="OMO110" s="364"/>
      <c r="OMP110" s="364"/>
      <c r="OMQ110" s="364"/>
      <c r="OMR110" s="364"/>
      <c r="OMS110" s="364"/>
      <c r="OMT110" s="364"/>
      <c r="OMU110" s="364"/>
      <c r="OMV110" s="364"/>
      <c r="OMW110" s="364"/>
      <c r="OMX110" s="364"/>
      <c r="OMY110" s="364"/>
      <c r="OMZ110" s="364"/>
      <c r="ONA110" s="364"/>
      <c r="ONB110" s="364"/>
      <c r="ONC110" s="364"/>
      <c r="OND110" s="364"/>
      <c r="ONE110" s="364"/>
      <c r="ONF110" s="364"/>
      <c r="ONG110" s="364"/>
      <c r="ONH110" s="364"/>
      <c r="ONI110" s="364"/>
      <c r="ONJ110" s="364"/>
      <c r="ONK110" s="364"/>
      <c r="ONL110" s="364"/>
      <c r="ONM110" s="364"/>
      <c r="ONN110" s="364"/>
      <c r="ONO110" s="364"/>
      <c r="ONP110" s="364"/>
      <c r="ONQ110" s="364"/>
      <c r="ONR110" s="364"/>
      <c r="ONS110" s="364"/>
      <c r="ONT110" s="364"/>
      <c r="ONU110" s="364"/>
      <c r="ONV110" s="364"/>
      <c r="ONW110" s="364"/>
      <c r="ONX110" s="364"/>
      <c r="ONY110" s="364"/>
      <c r="ONZ110" s="364"/>
      <c r="OOA110" s="364"/>
      <c r="OOB110" s="364"/>
      <c r="OOC110" s="364"/>
      <c r="OOD110" s="364"/>
      <c r="OOE110" s="364"/>
      <c r="OOF110" s="364"/>
      <c r="OOG110" s="364"/>
      <c r="OOH110" s="364"/>
      <c r="OOI110" s="364"/>
      <c r="OOJ110" s="364"/>
      <c r="OOK110" s="364"/>
      <c r="OOL110" s="364"/>
      <c r="OOM110" s="364"/>
      <c r="OON110" s="364"/>
      <c r="OOO110" s="364"/>
      <c r="OOP110" s="364"/>
      <c r="OOQ110" s="364"/>
      <c r="OOR110" s="364"/>
      <c r="OOS110" s="364"/>
      <c r="OOT110" s="364"/>
      <c r="OOU110" s="364"/>
      <c r="OOV110" s="364"/>
      <c r="OOW110" s="364"/>
      <c r="OOX110" s="364"/>
      <c r="OOY110" s="364"/>
      <c r="OOZ110" s="364"/>
      <c r="OPA110" s="364"/>
      <c r="OPB110" s="364"/>
      <c r="OPC110" s="364"/>
      <c r="OPD110" s="364"/>
      <c r="OPE110" s="364"/>
      <c r="OPF110" s="364"/>
      <c r="OPG110" s="364"/>
      <c r="OPH110" s="364"/>
      <c r="OPI110" s="364"/>
      <c r="OPJ110" s="364"/>
      <c r="OPK110" s="364"/>
      <c r="OPL110" s="364"/>
      <c r="OPM110" s="364"/>
      <c r="OPN110" s="364"/>
      <c r="OPO110" s="364"/>
      <c r="OPP110" s="364"/>
      <c r="OPQ110" s="364"/>
      <c r="OPR110" s="364"/>
      <c r="OPS110" s="364"/>
      <c r="OPT110" s="364"/>
      <c r="OPU110" s="364"/>
      <c r="OPV110" s="364"/>
      <c r="OPW110" s="364"/>
      <c r="OPX110" s="364"/>
      <c r="OPY110" s="364"/>
      <c r="OPZ110" s="364"/>
      <c r="OQA110" s="364"/>
      <c r="OQB110" s="364"/>
      <c r="OQC110" s="364"/>
      <c r="OQD110" s="364"/>
      <c r="OQE110" s="364"/>
      <c r="OQF110" s="364"/>
      <c r="OQG110" s="364"/>
      <c r="OQH110" s="364"/>
      <c r="OQI110" s="364"/>
      <c r="OQJ110" s="364"/>
      <c r="OQK110" s="364"/>
      <c r="OQL110" s="364"/>
      <c r="OQM110" s="364"/>
      <c r="OQN110" s="364"/>
      <c r="OQO110" s="364"/>
      <c r="OQP110" s="364"/>
      <c r="OQQ110" s="364"/>
      <c r="OQR110" s="364"/>
      <c r="OQS110" s="364"/>
      <c r="OQT110" s="364"/>
      <c r="OQU110" s="364"/>
      <c r="OQV110" s="364"/>
      <c r="OQW110" s="364"/>
      <c r="OQX110" s="364"/>
      <c r="OQY110" s="364"/>
      <c r="OQZ110" s="364"/>
      <c r="ORA110" s="364"/>
      <c r="ORB110" s="364"/>
      <c r="ORC110" s="364"/>
      <c r="ORD110" s="364"/>
      <c r="ORE110" s="364"/>
      <c r="ORF110" s="364"/>
      <c r="ORG110" s="364"/>
      <c r="ORH110" s="364"/>
      <c r="ORI110" s="364"/>
      <c r="ORJ110" s="364"/>
      <c r="ORK110" s="364"/>
      <c r="ORL110" s="364"/>
      <c r="ORM110" s="364"/>
      <c r="ORN110" s="364"/>
      <c r="ORO110" s="364"/>
      <c r="ORP110" s="364"/>
      <c r="ORQ110" s="364"/>
      <c r="ORR110" s="364"/>
      <c r="ORS110" s="364"/>
      <c r="ORT110" s="364"/>
      <c r="ORU110" s="364"/>
      <c r="ORV110" s="364"/>
      <c r="ORW110" s="364"/>
      <c r="ORX110" s="364"/>
      <c r="ORY110" s="364"/>
      <c r="ORZ110" s="364"/>
      <c r="OSA110" s="364"/>
      <c r="OSB110" s="364"/>
      <c r="OSC110" s="364"/>
      <c r="OSD110" s="364"/>
      <c r="OSE110" s="364"/>
      <c r="OSF110" s="364"/>
      <c r="OSG110" s="364"/>
      <c r="OSH110" s="364"/>
      <c r="OSI110" s="364"/>
      <c r="OSJ110" s="364"/>
      <c r="OSK110" s="364"/>
      <c r="OSL110" s="364"/>
      <c r="OSM110" s="364"/>
      <c r="OSN110" s="364"/>
      <c r="OSO110" s="364"/>
      <c r="OSP110" s="364"/>
      <c r="OSQ110" s="364"/>
      <c r="OSR110" s="364"/>
      <c r="OSS110" s="364"/>
      <c r="OST110" s="364"/>
      <c r="OSU110" s="364"/>
      <c r="OSV110" s="364"/>
      <c r="OSW110" s="364"/>
      <c r="OSX110" s="364"/>
      <c r="OSY110" s="364"/>
      <c r="OSZ110" s="364"/>
      <c r="OTA110" s="364"/>
      <c r="OTB110" s="364"/>
      <c r="OTC110" s="364"/>
      <c r="OTD110" s="364"/>
      <c r="OTE110" s="364"/>
      <c r="OTF110" s="364"/>
      <c r="OTG110" s="364"/>
      <c r="OTH110" s="364"/>
      <c r="OTI110" s="364"/>
      <c r="OTJ110" s="364"/>
      <c r="OTK110" s="364"/>
      <c r="OTL110" s="364"/>
      <c r="OTM110" s="364"/>
      <c r="OTN110" s="364"/>
      <c r="OTO110" s="364"/>
      <c r="OTP110" s="364"/>
      <c r="OTQ110" s="364"/>
      <c r="OTR110" s="364"/>
      <c r="OTS110" s="364"/>
      <c r="OTT110" s="364"/>
      <c r="OTU110" s="364"/>
      <c r="OTV110" s="364"/>
      <c r="OTW110" s="364"/>
      <c r="OTX110" s="364"/>
      <c r="OTY110" s="364"/>
      <c r="OTZ110" s="364"/>
      <c r="OUA110" s="364"/>
      <c r="OUB110" s="364"/>
      <c r="OUC110" s="364"/>
      <c r="OUD110" s="364"/>
      <c r="OUE110" s="364"/>
      <c r="OUF110" s="364"/>
      <c r="OUG110" s="364"/>
      <c r="OUH110" s="364"/>
      <c r="OUI110" s="364"/>
      <c r="OUJ110" s="364"/>
      <c r="OUK110" s="364"/>
      <c r="OUL110" s="364"/>
      <c r="OUM110" s="364"/>
      <c r="OUN110" s="364"/>
      <c r="OUO110" s="364"/>
      <c r="OUP110" s="364"/>
      <c r="OUQ110" s="364"/>
      <c r="OUR110" s="364"/>
      <c r="OUS110" s="364"/>
      <c r="OUT110" s="364"/>
      <c r="OUU110" s="364"/>
      <c r="OUV110" s="364"/>
      <c r="OUW110" s="364"/>
      <c r="OUX110" s="364"/>
      <c r="OUY110" s="364"/>
      <c r="OUZ110" s="364"/>
      <c r="OVA110" s="364"/>
      <c r="OVB110" s="364"/>
      <c r="OVC110" s="364"/>
      <c r="OVD110" s="364"/>
      <c r="OVE110" s="364"/>
      <c r="OVF110" s="364"/>
      <c r="OVG110" s="364"/>
      <c r="OVH110" s="364"/>
      <c r="OVI110" s="364"/>
      <c r="OVJ110" s="364"/>
      <c r="OVK110" s="364"/>
      <c r="OVL110" s="364"/>
      <c r="OVM110" s="364"/>
      <c r="OVN110" s="364"/>
      <c r="OVO110" s="364"/>
      <c r="OVP110" s="364"/>
      <c r="OVQ110" s="364"/>
      <c r="OVR110" s="364"/>
      <c r="OVS110" s="364"/>
      <c r="OVT110" s="364"/>
      <c r="OVU110" s="364"/>
      <c r="OVV110" s="364"/>
      <c r="OVW110" s="364"/>
      <c r="OVX110" s="364"/>
      <c r="OVY110" s="364"/>
      <c r="OVZ110" s="364"/>
      <c r="OWA110" s="364"/>
      <c r="OWB110" s="364"/>
      <c r="OWC110" s="364"/>
      <c r="OWD110" s="364"/>
      <c r="OWE110" s="364"/>
      <c r="OWF110" s="364"/>
      <c r="OWG110" s="364"/>
      <c r="OWH110" s="364"/>
      <c r="OWI110" s="364"/>
      <c r="OWJ110" s="364"/>
      <c r="OWK110" s="364"/>
      <c r="OWL110" s="364"/>
      <c r="OWM110" s="364"/>
      <c r="OWN110" s="364"/>
      <c r="OWO110" s="364"/>
      <c r="OWP110" s="364"/>
      <c r="OWQ110" s="364"/>
      <c r="OWR110" s="364"/>
      <c r="OWS110" s="364"/>
      <c r="OWT110" s="364"/>
      <c r="OWU110" s="364"/>
      <c r="OWV110" s="364"/>
      <c r="OWW110" s="364"/>
      <c r="OWX110" s="364"/>
      <c r="OWY110" s="364"/>
      <c r="OWZ110" s="364"/>
      <c r="OXA110" s="364"/>
      <c r="OXB110" s="364"/>
      <c r="OXC110" s="364"/>
      <c r="OXD110" s="364"/>
      <c r="OXE110" s="364"/>
      <c r="OXF110" s="364"/>
      <c r="OXG110" s="364"/>
      <c r="OXH110" s="364"/>
      <c r="OXI110" s="364"/>
      <c r="OXJ110" s="364"/>
      <c r="OXK110" s="364"/>
      <c r="OXL110" s="364"/>
      <c r="OXM110" s="364"/>
      <c r="OXN110" s="364"/>
      <c r="OXO110" s="364"/>
      <c r="OXP110" s="364"/>
      <c r="OXQ110" s="364"/>
      <c r="OXR110" s="364"/>
      <c r="OXS110" s="364"/>
      <c r="OXT110" s="364"/>
      <c r="OXU110" s="364"/>
      <c r="OXV110" s="364"/>
      <c r="OXW110" s="364"/>
      <c r="OXX110" s="364"/>
      <c r="OXY110" s="364"/>
      <c r="OXZ110" s="364"/>
      <c r="OYA110" s="364"/>
      <c r="OYB110" s="364"/>
      <c r="OYC110" s="364"/>
      <c r="OYD110" s="364"/>
      <c r="OYE110" s="364"/>
      <c r="OYF110" s="364"/>
      <c r="OYG110" s="364"/>
      <c r="OYH110" s="364"/>
      <c r="OYI110" s="364"/>
      <c r="OYJ110" s="364"/>
      <c r="OYK110" s="364"/>
      <c r="OYL110" s="364"/>
      <c r="OYM110" s="364"/>
      <c r="OYN110" s="364"/>
      <c r="OYO110" s="364"/>
      <c r="OYP110" s="364"/>
      <c r="OYQ110" s="364"/>
      <c r="OYR110" s="364"/>
      <c r="OYS110" s="364"/>
      <c r="OYT110" s="364"/>
      <c r="OYU110" s="364"/>
      <c r="OYV110" s="364"/>
      <c r="OYW110" s="364"/>
      <c r="OYX110" s="364"/>
      <c r="OYY110" s="364"/>
      <c r="OYZ110" s="364"/>
      <c r="OZA110" s="364"/>
      <c r="OZB110" s="364"/>
      <c r="OZC110" s="364"/>
      <c r="OZD110" s="364"/>
      <c r="OZE110" s="364"/>
      <c r="OZF110" s="364"/>
      <c r="OZG110" s="364"/>
      <c r="OZH110" s="364"/>
      <c r="OZI110" s="364"/>
      <c r="OZJ110" s="364"/>
      <c r="OZK110" s="364"/>
      <c r="OZL110" s="364"/>
      <c r="OZM110" s="364"/>
      <c r="OZN110" s="364"/>
      <c r="OZO110" s="364"/>
      <c r="OZP110" s="364"/>
      <c r="OZQ110" s="364"/>
      <c r="OZR110" s="364"/>
      <c r="OZS110" s="364"/>
      <c r="OZT110" s="364"/>
      <c r="OZU110" s="364"/>
      <c r="OZV110" s="364"/>
      <c r="OZW110" s="364"/>
      <c r="OZX110" s="364"/>
      <c r="OZY110" s="364"/>
      <c r="OZZ110" s="364"/>
      <c r="PAA110" s="364"/>
      <c r="PAB110" s="364"/>
      <c r="PAC110" s="364"/>
      <c r="PAD110" s="364"/>
      <c r="PAE110" s="364"/>
      <c r="PAF110" s="364"/>
      <c r="PAG110" s="364"/>
      <c r="PAH110" s="364"/>
      <c r="PAI110" s="364"/>
      <c r="PAJ110" s="364"/>
      <c r="PAK110" s="364"/>
      <c r="PAL110" s="364"/>
      <c r="PAM110" s="364"/>
      <c r="PAN110" s="364"/>
      <c r="PAO110" s="364"/>
      <c r="PAP110" s="364"/>
      <c r="PAQ110" s="364"/>
      <c r="PAR110" s="364"/>
      <c r="PAS110" s="364"/>
      <c r="PAT110" s="364"/>
      <c r="PAU110" s="364"/>
      <c r="PAV110" s="364"/>
      <c r="PAW110" s="364"/>
      <c r="PAX110" s="364"/>
      <c r="PAY110" s="364"/>
      <c r="PAZ110" s="364"/>
      <c r="PBA110" s="364"/>
      <c r="PBB110" s="364"/>
      <c r="PBC110" s="364"/>
      <c r="PBD110" s="364"/>
      <c r="PBE110" s="364"/>
      <c r="PBF110" s="364"/>
      <c r="PBG110" s="364"/>
      <c r="PBH110" s="364"/>
      <c r="PBI110" s="364"/>
      <c r="PBJ110" s="364"/>
      <c r="PBK110" s="364"/>
      <c r="PBL110" s="364"/>
      <c r="PBM110" s="364"/>
      <c r="PBN110" s="364"/>
      <c r="PBO110" s="364"/>
      <c r="PBP110" s="364"/>
      <c r="PBQ110" s="364"/>
      <c r="PBR110" s="364"/>
      <c r="PBS110" s="364"/>
      <c r="PBT110" s="364"/>
      <c r="PBU110" s="364"/>
      <c r="PBV110" s="364"/>
      <c r="PBW110" s="364"/>
      <c r="PBX110" s="364"/>
      <c r="PBY110" s="364"/>
      <c r="PBZ110" s="364"/>
      <c r="PCA110" s="364"/>
      <c r="PCB110" s="364"/>
      <c r="PCC110" s="364"/>
      <c r="PCD110" s="364"/>
      <c r="PCE110" s="364"/>
      <c r="PCF110" s="364"/>
      <c r="PCG110" s="364"/>
      <c r="PCH110" s="364"/>
      <c r="PCI110" s="364"/>
      <c r="PCJ110" s="364"/>
      <c r="PCK110" s="364"/>
      <c r="PCL110" s="364"/>
      <c r="PCM110" s="364"/>
      <c r="PCN110" s="364"/>
      <c r="PCO110" s="364"/>
      <c r="PCP110" s="364"/>
      <c r="PCQ110" s="364"/>
      <c r="PCR110" s="364"/>
      <c r="PCS110" s="364"/>
      <c r="PCT110" s="364"/>
      <c r="PCU110" s="364"/>
      <c r="PCV110" s="364"/>
      <c r="PCW110" s="364"/>
      <c r="PCX110" s="364"/>
      <c r="PCY110" s="364"/>
      <c r="PCZ110" s="364"/>
      <c r="PDA110" s="364"/>
      <c r="PDB110" s="364"/>
      <c r="PDC110" s="364"/>
      <c r="PDD110" s="364"/>
      <c r="PDE110" s="364"/>
      <c r="PDF110" s="364"/>
      <c r="PDG110" s="364"/>
      <c r="PDH110" s="364"/>
      <c r="PDI110" s="364"/>
      <c r="PDJ110" s="364"/>
      <c r="PDK110" s="364"/>
      <c r="PDL110" s="364"/>
      <c r="PDM110" s="364"/>
      <c r="PDN110" s="364"/>
      <c r="PDO110" s="364"/>
      <c r="PDP110" s="364"/>
      <c r="PDQ110" s="364"/>
      <c r="PDR110" s="364"/>
      <c r="PDS110" s="364"/>
      <c r="PDT110" s="364"/>
      <c r="PDU110" s="364"/>
      <c r="PDV110" s="364"/>
      <c r="PDW110" s="364"/>
      <c r="PDX110" s="364"/>
      <c r="PDY110" s="364"/>
      <c r="PDZ110" s="364"/>
      <c r="PEA110" s="364"/>
      <c r="PEB110" s="364"/>
      <c r="PEC110" s="364"/>
      <c r="PED110" s="364"/>
      <c r="PEE110" s="364"/>
      <c r="PEF110" s="364"/>
      <c r="PEG110" s="364"/>
      <c r="PEH110" s="364"/>
      <c r="PEI110" s="364"/>
      <c r="PEJ110" s="364"/>
      <c r="PEK110" s="364"/>
      <c r="PEL110" s="364"/>
      <c r="PEM110" s="364"/>
      <c r="PEN110" s="364"/>
      <c r="PEO110" s="364"/>
      <c r="PEP110" s="364"/>
      <c r="PEQ110" s="364"/>
      <c r="PER110" s="364"/>
      <c r="PES110" s="364"/>
      <c r="PET110" s="364"/>
      <c r="PEU110" s="364"/>
      <c r="PEV110" s="364"/>
      <c r="PEW110" s="364"/>
      <c r="PEX110" s="364"/>
      <c r="PEY110" s="364"/>
      <c r="PEZ110" s="364"/>
      <c r="PFA110" s="364"/>
      <c r="PFB110" s="364"/>
      <c r="PFC110" s="364"/>
      <c r="PFD110" s="364"/>
      <c r="PFE110" s="364"/>
      <c r="PFF110" s="364"/>
      <c r="PFG110" s="364"/>
      <c r="PFH110" s="364"/>
      <c r="PFI110" s="364"/>
      <c r="PFJ110" s="364"/>
      <c r="PFK110" s="364"/>
      <c r="PFL110" s="364"/>
      <c r="PFM110" s="364"/>
      <c r="PFN110" s="364"/>
      <c r="PFO110" s="364"/>
      <c r="PFP110" s="364"/>
      <c r="PFQ110" s="364"/>
      <c r="PFR110" s="364"/>
      <c r="PFS110" s="364"/>
      <c r="PFT110" s="364"/>
      <c r="PFU110" s="364"/>
      <c r="PFV110" s="364"/>
      <c r="PFW110" s="364"/>
      <c r="PFX110" s="364"/>
      <c r="PFY110" s="364"/>
      <c r="PFZ110" s="364"/>
      <c r="PGA110" s="364"/>
      <c r="PGB110" s="364"/>
      <c r="PGC110" s="364"/>
      <c r="PGD110" s="364"/>
      <c r="PGE110" s="364"/>
      <c r="PGF110" s="364"/>
      <c r="PGG110" s="364"/>
      <c r="PGH110" s="364"/>
      <c r="PGI110" s="364"/>
      <c r="PGJ110" s="364"/>
      <c r="PGK110" s="364"/>
      <c r="PGL110" s="364"/>
      <c r="PGM110" s="364"/>
      <c r="PGN110" s="364"/>
      <c r="PGO110" s="364"/>
      <c r="PGP110" s="364"/>
      <c r="PGQ110" s="364"/>
      <c r="PGR110" s="364"/>
      <c r="PGS110" s="364"/>
      <c r="PGT110" s="364"/>
      <c r="PGU110" s="364"/>
      <c r="PGV110" s="364"/>
      <c r="PGW110" s="364"/>
      <c r="PGX110" s="364"/>
      <c r="PGY110" s="364"/>
      <c r="PGZ110" s="364"/>
      <c r="PHA110" s="364"/>
      <c r="PHB110" s="364"/>
      <c r="PHC110" s="364"/>
      <c r="PHD110" s="364"/>
      <c r="PHE110" s="364"/>
      <c r="PHF110" s="364"/>
      <c r="PHG110" s="364"/>
      <c r="PHH110" s="364"/>
      <c r="PHI110" s="364"/>
      <c r="PHJ110" s="364"/>
      <c r="PHK110" s="364"/>
      <c r="PHL110" s="364"/>
      <c r="PHM110" s="364"/>
      <c r="PHN110" s="364"/>
      <c r="PHO110" s="364"/>
      <c r="PHP110" s="364"/>
      <c r="PHQ110" s="364"/>
      <c r="PHR110" s="364"/>
      <c r="PHS110" s="364"/>
      <c r="PHT110" s="364"/>
      <c r="PHU110" s="364"/>
      <c r="PHV110" s="364"/>
      <c r="PHW110" s="364"/>
      <c r="PHX110" s="364"/>
      <c r="PHY110" s="364"/>
      <c r="PHZ110" s="364"/>
      <c r="PIA110" s="364"/>
      <c r="PIB110" s="364"/>
      <c r="PIC110" s="364"/>
      <c r="PID110" s="364"/>
      <c r="PIE110" s="364"/>
      <c r="PIF110" s="364"/>
      <c r="PIG110" s="364"/>
      <c r="PIH110" s="364"/>
      <c r="PII110" s="364"/>
      <c r="PIJ110" s="364"/>
      <c r="PIK110" s="364"/>
      <c r="PIL110" s="364"/>
      <c r="PIM110" s="364"/>
      <c r="PIN110" s="364"/>
      <c r="PIO110" s="364"/>
      <c r="PIP110" s="364"/>
      <c r="PIQ110" s="364"/>
      <c r="PIR110" s="364"/>
      <c r="PIS110" s="364"/>
      <c r="PIT110" s="364"/>
      <c r="PIU110" s="364"/>
      <c r="PIV110" s="364"/>
      <c r="PIW110" s="364"/>
      <c r="PIX110" s="364"/>
      <c r="PIY110" s="364"/>
      <c r="PIZ110" s="364"/>
      <c r="PJA110" s="364"/>
      <c r="PJB110" s="364"/>
      <c r="PJC110" s="364"/>
      <c r="PJD110" s="364"/>
      <c r="PJE110" s="364"/>
      <c r="PJF110" s="364"/>
      <c r="PJG110" s="364"/>
      <c r="PJH110" s="364"/>
      <c r="PJI110" s="364"/>
      <c r="PJJ110" s="364"/>
      <c r="PJK110" s="364"/>
      <c r="PJL110" s="364"/>
      <c r="PJM110" s="364"/>
      <c r="PJN110" s="364"/>
      <c r="PJO110" s="364"/>
      <c r="PJP110" s="364"/>
      <c r="PJQ110" s="364"/>
      <c r="PJR110" s="364"/>
      <c r="PJS110" s="364"/>
      <c r="PJT110" s="364"/>
      <c r="PJU110" s="364"/>
      <c r="PJV110" s="364"/>
      <c r="PJW110" s="364"/>
      <c r="PJX110" s="364"/>
      <c r="PJY110" s="364"/>
      <c r="PJZ110" s="364"/>
      <c r="PKA110" s="364"/>
      <c r="PKB110" s="364"/>
      <c r="PKC110" s="364"/>
      <c r="PKD110" s="364"/>
      <c r="PKE110" s="364"/>
      <c r="PKF110" s="364"/>
      <c r="PKG110" s="364"/>
      <c r="PKH110" s="364"/>
      <c r="PKI110" s="364"/>
      <c r="PKJ110" s="364"/>
      <c r="PKK110" s="364"/>
      <c r="PKL110" s="364"/>
      <c r="PKM110" s="364"/>
      <c r="PKN110" s="364"/>
      <c r="PKO110" s="364"/>
      <c r="PKP110" s="364"/>
      <c r="PKQ110" s="364"/>
      <c r="PKR110" s="364"/>
      <c r="PKS110" s="364"/>
      <c r="PKT110" s="364"/>
      <c r="PKU110" s="364"/>
      <c r="PKV110" s="364"/>
      <c r="PKW110" s="364"/>
      <c r="PKX110" s="364"/>
      <c r="PKY110" s="364"/>
      <c r="PKZ110" s="364"/>
      <c r="PLA110" s="364"/>
      <c r="PLB110" s="364"/>
      <c r="PLC110" s="364"/>
      <c r="PLD110" s="364"/>
      <c r="PLE110" s="364"/>
      <c r="PLF110" s="364"/>
      <c r="PLG110" s="364"/>
      <c r="PLH110" s="364"/>
      <c r="PLI110" s="364"/>
      <c r="PLJ110" s="364"/>
      <c r="PLK110" s="364"/>
      <c r="PLL110" s="364"/>
      <c r="PLM110" s="364"/>
      <c r="PLN110" s="364"/>
      <c r="PLO110" s="364"/>
      <c r="PLP110" s="364"/>
      <c r="PLQ110" s="364"/>
      <c r="PLR110" s="364"/>
      <c r="PLS110" s="364"/>
      <c r="PLT110" s="364"/>
      <c r="PLU110" s="364"/>
      <c r="PLV110" s="364"/>
      <c r="PLW110" s="364"/>
      <c r="PLX110" s="364"/>
      <c r="PLY110" s="364"/>
      <c r="PLZ110" s="364"/>
      <c r="PMA110" s="364"/>
      <c r="PMB110" s="364"/>
      <c r="PMC110" s="364"/>
      <c r="PMD110" s="364"/>
      <c r="PME110" s="364"/>
      <c r="PMF110" s="364"/>
      <c r="PMG110" s="364"/>
      <c r="PMH110" s="364"/>
      <c r="PMI110" s="364"/>
      <c r="PMJ110" s="364"/>
      <c r="PMK110" s="364"/>
      <c r="PML110" s="364"/>
      <c r="PMM110" s="364"/>
      <c r="PMN110" s="364"/>
      <c r="PMO110" s="364"/>
      <c r="PMP110" s="364"/>
      <c r="PMQ110" s="364"/>
      <c r="PMR110" s="364"/>
      <c r="PMS110" s="364"/>
      <c r="PMT110" s="364"/>
      <c r="PMU110" s="364"/>
      <c r="PMV110" s="364"/>
      <c r="PMW110" s="364"/>
      <c r="PMX110" s="364"/>
      <c r="PMY110" s="364"/>
      <c r="PMZ110" s="364"/>
      <c r="PNA110" s="364"/>
      <c r="PNB110" s="364"/>
      <c r="PNC110" s="364"/>
      <c r="PND110" s="364"/>
      <c r="PNE110" s="364"/>
      <c r="PNF110" s="364"/>
      <c r="PNG110" s="364"/>
      <c r="PNH110" s="364"/>
      <c r="PNI110" s="364"/>
      <c r="PNJ110" s="364"/>
      <c r="PNK110" s="364"/>
      <c r="PNL110" s="364"/>
      <c r="PNM110" s="364"/>
      <c r="PNN110" s="364"/>
      <c r="PNO110" s="364"/>
      <c r="PNP110" s="364"/>
      <c r="PNQ110" s="364"/>
      <c r="PNR110" s="364"/>
      <c r="PNS110" s="364"/>
      <c r="PNT110" s="364"/>
      <c r="PNU110" s="364"/>
      <c r="PNV110" s="364"/>
      <c r="PNW110" s="364"/>
      <c r="PNX110" s="364"/>
      <c r="PNY110" s="364"/>
      <c r="PNZ110" s="364"/>
      <c r="POA110" s="364"/>
      <c r="POB110" s="364"/>
      <c r="POC110" s="364"/>
      <c r="POD110" s="364"/>
      <c r="POE110" s="364"/>
      <c r="POF110" s="364"/>
      <c r="POG110" s="364"/>
      <c r="POH110" s="364"/>
      <c r="POI110" s="364"/>
      <c r="POJ110" s="364"/>
      <c r="POK110" s="364"/>
      <c r="POL110" s="364"/>
      <c r="POM110" s="364"/>
      <c r="PON110" s="364"/>
      <c r="POO110" s="364"/>
      <c r="POP110" s="364"/>
      <c r="POQ110" s="364"/>
      <c r="POR110" s="364"/>
      <c r="POS110" s="364"/>
      <c r="POT110" s="364"/>
      <c r="POU110" s="364"/>
      <c r="POV110" s="364"/>
      <c r="POW110" s="364"/>
      <c r="POX110" s="364"/>
      <c r="POY110" s="364"/>
      <c r="POZ110" s="364"/>
      <c r="PPA110" s="364"/>
      <c r="PPB110" s="364"/>
      <c r="PPC110" s="364"/>
      <c r="PPD110" s="364"/>
      <c r="PPE110" s="364"/>
      <c r="PPF110" s="364"/>
      <c r="PPG110" s="364"/>
      <c r="PPH110" s="364"/>
      <c r="PPI110" s="364"/>
      <c r="PPJ110" s="364"/>
      <c r="PPK110" s="364"/>
      <c r="PPL110" s="364"/>
      <c r="PPM110" s="364"/>
      <c r="PPN110" s="364"/>
      <c r="PPO110" s="364"/>
      <c r="PPP110" s="364"/>
      <c r="PPQ110" s="364"/>
      <c r="PPR110" s="364"/>
      <c r="PPS110" s="364"/>
      <c r="PPT110" s="364"/>
      <c r="PPU110" s="364"/>
      <c r="PPV110" s="364"/>
      <c r="PPW110" s="364"/>
      <c r="PPX110" s="364"/>
      <c r="PPY110" s="364"/>
      <c r="PPZ110" s="364"/>
      <c r="PQA110" s="364"/>
      <c r="PQB110" s="364"/>
      <c r="PQC110" s="364"/>
      <c r="PQD110" s="364"/>
      <c r="PQE110" s="364"/>
      <c r="PQF110" s="364"/>
      <c r="PQG110" s="364"/>
      <c r="PQH110" s="364"/>
      <c r="PQI110" s="364"/>
      <c r="PQJ110" s="364"/>
      <c r="PQK110" s="364"/>
      <c r="PQL110" s="364"/>
      <c r="PQM110" s="364"/>
      <c r="PQN110" s="364"/>
      <c r="PQO110" s="364"/>
      <c r="PQP110" s="364"/>
      <c r="PQQ110" s="364"/>
      <c r="PQR110" s="364"/>
      <c r="PQS110" s="364"/>
      <c r="PQT110" s="364"/>
      <c r="PQU110" s="364"/>
      <c r="PQV110" s="364"/>
      <c r="PQW110" s="364"/>
      <c r="PQX110" s="364"/>
      <c r="PQY110" s="364"/>
      <c r="PQZ110" s="364"/>
      <c r="PRA110" s="364"/>
      <c r="PRB110" s="364"/>
      <c r="PRC110" s="364"/>
      <c r="PRD110" s="364"/>
      <c r="PRE110" s="364"/>
      <c r="PRF110" s="364"/>
      <c r="PRG110" s="364"/>
      <c r="PRH110" s="364"/>
      <c r="PRI110" s="364"/>
      <c r="PRJ110" s="364"/>
      <c r="PRK110" s="364"/>
      <c r="PRL110" s="364"/>
      <c r="PRM110" s="364"/>
      <c r="PRN110" s="364"/>
      <c r="PRO110" s="364"/>
      <c r="PRP110" s="364"/>
      <c r="PRQ110" s="364"/>
      <c r="PRR110" s="364"/>
      <c r="PRS110" s="364"/>
      <c r="PRT110" s="364"/>
      <c r="PRU110" s="364"/>
      <c r="PRV110" s="364"/>
      <c r="PRW110" s="364"/>
      <c r="PRX110" s="364"/>
      <c r="PRY110" s="364"/>
      <c r="PRZ110" s="364"/>
      <c r="PSA110" s="364"/>
      <c r="PSB110" s="364"/>
      <c r="PSC110" s="364"/>
      <c r="PSD110" s="364"/>
      <c r="PSE110" s="364"/>
      <c r="PSF110" s="364"/>
      <c r="PSG110" s="364"/>
      <c r="PSH110" s="364"/>
      <c r="PSI110" s="364"/>
      <c r="PSJ110" s="364"/>
      <c r="PSK110" s="364"/>
      <c r="PSL110" s="364"/>
      <c r="PSM110" s="364"/>
      <c r="PSN110" s="364"/>
      <c r="PSO110" s="364"/>
      <c r="PSP110" s="364"/>
      <c r="PSQ110" s="364"/>
      <c r="PSR110" s="364"/>
      <c r="PSS110" s="364"/>
      <c r="PST110" s="364"/>
      <c r="PSU110" s="364"/>
      <c r="PSV110" s="364"/>
      <c r="PSW110" s="364"/>
      <c r="PSX110" s="364"/>
      <c r="PSY110" s="364"/>
      <c r="PSZ110" s="364"/>
      <c r="PTA110" s="364"/>
      <c r="PTB110" s="364"/>
      <c r="PTC110" s="364"/>
      <c r="PTD110" s="364"/>
      <c r="PTE110" s="364"/>
      <c r="PTF110" s="364"/>
      <c r="PTG110" s="364"/>
      <c r="PTH110" s="364"/>
      <c r="PTI110" s="364"/>
      <c r="PTJ110" s="364"/>
      <c r="PTK110" s="364"/>
      <c r="PTL110" s="364"/>
      <c r="PTM110" s="364"/>
      <c r="PTN110" s="364"/>
      <c r="PTO110" s="364"/>
      <c r="PTP110" s="364"/>
      <c r="PTQ110" s="364"/>
      <c r="PTR110" s="364"/>
      <c r="PTS110" s="364"/>
      <c r="PTT110" s="364"/>
      <c r="PTU110" s="364"/>
      <c r="PTV110" s="364"/>
      <c r="PTW110" s="364"/>
      <c r="PTX110" s="364"/>
      <c r="PTY110" s="364"/>
      <c r="PTZ110" s="364"/>
      <c r="PUA110" s="364"/>
      <c r="PUB110" s="364"/>
      <c r="PUC110" s="364"/>
      <c r="PUD110" s="364"/>
      <c r="PUE110" s="364"/>
      <c r="PUF110" s="364"/>
      <c r="PUG110" s="364"/>
      <c r="PUH110" s="364"/>
      <c r="PUI110" s="364"/>
      <c r="PUJ110" s="364"/>
      <c r="PUK110" s="364"/>
      <c r="PUL110" s="364"/>
      <c r="PUM110" s="364"/>
      <c r="PUN110" s="364"/>
      <c r="PUO110" s="364"/>
      <c r="PUP110" s="364"/>
      <c r="PUQ110" s="364"/>
      <c r="PUR110" s="364"/>
      <c r="PUS110" s="364"/>
      <c r="PUT110" s="364"/>
      <c r="PUU110" s="364"/>
      <c r="PUV110" s="364"/>
      <c r="PUW110" s="364"/>
      <c r="PUX110" s="364"/>
      <c r="PUY110" s="364"/>
      <c r="PUZ110" s="364"/>
      <c r="PVA110" s="364"/>
      <c r="PVB110" s="364"/>
      <c r="PVC110" s="364"/>
      <c r="PVD110" s="364"/>
      <c r="PVE110" s="364"/>
      <c r="PVF110" s="364"/>
      <c r="PVG110" s="364"/>
      <c r="PVH110" s="364"/>
      <c r="PVI110" s="364"/>
      <c r="PVJ110" s="364"/>
      <c r="PVK110" s="364"/>
      <c r="PVL110" s="364"/>
      <c r="PVM110" s="364"/>
      <c r="PVN110" s="364"/>
      <c r="PVO110" s="364"/>
      <c r="PVP110" s="364"/>
      <c r="PVQ110" s="364"/>
      <c r="PVR110" s="364"/>
      <c r="PVS110" s="364"/>
      <c r="PVT110" s="364"/>
      <c r="PVU110" s="364"/>
      <c r="PVV110" s="364"/>
      <c r="PVW110" s="364"/>
      <c r="PVX110" s="364"/>
      <c r="PVY110" s="364"/>
      <c r="PVZ110" s="364"/>
      <c r="PWA110" s="364"/>
      <c r="PWB110" s="364"/>
      <c r="PWC110" s="364"/>
      <c r="PWD110" s="364"/>
      <c r="PWE110" s="364"/>
      <c r="PWF110" s="364"/>
      <c r="PWG110" s="364"/>
      <c r="PWH110" s="364"/>
      <c r="PWI110" s="364"/>
      <c r="PWJ110" s="364"/>
      <c r="PWK110" s="364"/>
      <c r="PWL110" s="364"/>
      <c r="PWM110" s="364"/>
      <c r="PWN110" s="364"/>
      <c r="PWO110" s="364"/>
      <c r="PWP110" s="364"/>
      <c r="PWQ110" s="364"/>
      <c r="PWR110" s="364"/>
      <c r="PWS110" s="364"/>
      <c r="PWT110" s="364"/>
      <c r="PWU110" s="364"/>
      <c r="PWV110" s="364"/>
      <c r="PWW110" s="364"/>
      <c r="PWX110" s="364"/>
      <c r="PWY110" s="364"/>
      <c r="PWZ110" s="364"/>
      <c r="PXA110" s="364"/>
      <c r="PXB110" s="364"/>
      <c r="PXC110" s="364"/>
      <c r="PXD110" s="364"/>
      <c r="PXE110" s="364"/>
      <c r="PXF110" s="364"/>
      <c r="PXG110" s="364"/>
      <c r="PXH110" s="364"/>
      <c r="PXI110" s="364"/>
      <c r="PXJ110" s="364"/>
      <c r="PXK110" s="364"/>
      <c r="PXL110" s="364"/>
      <c r="PXM110" s="364"/>
      <c r="PXN110" s="364"/>
      <c r="PXO110" s="364"/>
      <c r="PXP110" s="364"/>
      <c r="PXQ110" s="364"/>
      <c r="PXR110" s="364"/>
      <c r="PXS110" s="364"/>
      <c r="PXT110" s="364"/>
      <c r="PXU110" s="364"/>
      <c r="PXV110" s="364"/>
      <c r="PXW110" s="364"/>
      <c r="PXX110" s="364"/>
      <c r="PXY110" s="364"/>
      <c r="PXZ110" s="364"/>
      <c r="PYA110" s="364"/>
      <c r="PYB110" s="364"/>
      <c r="PYC110" s="364"/>
      <c r="PYD110" s="364"/>
      <c r="PYE110" s="364"/>
      <c r="PYF110" s="364"/>
      <c r="PYG110" s="364"/>
      <c r="PYH110" s="364"/>
      <c r="PYI110" s="364"/>
      <c r="PYJ110" s="364"/>
      <c r="PYK110" s="364"/>
      <c r="PYL110" s="364"/>
      <c r="PYM110" s="364"/>
      <c r="PYN110" s="364"/>
      <c r="PYO110" s="364"/>
      <c r="PYP110" s="364"/>
      <c r="PYQ110" s="364"/>
      <c r="PYR110" s="364"/>
      <c r="PYS110" s="364"/>
      <c r="PYT110" s="364"/>
      <c r="PYU110" s="364"/>
      <c r="PYV110" s="364"/>
      <c r="PYW110" s="364"/>
      <c r="PYX110" s="364"/>
      <c r="PYY110" s="364"/>
      <c r="PYZ110" s="364"/>
      <c r="PZA110" s="364"/>
      <c r="PZB110" s="364"/>
      <c r="PZC110" s="364"/>
      <c r="PZD110" s="364"/>
      <c r="PZE110" s="364"/>
      <c r="PZF110" s="364"/>
      <c r="PZG110" s="364"/>
      <c r="PZH110" s="364"/>
      <c r="PZI110" s="364"/>
      <c r="PZJ110" s="364"/>
      <c r="PZK110" s="364"/>
      <c r="PZL110" s="364"/>
      <c r="PZM110" s="364"/>
      <c r="PZN110" s="364"/>
      <c r="PZO110" s="364"/>
      <c r="PZP110" s="364"/>
      <c r="PZQ110" s="364"/>
      <c r="PZR110" s="364"/>
      <c r="PZS110" s="364"/>
      <c r="PZT110" s="364"/>
      <c r="PZU110" s="364"/>
      <c r="PZV110" s="364"/>
      <c r="PZW110" s="364"/>
      <c r="PZX110" s="364"/>
      <c r="PZY110" s="364"/>
      <c r="PZZ110" s="364"/>
      <c r="QAA110" s="364"/>
      <c r="QAB110" s="364"/>
      <c r="QAC110" s="364"/>
      <c r="QAD110" s="364"/>
      <c r="QAE110" s="364"/>
      <c r="QAF110" s="364"/>
      <c r="QAG110" s="364"/>
      <c r="QAH110" s="364"/>
      <c r="QAI110" s="364"/>
      <c r="QAJ110" s="364"/>
      <c r="QAK110" s="364"/>
      <c r="QAL110" s="364"/>
      <c r="QAM110" s="364"/>
      <c r="QAN110" s="364"/>
      <c r="QAO110" s="364"/>
      <c r="QAP110" s="364"/>
      <c r="QAQ110" s="364"/>
      <c r="QAR110" s="364"/>
      <c r="QAS110" s="364"/>
      <c r="QAT110" s="364"/>
      <c r="QAU110" s="364"/>
      <c r="QAV110" s="364"/>
      <c r="QAW110" s="364"/>
      <c r="QAX110" s="364"/>
      <c r="QAY110" s="364"/>
      <c r="QAZ110" s="364"/>
      <c r="QBA110" s="364"/>
      <c r="QBB110" s="364"/>
      <c r="QBC110" s="364"/>
      <c r="QBD110" s="364"/>
      <c r="QBE110" s="364"/>
      <c r="QBF110" s="364"/>
      <c r="QBG110" s="364"/>
      <c r="QBH110" s="364"/>
      <c r="QBI110" s="364"/>
      <c r="QBJ110" s="364"/>
      <c r="QBK110" s="364"/>
      <c r="QBL110" s="364"/>
      <c r="QBM110" s="364"/>
      <c r="QBN110" s="364"/>
      <c r="QBO110" s="364"/>
      <c r="QBP110" s="364"/>
      <c r="QBQ110" s="364"/>
      <c r="QBR110" s="364"/>
      <c r="QBS110" s="364"/>
      <c r="QBT110" s="364"/>
      <c r="QBU110" s="364"/>
      <c r="QBV110" s="364"/>
      <c r="QBW110" s="364"/>
      <c r="QBX110" s="364"/>
      <c r="QBY110" s="364"/>
      <c r="QBZ110" s="364"/>
      <c r="QCA110" s="364"/>
      <c r="QCB110" s="364"/>
      <c r="QCC110" s="364"/>
      <c r="QCD110" s="364"/>
      <c r="QCE110" s="364"/>
      <c r="QCF110" s="364"/>
      <c r="QCG110" s="364"/>
      <c r="QCH110" s="364"/>
      <c r="QCI110" s="364"/>
      <c r="QCJ110" s="364"/>
      <c r="QCK110" s="364"/>
      <c r="QCL110" s="364"/>
      <c r="QCM110" s="364"/>
      <c r="QCN110" s="364"/>
      <c r="QCO110" s="364"/>
      <c r="QCP110" s="364"/>
      <c r="QCQ110" s="364"/>
      <c r="QCR110" s="364"/>
      <c r="QCS110" s="364"/>
      <c r="QCT110" s="364"/>
      <c r="QCU110" s="364"/>
      <c r="QCV110" s="364"/>
      <c r="QCW110" s="364"/>
      <c r="QCX110" s="364"/>
      <c r="QCY110" s="364"/>
      <c r="QCZ110" s="364"/>
      <c r="QDA110" s="364"/>
      <c r="QDB110" s="364"/>
      <c r="QDC110" s="364"/>
      <c r="QDD110" s="364"/>
      <c r="QDE110" s="364"/>
      <c r="QDF110" s="364"/>
      <c r="QDG110" s="364"/>
      <c r="QDH110" s="364"/>
      <c r="QDI110" s="364"/>
      <c r="QDJ110" s="364"/>
      <c r="QDK110" s="364"/>
      <c r="QDL110" s="364"/>
      <c r="QDM110" s="364"/>
      <c r="QDN110" s="364"/>
      <c r="QDO110" s="364"/>
      <c r="QDP110" s="364"/>
      <c r="QDQ110" s="364"/>
      <c r="QDR110" s="364"/>
      <c r="QDS110" s="364"/>
      <c r="QDT110" s="364"/>
      <c r="QDU110" s="364"/>
      <c r="QDV110" s="364"/>
      <c r="QDW110" s="364"/>
      <c r="QDX110" s="364"/>
      <c r="QDY110" s="364"/>
      <c r="QDZ110" s="364"/>
      <c r="QEA110" s="364"/>
      <c r="QEB110" s="364"/>
      <c r="QEC110" s="364"/>
      <c r="QED110" s="364"/>
      <c r="QEE110" s="364"/>
      <c r="QEF110" s="364"/>
      <c r="QEG110" s="364"/>
      <c r="QEH110" s="364"/>
      <c r="QEI110" s="364"/>
      <c r="QEJ110" s="364"/>
      <c r="QEK110" s="364"/>
      <c r="QEL110" s="364"/>
      <c r="QEM110" s="364"/>
      <c r="QEN110" s="364"/>
      <c r="QEO110" s="364"/>
      <c r="QEP110" s="364"/>
      <c r="QEQ110" s="364"/>
      <c r="QER110" s="364"/>
      <c r="QES110" s="364"/>
      <c r="QET110" s="364"/>
      <c r="QEU110" s="364"/>
      <c r="QEV110" s="364"/>
      <c r="QEW110" s="364"/>
      <c r="QEX110" s="364"/>
      <c r="QEY110" s="364"/>
      <c r="QEZ110" s="364"/>
      <c r="QFA110" s="364"/>
      <c r="QFB110" s="364"/>
      <c r="QFC110" s="364"/>
      <c r="QFD110" s="364"/>
      <c r="QFE110" s="364"/>
      <c r="QFF110" s="364"/>
      <c r="QFG110" s="364"/>
      <c r="QFH110" s="364"/>
      <c r="QFI110" s="364"/>
      <c r="QFJ110" s="364"/>
      <c r="QFK110" s="364"/>
      <c r="QFL110" s="364"/>
      <c r="QFM110" s="364"/>
      <c r="QFN110" s="364"/>
      <c r="QFO110" s="364"/>
      <c r="QFP110" s="364"/>
      <c r="QFQ110" s="364"/>
      <c r="QFR110" s="364"/>
      <c r="QFS110" s="364"/>
      <c r="QFT110" s="364"/>
      <c r="QFU110" s="364"/>
      <c r="QFV110" s="364"/>
      <c r="QFW110" s="364"/>
      <c r="QFX110" s="364"/>
      <c r="QFY110" s="364"/>
      <c r="QFZ110" s="364"/>
      <c r="QGA110" s="364"/>
      <c r="QGB110" s="364"/>
      <c r="QGC110" s="364"/>
      <c r="QGD110" s="364"/>
      <c r="QGE110" s="364"/>
      <c r="QGF110" s="364"/>
      <c r="QGG110" s="364"/>
      <c r="QGH110" s="364"/>
      <c r="QGI110" s="364"/>
      <c r="QGJ110" s="364"/>
      <c r="QGK110" s="364"/>
      <c r="QGL110" s="364"/>
      <c r="QGM110" s="364"/>
      <c r="QGN110" s="364"/>
      <c r="QGO110" s="364"/>
      <c r="QGP110" s="364"/>
      <c r="QGQ110" s="364"/>
      <c r="QGR110" s="364"/>
      <c r="QGS110" s="364"/>
      <c r="QGT110" s="364"/>
      <c r="QGU110" s="364"/>
      <c r="QGV110" s="364"/>
      <c r="QGW110" s="364"/>
      <c r="QGX110" s="364"/>
      <c r="QGY110" s="364"/>
      <c r="QGZ110" s="364"/>
      <c r="QHA110" s="364"/>
      <c r="QHB110" s="364"/>
      <c r="QHC110" s="364"/>
      <c r="QHD110" s="364"/>
      <c r="QHE110" s="364"/>
      <c r="QHF110" s="364"/>
      <c r="QHG110" s="364"/>
      <c r="QHH110" s="364"/>
      <c r="QHI110" s="364"/>
      <c r="QHJ110" s="364"/>
      <c r="QHK110" s="364"/>
      <c r="QHL110" s="364"/>
      <c r="QHM110" s="364"/>
      <c r="QHN110" s="364"/>
      <c r="QHO110" s="364"/>
      <c r="QHP110" s="364"/>
      <c r="QHQ110" s="364"/>
      <c r="QHR110" s="364"/>
      <c r="QHS110" s="364"/>
      <c r="QHT110" s="364"/>
      <c r="QHU110" s="364"/>
      <c r="QHV110" s="364"/>
      <c r="QHW110" s="364"/>
      <c r="QHX110" s="364"/>
      <c r="QHY110" s="364"/>
      <c r="QHZ110" s="364"/>
      <c r="QIA110" s="364"/>
      <c r="QIB110" s="364"/>
      <c r="QIC110" s="364"/>
      <c r="QID110" s="364"/>
      <c r="QIE110" s="364"/>
      <c r="QIF110" s="364"/>
      <c r="QIG110" s="364"/>
      <c r="QIH110" s="364"/>
      <c r="QII110" s="364"/>
      <c r="QIJ110" s="364"/>
      <c r="QIK110" s="364"/>
      <c r="QIL110" s="364"/>
      <c r="QIM110" s="364"/>
      <c r="QIN110" s="364"/>
      <c r="QIO110" s="364"/>
      <c r="QIP110" s="364"/>
      <c r="QIQ110" s="364"/>
      <c r="QIR110" s="364"/>
      <c r="QIS110" s="364"/>
      <c r="QIT110" s="364"/>
      <c r="QIU110" s="364"/>
      <c r="QIV110" s="364"/>
      <c r="QIW110" s="364"/>
      <c r="QIX110" s="364"/>
      <c r="QIY110" s="364"/>
      <c r="QIZ110" s="364"/>
      <c r="QJA110" s="364"/>
      <c r="QJB110" s="364"/>
      <c r="QJC110" s="364"/>
      <c r="QJD110" s="364"/>
      <c r="QJE110" s="364"/>
      <c r="QJF110" s="364"/>
      <c r="QJG110" s="364"/>
      <c r="QJH110" s="364"/>
      <c r="QJI110" s="364"/>
      <c r="QJJ110" s="364"/>
      <c r="QJK110" s="364"/>
      <c r="QJL110" s="364"/>
      <c r="QJM110" s="364"/>
      <c r="QJN110" s="364"/>
      <c r="QJO110" s="364"/>
      <c r="QJP110" s="364"/>
      <c r="QJQ110" s="364"/>
      <c r="QJR110" s="364"/>
      <c r="QJS110" s="364"/>
      <c r="QJT110" s="364"/>
      <c r="QJU110" s="364"/>
      <c r="QJV110" s="364"/>
      <c r="QJW110" s="364"/>
      <c r="QJX110" s="364"/>
      <c r="QJY110" s="364"/>
      <c r="QJZ110" s="364"/>
      <c r="QKA110" s="364"/>
      <c r="QKB110" s="364"/>
      <c r="QKC110" s="364"/>
      <c r="QKD110" s="364"/>
      <c r="QKE110" s="364"/>
      <c r="QKF110" s="364"/>
      <c r="QKG110" s="364"/>
      <c r="QKH110" s="364"/>
      <c r="QKI110" s="364"/>
      <c r="QKJ110" s="364"/>
      <c r="QKK110" s="364"/>
      <c r="QKL110" s="364"/>
      <c r="QKM110" s="364"/>
      <c r="QKN110" s="364"/>
      <c r="QKO110" s="364"/>
      <c r="QKP110" s="364"/>
      <c r="QKQ110" s="364"/>
      <c r="QKR110" s="364"/>
      <c r="QKS110" s="364"/>
      <c r="QKT110" s="364"/>
      <c r="QKU110" s="364"/>
      <c r="QKV110" s="364"/>
      <c r="QKW110" s="364"/>
      <c r="QKX110" s="364"/>
      <c r="QKY110" s="364"/>
      <c r="QKZ110" s="364"/>
      <c r="QLA110" s="364"/>
      <c r="QLB110" s="364"/>
      <c r="QLC110" s="364"/>
      <c r="QLD110" s="364"/>
      <c r="QLE110" s="364"/>
      <c r="QLF110" s="364"/>
      <c r="QLG110" s="364"/>
      <c r="QLH110" s="364"/>
      <c r="QLI110" s="364"/>
      <c r="QLJ110" s="364"/>
      <c r="QLK110" s="364"/>
      <c r="QLL110" s="364"/>
      <c r="QLM110" s="364"/>
      <c r="QLN110" s="364"/>
      <c r="QLO110" s="364"/>
      <c r="QLP110" s="364"/>
      <c r="QLQ110" s="364"/>
      <c r="QLR110" s="364"/>
      <c r="QLS110" s="364"/>
      <c r="QLT110" s="364"/>
      <c r="QLU110" s="364"/>
      <c r="QLV110" s="364"/>
      <c r="QLW110" s="364"/>
      <c r="QLX110" s="364"/>
      <c r="QLY110" s="364"/>
      <c r="QLZ110" s="364"/>
      <c r="QMA110" s="364"/>
      <c r="QMB110" s="364"/>
      <c r="QMC110" s="364"/>
      <c r="QMD110" s="364"/>
      <c r="QME110" s="364"/>
      <c r="QMF110" s="364"/>
      <c r="QMG110" s="364"/>
      <c r="QMH110" s="364"/>
      <c r="QMI110" s="364"/>
      <c r="QMJ110" s="364"/>
      <c r="QMK110" s="364"/>
      <c r="QML110" s="364"/>
      <c r="QMM110" s="364"/>
      <c r="QMN110" s="364"/>
      <c r="QMO110" s="364"/>
      <c r="QMP110" s="364"/>
      <c r="QMQ110" s="364"/>
      <c r="QMR110" s="364"/>
      <c r="QMS110" s="364"/>
      <c r="QMT110" s="364"/>
      <c r="QMU110" s="364"/>
      <c r="QMV110" s="364"/>
      <c r="QMW110" s="364"/>
      <c r="QMX110" s="364"/>
      <c r="QMY110" s="364"/>
      <c r="QMZ110" s="364"/>
      <c r="QNA110" s="364"/>
      <c r="QNB110" s="364"/>
      <c r="QNC110" s="364"/>
      <c r="QND110" s="364"/>
      <c r="QNE110" s="364"/>
      <c r="QNF110" s="364"/>
      <c r="QNG110" s="364"/>
      <c r="QNH110" s="364"/>
      <c r="QNI110" s="364"/>
      <c r="QNJ110" s="364"/>
      <c r="QNK110" s="364"/>
      <c r="QNL110" s="364"/>
      <c r="QNM110" s="364"/>
      <c r="QNN110" s="364"/>
      <c r="QNO110" s="364"/>
      <c r="QNP110" s="364"/>
      <c r="QNQ110" s="364"/>
      <c r="QNR110" s="364"/>
      <c r="QNS110" s="364"/>
      <c r="QNT110" s="364"/>
      <c r="QNU110" s="364"/>
      <c r="QNV110" s="364"/>
      <c r="QNW110" s="364"/>
      <c r="QNX110" s="364"/>
      <c r="QNY110" s="364"/>
      <c r="QNZ110" s="364"/>
      <c r="QOA110" s="364"/>
      <c r="QOB110" s="364"/>
      <c r="QOC110" s="364"/>
      <c r="QOD110" s="364"/>
      <c r="QOE110" s="364"/>
      <c r="QOF110" s="364"/>
      <c r="QOG110" s="364"/>
      <c r="QOH110" s="364"/>
      <c r="QOI110" s="364"/>
      <c r="QOJ110" s="364"/>
      <c r="QOK110" s="364"/>
      <c r="QOL110" s="364"/>
      <c r="QOM110" s="364"/>
      <c r="QON110" s="364"/>
      <c r="QOO110" s="364"/>
      <c r="QOP110" s="364"/>
      <c r="QOQ110" s="364"/>
      <c r="QOR110" s="364"/>
      <c r="QOS110" s="364"/>
      <c r="QOT110" s="364"/>
      <c r="QOU110" s="364"/>
      <c r="QOV110" s="364"/>
      <c r="QOW110" s="364"/>
      <c r="QOX110" s="364"/>
      <c r="QOY110" s="364"/>
      <c r="QOZ110" s="364"/>
      <c r="QPA110" s="364"/>
      <c r="QPB110" s="364"/>
      <c r="QPC110" s="364"/>
      <c r="QPD110" s="364"/>
      <c r="QPE110" s="364"/>
      <c r="QPF110" s="364"/>
      <c r="QPG110" s="364"/>
      <c r="QPH110" s="364"/>
      <c r="QPI110" s="364"/>
      <c r="QPJ110" s="364"/>
      <c r="QPK110" s="364"/>
      <c r="QPL110" s="364"/>
      <c r="QPM110" s="364"/>
      <c r="QPN110" s="364"/>
      <c r="QPO110" s="364"/>
      <c r="QPP110" s="364"/>
      <c r="QPQ110" s="364"/>
      <c r="QPR110" s="364"/>
      <c r="QPS110" s="364"/>
      <c r="QPT110" s="364"/>
      <c r="QPU110" s="364"/>
      <c r="QPV110" s="364"/>
      <c r="QPW110" s="364"/>
      <c r="QPX110" s="364"/>
      <c r="QPY110" s="364"/>
      <c r="QPZ110" s="364"/>
      <c r="QQA110" s="364"/>
      <c r="QQB110" s="364"/>
      <c r="QQC110" s="364"/>
      <c r="QQD110" s="364"/>
      <c r="QQE110" s="364"/>
      <c r="QQF110" s="364"/>
      <c r="QQG110" s="364"/>
      <c r="QQH110" s="364"/>
      <c r="QQI110" s="364"/>
      <c r="QQJ110" s="364"/>
      <c r="QQK110" s="364"/>
      <c r="QQL110" s="364"/>
      <c r="QQM110" s="364"/>
      <c r="QQN110" s="364"/>
      <c r="QQO110" s="364"/>
      <c r="QQP110" s="364"/>
      <c r="QQQ110" s="364"/>
      <c r="QQR110" s="364"/>
      <c r="QQS110" s="364"/>
      <c r="QQT110" s="364"/>
      <c r="QQU110" s="364"/>
      <c r="QQV110" s="364"/>
      <c r="QQW110" s="364"/>
      <c r="QQX110" s="364"/>
      <c r="QQY110" s="364"/>
      <c r="QQZ110" s="364"/>
      <c r="QRA110" s="364"/>
      <c r="QRB110" s="364"/>
      <c r="QRC110" s="364"/>
      <c r="QRD110" s="364"/>
      <c r="QRE110" s="364"/>
      <c r="QRF110" s="364"/>
      <c r="QRG110" s="364"/>
      <c r="QRH110" s="364"/>
      <c r="QRI110" s="364"/>
      <c r="QRJ110" s="364"/>
      <c r="QRK110" s="364"/>
      <c r="QRL110" s="364"/>
      <c r="QRM110" s="364"/>
      <c r="QRN110" s="364"/>
      <c r="QRO110" s="364"/>
      <c r="QRP110" s="364"/>
      <c r="QRQ110" s="364"/>
      <c r="QRR110" s="364"/>
      <c r="QRS110" s="364"/>
      <c r="QRT110" s="364"/>
      <c r="QRU110" s="364"/>
      <c r="QRV110" s="364"/>
      <c r="QRW110" s="364"/>
      <c r="QRX110" s="364"/>
      <c r="QRY110" s="364"/>
      <c r="QRZ110" s="364"/>
      <c r="QSA110" s="364"/>
      <c r="QSB110" s="364"/>
      <c r="QSC110" s="364"/>
      <c r="QSD110" s="364"/>
      <c r="QSE110" s="364"/>
      <c r="QSF110" s="364"/>
      <c r="QSG110" s="364"/>
      <c r="QSH110" s="364"/>
      <c r="QSI110" s="364"/>
      <c r="QSJ110" s="364"/>
      <c r="QSK110" s="364"/>
      <c r="QSL110" s="364"/>
      <c r="QSM110" s="364"/>
      <c r="QSN110" s="364"/>
      <c r="QSO110" s="364"/>
      <c r="QSP110" s="364"/>
      <c r="QSQ110" s="364"/>
      <c r="QSR110" s="364"/>
      <c r="QSS110" s="364"/>
      <c r="QST110" s="364"/>
      <c r="QSU110" s="364"/>
      <c r="QSV110" s="364"/>
      <c r="QSW110" s="364"/>
      <c r="QSX110" s="364"/>
      <c r="QSY110" s="364"/>
      <c r="QSZ110" s="364"/>
      <c r="QTA110" s="364"/>
      <c r="QTB110" s="364"/>
      <c r="QTC110" s="364"/>
      <c r="QTD110" s="364"/>
      <c r="QTE110" s="364"/>
      <c r="QTF110" s="364"/>
      <c r="QTG110" s="364"/>
      <c r="QTH110" s="364"/>
      <c r="QTI110" s="364"/>
      <c r="QTJ110" s="364"/>
      <c r="QTK110" s="364"/>
      <c r="QTL110" s="364"/>
      <c r="QTM110" s="364"/>
      <c r="QTN110" s="364"/>
      <c r="QTO110" s="364"/>
      <c r="QTP110" s="364"/>
      <c r="QTQ110" s="364"/>
      <c r="QTR110" s="364"/>
      <c r="QTS110" s="364"/>
      <c r="QTT110" s="364"/>
      <c r="QTU110" s="364"/>
      <c r="QTV110" s="364"/>
      <c r="QTW110" s="364"/>
      <c r="QTX110" s="364"/>
      <c r="QTY110" s="364"/>
      <c r="QTZ110" s="364"/>
      <c r="QUA110" s="364"/>
      <c r="QUB110" s="364"/>
      <c r="QUC110" s="364"/>
      <c r="QUD110" s="364"/>
      <c r="QUE110" s="364"/>
      <c r="QUF110" s="364"/>
      <c r="QUG110" s="364"/>
      <c r="QUH110" s="364"/>
      <c r="QUI110" s="364"/>
      <c r="QUJ110" s="364"/>
      <c r="QUK110" s="364"/>
      <c r="QUL110" s="364"/>
      <c r="QUM110" s="364"/>
      <c r="QUN110" s="364"/>
      <c r="QUO110" s="364"/>
      <c r="QUP110" s="364"/>
      <c r="QUQ110" s="364"/>
      <c r="QUR110" s="364"/>
      <c r="QUS110" s="364"/>
      <c r="QUT110" s="364"/>
      <c r="QUU110" s="364"/>
      <c r="QUV110" s="364"/>
      <c r="QUW110" s="364"/>
      <c r="QUX110" s="364"/>
      <c r="QUY110" s="364"/>
      <c r="QUZ110" s="364"/>
      <c r="QVA110" s="364"/>
      <c r="QVB110" s="364"/>
      <c r="QVC110" s="364"/>
      <c r="QVD110" s="364"/>
      <c r="QVE110" s="364"/>
      <c r="QVF110" s="364"/>
      <c r="QVG110" s="364"/>
      <c r="QVH110" s="364"/>
      <c r="QVI110" s="364"/>
      <c r="QVJ110" s="364"/>
      <c r="QVK110" s="364"/>
      <c r="QVL110" s="364"/>
      <c r="QVM110" s="364"/>
      <c r="QVN110" s="364"/>
      <c r="QVO110" s="364"/>
      <c r="QVP110" s="364"/>
      <c r="QVQ110" s="364"/>
      <c r="QVR110" s="364"/>
      <c r="QVS110" s="364"/>
      <c r="QVT110" s="364"/>
      <c r="QVU110" s="364"/>
      <c r="QVV110" s="364"/>
      <c r="QVW110" s="364"/>
      <c r="QVX110" s="364"/>
      <c r="QVY110" s="364"/>
      <c r="QVZ110" s="364"/>
      <c r="QWA110" s="364"/>
      <c r="QWB110" s="364"/>
      <c r="QWC110" s="364"/>
      <c r="QWD110" s="364"/>
      <c r="QWE110" s="364"/>
      <c r="QWF110" s="364"/>
      <c r="QWG110" s="364"/>
      <c r="QWH110" s="364"/>
      <c r="QWI110" s="364"/>
      <c r="QWJ110" s="364"/>
      <c r="QWK110" s="364"/>
      <c r="QWL110" s="364"/>
      <c r="QWM110" s="364"/>
      <c r="QWN110" s="364"/>
      <c r="QWO110" s="364"/>
      <c r="QWP110" s="364"/>
      <c r="QWQ110" s="364"/>
      <c r="QWR110" s="364"/>
      <c r="QWS110" s="364"/>
      <c r="QWT110" s="364"/>
      <c r="QWU110" s="364"/>
      <c r="QWV110" s="364"/>
      <c r="QWW110" s="364"/>
      <c r="QWX110" s="364"/>
      <c r="QWY110" s="364"/>
      <c r="QWZ110" s="364"/>
      <c r="QXA110" s="364"/>
      <c r="QXB110" s="364"/>
      <c r="QXC110" s="364"/>
      <c r="QXD110" s="364"/>
      <c r="QXE110" s="364"/>
      <c r="QXF110" s="364"/>
      <c r="QXG110" s="364"/>
      <c r="QXH110" s="364"/>
      <c r="QXI110" s="364"/>
      <c r="QXJ110" s="364"/>
      <c r="QXK110" s="364"/>
      <c r="QXL110" s="364"/>
      <c r="QXM110" s="364"/>
      <c r="QXN110" s="364"/>
      <c r="QXO110" s="364"/>
      <c r="QXP110" s="364"/>
      <c r="QXQ110" s="364"/>
      <c r="QXR110" s="364"/>
      <c r="QXS110" s="364"/>
      <c r="QXT110" s="364"/>
      <c r="QXU110" s="364"/>
      <c r="QXV110" s="364"/>
      <c r="QXW110" s="364"/>
      <c r="QXX110" s="364"/>
      <c r="QXY110" s="364"/>
      <c r="QXZ110" s="364"/>
      <c r="QYA110" s="364"/>
      <c r="QYB110" s="364"/>
      <c r="QYC110" s="364"/>
      <c r="QYD110" s="364"/>
      <c r="QYE110" s="364"/>
      <c r="QYF110" s="364"/>
      <c r="QYG110" s="364"/>
      <c r="QYH110" s="364"/>
      <c r="QYI110" s="364"/>
      <c r="QYJ110" s="364"/>
      <c r="QYK110" s="364"/>
      <c r="QYL110" s="364"/>
      <c r="QYM110" s="364"/>
      <c r="QYN110" s="364"/>
      <c r="QYO110" s="364"/>
      <c r="QYP110" s="364"/>
      <c r="QYQ110" s="364"/>
      <c r="QYR110" s="364"/>
      <c r="QYS110" s="364"/>
      <c r="QYT110" s="364"/>
      <c r="QYU110" s="364"/>
      <c r="QYV110" s="364"/>
      <c r="QYW110" s="364"/>
      <c r="QYX110" s="364"/>
      <c r="QYY110" s="364"/>
      <c r="QYZ110" s="364"/>
      <c r="QZA110" s="364"/>
      <c r="QZB110" s="364"/>
      <c r="QZC110" s="364"/>
      <c r="QZD110" s="364"/>
      <c r="QZE110" s="364"/>
      <c r="QZF110" s="364"/>
      <c r="QZG110" s="364"/>
      <c r="QZH110" s="364"/>
      <c r="QZI110" s="364"/>
      <c r="QZJ110" s="364"/>
      <c r="QZK110" s="364"/>
      <c r="QZL110" s="364"/>
      <c r="QZM110" s="364"/>
      <c r="QZN110" s="364"/>
      <c r="QZO110" s="364"/>
      <c r="QZP110" s="364"/>
      <c r="QZQ110" s="364"/>
      <c r="QZR110" s="364"/>
      <c r="QZS110" s="364"/>
      <c r="QZT110" s="364"/>
      <c r="QZU110" s="364"/>
      <c r="QZV110" s="364"/>
      <c r="QZW110" s="364"/>
      <c r="QZX110" s="364"/>
      <c r="QZY110" s="364"/>
      <c r="QZZ110" s="364"/>
      <c r="RAA110" s="364"/>
      <c r="RAB110" s="364"/>
      <c r="RAC110" s="364"/>
      <c r="RAD110" s="364"/>
      <c r="RAE110" s="364"/>
      <c r="RAF110" s="364"/>
      <c r="RAG110" s="364"/>
      <c r="RAH110" s="364"/>
      <c r="RAI110" s="364"/>
      <c r="RAJ110" s="364"/>
      <c r="RAK110" s="364"/>
      <c r="RAL110" s="364"/>
      <c r="RAM110" s="364"/>
      <c r="RAN110" s="364"/>
      <c r="RAO110" s="364"/>
      <c r="RAP110" s="364"/>
      <c r="RAQ110" s="364"/>
      <c r="RAR110" s="364"/>
      <c r="RAS110" s="364"/>
      <c r="RAT110" s="364"/>
      <c r="RAU110" s="364"/>
      <c r="RAV110" s="364"/>
      <c r="RAW110" s="364"/>
      <c r="RAX110" s="364"/>
      <c r="RAY110" s="364"/>
      <c r="RAZ110" s="364"/>
      <c r="RBA110" s="364"/>
      <c r="RBB110" s="364"/>
      <c r="RBC110" s="364"/>
      <c r="RBD110" s="364"/>
      <c r="RBE110" s="364"/>
      <c r="RBF110" s="364"/>
      <c r="RBG110" s="364"/>
      <c r="RBH110" s="364"/>
      <c r="RBI110" s="364"/>
      <c r="RBJ110" s="364"/>
      <c r="RBK110" s="364"/>
      <c r="RBL110" s="364"/>
      <c r="RBM110" s="364"/>
      <c r="RBN110" s="364"/>
      <c r="RBO110" s="364"/>
      <c r="RBP110" s="364"/>
      <c r="RBQ110" s="364"/>
      <c r="RBR110" s="364"/>
      <c r="RBS110" s="364"/>
      <c r="RBT110" s="364"/>
      <c r="RBU110" s="364"/>
      <c r="RBV110" s="364"/>
      <c r="RBW110" s="364"/>
      <c r="RBX110" s="364"/>
      <c r="RBY110" s="364"/>
      <c r="RBZ110" s="364"/>
      <c r="RCA110" s="364"/>
      <c r="RCB110" s="364"/>
      <c r="RCC110" s="364"/>
      <c r="RCD110" s="364"/>
      <c r="RCE110" s="364"/>
      <c r="RCF110" s="364"/>
      <c r="RCG110" s="364"/>
      <c r="RCH110" s="364"/>
      <c r="RCI110" s="364"/>
      <c r="RCJ110" s="364"/>
      <c r="RCK110" s="364"/>
      <c r="RCL110" s="364"/>
      <c r="RCM110" s="364"/>
      <c r="RCN110" s="364"/>
      <c r="RCO110" s="364"/>
      <c r="RCP110" s="364"/>
      <c r="RCQ110" s="364"/>
      <c r="RCR110" s="364"/>
      <c r="RCS110" s="364"/>
      <c r="RCT110" s="364"/>
      <c r="RCU110" s="364"/>
      <c r="RCV110" s="364"/>
      <c r="RCW110" s="364"/>
      <c r="RCX110" s="364"/>
      <c r="RCY110" s="364"/>
      <c r="RCZ110" s="364"/>
      <c r="RDA110" s="364"/>
      <c r="RDB110" s="364"/>
      <c r="RDC110" s="364"/>
      <c r="RDD110" s="364"/>
      <c r="RDE110" s="364"/>
      <c r="RDF110" s="364"/>
      <c r="RDG110" s="364"/>
      <c r="RDH110" s="364"/>
      <c r="RDI110" s="364"/>
      <c r="RDJ110" s="364"/>
      <c r="RDK110" s="364"/>
      <c r="RDL110" s="364"/>
      <c r="RDM110" s="364"/>
      <c r="RDN110" s="364"/>
      <c r="RDO110" s="364"/>
      <c r="RDP110" s="364"/>
      <c r="RDQ110" s="364"/>
      <c r="RDR110" s="364"/>
      <c r="RDS110" s="364"/>
      <c r="RDT110" s="364"/>
      <c r="RDU110" s="364"/>
      <c r="RDV110" s="364"/>
      <c r="RDW110" s="364"/>
      <c r="RDX110" s="364"/>
      <c r="RDY110" s="364"/>
      <c r="RDZ110" s="364"/>
      <c r="REA110" s="364"/>
      <c r="REB110" s="364"/>
      <c r="REC110" s="364"/>
      <c r="RED110" s="364"/>
      <c r="REE110" s="364"/>
      <c r="REF110" s="364"/>
      <c r="REG110" s="364"/>
      <c r="REH110" s="364"/>
      <c r="REI110" s="364"/>
      <c r="REJ110" s="364"/>
      <c r="REK110" s="364"/>
      <c r="REL110" s="364"/>
      <c r="REM110" s="364"/>
      <c r="REN110" s="364"/>
      <c r="REO110" s="364"/>
      <c r="REP110" s="364"/>
      <c r="REQ110" s="364"/>
      <c r="RER110" s="364"/>
      <c r="RES110" s="364"/>
      <c r="RET110" s="364"/>
      <c r="REU110" s="364"/>
      <c r="REV110" s="364"/>
      <c r="REW110" s="364"/>
      <c r="REX110" s="364"/>
      <c r="REY110" s="364"/>
      <c r="REZ110" s="364"/>
      <c r="RFA110" s="364"/>
      <c r="RFB110" s="364"/>
      <c r="RFC110" s="364"/>
      <c r="RFD110" s="364"/>
      <c r="RFE110" s="364"/>
      <c r="RFF110" s="364"/>
      <c r="RFG110" s="364"/>
      <c r="RFH110" s="364"/>
      <c r="RFI110" s="364"/>
      <c r="RFJ110" s="364"/>
      <c r="RFK110" s="364"/>
      <c r="RFL110" s="364"/>
      <c r="RFM110" s="364"/>
      <c r="RFN110" s="364"/>
      <c r="RFO110" s="364"/>
      <c r="RFP110" s="364"/>
      <c r="RFQ110" s="364"/>
      <c r="RFR110" s="364"/>
      <c r="RFS110" s="364"/>
      <c r="RFT110" s="364"/>
      <c r="RFU110" s="364"/>
      <c r="RFV110" s="364"/>
      <c r="RFW110" s="364"/>
      <c r="RFX110" s="364"/>
      <c r="RFY110" s="364"/>
      <c r="RFZ110" s="364"/>
      <c r="RGA110" s="364"/>
      <c r="RGB110" s="364"/>
      <c r="RGC110" s="364"/>
      <c r="RGD110" s="364"/>
      <c r="RGE110" s="364"/>
      <c r="RGF110" s="364"/>
      <c r="RGG110" s="364"/>
      <c r="RGH110" s="364"/>
      <c r="RGI110" s="364"/>
      <c r="RGJ110" s="364"/>
      <c r="RGK110" s="364"/>
      <c r="RGL110" s="364"/>
      <c r="RGM110" s="364"/>
      <c r="RGN110" s="364"/>
      <c r="RGO110" s="364"/>
      <c r="RGP110" s="364"/>
      <c r="RGQ110" s="364"/>
      <c r="RGR110" s="364"/>
      <c r="RGS110" s="364"/>
      <c r="RGT110" s="364"/>
      <c r="RGU110" s="364"/>
      <c r="RGV110" s="364"/>
      <c r="RGW110" s="364"/>
      <c r="RGX110" s="364"/>
      <c r="RGY110" s="364"/>
      <c r="RGZ110" s="364"/>
      <c r="RHA110" s="364"/>
      <c r="RHB110" s="364"/>
      <c r="RHC110" s="364"/>
      <c r="RHD110" s="364"/>
      <c r="RHE110" s="364"/>
      <c r="RHF110" s="364"/>
      <c r="RHG110" s="364"/>
      <c r="RHH110" s="364"/>
      <c r="RHI110" s="364"/>
      <c r="RHJ110" s="364"/>
      <c r="RHK110" s="364"/>
      <c r="RHL110" s="364"/>
      <c r="RHM110" s="364"/>
      <c r="RHN110" s="364"/>
      <c r="RHO110" s="364"/>
      <c r="RHP110" s="364"/>
      <c r="RHQ110" s="364"/>
      <c r="RHR110" s="364"/>
      <c r="RHS110" s="364"/>
      <c r="RHT110" s="364"/>
      <c r="RHU110" s="364"/>
      <c r="RHV110" s="364"/>
      <c r="RHW110" s="364"/>
      <c r="RHX110" s="364"/>
      <c r="RHY110" s="364"/>
      <c r="RHZ110" s="364"/>
      <c r="RIA110" s="364"/>
      <c r="RIB110" s="364"/>
      <c r="RIC110" s="364"/>
      <c r="RID110" s="364"/>
      <c r="RIE110" s="364"/>
      <c r="RIF110" s="364"/>
      <c r="RIG110" s="364"/>
      <c r="RIH110" s="364"/>
      <c r="RII110" s="364"/>
      <c r="RIJ110" s="364"/>
      <c r="RIK110" s="364"/>
      <c r="RIL110" s="364"/>
      <c r="RIM110" s="364"/>
      <c r="RIN110" s="364"/>
      <c r="RIO110" s="364"/>
      <c r="RIP110" s="364"/>
      <c r="RIQ110" s="364"/>
      <c r="RIR110" s="364"/>
      <c r="RIS110" s="364"/>
      <c r="RIT110" s="364"/>
      <c r="RIU110" s="364"/>
      <c r="RIV110" s="364"/>
      <c r="RIW110" s="364"/>
      <c r="RIX110" s="364"/>
      <c r="RIY110" s="364"/>
      <c r="RIZ110" s="364"/>
      <c r="RJA110" s="364"/>
      <c r="RJB110" s="364"/>
      <c r="RJC110" s="364"/>
      <c r="RJD110" s="364"/>
      <c r="RJE110" s="364"/>
      <c r="RJF110" s="364"/>
      <c r="RJG110" s="364"/>
      <c r="RJH110" s="364"/>
      <c r="RJI110" s="364"/>
      <c r="RJJ110" s="364"/>
      <c r="RJK110" s="364"/>
      <c r="RJL110" s="364"/>
      <c r="RJM110" s="364"/>
      <c r="RJN110" s="364"/>
      <c r="RJO110" s="364"/>
      <c r="RJP110" s="364"/>
      <c r="RJQ110" s="364"/>
      <c r="RJR110" s="364"/>
      <c r="RJS110" s="364"/>
      <c r="RJT110" s="364"/>
      <c r="RJU110" s="364"/>
      <c r="RJV110" s="364"/>
      <c r="RJW110" s="364"/>
      <c r="RJX110" s="364"/>
      <c r="RJY110" s="364"/>
      <c r="RJZ110" s="364"/>
      <c r="RKA110" s="364"/>
      <c r="RKB110" s="364"/>
      <c r="RKC110" s="364"/>
      <c r="RKD110" s="364"/>
      <c r="RKE110" s="364"/>
      <c r="RKF110" s="364"/>
      <c r="RKG110" s="364"/>
      <c r="RKH110" s="364"/>
      <c r="RKI110" s="364"/>
      <c r="RKJ110" s="364"/>
      <c r="RKK110" s="364"/>
      <c r="RKL110" s="364"/>
      <c r="RKM110" s="364"/>
      <c r="RKN110" s="364"/>
      <c r="RKO110" s="364"/>
      <c r="RKP110" s="364"/>
      <c r="RKQ110" s="364"/>
      <c r="RKR110" s="364"/>
      <c r="RKS110" s="364"/>
      <c r="RKT110" s="364"/>
      <c r="RKU110" s="364"/>
      <c r="RKV110" s="364"/>
      <c r="RKW110" s="364"/>
      <c r="RKX110" s="364"/>
      <c r="RKY110" s="364"/>
      <c r="RKZ110" s="364"/>
      <c r="RLA110" s="364"/>
      <c r="RLB110" s="364"/>
      <c r="RLC110" s="364"/>
      <c r="RLD110" s="364"/>
      <c r="RLE110" s="364"/>
      <c r="RLF110" s="364"/>
      <c r="RLG110" s="364"/>
      <c r="RLH110" s="364"/>
      <c r="RLI110" s="364"/>
      <c r="RLJ110" s="364"/>
      <c r="RLK110" s="364"/>
      <c r="RLL110" s="364"/>
      <c r="RLM110" s="364"/>
      <c r="RLN110" s="364"/>
      <c r="RLO110" s="364"/>
      <c r="RLP110" s="364"/>
      <c r="RLQ110" s="364"/>
      <c r="RLR110" s="364"/>
      <c r="RLS110" s="364"/>
      <c r="RLT110" s="364"/>
      <c r="RLU110" s="364"/>
      <c r="RLV110" s="364"/>
      <c r="RLW110" s="364"/>
      <c r="RLX110" s="364"/>
      <c r="RLY110" s="364"/>
      <c r="RLZ110" s="364"/>
      <c r="RMA110" s="364"/>
      <c r="RMB110" s="364"/>
      <c r="RMC110" s="364"/>
      <c r="RMD110" s="364"/>
      <c r="RME110" s="364"/>
      <c r="RMF110" s="364"/>
      <c r="RMG110" s="364"/>
      <c r="RMH110" s="364"/>
      <c r="RMI110" s="364"/>
      <c r="RMJ110" s="364"/>
      <c r="RMK110" s="364"/>
      <c r="RML110" s="364"/>
      <c r="RMM110" s="364"/>
      <c r="RMN110" s="364"/>
      <c r="RMO110" s="364"/>
      <c r="RMP110" s="364"/>
      <c r="RMQ110" s="364"/>
      <c r="RMR110" s="364"/>
      <c r="RMS110" s="364"/>
      <c r="RMT110" s="364"/>
      <c r="RMU110" s="364"/>
      <c r="RMV110" s="364"/>
      <c r="RMW110" s="364"/>
      <c r="RMX110" s="364"/>
      <c r="RMY110" s="364"/>
      <c r="RMZ110" s="364"/>
      <c r="RNA110" s="364"/>
      <c r="RNB110" s="364"/>
      <c r="RNC110" s="364"/>
      <c r="RND110" s="364"/>
      <c r="RNE110" s="364"/>
      <c r="RNF110" s="364"/>
      <c r="RNG110" s="364"/>
      <c r="RNH110" s="364"/>
      <c r="RNI110" s="364"/>
      <c r="RNJ110" s="364"/>
      <c r="RNK110" s="364"/>
      <c r="RNL110" s="364"/>
      <c r="RNM110" s="364"/>
      <c r="RNN110" s="364"/>
      <c r="RNO110" s="364"/>
      <c r="RNP110" s="364"/>
      <c r="RNQ110" s="364"/>
      <c r="RNR110" s="364"/>
      <c r="RNS110" s="364"/>
      <c r="RNT110" s="364"/>
      <c r="RNU110" s="364"/>
      <c r="RNV110" s="364"/>
      <c r="RNW110" s="364"/>
      <c r="RNX110" s="364"/>
      <c r="RNY110" s="364"/>
      <c r="RNZ110" s="364"/>
      <c r="ROA110" s="364"/>
      <c r="ROB110" s="364"/>
      <c r="ROC110" s="364"/>
      <c r="ROD110" s="364"/>
      <c r="ROE110" s="364"/>
      <c r="ROF110" s="364"/>
      <c r="ROG110" s="364"/>
      <c r="ROH110" s="364"/>
      <c r="ROI110" s="364"/>
      <c r="ROJ110" s="364"/>
      <c r="ROK110" s="364"/>
      <c r="ROL110" s="364"/>
      <c r="ROM110" s="364"/>
      <c r="RON110" s="364"/>
      <c r="ROO110" s="364"/>
      <c r="ROP110" s="364"/>
      <c r="ROQ110" s="364"/>
      <c r="ROR110" s="364"/>
      <c r="ROS110" s="364"/>
      <c r="ROT110" s="364"/>
      <c r="ROU110" s="364"/>
      <c r="ROV110" s="364"/>
      <c r="ROW110" s="364"/>
      <c r="ROX110" s="364"/>
      <c r="ROY110" s="364"/>
      <c r="ROZ110" s="364"/>
      <c r="RPA110" s="364"/>
      <c r="RPB110" s="364"/>
      <c r="RPC110" s="364"/>
      <c r="RPD110" s="364"/>
      <c r="RPE110" s="364"/>
      <c r="RPF110" s="364"/>
      <c r="RPG110" s="364"/>
      <c r="RPH110" s="364"/>
      <c r="RPI110" s="364"/>
      <c r="RPJ110" s="364"/>
      <c r="RPK110" s="364"/>
      <c r="RPL110" s="364"/>
      <c r="RPM110" s="364"/>
      <c r="RPN110" s="364"/>
      <c r="RPO110" s="364"/>
      <c r="RPP110" s="364"/>
      <c r="RPQ110" s="364"/>
      <c r="RPR110" s="364"/>
      <c r="RPS110" s="364"/>
      <c r="RPT110" s="364"/>
      <c r="RPU110" s="364"/>
      <c r="RPV110" s="364"/>
      <c r="RPW110" s="364"/>
      <c r="RPX110" s="364"/>
      <c r="RPY110" s="364"/>
      <c r="RPZ110" s="364"/>
      <c r="RQA110" s="364"/>
      <c r="RQB110" s="364"/>
      <c r="RQC110" s="364"/>
      <c r="RQD110" s="364"/>
      <c r="RQE110" s="364"/>
      <c r="RQF110" s="364"/>
      <c r="RQG110" s="364"/>
      <c r="RQH110" s="364"/>
      <c r="RQI110" s="364"/>
      <c r="RQJ110" s="364"/>
      <c r="RQK110" s="364"/>
      <c r="RQL110" s="364"/>
      <c r="RQM110" s="364"/>
      <c r="RQN110" s="364"/>
      <c r="RQO110" s="364"/>
      <c r="RQP110" s="364"/>
      <c r="RQQ110" s="364"/>
      <c r="RQR110" s="364"/>
      <c r="RQS110" s="364"/>
      <c r="RQT110" s="364"/>
      <c r="RQU110" s="364"/>
      <c r="RQV110" s="364"/>
      <c r="RQW110" s="364"/>
      <c r="RQX110" s="364"/>
      <c r="RQY110" s="364"/>
      <c r="RQZ110" s="364"/>
      <c r="RRA110" s="364"/>
      <c r="RRB110" s="364"/>
      <c r="RRC110" s="364"/>
      <c r="RRD110" s="364"/>
      <c r="RRE110" s="364"/>
      <c r="RRF110" s="364"/>
      <c r="RRG110" s="364"/>
      <c r="RRH110" s="364"/>
      <c r="RRI110" s="364"/>
      <c r="RRJ110" s="364"/>
      <c r="RRK110" s="364"/>
      <c r="RRL110" s="364"/>
      <c r="RRM110" s="364"/>
      <c r="RRN110" s="364"/>
      <c r="RRO110" s="364"/>
      <c r="RRP110" s="364"/>
      <c r="RRQ110" s="364"/>
      <c r="RRR110" s="364"/>
      <c r="RRS110" s="364"/>
      <c r="RRT110" s="364"/>
      <c r="RRU110" s="364"/>
      <c r="RRV110" s="364"/>
      <c r="RRW110" s="364"/>
      <c r="RRX110" s="364"/>
      <c r="RRY110" s="364"/>
      <c r="RRZ110" s="364"/>
      <c r="RSA110" s="364"/>
      <c r="RSB110" s="364"/>
      <c r="RSC110" s="364"/>
      <c r="RSD110" s="364"/>
      <c r="RSE110" s="364"/>
      <c r="RSF110" s="364"/>
      <c r="RSG110" s="364"/>
      <c r="RSH110" s="364"/>
      <c r="RSI110" s="364"/>
      <c r="RSJ110" s="364"/>
      <c r="RSK110" s="364"/>
      <c r="RSL110" s="364"/>
      <c r="RSM110" s="364"/>
      <c r="RSN110" s="364"/>
      <c r="RSO110" s="364"/>
      <c r="RSP110" s="364"/>
      <c r="RSQ110" s="364"/>
      <c r="RSR110" s="364"/>
      <c r="RSS110" s="364"/>
      <c r="RST110" s="364"/>
      <c r="RSU110" s="364"/>
      <c r="RSV110" s="364"/>
      <c r="RSW110" s="364"/>
      <c r="RSX110" s="364"/>
      <c r="RSY110" s="364"/>
      <c r="RSZ110" s="364"/>
      <c r="RTA110" s="364"/>
      <c r="RTB110" s="364"/>
      <c r="RTC110" s="364"/>
      <c r="RTD110" s="364"/>
      <c r="RTE110" s="364"/>
      <c r="RTF110" s="364"/>
      <c r="RTG110" s="364"/>
      <c r="RTH110" s="364"/>
      <c r="RTI110" s="364"/>
      <c r="RTJ110" s="364"/>
      <c r="RTK110" s="364"/>
      <c r="RTL110" s="364"/>
      <c r="RTM110" s="364"/>
      <c r="RTN110" s="364"/>
      <c r="RTO110" s="364"/>
      <c r="RTP110" s="364"/>
      <c r="RTQ110" s="364"/>
      <c r="RTR110" s="364"/>
      <c r="RTS110" s="364"/>
      <c r="RTT110" s="364"/>
      <c r="RTU110" s="364"/>
      <c r="RTV110" s="364"/>
      <c r="RTW110" s="364"/>
      <c r="RTX110" s="364"/>
      <c r="RTY110" s="364"/>
      <c r="RTZ110" s="364"/>
      <c r="RUA110" s="364"/>
      <c r="RUB110" s="364"/>
      <c r="RUC110" s="364"/>
      <c r="RUD110" s="364"/>
      <c r="RUE110" s="364"/>
      <c r="RUF110" s="364"/>
      <c r="RUG110" s="364"/>
      <c r="RUH110" s="364"/>
      <c r="RUI110" s="364"/>
      <c r="RUJ110" s="364"/>
      <c r="RUK110" s="364"/>
      <c r="RUL110" s="364"/>
      <c r="RUM110" s="364"/>
      <c r="RUN110" s="364"/>
      <c r="RUO110" s="364"/>
      <c r="RUP110" s="364"/>
      <c r="RUQ110" s="364"/>
      <c r="RUR110" s="364"/>
      <c r="RUS110" s="364"/>
      <c r="RUT110" s="364"/>
      <c r="RUU110" s="364"/>
      <c r="RUV110" s="364"/>
      <c r="RUW110" s="364"/>
      <c r="RUX110" s="364"/>
      <c r="RUY110" s="364"/>
      <c r="RUZ110" s="364"/>
      <c r="RVA110" s="364"/>
      <c r="RVB110" s="364"/>
      <c r="RVC110" s="364"/>
      <c r="RVD110" s="364"/>
      <c r="RVE110" s="364"/>
      <c r="RVF110" s="364"/>
      <c r="RVG110" s="364"/>
      <c r="RVH110" s="364"/>
      <c r="RVI110" s="364"/>
      <c r="RVJ110" s="364"/>
      <c r="RVK110" s="364"/>
      <c r="RVL110" s="364"/>
      <c r="RVM110" s="364"/>
      <c r="RVN110" s="364"/>
      <c r="RVO110" s="364"/>
      <c r="RVP110" s="364"/>
      <c r="RVQ110" s="364"/>
      <c r="RVR110" s="364"/>
      <c r="RVS110" s="364"/>
      <c r="RVT110" s="364"/>
      <c r="RVU110" s="364"/>
      <c r="RVV110" s="364"/>
      <c r="RVW110" s="364"/>
      <c r="RVX110" s="364"/>
      <c r="RVY110" s="364"/>
      <c r="RVZ110" s="364"/>
      <c r="RWA110" s="364"/>
      <c r="RWB110" s="364"/>
      <c r="RWC110" s="364"/>
      <c r="RWD110" s="364"/>
      <c r="RWE110" s="364"/>
      <c r="RWF110" s="364"/>
      <c r="RWG110" s="364"/>
      <c r="RWH110" s="364"/>
      <c r="RWI110" s="364"/>
      <c r="RWJ110" s="364"/>
      <c r="RWK110" s="364"/>
      <c r="RWL110" s="364"/>
      <c r="RWM110" s="364"/>
      <c r="RWN110" s="364"/>
      <c r="RWO110" s="364"/>
      <c r="RWP110" s="364"/>
      <c r="RWQ110" s="364"/>
      <c r="RWR110" s="364"/>
      <c r="RWS110" s="364"/>
      <c r="RWT110" s="364"/>
      <c r="RWU110" s="364"/>
      <c r="RWV110" s="364"/>
      <c r="RWW110" s="364"/>
      <c r="RWX110" s="364"/>
      <c r="RWY110" s="364"/>
      <c r="RWZ110" s="364"/>
      <c r="RXA110" s="364"/>
      <c r="RXB110" s="364"/>
      <c r="RXC110" s="364"/>
      <c r="RXD110" s="364"/>
      <c r="RXE110" s="364"/>
      <c r="RXF110" s="364"/>
      <c r="RXG110" s="364"/>
      <c r="RXH110" s="364"/>
      <c r="RXI110" s="364"/>
      <c r="RXJ110" s="364"/>
      <c r="RXK110" s="364"/>
      <c r="RXL110" s="364"/>
      <c r="RXM110" s="364"/>
      <c r="RXN110" s="364"/>
      <c r="RXO110" s="364"/>
      <c r="RXP110" s="364"/>
      <c r="RXQ110" s="364"/>
      <c r="RXR110" s="364"/>
      <c r="RXS110" s="364"/>
      <c r="RXT110" s="364"/>
      <c r="RXU110" s="364"/>
      <c r="RXV110" s="364"/>
      <c r="RXW110" s="364"/>
      <c r="RXX110" s="364"/>
      <c r="RXY110" s="364"/>
      <c r="RXZ110" s="364"/>
      <c r="RYA110" s="364"/>
      <c r="RYB110" s="364"/>
      <c r="RYC110" s="364"/>
      <c r="RYD110" s="364"/>
      <c r="RYE110" s="364"/>
      <c r="RYF110" s="364"/>
      <c r="RYG110" s="364"/>
      <c r="RYH110" s="364"/>
      <c r="RYI110" s="364"/>
      <c r="RYJ110" s="364"/>
      <c r="RYK110" s="364"/>
      <c r="RYL110" s="364"/>
      <c r="RYM110" s="364"/>
      <c r="RYN110" s="364"/>
      <c r="RYO110" s="364"/>
      <c r="RYP110" s="364"/>
      <c r="RYQ110" s="364"/>
      <c r="RYR110" s="364"/>
      <c r="RYS110" s="364"/>
      <c r="RYT110" s="364"/>
      <c r="RYU110" s="364"/>
      <c r="RYV110" s="364"/>
      <c r="RYW110" s="364"/>
      <c r="RYX110" s="364"/>
      <c r="RYY110" s="364"/>
      <c r="RYZ110" s="364"/>
      <c r="RZA110" s="364"/>
      <c r="RZB110" s="364"/>
      <c r="RZC110" s="364"/>
      <c r="RZD110" s="364"/>
      <c r="RZE110" s="364"/>
      <c r="RZF110" s="364"/>
      <c r="RZG110" s="364"/>
      <c r="RZH110" s="364"/>
      <c r="RZI110" s="364"/>
      <c r="RZJ110" s="364"/>
      <c r="RZK110" s="364"/>
      <c r="RZL110" s="364"/>
      <c r="RZM110" s="364"/>
      <c r="RZN110" s="364"/>
      <c r="RZO110" s="364"/>
      <c r="RZP110" s="364"/>
      <c r="RZQ110" s="364"/>
      <c r="RZR110" s="364"/>
      <c r="RZS110" s="364"/>
      <c r="RZT110" s="364"/>
      <c r="RZU110" s="364"/>
      <c r="RZV110" s="364"/>
      <c r="RZW110" s="364"/>
      <c r="RZX110" s="364"/>
      <c r="RZY110" s="364"/>
      <c r="RZZ110" s="364"/>
      <c r="SAA110" s="364"/>
      <c r="SAB110" s="364"/>
      <c r="SAC110" s="364"/>
      <c r="SAD110" s="364"/>
      <c r="SAE110" s="364"/>
      <c r="SAF110" s="364"/>
      <c r="SAG110" s="364"/>
      <c r="SAH110" s="364"/>
      <c r="SAI110" s="364"/>
      <c r="SAJ110" s="364"/>
      <c r="SAK110" s="364"/>
      <c r="SAL110" s="364"/>
      <c r="SAM110" s="364"/>
      <c r="SAN110" s="364"/>
      <c r="SAO110" s="364"/>
      <c r="SAP110" s="364"/>
      <c r="SAQ110" s="364"/>
      <c r="SAR110" s="364"/>
      <c r="SAS110" s="364"/>
      <c r="SAT110" s="364"/>
      <c r="SAU110" s="364"/>
      <c r="SAV110" s="364"/>
      <c r="SAW110" s="364"/>
      <c r="SAX110" s="364"/>
      <c r="SAY110" s="364"/>
      <c r="SAZ110" s="364"/>
      <c r="SBA110" s="364"/>
      <c r="SBB110" s="364"/>
      <c r="SBC110" s="364"/>
      <c r="SBD110" s="364"/>
      <c r="SBE110" s="364"/>
      <c r="SBF110" s="364"/>
      <c r="SBG110" s="364"/>
      <c r="SBH110" s="364"/>
      <c r="SBI110" s="364"/>
      <c r="SBJ110" s="364"/>
      <c r="SBK110" s="364"/>
      <c r="SBL110" s="364"/>
      <c r="SBM110" s="364"/>
      <c r="SBN110" s="364"/>
      <c r="SBO110" s="364"/>
      <c r="SBP110" s="364"/>
      <c r="SBQ110" s="364"/>
      <c r="SBR110" s="364"/>
      <c r="SBS110" s="364"/>
      <c r="SBT110" s="364"/>
      <c r="SBU110" s="364"/>
      <c r="SBV110" s="364"/>
      <c r="SBW110" s="364"/>
      <c r="SBX110" s="364"/>
      <c r="SBY110" s="364"/>
      <c r="SBZ110" s="364"/>
      <c r="SCA110" s="364"/>
      <c r="SCB110" s="364"/>
      <c r="SCC110" s="364"/>
      <c r="SCD110" s="364"/>
      <c r="SCE110" s="364"/>
      <c r="SCF110" s="364"/>
      <c r="SCG110" s="364"/>
      <c r="SCH110" s="364"/>
      <c r="SCI110" s="364"/>
      <c r="SCJ110" s="364"/>
      <c r="SCK110" s="364"/>
      <c r="SCL110" s="364"/>
      <c r="SCM110" s="364"/>
      <c r="SCN110" s="364"/>
      <c r="SCO110" s="364"/>
      <c r="SCP110" s="364"/>
      <c r="SCQ110" s="364"/>
      <c r="SCR110" s="364"/>
      <c r="SCS110" s="364"/>
      <c r="SCT110" s="364"/>
      <c r="SCU110" s="364"/>
      <c r="SCV110" s="364"/>
      <c r="SCW110" s="364"/>
      <c r="SCX110" s="364"/>
      <c r="SCY110" s="364"/>
      <c r="SCZ110" s="364"/>
      <c r="SDA110" s="364"/>
      <c r="SDB110" s="364"/>
      <c r="SDC110" s="364"/>
      <c r="SDD110" s="364"/>
      <c r="SDE110" s="364"/>
      <c r="SDF110" s="364"/>
      <c r="SDG110" s="364"/>
      <c r="SDH110" s="364"/>
      <c r="SDI110" s="364"/>
      <c r="SDJ110" s="364"/>
      <c r="SDK110" s="364"/>
      <c r="SDL110" s="364"/>
      <c r="SDM110" s="364"/>
      <c r="SDN110" s="364"/>
      <c r="SDO110" s="364"/>
      <c r="SDP110" s="364"/>
      <c r="SDQ110" s="364"/>
      <c r="SDR110" s="364"/>
      <c r="SDS110" s="364"/>
      <c r="SDT110" s="364"/>
      <c r="SDU110" s="364"/>
      <c r="SDV110" s="364"/>
      <c r="SDW110" s="364"/>
      <c r="SDX110" s="364"/>
      <c r="SDY110" s="364"/>
      <c r="SDZ110" s="364"/>
      <c r="SEA110" s="364"/>
      <c r="SEB110" s="364"/>
      <c r="SEC110" s="364"/>
      <c r="SED110" s="364"/>
      <c r="SEE110" s="364"/>
      <c r="SEF110" s="364"/>
      <c r="SEG110" s="364"/>
      <c r="SEH110" s="364"/>
      <c r="SEI110" s="364"/>
      <c r="SEJ110" s="364"/>
      <c r="SEK110" s="364"/>
      <c r="SEL110" s="364"/>
      <c r="SEM110" s="364"/>
      <c r="SEN110" s="364"/>
      <c r="SEO110" s="364"/>
      <c r="SEP110" s="364"/>
      <c r="SEQ110" s="364"/>
      <c r="SER110" s="364"/>
      <c r="SES110" s="364"/>
      <c r="SET110" s="364"/>
      <c r="SEU110" s="364"/>
      <c r="SEV110" s="364"/>
      <c r="SEW110" s="364"/>
      <c r="SEX110" s="364"/>
      <c r="SEY110" s="364"/>
      <c r="SEZ110" s="364"/>
      <c r="SFA110" s="364"/>
      <c r="SFB110" s="364"/>
      <c r="SFC110" s="364"/>
      <c r="SFD110" s="364"/>
      <c r="SFE110" s="364"/>
      <c r="SFF110" s="364"/>
      <c r="SFG110" s="364"/>
      <c r="SFH110" s="364"/>
      <c r="SFI110" s="364"/>
      <c r="SFJ110" s="364"/>
      <c r="SFK110" s="364"/>
      <c r="SFL110" s="364"/>
      <c r="SFM110" s="364"/>
      <c r="SFN110" s="364"/>
      <c r="SFO110" s="364"/>
      <c r="SFP110" s="364"/>
      <c r="SFQ110" s="364"/>
      <c r="SFR110" s="364"/>
      <c r="SFS110" s="364"/>
      <c r="SFT110" s="364"/>
      <c r="SFU110" s="364"/>
      <c r="SFV110" s="364"/>
      <c r="SFW110" s="364"/>
      <c r="SFX110" s="364"/>
      <c r="SFY110" s="364"/>
      <c r="SFZ110" s="364"/>
      <c r="SGA110" s="364"/>
      <c r="SGB110" s="364"/>
      <c r="SGC110" s="364"/>
      <c r="SGD110" s="364"/>
      <c r="SGE110" s="364"/>
      <c r="SGF110" s="364"/>
      <c r="SGG110" s="364"/>
      <c r="SGH110" s="364"/>
      <c r="SGI110" s="364"/>
      <c r="SGJ110" s="364"/>
      <c r="SGK110" s="364"/>
      <c r="SGL110" s="364"/>
      <c r="SGM110" s="364"/>
      <c r="SGN110" s="364"/>
      <c r="SGO110" s="364"/>
      <c r="SGP110" s="364"/>
      <c r="SGQ110" s="364"/>
      <c r="SGR110" s="364"/>
      <c r="SGS110" s="364"/>
      <c r="SGT110" s="364"/>
      <c r="SGU110" s="364"/>
      <c r="SGV110" s="364"/>
      <c r="SGW110" s="364"/>
      <c r="SGX110" s="364"/>
      <c r="SGY110" s="364"/>
      <c r="SGZ110" s="364"/>
      <c r="SHA110" s="364"/>
      <c r="SHB110" s="364"/>
      <c r="SHC110" s="364"/>
      <c r="SHD110" s="364"/>
      <c r="SHE110" s="364"/>
      <c r="SHF110" s="364"/>
      <c r="SHG110" s="364"/>
      <c r="SHH110" s="364"/>
      <c r="SHI110" s="364"/>
      <c r="SHJ110" s="364"/>
      <c r="SHK110" s="364"/>
      <c r="SHL110" s="364"/>
      <c r="SHM110" s="364"/>
      <c r="SHN110" s="364"/>
      <c r="SHO110" s="364"/>
      <c r="SHP110" s="364"/>
      <c r="SHQ110" s="364"/>
      <c r="SHR110" s="364"/>
      <c r="SHS110" s="364"/>
      <c r="SHT110" s="364"/>
      <c r="SHU110" s="364"/>
      <c r="SHV110" s="364"/>
      <c r="SHW110" s="364"/>
      <c r="SHX110" s="364"/>
      <c r="SHY110" s="364"/>
      <c r="SHZ110" s="364"/>
      <c r="SIA110" s="364"/>
      <c r="SIB110" s="364"/>
      <c r="SIC110" s="364"/>
      <c r="SID110" s="364"/>
      <c r="SIE110" s="364"/>
      <c r="SIF110" s="364"/>
      <c r="SIG110" s="364"/>
      <c r="SIH110" s="364"/>
      <c r="SII110" s="364"/>
      <c r="SIJ110" s="364"/>
      <c r="SIK110" s="364"/>
      <c r="SIL110" s="364"/>
      <c r="SIM110" s="364"/>
      <c r="SIN110" s="364"/>
      <c r="SIO110" s="364"/>
      <c r="SIP110" s="364"/>
      <c r="SIQ110" s="364"/>
      <c r="SIR110" s="364"/>
      <c r="SIS110" s="364"/>
      <c r="SIT110" s="364"/>
      <c r="SIU110" s="364"/>
      <c r="SIV110" s="364"/>
      <c r="SIW110" s="364"/>
      <c r="SIX110" s="364"/>
      <c r="SIY110" s="364"/>
      <c r="SIZ110" s="364"/>
      <c r="SJA110" s="364"/>
      <c r="SJB110" s="364"/>
      <c r="SJC110" s="364"/>
      <c r="SJD110" s="364"/>
      <c r="SJE110" s="364"/>
      <c r="SJF110" s="364"/>
      <c r="SJG110" s="364"/>
      <c r="SJH110" s="364"/>
      <c r="SJI110" s="364"/>
      <c r="SJJ110" s="364"/>
      <c r="SJK110" s="364"/>
      <c r="SJL110" s="364"/>
      <c r="SJM110" s="364"/>
      <c r="SJN110" s="364"/>
      <c r="SJO110" s="364"/>
      <c r="SJP110" s="364"/>
      <c r="SJQ110" s="364"/>
      <c r="SJR110" s="364"/>
      <c r="SJS110" s="364"/>
      <c r="SJT110" s="364"/>
      <c r="SJU110" s="364"/>
      <c r="SJV110" s="364"/>
      <c r="SJW110" s="364"/>
      <c r="SJX110" s="364"/>
      <c r="SJY110" s="364"/>
      <c r="SJZ110" s="364"/>
      <c r="SKA110" s="364"/>
      <c r="SKB110" s="364"/>
      <c r="SKC110" s="364"/>
      <c r="SKD110" s="364"/>
      <c r="SKE110" s="364"/>
      <c r="SKF110" s="364"/>
      <c r="SKG110" s="364"/>
      <c r="SKH110" s="364"/>
      <c r="SKI110" s="364"/>
      <c r="SKJ110" s="364"/>
      <c r="SKK110" s="364"/>
      <c r="SKL110" s="364"/>
      <c r="SKM110" s="364"/>
      <c r="SKN110" s="364"/>
      <c r="SKO110" s="364"/>
      <c r="SKP110" s="364"/>
      <c r="SKQ110" s="364"/>
      <c r="SKR110" s="364"/>
      <c r="SKS110" s="364"/>
      <c r="SKT110" s="364"/>
      <c r="SKU110" s="364"/>
      <c r="SKV110" s="364"/>
      <c r="SKW110" s="364"/>
      <c r="SKX110" s="364"/>
      <c r="SKY110" s="364"/>
      <c r="SKZ110" s="364"/>
      <c r="SLA110" s="364"/>
      <c r="SLB110" s="364"/>
      <c r="SLC110" s="364"/>
      <c r="SLD110" s="364"/>
      <c r="SLE110" s="364"/>
      <c r="SLF110" s="364"/>
      <c r="SLG110" s="364"/>
      <c r="SLH110" s="364"/>
      <c r="SLI110" s="364"/>
      <c r="SLJ110" s="364"/>
      <c r="SLK110" s="364"/>
      <c r="SLL110" s="364"/>
      <c r="SLM110" s="364"/>
      <c r="SLN110" s="364"/>
      <c r="SLO110" s="364"/>
      <c r="SLP110" s="364"/>
      <c r="SLQ110" s="364"/>
      <c r="SLR110" s="364"/>
      <c r="SLS110" s="364"/>
      <c r="SLT110" s="364"/>
      <c r="SLU110" s="364"/>
      <c r="SLV110" s="364"/>
      <c r="SLW110" s="364"/>
      <c r="SLX110" s="364"/>
      <c r="SLY110" s="364"/>
      <c r="SLZ110" s="364"/>
      <c r="SMA110" s="364"/>
      <c r="SMB110" s="364"/>
      <c r="SMC110" s="364"/>
      <c r="SMD110" s="364"/>
      <c r="SME110" s="364"/>
      <c r="SMF110" s="364"/>
      <c r="SMG110" s="364"/>
      <c r="SMH110" s="364"/>
      <c r="SMI110" s="364"/>
      <c r="SMJ110" s="364"/>
      <c r="SMK110" s="364"/>
      <c r="SML110" s="364"/>
      <c r="SMM110" s="364"/>
      <c r="SMN110" s="364"/>
      <c r="SMO110" s="364"/>
      <c r="SMP110" s="364"/>
      <c r="SMQ110" s="364"/>
      <c r="SMR110" s="364"/>
      <c r="SMS110" s="364"/>
      <c r="SMT110" s="364"/>
      <c r="SMU110" s="364"/>
      <c r="SMV110" s="364"/>
      <c r="SMW110" s="364"/>
      <c r="SMX110" s="364"/>
      <c r="SMY110" s="364"/>
      <c r="SMZ110" s="364"/>
      <c r="SNA110" s="364"/>
      <c r="SNB110" s="364"/>
      <c r="SNC110" s="364"/>
      <c r="SND110" s="364"/>
      <c r="SNE110" s="364"/>
      <c r="SNF110" s="364"/>
      <c r="SNG110" s="364"/>
      <c r="SNH110" s="364"/>
      <c r="SNI110" s="364"/>
      <c r="SNJ110" s="364"/>
      <c r="SNK110" s="364"/>
      <c r="SNL110" s="364"/>
      <c r="SNM110" s="364"/>
      <c r="SNN110" s="364"/>
      <c r="SNO110" s="364"/>
      <c r="SNP110" s="364"/>
      <c r="SNQ110" s="364"/>
      <c r="SNR110" s="364"/>
      <c r="SNS110" s="364"/>
      <c r="SNT110" s="364"/>
      <c r="SNU110" s="364"/>
      <c r="SNV110" s="364"/>
      <c r="SNW110" s="364"/>
      <c r="SNX110" s="364"/>
      <c r="SNY110" s="364"/>
      <c r="SNZ110" s="364"/>
      <c r="SOA110" s="364"/>
      <c r="SOB110" s="364"/>
      <c r="SOC110" s="364"/>
      <c r="SOD110" s="364"/>
      <c r="SOE110" s="364"/>
      <c r="SOF110" s="364"/>
      <c r="SOG110" s="364"/>
      <c r="SOH110" s="364"/>
      <c r="SOI110" s="364"/>
      <c r="SOJ110" s="364"/>
      <c r="SOK110" s="364"/>
      <c r="SOL110" s="364"/>
      <c r="SOM110" s="364"/>
      <c r="SON110" s="364"/>
      <c r="SOO110" s="364"/>
      <c r="SOP110" s="364"/>
      <c r="SOQ110" s="364"/>
      <c r="SOR110" s="364"/>
      <c r="SOS110" s="364"/>
      <c r="SOT110" s="364"/>
      <c r="SOU110" s="364"/>
      <c r="SOV110" s="364"/>
      <c r="SOW110" s="364"/>
      <c r="SOX110" s="364"/>
      <c r="SOY110" s="364"/>
      <c r="SOZ110" s="364"/>
      <c r="SPA110" s="364"/>
      <c r="SPB110" s="364"/>
      <c r="SPC110" s="364"/>
      <c r="SPD110" s="364"/>
      <c r="SPE110" s="364"/>
      <c r="SPF110" s="364"/>
      <c r="SPG110" s="364"/>
      <c r="SPH110" s="364"/>
      <c r="SPI110" s="364"/>
      <c r="SPJ110" s="364"/>
      <c r="SPK110" s="364"/>
      <c r="SPL110" s="364"/>
      <c r="SPM110" s="364"/>
      <c r="SPN110" s="364"/>
      <c r="SPO110" s="364"/>
      <c r="SPP110" s="364"/>
      <c r="SPQ110" s="364"/>
      <c r="SPR110" s="364"/>
      <c r="SPS110" s="364"/>
      <c r="SPT110" s="364"/>
      <c r="SPU110" s="364"/>
      <c r="SPV110" s="364"/>
      <c r="SPW110" s="364"/>
      <c r="SPX110" s="364"/>
      <c r="SPY110" s="364"/>
      <c r="SPZ110" s="364"/>
      <c r="SQA110" s="364"/>
      <c r="SQB110" s="364"/>
      <c r="SQC110" s="364"/>
      <c r="SQD110" s="364"/>
      <c r="SQE110" s="364"/>
      <c r="SQF110" s="364"/>
      <c r="SQG110" s="364"/>
      <c r="SQH110" s="364"/>
      <c r="SQI110" s="364"/>
      <c r="SQJ110" s="364"/>
      <c r="SQK110" s="364"/>
      <c r="SQL110" s="364"/>
      <c r="SQM110" s="364"/>
      <c r="SQN110" s="364"/>
      <c r="SQO110" s="364"/>
      <c r="SQP110" s="364"/>
      <c r="SQQ110" s="364"/>
      <c r="SQR110" s="364"/>
      <c r="SQS110" s="364"/>
      <c r="SQT110" s="364"/>
      <c r="SQU110" s="364"/>
      <c r="SQV110" s="364"/>
      <c r="SQW110" s="364"/>
      <c r="SQX110" s="364"/>
      <c r="SQY110" s="364"/>
      <c r="SQZ110" s="364"/>
      <c r="SRA110" s="364"/>
      <c r="SRB110" s="364"/>
      <c r="SRC110" s="364"/>
      <c r="SRD110" s="364"/>
      <c r="SRE110" s="364"/>
      <c r="SRF110" s="364"/>
      <c r="SRG110" s="364"/>
      <c r="SRH110" s="364"/>
      <c r="SRI110" s="364"/>
      <c r="SRJ110" s="364"/>
      <c r="SRK110" s="364"/>
      <c r="SRL110" s="364"/>
      <c r="SRM110" s="364"/>
      <c r="SRN110" s="364"/>
      <c r="SRO110" s="364"/>
      <c r="SRP110" s="364"/>
      <c r="SRQ110" s="364"/>
      <c r="SRR110" s="364"/>
      <c r="SRS110" s="364"/>
      <c r="SRT110" s="364"/>
      <c r="SRU110" s="364"/>
      <c r="SRV110" s="364"/>
      <c r="SRW110" s="364"/>
      <c r="SRX110" s="364"/>
      <c r="SRY110" s="364"/>
      <c r="SRZ110" s="364"/>
      <c r="SSA110" s="364"/>
      <c r="SSB110" s="364"/>
      <c r="SSC110" s="364"/>
      <c r="SSD110" s="364"/>
      <c r="SSE110" s="364"/>
      <c r="SSF110" s="364"/>
      <c r="SSG110" s="364"/>
      <c r="SSH110" s="364"/>
      <c r="SSI110" s="364"/>
      <c r="SSJ110" s="364"/>
      <c r="SSK110" s="364"/>
      <c r="SSL110" s="364"/>
      <c r="SSM110" s="364"/>
      <c r="SSN110" s="364"/>
      <c r="SSO110" s="364"/>
      <c r="SSP110" s="364"/>
      <c r="SSQ110" s="364"/>
      <c r="SSR110" s="364"/>
      <c r="SSS110" s="364"/>
      <c r="SST110" s="364"/>
      <c r="SSU110" s="364"/>
      <c r="SSV110" s="364"/>
      <c r="SSW110" s="364"/>
      <c r="SSX110" s="364"/>
      <c r="SSY110" s="364"/>
      <c r="SSZ110" s="364"/>
      <c r="STA110" s="364"/>
      <c r="STB110" s="364"/>
      <c r="STC110" s="364"/>
      <c r="STD110" s="364"/>
      <c r="STE110" s="364"/>
      <c r="STF110" s="364"/>
      <c r="STG110" s="364"/>
      <c r="STH110" s="364"/>
      <c r="STI110" s="364"/>
      <c r="STJ110" s="364"/>
      <c r="STK110" s="364"/>
      <c r="STL110" s="364"/>
      <c r="STM110" s="364"/>
      <c r="STN110" s="364"/>
      <c r="STO110" s="364"/>
      <c r="STP110" s="364"/>
      <c r="STQ110" s="364"/>
      <c r="STR110" s="364"/>
      <c r="STS110" s="364"/>
      <c r="STT110" s="364"/>
      <c r="STU110" s="364"/>
      <c r="STV110" s="364"/>
      <c r="STW110" s="364"/>
      <c r="STX110" s="364"/>
      <c r="STY110" s="364"/>
      <c r="STZ110" s="364"/>
      <c r="SUA110" s="364"/>
      <c r="SUB110" s="364"/>
      <c r="SUC110" s="364"/>
      <c r="SUD110" s="364"/>
      <c r="SUE110" s="364"/>
      <c r="SUF110" s="364"/>
      <c r="SUG110" s="364"/>
      <c r="SUH110" s="364"/>
      <c r="SUI110" s="364"/>
      <c r="SUJ110" s="364"/>
      <c r="SUK110" s="364"/>
      <c r="SUL110" s="364"/>
      <c r="SUM110" s="364"/>
      <c r="SUN110" s="364"/>
      <c r="SUO110" s="364"/>
      <c r="SUP110" s="364"/>
      <c r="SUQ110" s="364"/>
      <c r="SUR110" s="364"/>
      <c r="SUS110" s="364"/>
      <c r="SUT110" s="364"/>
      <c r="SUU110" s="364"/>
      <c r="SUV110" s="364"/>
      <c r="SUW110" s="364"/>
      <c r="SUX110" s="364"/>
      <c r="SUY110" s="364"/>
      <c r="SUZ110" s="364"/>
      <c r="SVA110" s="364"/>
      <c r="SVB110" s="364"/>
      <c r="SVC110" s="364"/>
      <c r="SVD110" s="364"/>
      <c r="SVE110" s="364"/>
      <c r="SVF110" s="364"/>
      <c r="SVG110" s="364"/>
      <c r="SVH110" s="364"/>
      <c r="SVI110" s="364"/>
      <c r="SVJ110" s="364"/>
      <c r="SVK110" s="364"/>
      <c r="SVL110" s="364"/>
      <c r="SVM110" s="364"/>
      <c r="SVN110" s="364"/>
      <c r="SVO110" s="364"/>
      <c r="SVP110" s="364"/>
      <c r="SVQ110" s="364"/>
      <c r="SVR110" s="364"/>
      <c r="SVS110" s="364"/>
      <c r="SVT110" s="364"/>
      <c r="SVU110" s="364"/>
      <c r="SVV110" s="364"/>
      <c r="SVW110" s="364"/>
      <c r="SVX110" s="364"/>
      <c r="SVY110" s="364"/>
      <c r="SVZ110" s="364"/>
      <c r="SWA110" s="364"/>
      <c r="SWB110" s="364"/>
      <c r="SWC110" s="364"/>
      <c r="SWD110" s="364"/>
      <c r="SWE110" s="364"/>
      <c r="SWF110" s="364"/>
      <c r="SWG110" s="364"/>
      <c r="SWH110" s="364"/>
      <c r="SWI110" s="364"/>
      <c r="SWJ110" s="364"/>
      <c r="SWK110" s="364"/>
      <c r="SWL110" s="364"/>
      <c r="SWM110" s="364"/>
      <c r="SWN110" s="364"/>
      <c r="SWO110" s="364"/>
      <c r="SWP110" s="364"/>
      <c r="SWQ110" s="364"/>
      <c r="SWR110" s="364"/>
      <c r="SWS110" s="364"/>
      <c r="SWT110" s="364"/>
      <c r="SWU110" s="364"/>
      <c r="SWV110" s="364"/>
      <c r="SWW110" s="364"/>
      <c r="SWX110" s="364"/>
      <c r="SWY110" s="364"/>
      <c r="SWZ110" s="364"/>
      <c r="SXA110" s="364"/>
      <c r="SXB110" s="364"/>
      <c r="SXC110" s="364"/>
      <c r="SXD110" s="364"/>
      <c r="SXE110" s="364"/>
      <c r="SXF110" s="364"/>
      <c r="SXG110" s="364"/>
      <c r="SXH110" s="364"/>
      <c r="SXI110" s="364"/>
      <c r="SXJ110" s="364"/>
      <c r="SXK110" s="364"/>
      <c r="SXL110" s="364"/>
      <c r="SXM110" s="364"/>
      <c r="SXN110" s="364"/>
      <c r="SXO110" s="364"/>
      <c r="SXP110" s="364"/>
      <c r="SXQ110" s="364"/>
      <c r="SXR110" s="364"/>
      <c r="SXS110" s="364"/>
      <c r="SXT110" s="364"/>
      <c r="SXU110" s="364"/>
      <c r="SXV110" s="364"/>
      <c r="SXW110" s="364"/>
      <c r="SXX110" s="364"/>
      <c r="SXY110" s="364"/>
      <c r="SXZ110" s="364"/>
      <c r="SYA110" s="364"/>
      <c r="SYB110" s="364"/>
      <c r="SYC110" s="364"/>
      <c r="SYD110" s="364"/>
      <c r="SYE110" s="364"/>
      <c r="SYF110" s="364"/>
      <c r="SYG110" s="364"/>
      <c r="SYH110" s="364"/>
      <c r="SYI110" s="364"/>
      <c r="SYJ110" s="364"/>
      <c r="SYK110" s="364"/>
      <c r="SYL110" s="364"/>
      <c r="SYM110" s="364"/>
      <c r="SYN110" s="364"/>
      <c r="SYO110" s="364"/>
      <c r="SYP110" s="364"/>
      <c r="SYQ110" s="364"/>
      <c r="SYR110" s="364"/>
      <c r="SYS110" s="364"/>
      <c r="SYT110" s="364"/>
      <c r="SYU110" s="364"/>
      <c r="SYV110" s="364"/>
      <c r="SYW110" s="364"/>
      <c r="SYX110" s="364"/>
      <c r="SYY110" s="364"/>
      <c r="SYZ110" s="364"/>
      <c r="SZA110" s="364"/>
      <c r="SZB110" s="364"/>
      <c r="SZC110" s="364"/>
      <c r="SZD110" s="364"/>
      <c r="SZE110" s="364"/>
      <c r="SZF110" s="364"/>
      <c r="SZG110" s="364"/>
      <c r="SZH110" s="364"/>
      <c r="SZI110" s="364"/>
      <c r="SZJ110" s="364"/>
      <c r="SZK110" s="364"/>
      <c r="SZL110" s="364"/>
      <c r="SZM110" s="364"/>
      <c r="SZN110" s="364"/>
      <c r="SZO110" s="364"/>
      <c r="SZP110" s="364"/>
      <c r="SZQ110" s="364"/>
      <c r="SZR110" s="364"/>
      <c r="SZS110" s="364"/>
      <c r="SZT110" s="364"/>
      <c r="SZU110" s="364"/>
      <c r="SZV110" s="364"/>
      <c r="SZW110" s="364"/>
      <c r="SZX110" s="364"/>
      <c r="SZY110" s="364"/>
      <c r="SZZ110" s="364"/>
      <c r="TAA110" s="364"/>
      <c r="TAB110" s="364"/>
      <c r="TAC110" s="364"/>
      <c r="TAD110" s="364"/>
      <c r="TAE110" s="364"/>
      <c r="TAF110" s="364"/>
      <c r="TAG110" s="364"/>
      <c r="TAH110" s="364"/>
      <c r="TAI110" s="364"/>
      <c r="TAJ110" s="364"/>
      <c r="TAK110" s="364"/>
      <c r="TAL110" s="364"/>
      <c r="TAM110" s="364"/>
      <c r="TAN110" s="364"/>
      <c r="TAO110" s="364"/>
      <c r="TAP110" s="364"/>
      <c r="TAQ110" s="364"/>
      <c r="TAR110" s="364"/>
      <c r="TAS110" s="364"/>
      <c r="TAT110" s="364"/>
      <c r="TAU110" s="364"/>
      <c r="TAV110" s="364"/>
      <c r="TAW110" s="364"/>
      <c r="TAX110" s="364"/>
      <c r="TAY110" s="364"/>
      <c r="TAZ110" s="364"/>
      <c r="TBA110" s="364"/>
      <c r="TBB110" s="364"/>
      <c r="TBC110" s="364"/>
      <c r="TBD110" s="364"/>
      <c r="TBE110" s="364"/>
      <c r="TBF110" s="364"/>
      <c r="TBG110" s="364"/>
      <c r="TBH110" s="364"/>
      <c r="TBI110" s="364"/>
      <c r="TBJ110" s="364"/>
      <c r="TBK110" s="364"/>
      <c r="TBL110" s="364"/>
      <c r="TBM110" s="364"/>
      <c r="TBN110" s="364"/>
      <c r="TBO110" s="364"/>
      <c r="TBP110" s="364"/>
      <c r="TBQ110" s="364"/>
      <c r="TBR110" s="364"/>
      <c r="TBS110" s="364"/>
      <c r="TBT110" s="364"/>
      <c r="TBU110" s="364"/>
      <c r="TBV110" s="364"/>
      <c r="TBW110" s="364"/>
      <c r="TBX110" s="364"/>
      <c r="TBY110" s="364"/>
      <c r="TBZ110" s="364"/>
      <c r="TCA110" s="364"/>
      <c r="TCB110" s="364"/>
      <c r="TCC110" s="364"/>
      <c r="TCD110" s="364"/>
      <c r="TCE110" s="364"/>
      <c r="TCF110" s="364"/>
      <c r="TCG110" s="364"/>
      <c r="TCH110" s="364"/>
      <c r="TCI110" s="364"/>
      <c r="TCJ110" s="364"/>
      <c r="TCK110" s="364"/>
      <c r="TCL110" s="364"/>
      <c r="TCM110" s="364"/>
      <c r="TCN110" s="364"/>
      <c r="TCO110" s="364"/>
      <c r="TCP110" s="364"/>
      <c r="TCQ110" s="364"/>
      <c r="TCR110" s="364"/>
      <c r="TCS110" s="364"/>
      <c r="TCT110" s="364"/>
      <c r="TCU110" s="364"/>
      <c r="TCV110" s="364"/>
      <c r="TCW110" s="364"/>
      <c r="TCX110" s="364"/>
      <c r="TCY110" s="364"/>
      <c r="TCZ110" s="364"/>
      <c r="TDA110" s="364"/>
      <c r="TDB110" s="364"/>
      <c r="TDC110" s="364"/>
      <c r="TDD110" s="364"/>
      <c r="TDE110" s="364"/>
      <c r="TDF110" s="364"/>
      <c r="TDG110" s="364"/>
      <c r="TDH110" s="364"/>
      <c r="TDI110" s="364"/>
      <c r="TDJ110" s="364"/>
      <c r="TDK110" s="364"/>
      <c r="TDL110" s="364"/>
      <c r="TDM110" s="364"/>
      <c r="TDN110" s="364"/>
      <c r="TDO110" s="364"/>
      <c r="TDP110" s="364"/>
      <c r="TDQ110" s="364"/>
      <c r="TDR110" s="364"/>
      <c r="TDS110" s="364"/>
      <c r="TDT110" s="364"/>
      <c r="TDU110" s="364"/>
      <c r="TDV110" s="364"/>
      <c r="TDW110" s="364"/>
      <c r="TDX110" s="364"/>
      <c r="TDY110" s="364"/>
      <c r="TDZ110" s="364"/>
      <c r="TEA110" s="364"/>
      <c r="TEB110" s="364"/>
      <c r="TEC110" s="364"/>
      <c r="TED110" s="364"/>
      <c r="TEE110" s="364"/>
      <c r="TEF110" s="364"/>
      <c r="TEG110" s="364"/>
      <c r="TEH110" s="364"/>
      <c r="TEI110" s="364"/>
      <c r="TEJ110" s="364"/>
      <c r="TEK110" s="364"/>
      <c r="TEL110" s="364"/>
      <c r="TEM110" s="364"/>
      <c r="TEN110" s="364"/>
      <c r="TEO110" s="364"/>
      <c r="TEP110" s="364"/>
      <c r="TEQ110" s="364"/>
      <c r="TER110" s="364"/>
      <c r="TES110" s="364"/>
      <c r="TET110" s="364"/>
      <c r="TEU110" s="364"/>
      <c r="TEV110" s="364"/>
      <c r="TEW110" s="364"/>
      <c r="TEX110" s="364"/>
      <c r="TEY110" s="364"/>
      <c r="TEZ110" s="364"/>
      <c r="TFA110" s="364"/>
      <c r="TFB110" s="364"/>
      <c r="TFC110" s="364"/>
      <c r="TFD110" s="364"/>
      <c r="TFE110" s="364"/>
      <c r="TFF110" s="364"/>
      <c r="TFG110" s="364"/>
      <c r="TFH110" s="364"/>
      <c r="TFI110" s="364"/>
      <c r="TFJ110" s="364"/>
      <c r="TFK110" s="364"/>
      <c r="TFL110" s="364"/>
      <c r="TFM110" s="364"/>
      <c r="TFN110" s="364"/>
      <c r="TFO110" s="364"/>
      <c r="TFP110" s="364"/>
      <c r="TFQ110" s="364"/>
      <c r="TFR110" s="364"/>
      <c r="TFS110" s="364"/>
      <c r="TFT110" s="364"/>
      <c r="TFU110" s="364"/>
      <c r="TFV110" s="364"/>
      <c r="TFW110" s="364"/>
      <c r="TFX110" s="364"/>
      <c r="TFY110" s="364"/>
      <c r="TFZ110" s="364"/>
      <c r="TGA110" s="364"/>
      <c r="TGB110" s="364"/>
      <c r="TGC110" s="364"/>
      <c r="TGD110" s="364"/>
      <c r="TGE110" s="364"/>
      <c r="TGF110" s="364"/>
      <c r="TGG110" s="364"/>
      <c r="TGH110" s="364"/>
      <c r="TGI110" s="364"/>
      <c r="TGJ110" s="364"/>
      <c r="TGK110" s="364"/>
      <c r="TGL110" s="364"/>
      <c r="TGM110" s="364"/>
      <c r="TGN110" s="364"/>
      <c r="TGO110" s="364"/>
      <c r="TGP110" s="364"/>
      <c r="TGQ110" s="364"/>
      <c r="TGR110" s="364"/>
      <c r="TGS110" s="364"/>
      <c r="TGT110" s="364"/>
      <c r="TGU110" s="364"/>
      <c r="TGV110" s="364"/>
      <c r="TGW110" s="364"/>
      <c r="TGX110" s="364"/>
      <c r="TGY110" s="364"/>
      <c r="TGZ110" s="364"/>
      <c r="THA110" s="364"/>
      <c r="THB110" s="364"/>
      <c r="THC110" s="364"/>
      <c r="THD110" s="364"/>
      <c r="THE110" s="364"/>
      <c r="THF110" s="364"/>
      <c r="THG110" s="364"/>
      <c r="THH110" s="364"/>
      <c r="THI110" s="364"/>
      <c r="THJ110" s="364"/>
      <c r="THK110" s="364"/>
      <c r="THL110" s="364"/>
      <c r="THM110" s="364"/>
      <c r="THN110" s="364"/>
      <c r="THO110" s="364"/>
      <c r="THP110" s="364"/>
      <c r="THQ110" s="364"/>
      <c r="THR110" s="364"/>
      <c r="THS110" s="364"/>
      <c r="THT110" s="364"/>
      <c r="THU110" s="364"/>
      <c r="THV110" s="364"/>
      <c r="THW110" s="364"/>
      <c r="THX110" s="364"/>
      <c r="THY110" s="364"/>
      <c r="THZ110" s="364"/>
      <c r="TIA110" s="364"/>
      <c r="TIB110" s="364"/>
      <c r="TIC110" s="364"/>
      <c r="TID110" s="364"/>
      <c r="TIE110" s="364"/>
      <c r="TIF110" s="364"/>
      <c r="TIG110" s="364"/>
      <c r="TIH110" s="364"/>
      <c r="TII110" s="364"/>
      <c r="TIJ110" s="364"/>
      <c r="TIK110" s="364"/>
      <c r="TIL110" s="364"/>
      <c r="TIM110" s="364"/>
      <c r="TIN110" s="364"/>
      <c r="TIO110" s="364"/>
      <c r="TIP110" s="364"/>
      <c r="TIQ110" s="364"/>
      <c r="TIR110" s="364"/>
      <c r="TIS110" s="364"/>
      <c r="TIT110" s="364"/>
      <c r="TIU110" s="364"/>
      <c r="TIV110" s="364"/>
      <c r="TIW110" s="364"/>
      <c r="TIX110" s="364"/>
      <c r="TIY110" s="364"/>
      <c r="TIZ110" s="364"/>
      <c r="TJA110" s="364"/>
      <c r="TJB110" s="364"/>
      <c r="TJC110" s="364"/>
      <c r="TJD110" s="364"/>
      <c r="TJE110" s="364"/>
      <c r="TJF110" s="364"/>
      <c r="TJG110" s="364"/>
      <c r="TJH110" s="364"/>
      <c r="TJI110" s="364"/>
      <c r="TJJ110" s="364"/>
      <c r="TJK110" s="364"/>
      <c r="TJL110" s="364"/>
      <c r="TJM110" s="364"/>
      <c r="TJN110" s="364"/>
      <c r="TJO110" s="364"/>
      <c r="TJP110" s="364"/>
      <c r="TJQ110" s="364"/>
      <c r="TJR110" s="364"/>
      <c r="TJS110" s="364"/>
      <c r="TJT110" s="364"/>
      <c r="TJU110" s="364"/>
      <c r="TJV110" s="364"/>
      <c r="TJW110" s="364"/>
      <c r="TJX110" s="364"/>
      <c r="TJY110" s="364"/>
      <c r="TJZ110" s="364"/>
      <c r="TKA110" s="364"/>
      <c r="TKB110" s="364"/>
      <c r="TKC110" s="364"/>
      <c r="TKD110" s="364"/>
      <c r="TKE110" s="364"/>
      <c r="TKF110" s="364"/>
      <c r="TKG110" s="364"/>
      <c r="TKH110" s="364"/>
      <c r="TKI110" s="364"/>
      <c r="TKJ110" s="364"/>
      <c r="TKK110" s="364"/>
      <c r="TKL110" s="364"/>
      <c r="TKM110" s="364"/>
      <c r="TKN110" s="364"/>
      <c r="TKO110" s="364"/>
      <c r="TKP110" s="364"/>
      <c r="TKQ110" s="364"/>
      <c r="TKR110" s="364"/>
      <c r="TKS110" s="364"/>
      <c r="TKT110" s="364"/>
      <c r="TKU110" s="364"/>
      <c r="TKV110" s="364"/>
      <c r="TKW110" s="364"/>
      <c r="TKX110" s="364"/>
      <c r="TKY110" s="364"/>
      <c r="TKZ110" s="364"/>
      <c r="TLA110" s="364"/>
      <c r="TLB110" s="364"/>
      <c r="TLC110" s="364"/>
      <c r="TLD110" s="364"/>
      <c r="TLE110" s="364"/>
      <c r="TLF110" s="364"/>
      <c r="TLG110" s="364"/>
      <c r="TLH110" s="364"/>
      <c r="TLI110" s="364"/>
      <c r="TLJ110" s="364"/>
      <c r="TLK110" s="364"/>
      <c r="TLL110" s="364"/>
      <c r="TLM110" s="364"/>
      <c r="TLN110" s="364"/>
      <c r="TLO110" s="364"/>
      <c r="TLP110" s="364"/>
      <c r="TLQ110" s="364"/>
      <c r="TLR110" s="364"/>
      <c r="TLS110" s="364"/>
      <c r="TLT110" s="364"/>
      <c r="TLU110" s="364"/>
      <c r="TLV110" s="364"/>
      <c r="TLW110" s="364"/>
      <c r="TLX110" s="364"/>
      <c r="TLY110" s="364"/>
      <c r="TLZ110" s="364"/>
      <c r="TMA110" s="364"/>
      <c r="TMB110" s="364"/>
      <c r="TMC110" s="364"/>
      <c r="TMD110" s="364"/>
      <c r="TME110" s="364"/>
      <c r="TMF110" s="364"/>
      <c r="TMG110" s="364"/>
      <c r="TMH110" s="364"/>
      <c r="TMI110" s="364"/>
      <c r="TMJ110" s="364"/>
      <c r="TMK110" s="364"/>
      <c r="TML110" s="364"/>
      <c r="TMM110" s="364"/>
      <c r="TMN110" s="364"/>
      <c r="TMO110" s="364"/>
      <c r="TMP110" s="364"/>
      <c r="TMQ110" s="364"/>
      <c r="TMR110" s="364"/>
      <c r="TMS110" s="364"/>
      <c r="TMT110" s="364"/>
      <c r="TMU110" s="364"/>
      <c r="TMV110" s="364"/>
      <c r="TMW110" s="364"/>
      <c r="TMX110" s="364"/>
      <c r="TMY110" s="364"/>
      <c r="TMZ110" s="364"/>
      <c r="TNA110" s="364"/>
      <c r="TNB110" s="364"/>
      <c r="TNC110" s="364"/>
      <c r="TND110" s="364"/>
      <c r="TNE110" s="364"/>
      <c r="TNF110" s="364"/>
      <c r="TNG110" s="364"/>
      <c r="TNH110" s="364"/>
      <c r="TNI110" s="364"/>
      <c r="TNJ110" s="364"/>
      <c r="TNK110" s="364"/>
      <c r="TNL110" s="364"/>
      <c r="TNM110" s="364"/>
      <c r="TNN110" s="364"/>
      <c r="TNO110" s="364"/>
      <c r="TNP110" s="364"/>
      <c r="TNQ110" s="364"/>
      <c r="TNR110" s="364"/>
      <c r="TNS110" s="364"/>
      <c r="TNT110" s="364"/>
      <c r="TNU110" s="364"/>
      <c r="TNV110" s="364"/>
      <c r="TNW110" s="364"/>
      <c r="TNX110" s="364"/>
      <c r="TNY110" s="364"/>
      <c r="TNZ110" s="364"/>
      <c r="TOA110" s="364"/>
      <c r="TOB110" s="364"/>
      <c r="TOC110" s="364"/>
      <c r="TOD110" s="364"/>
      <c r="TOE110" s="364"/>
      <c r="TOF110" s="364"/>
      <c r="TOG110" s="364"/>
      <c r="TOH110" s="364"/>
      <c r="TOI110" s="364"/>
      <c r="TOJ110" s="364"/>
      <c r="TOK110" s="364"/>
      <c r="TOL110" s="364"/>
      <c r="TOM110" s="364"/>
      <c r="TON110" s="364"/>
      <c r="TOO110" s="364"/>
      <c r="TOP110" s="364"/>
      <c r="TOQ110" s="364"/>
      <c r="TOR110" s="364"/>
      <c r="TOS110" s="364"/>
      <c r="TOT110" s="364"/>
      <c r="TOU110" s="364"/>
      <c r="TOV110" s="364"/>
      <c r="TOW110" s="364"/>
      <c r="TOX110" s="364"/>
      <c r="TOY110" s="364"/>
      <c r="TOZ110" s="364"/>
      <c r="TPA110" s="364"/>
      <c r="TPB110" s="364"/>
      <c r="TPC110" s="364"/>
      <c r="TPD110" s="364"/>
      <c r="TPE110" s="364"/>
      <c r="TPF110" s="364"/>
      <c r="TPG110" s="364"/>
      <c r="TPH110" s="364"/>
      <c r="TPI110" s="364"/>
      <c r="TPJ110" s="364"/>
      <c r="TPK110" s="364"/>
      <c r="TPL110" s="364"/>
      <c r="TPM110" s="364"/>
      <c r="TPN110" s="364"/>
      <c r="TPO110" s="364"/>
      <c r="TPP110" s="364"/>
      <c r="TPQ110" s="364"/>
      <c r="TPR110" s="364"/>
      <c r="TPS110" s="364"/>
      <c r="TPT110" s="364"/>
      <c r="TPU110" s="364"/>
      <c r="TPV110" s="364"/>
      <c r="TPW110" s="364"/>
      <c r="TPX110" s="364"/>
      <c r="TPY110" s="364"/>
      <c r="TPZ110" s="364"/>
      <c r="TQA110" s="364"/>
      <c r="TQB110" s="364"/>
      <c r="TQC110" s="364"/>
      <c r="TQD110" s="364"/>
      <c r="TQE110" s="364"/>
      <c r="TQF110" s="364"/>
      <c r="TQG110" s="364"/>
      <c r="TQH110" s="364"/>
      <c r="TQI110" s="364"/>
      <c r="TQJ110" s="364"/>
      <c r="TQK110" s="364"/>
      <c r="TQL110" s="364"/>
      <c r="TQM110" s="364"/>
      <c r="TQN110" s="364"/>
      <c r="TQO110" s="364"/>
      <c r="TQP110" s="364"/>
      <c r="TQQ110" s="364"/>
      <c r="TQR110" s="364"/>
      <c r="TQS110" s="364"/>
      <c r="TQT110" s="364"/>
      <c r="TQU110" s="364"/>
      <c r="TQV110" s="364"/>
      <c r="TQW110" s="364"/>
      <c r="TQX110" s="364"/>
      <c r="TQY110" s="364"/>
      <c r="TQZ110" s="364"/>
      <c r="TRA110" s="364"/>
      <c r="TRB110" s="364"/>
      <c r="TRC110" s="364"/>
      <c r="TRD110" s="364"/>
      <c r="TRE110" s="364"/>
      <c r="TRF110" s="364"/>
      <c r="TRG110" s="364"/>
      <c r="TRH110" s="364"/>
      <c r="TRI110" s="364"/>
      <c r="TRJ110" s="364"/>
      <c r="TRK110" s="364"/>
      <c r="TRL110" s="364"/>
      <c r="TRM110" s="364"/>
      <c r="TRN110" s="364"/>
      <c r="TRO110" s="364"/>
      <c r="TRP110" s="364"/>
      <c r="TRQ110" s="364"/>
      <c r="TRR110" s="364"/>
      <c r="TRS110" s="364"/>
      <c r="TRT110" s="364"/>
      <c r="TRU110" s="364"/>
      <c r="TRV110" s="364"/>
      <c r="TRW110" s="364"/>
      <c r="TRX110" s="364"/>
      <c r="TRY110" s="364"/>
      <c r="TRZ110" s="364"/>
      <c r="TSA110" s="364"/>
      <c r="TSB110" s="364"/>
      <c r="TSC110" s="364"/>
      <c r="TSD110" s="364"/>
      <c r="TSE110" s="364"/>
      <c r="TSF110" s="364"/>
      <c r="TSG110" s="364"/>
      <c r="TSH110" s="364"/>
      <c r="TSI110" s="364"/>
      <c r="TSJ110" s="364"/>
      <c r="TSK110" s="364"/>
      <c r="TSL110" s="364"/>
      <c r="TSM110" s="364"/>
      <c r="TSN110" s="364"/>
      <c r="TSO110" s="364"/>
      <c r="TSP110" s="364"/>
      <c r="TSQ110" s="364"/>
      <c r="TSR110" s="364"/>
      <c r="TSS110" s="364"/>
      <c r="TST110" s="364"/>
      <c r="TSU110" s="364"/>
      <c r="TSV110" s="364"/>
      <c r="TSW110" s="364"/>
      <c r="TSX110" s="364"/>
      <c r="TSY110" s="364"/>
      <c r="TSZ110" s="364"/>
      <c r="TTA110" s="364"/>
      <c r="TTB110" s="364"/>
      <c r="TTC110" s="364"/>
      <c r="TTD110" s="364"/>
      <c r="TTE110" s="364"/>
      <c r="TTF110" s="364"/>
      <c r="TTG110" s="364"/>
      <c r="TTH110" s="364"/>
      <c r="TTI110" s="364"/>
      <c r="TTJ110" s="364"/>
      <c r="TTK110" s="364"/>
      <c r="TTL110" s="364"/>
      <c r="TTM110" s="364"/>
      <c r="TTN110" s="364"/>
      <c r="TTO110" s="364"/>
      <c r="TTP110" s="364"/>
      <c r="TTQ110" s="364"/>
      <c r="TTR110" s="364"/>
      <c r="TTS110" s="364"/>
      <c r="TTT110" s="364"/>
      <c r="TTU110" s="364"/>
      <c r="TTV110" s="364"/>
      <c r="TTW110" s="364"/>
      <c r="TTX110" s="364"/>
      <c r="TTY110" s="364"/>
      <c r="TTZ110" s="364"/>
      <c r="TUA110" s="364"/>
      <c r="TUB110" s="364"/>
      <c r="TUC110" s="364"/>
      <c r="TUD110" s="364"/>
      <c r="TUE110" s="364"/>
      <c r="TUF110" s="364"/>
      <c r="TUG110" s="364"/>
      <c r="TUH110" s="364"/>
      <c r="TUI110" s="364"/>
      <c r="TUJ110" s="364"/>
      <c r="TUK110" s="364"/>
      <c r="TUL110" s="364"/>
      <c r="TUM110" s="364"/>
      <c r="TUN110" s="364"/>
      <c r="TUO110" s="364"/>
      <c r="TUP110" s="364"/>
      <c r="TUQ110" s="364"/>
      <c r="TUR110" s="364"/>
      <c r="TUS110" s="364"/>
      <c r="TUT110" s="364"/>
      <c r="TUU110" s="364"/>
      <c r="TUV110" s="364"/>
      <c r="TUW110" s="364"/>
      <c r="TUX110" s="364"/>
      <c r="TUY110" s="364"/>
      <c r="TUZ110" s="364"/>
      <c r="TVA110" s="364"/>
      <c r="TVB110" s="364"/>
      <c r="TVC110" s="364"/>
      <c r="TVD110" s="364"/>
      <c r="TVE110" s="364"/>
      <c r="TVF110" s="364"/>
      <c r="TVG110" s="364"/>
      <c r="TVH110" s="364"/>
      <c r="TVI110" s="364"/>
      <c r="TVJ110" s="364"/>
      <c r="TVK110" s="364"/>
      <c r="TVL110" s="364"/>
      <c r="TVM110" s="364"/>
      <c r="TVN110" s="364"/>
      <c r="TVO110" s="364"/>
      <c r="TVP110" s="364"/>
      <c r="TVQ110" s="364"/>
      <c r="TVR110" s="364"/>
      <c r="TVS110" s="364"/>
      <c r="TVT110" s="364"/>
      <c r="TVU110" s="364"/>
      <c r="TVV110" s="364"/>
      <c r="TVW110" s="364"/>
      <c r="TVX110" s="364"/>
      <c r="TVY110" s="364"/>
      <c r="TVZ110" s="364"/>
      <c r="TWA110" s="364"/>
      <c r="TWB110" s="364"/>
      <c r="TWC110" s="364"/>
      <c r="TWD110" s="364"/>
      <c r="TWE110" s="364"/>
      <c r="TWF110" s="364"/>
      <c r="TWG110" s="364"/>
      <c r="TWH110" s="364"/>
      <c r="TWI110" s="364"/>
      <c r="TWJ110" s="364"/>
      <c r="TWK110" s="364"/>
      <c r="TWL110" s="364"/>
      <c r="TWM110" s="364"/>
      <c r="TWN110" s="364"/>
      <c r="TWO110" s="364"/>
      <c r="TWP110" s="364"/>
      <c r="TWQ110" s="364"/>
      <c r="TWR110" s="364"/>
      <c r="TWS110" s="364"/>
      <c r="TWT110" s="364"/>
      <c r="TWU110" s="364"/>
      <c r="TWV110" s="364"/>
      <c r="TWW110" s="364"/>
      <c r="TWX110" s="364"/>
      <c r="TWY110" s="364"/>
      <c r="TWZ110" s="364"/>
      <c r="TXA110" s="364"/>
      <c r="TXB110" s="364"/>
      <c r="TXC110" s="364"/>
      <c r="TXD110" s="364"/>
      <c r="TXE110" s="364"/>
      <c r="TXF110" s="364"/>
      <c r="TXG110" s="364"/>
      <c r="TXH110" s="364"/>
      <c r="TXI110" s="364"/>
      <c r="TXJ110" s="364"/>
      <c r="TXK110" s="364"/>
      <c r="TXL110" s="364"/>
      <c r="TXM110" s="364"/>
      <c r="TXN110" s="364"/>
      <c r="TXO110" s="364"/>
      <c r="TXP110" s="364"/>
      <c r="TXQ110" s="364"/>
      <c r="TXR110" s="364"/>
      <c r="TXS110" s="364"/>
      <c r="TXT110" s="364"/>
      <c r="TXU110" s="364"/>
      <c r="TXV110" s="364"/>
      <c r="TXW110" s="364"/>
      <c r="TXX110" s="364"/>
      <c r="TXY110" s="364"/>
      <c r="TXZ110" s="364"/>
      <c r="TYA110" s="364"/>
      <c r="TYB110" s="364"/>
      <c r="TYC110" s="364"/>
      <c r="TYD110" s="364"/>
      <c r="TYE110" s="364"/>
      <c r="TYF110" s="364"/>
      <c r="TYG110" s="364"/>
      <c r="TYH110" s="364"/>
      <c r="TYI110" s="364"/>
      <c r="TYJ110" s="364"/>
      <c r="TYK110" s="364"/>
      <c r="TYL110" s="364"/>
      <c r="TYM110" s="364"/>
      <c r="TYN110" s="364"/>
      <c r="TYO110" s="364"/>
      <c r="TYP110" s="364"/>
      <c r="TYQ110" s="364"/>
      <c r="TYR110" s="364"/>
      <c r="TYS110" s="364"/>
      <c r="TYT110" s="364"/>
      <c r="TYU110" s="364"/>
      <c r="TYV110" s="364"/>
      <c r="TYW110" s="364"/>
      <c r="TYX110" s="364"/>
      <c r="TYY110" s="364"/>
      <c r="TYZ110" s="364"/>
      <c r="TZA110" s="364"/>
      <c r="TZB110" s="364"/>
      <c r="TZC110" s="364"/>
      <c r="TZD110" s="364"/>
      <c r="TZE110" s="364"/>
      <c r="TZF110" s="364"/>
      <c r="TZG110" s="364"/>
      <c r="TZH110" s="364"/>
      <c r="TZI110" s="364"/>
      <c r="TZJ110" s="364"/>
      <c r="TZK110" s="364"/>
      <c r="TZL110" s="364"/>
      <c r="TZM110" s="364"/>
      <c r="TZN110" s="364"/>
      <c r="TZO110" s="364"/>
      <c r="TZP110" s="364"/>
      <c r="TZQ110" s="364"/>
      <c r="TZR110" s="364"/>
      <c r="TZS110" s="364"/>
      <c r="TZT110" s="364"/>
      <c r="TZU110" s="364"/>
      <c r="TZV110" s="364"/>
      <c r="TZW110" s="364"/>
      <c r="TZX110" s="364"/>
      <c r="TZY110" s="364"/>
      <c r="TZZ110" s="364"/>
      <c r="UAA110" s="364"/>
      <c r="UAB110" s="364"/>
      <c r="UAC110" s="364"/>
      <c r="UAD110" s="364"/>
      <c r="UAE110" s="364"/>
      <c r="UAF110" s="364"/>
      <c r="UAG110" s="364"/>
      <c r="UAH110" s="364"/>
      <c r="UAI110" s="364"/>
      <c r="UAJ110" s="364"/>
      <c r="UAK110" s="364"/>
      <c r="UAL110" s="364"/>
      <c r="UAM110" s="364"/>
      <c r="UAN110" s="364"/>
      <c r="UAO110" s="364"/>
      <c r="UAP110" s="364"/>
      <c r="UAQ110" s="364"/>
      <c r="UAR110" s="364"/>
      <c r="UAS110" s="364"/>
      <c r="UAT110" s="364"/>
      <c r="UAU110" s="364"/>
      <c r="UAV110" s="364"/>
      <c r="UAW110" s="364"/>
      <c r="UAX110" s="364"/>
      <c r="UAY110" s="364"/>
      <c r="UAZ110" s="364"/>
      <c r="UBA110" s="364"/>
      <c r="UBB110" s="364"/>
      <c r="UBC110" s="364"/>
      <c r="UBD110" s="364"/>
      <c r="UBE110" s="364"/>
      <c r="UBF110" s="364"/>
      <c r="UBG110" s="364"/>
      <c r="UBH110" s="364"/>
      <c r="UBI110" s="364"/>
      <c r="UBJ110" s="364"/>
      <c r="UBK110" s="364"/>
      <c r="UBL110" s="364"/>
      <c r="UBM110" s="364"/>
      <c r="UBN110" s="364"/>
      <c r="UBO110" s="364"/>
      <c r="UBP110" s="364"/>
      <c r="UBQ110" s="364"/>
      <c r="UBR110" s="364"/>
      <c r="UBS110" s="364"/>
      <c r="UBT110" s="364"/>
      <c r="UBU110" s="364"/>
      <c r="UBV110" s="364"/>
      <c r="UBW110" s="364"/>
      <c r="UBX110" s="364"/>
      <c r="UBY110" s="364"/>
      <c r="UBZ110" s="364"/>
      <c r="UCA110" s="364"/>
      <c r="UCB110" s="364"/>
      <c r="UCC110" s="364"/>
      <c r="UCD110" s="364"/>
      <c r="UCE110" s="364"/>
      <c r="UCF110" s="364"/>
      <c r="UCG110" s="364"/>
      <c r="UCH110" s="364"/>
      <c r="UCI110" s="364"/>
      <c r="UCJ110" s="364"/>
      <c r="UCK110" s="364"/>
      <c r="UCL110" s="364"/>
      <c r="UCM110" s="364"/>
      <c r="UCN110" s="364"/>
      <c r="UCO110" s="364"/>
      <c r="UCP110" s="364"/>
      <c r="UCQ110" s="364"/>
      <c r="UCR110" s="364"/>
      <c r="UCS110" s="364"/>
      <c r="UCT110" s="364"/>
      <c r="UCU110" s="364"/>
      <c r="UCV110" s="364"/>
      <c r="UCW110" s="364"/>
      <c r="UCX110" s="364"/>
      <c r="UCY110" s="364"/>
      <c r="UCZ110" s="364"/>
      <c r="UDA110" s="364"/>
      <c r="UDB110" s="364"/>
      <c r="UDC110" s="364"/>
      <c r="UDD110" s="364"/>
      <c r="UDE110" s="364"/>
      <c r="UDF110" s="364"/>
      <c r="UDG110" s="364"/>
      <c r="UDH110" s="364"/>
      <c r="UDI110" s="364"/>
      <c r="UDJ110" s="364"/>
      <c r="UDK110" s="364"/>
      <c r="UDL110" s="364"/>
      <c r="UDM110" s="364"/>
      <c r="UDN110" s="364"/>
      <c r="UDO110" s="364"/>
      <c r="UDP110" s="364"/>
      <c r="UDQ110" s="364"/>
      <c r="UDR110" s="364"/>
      <c r="UDS110" s="364"/>
      <c r="UDT110" s="364"/>
      <c r="UDU110" s="364"/>
      <c r="UDV110" s="364"/>
      <c r="UDW110" s="364"/>
      <c r="UDX110" s="364"/>
      <c r="UDY110" s="364"/>
      <c r="UDZ110" s="364"/>
      <c r="UEA110" s="364"/>
      <c r="UEB110" s="364"/>
      <c r="UEC110" s="364"/>
      <c r="UED110" s="364"/>
      <c r="UEE110" s="364"/>
      <c r="UEF110" s="364"/>
      <c r="UEG110" s="364"/>
      <c r="UEH110" s="364"/>
      <c r="UEI110" s="364"/>
      <c r="UEJ110" s="364"/>
      <c r="UEK110" s="364"/>
      <c r="UEL110" s="364"/>
      <c r="UEM110" s="364"/>
      <c r="UEN110" s="364"/>
      <c r="UEO110" s="364"/>
      <c r="UEP110" s="364"/>
      <c r="UEQ110" s="364"/>
      <c r="UER110" s="364"/>
      <c r="UES110" s="364"/>
      <c r="UET110" s="364"/>
      <c r="UEU110" s="364"/>
      <c r="UEV110" s="364"/>
      <c r="UEW110" s="364"/>
      <c r="UEX110" s="364"/>
      <c r="UEY110" s="364"/>
      <c r="UEZ110" s="364"/>
      <c r="UFA110" s="364"/>
      <c r="UFB110" s="364"/>
      <c r="UFC110" s="364"/>
      <c r="UFD110" s="364"/>
      <c r="UFE110" s="364"/>
      <c r="UFF110" s="364"/>
      <c r="UFG110" s="364"/>
      <c r="UFH110" s="364"/>
      <c r="UFI110" s="364"/>
      <c r="UFJ110" s="364"/>
      <c r="UFK110" s="364"/>
      <c r="UFL110" s="364"/>
      <c r="UFM110" s="364"/>
      <c r="UFN110" s="364"/>
      <c r="UFO110" s="364"/>
      <c r="UFP110" s="364"/>
      <c r="UFQ110" s="364"/>
      <c r="UFR110" s="364"/>
      <c r="UFS110" s="364"/>
      <c r="UFT110" s="364"/>
      <c r="UFU110" s="364"/>
      <c r="UFV110" s="364"/>
      <c r="UFW110" s="364"/>
      <c r="UFX110" s="364"/>
      <c r="UFY110" s="364"/>
      <c r="UFZ110" s="364"/>
      <c r="UGA110" s="364"/>
      <c r="UGB110" s="364"/>
      <c r="UGC110" s="364"/>
      <c r="UGD110" s="364"/>
      <c r="UGE110" s="364"/>
      <c r="UGF110" s="364"/>
      <c r="UGG110" s="364"/>
      <c r="UGH110" s="364"/>
      <c r="UGI110" s="364"/>
      <c r="UGJ110" s="364"/>
      <c r="UGK110" s="364"/>
      <c r="UGL110" s="364"/>
      <c r="UGM110" s="364"/>
      <c r="UGN110" s="364"/>
      <c r="UGO110" s="364"/>
      <c r="UGP110" s="364"/>
      <c r="UGQ110" s="364"/>
      <c r="UGR110" s="364"/>
      <c r="UGS110" s="364"/>
      <c r="UGT110" s="364"/>
      <c r="UGU110" s="364"/>
      <c r="UGV110" s="364"/>
      <c r="UGW110" s="364"/>
      <c r="UGX110" s="364"/>
      <c r="UGY110" s="364"/>
      <c r="UGZ110" s="364"/>
      <c r="UHA110" s="364"/>
      <c r="UHB110" s="364"/>
      <c r="UHC110" s="364"/>
      <c r="UHD110" s="364"/>
      <c r="UHE110" s="364"/>
      <c r="UHF110" s="364"/>
      <c r="UHG110" s="364"/>
      <c r="UHH110" s="364"/>
      <c r="UHI110" s="364"/>
      <c r="UHJ110" s="364"/>
      <c r="UHK110" s="364"/>
      <c r="UHL110" s="364"/>
      <c r="UHM110" s="364"/>
      <c r="UHN110" s="364"/>
      <c r="UHO110" s="364"/>
      <c r="UHP110" s="364"/>
      <c r="UHQ110" s="364"/>
      <c r="UHR110" s="364"/>
      <c r="UHS110" s="364"/>
      <c r="UHT110" s="364"/>
      <c r="UHU110" s="364"/>
      <c r="UHV110" s="364"/>
      <c r="UHW110" s="364"/>
      <c r="UHX110" s="364"/>
      <c r="UHY110" s="364"/>
      <c r="UHZ110" s="364"/>
      <c r="UIA110" s="364"/>
      <c r="UIB110" s="364"/>
      <c r="UIC110" s="364"/>
      <c r="UID110" s="364"/>
      <c r="UIE110" s="364"/>
      <c r="UIF110" s="364"/>
      <c r="UIG110" s="364"/>
      <c r="UIH110" s="364"/>
      <c r="UII110" s="364"/>
      <c r="UIJ110" s="364"/>
      <c r="UIK110" s="364"/>
      <c r="UIL110" s="364"/>
      <c r="UIM110" s="364"/>
      <c r="UIN110" s="364"/>
      <c r="UIO110" s="364"/>
      <c r="UIP110" s="364"/>
      <c r="UIQ110" s="364"/>
      <c r="UIR110" s="364"/>
      <c r="UIS110" s="364"/>
      <c r="UIT110" s="364"/>
      <c r="UIU110" s="364"/>
      <c r="UIV110" s="364"/>
      <c r="UIW110" s="364"/>
      <c r="UIX110" s="364"/>
      <c r="UIY110" s="364"/>
      <c r="UIZ110" s="364"/>
      <c r="UJA110" s="364"/>
      <c r="UJB110" s="364"/>
      <c r="UJC110" s="364"/>
      <c r="UJD110" s="364"/>
      <c r="UJE110" s="364"/>
      <c r="UJF110" s="364"/>
      <c r="UJG110" s="364"/>
      <c r="UJH110" s="364"/>
      <c r="UJI110" s="364"/>
      <c r="UJJ110" s="364"/>
      <c r="UJK110" s="364"/>
      <c r="UJL110" s="364"/>
      <c r="UJM110" s="364"/>
      <c r="UJN110" s="364"/>
      <c r="UJO110" s="364"/>
      <c r="UJP110" s="364"/>
      <c r="UJQ110" s="364"/>
      <c r="UJR110" s="364"/>
      <c r="UJS110" s="364"/>
      <c r="UJT110" s="364"/>
      <c r="UJU110" s="364"/>
      <c r="UJV110" s="364"/>
      <c r="UJW110" s="364"/>
      <c r="UJX110" s="364"/>
      <c r="UJY110" s="364"/>
      <c r="UJZ110" s="364"/>
      <c r="UKA110" s="364"/>
      <c r="UKB110" s="364"/>
      <c r="UKC110" s="364"/>
      <c r="UKD110" s="364"/>
      <c r="UKE110" s="364"/>
      <c r="UKF110" s="364"/>
      <c r="UKG110" s="364"/>
      <c r="UKH110" s="364"/>
      <c r="UKI110" s="364"/>
      <c r="UKJ110" s="364"/>
      <c r="UKK110" s="364"/>
      <c r="UKL110" s="364"/>
      <c r="UKM110" s="364"/>
      <c r="UKN110" s="364"/>
      <c r="UKO110" s="364"/>
      <c r="UKP110" s="364"/>
      <c r="UKQ110" s="364"/>
      <c r="UKR110" s="364"/>
      <c r="UKS110" s="364"/>
      <c r="UKT110" s="364"/>
      <c r="UKU110" s="364"/>
      <c r="UKV110" s="364"/>
      <c r="UKW110" s="364"/>
      <c r="UKX110" s="364"/>
      <c r="UKY110" s="364"/>
      <c r="UKZ110" s="364"/>
      <c r="ULA110" s="364"/>
      <c r="ULB110" s="364"/>
      <c r="ULC110" s="364"/>
      <c r="ULD110" s="364"/>
      <c r="ULE110" s="364"/>
      <c r="ULF110" s="364"/>
      <c r="ULG110" s="364"/>
      <c r="ULH110" s="364"/>
      <c r="ULI110" s="364"/>
      <c r="ULJ110" s="364"/>
      <c r="ULK110" s="364"/>
      <c r="ULL110" s="364"/>
      <c r="ULM110" s="364"/>
      <c r="ULN110" s="364"/>
      <c r="ULO110" s="364"/>
      <c r="ULP110" s="364"/>
      <c r="ULQ110" s="364"/>
      <c r="ULR110" s="364"/>
      <c r="ULS110" s="364"/>
      <c r="ULT110" s="364"/>
      <c r="ULU110" s="364"/>
      <c r="ULV110" s="364"/>
      <c r="ULW110" s="364"/>
      <c r="ULX110" s="364"/>
      <c r="ULY110" s="364"/>
      <c r="ULZ110" s="364"/>
      <c r="UMA110" s="364"/>
      <c r="UMB110" s="364"/>
      <c r="UMC110" s="364"/>
      <c r="UMD110" s="364"/>
      <c r="UME110" s="364"/>
      <c r="UMF110" s="364"/>
      <c r="UMG110" s="364"/>
      <c r="UMH110" s="364"/>
      <c r="UMI110" s="364"/>
      <c r="UMJ110" s="364"/>
      <c r="UMK110" s="364"/>
      <c r="UML110" s="364"/>
      <c r="UMM110" s="364"/>
      <c r="UMN110" s="364"/>
      <c r="UMO110" s="364"/>
      <c r="UMP110" s="364"/>
      <c r="UMQ110" s="364"/>
      <c r="UMR110" s="364"/>
      <c r="UMS110" s="364"/>
      <c r="UMT110" s="364"/>
      <c r="UMU110" s="364"/>
      <c r="UMV110" s="364"/>
      <c r="UMW110" s="364"/>
      <c r="UMX110" s="364"/>
      <c r="UMY110" s="364"/>
      <c r="UMZ110" s="364"/>
      <c r="UNA110" s="364"/>
      <c r="UNB110" s="364"/>
      <c r="UNC110" s="364"/>
      <c r="UND110" s="364"/>
      <c r="UNE110" s="364"/>
      <c r="UNF110" s="364"/>
      <c r="UNG110" s="364"/>
      <c r="UNH110" s="364"/>
      <c r="UNI110" s="364"/>
      <c r="UNJ110" s="364"/>
      <c r="UNK110" s="364"/>
      <c r="UNL110" s="364"/>
      <c r="UNM110" s="364"/>
      <c r="UNN110" s="364"/>
      <c r="UNO110" s="364"/>
      <c r="UNP110" s="364"/>
      <c r="UNQ110" s="364"/>
      <c r="UNR110" s="364"/>
      <c r="UNS110" s="364"/>
      <c r="UNT110" s="364"/>
      <c r="UNU110" s="364"/>
      <c r="UNV110" s="364"/>
      <c r="UNW110" s="364"/>
      <c r="UNX110" s="364"/>
      <c r="UNY110" s="364"/>
      <c r="UNZ110" s="364"/>
      <c r="UOA110" s="364"/>
      <c r="UOB110" s="364"/>
      <c r="UOC110" s="364"/>
      <c r="UOD110" s="364"/>
      <c r="UOE110" s="364"/>
      <c r="UOF110" s="364"/>
      <c r="UOG110" s="364"/>
      <c r="UOH110" s="364"/>
      <c r="UOI110" s="364"/>
      <c r="UOJ110" s="364"/>
      <c r="UOK110" s="364"/>
      <c r="UOL110" s="364"/>
      <c r="UOM110" s="364"/>
      <c r="UON110" s="364"/>
      <c r="UOO110" s="364"/>
      <c r="UOP110" s="364"/>
      <c r="UOQ110" s="364"/>
      <c r="UOR110" s="364"/>
      <c r="UOS110" s="364"/>
      <c r="UOT110" s="364"/>
      <c r="UOU110" s="364"/>
      <c r="UOV110" s="364"/>
      <c r="UOW110" s="364"/>
      <c r="UOX110" s="364"/>
      <c r="UOY110" s="364"/>
      <c r="UOZ110" s="364"/>
      <c r="UPA110" s="364"/>
      <c r="UPB110" s="364"/>
      <c r="UPC110" s="364"/>
      <c r="UPD110" s="364"/>
      <c r="UPE110" s="364"/>
      <c r="UPF110" s="364"/>
      <c r="UPG110" s="364"/>
      <c r="UPH110" s="364"/>
      <c r="UPI110" s="364"/>
      <c r="UPJ110" s="364"/>
      <c r="UPK110" s="364"/>
      <c r="UPL110" s="364"/>
      <c r="UPM110" s="364"/>
      <c r="UPN110" s="364"/>
      <c r="UPO110" s="364"/>
      <c r="UPP110" s="364"/>
      <c r="UPQ110" s="364"/>
      <c r="UPR110" s="364"/>
      <c r="UPS110" s="364"/>
      <c r="UPT110" s="364"/>
      <c r="UPU110" s="364"/>
      <c r="UPV110" s="364"/>
      <c r="UPW110" s="364"/>
      <c r="UPX110" s="364"/>
      <c r="UPY110" s="364"/>
      <c r="UPZ110" s="364"/>
      <c r="UQA110" s="364"/>
      <c r="UQB110" s="364"/>
      <c r="UQC110" s="364"/>
      <c r="UQD110" s="364"/>
      <c r="UQE110" s="364"/>
      <c r="UQF110" s="364"/>
      <c r="UQG110" s="364"/>
      <c r="UQH110" s="364"/>
      <c r="UQI110" s="364"/>
      <c r="UQJ110" s="364"/>
      <c r="UQK110" s="364"/>
      <c r="UQL110" s="364"/>
      <c r="UQM110" s="364"/>
      <c r="UQN110" s="364"/>
      <c r="UQO110" s="364"/>
      <c r="UQP110" s="364"/>
      <c r="UQQ110" s="364"/>
      <c r="UQR110" s="364"/>
      <c r="UQS110" s="364"/>
      <c r="UQT110" s="364"/>
      <c r="UQU110" s="364"/>
      <c r="UQV110" s="364"/>
      <c r="UQW110" s="364"/>
      <c r="UQX110" s="364"/>
      <c r="UQY110" s="364"/>
      <c r="UQZ110" s="364"/>
      <c r="URA110" s="364"/>
      <c r="URB110" s="364"/>
      <c r="URC110" s="364"/>
      <c r="URD110" s="364"/>
      <c r="URE110" s="364"/>
      <c r="URF110" s="364"/>
      <c r="URG110" s="364"/>
      <c r="URH110" s="364"/>
      <c r="URI110" s="364"/>
      <c r="URJ110" s="364"/>
      <c r="URK110" s="364"/>
      <c r="URL110" s="364"/>
      <c r="URM110" s="364"/>
      <c r="URN110" s="364"/>
      <c r="URO110" s="364"/>
      <c r="URP110" s="364"/>
      <c r="URQ110" s="364"/>
      <c r="URR110" s="364"/>
      <c r="URS110" s="364"/>
      <c r="URT110" s="364"/>
      <c r="URU110" s="364"/>
      <c r="URV110" s="364"/>
      <c r="URW110" s="364"/>
      <c r="URX110" s="364"/>
      <c r="URY110" s="364"/>
      <c r="URZ110" s="364"/>
      <c r="USA110" s="364"/>
      <c r="USB110" s="364"/>
      <c r="USC110" s="364"/>
      <c r="USD110" s="364"/>
      <c r="USE110" s="364"/>
      <c r="USF110" s="364"/>
      <c r="USG110" s="364"/>
      <c r="USH110" s="364"/>
      <c r="USI110" s="364"/>
      <c r="USJ110" s="364"/>
      <c r="USK110" s="364"/>
      <c r="USL110" s="364"/>
      <c r="USM110" s="364"/>
      <c r="USN110" s="364"/>
      <c r="USO110" s="364"/>
      <c r="USP110" s="364"/>
      <c r="USQ110" s="364"/>
      <c r="USR110" s="364"/>
      <c r="USS110" s="364"/>
      <c r="UST110" s="364"/>
      <c r="USU110" s="364"/>
      <c r="USV110" s="364"/>
      <c r="USW110" s="364"/>
      <c r="USX110" s="364"/>
      <c r="USY110" s="364"/>
      <c r="USZ110" s="364"/>
      <c r="UTA110" s="364"/>
      <c r="UTB110" s="364"/>
      <c r="UTC110" s="364"/>
      <c r="UTD110" s="364"/>
      <c r="UTE110" s="364"/>
      <c r="UTF110" s="364"/>
      <c r="UTG110" s="364"/>
      <c r="UTH110" s="364"/>
      <c r="UTI110" s="364"/>
      <c r="UTJ110" s="364"/>
      <c r="UTK110" s="364"/>
      <c r="UTL110" s="364"/>
      <c r="UTM110" s="364"/>
      <c r="UTN110" s="364"/>
      <c r="UTO110" s="364"/>
      <c r="UTP110" s="364"/>
      <c r="UTQ110" s="364"/>
      <c r="UTR110" s="364"/>
      <c r="UTS110" s="364"/>
      <c r="UTT110" s="364"/>
      <c r="UTU110" s="364"/>
      <c r="UTV110" s="364"/>
      <c r="UTW110" s="364"/>
      <c r="UTX110" s="364"/>
      <c r="UTY110" s="364"/>
      <c r="UTZ110" s="364"/>
      <c r="UUA110" s="364"/>
      <c r="UUB110" s="364"/>
      <c r="UUC110" s="364"/>
      <c r="UUD110" s="364"/>
      <c r="UUE110" s="364"/>
      <c r="UUF110" s="364"/>
      <c r="UUG110" s="364"/>
      <c r="UUH110" s="364"/>
      <c r="UUI110" s="364"/>
      <c r="UUJ110" s="364"/>
      <c r="UUK110" s="364"/>
      <c r="UUL110" s="364"/>
      <c r="UUM110" s="364"/>
      <c r="UUN110" s="364"/>
      <c r="UUO110" s="364"/>
      <c r="UUP110" s="364"/>
      <c r="UUQ110" s="364"/>
      <c r="UUR110" s="364"/>
      <c r="UUS110" s="364"/>
      <c r="UUT110" s="364"/>
      <c r="UUU110" s="364"/>
      <c r="UUV110" s="364"/>
      <c r="UUW110" s="364"/>
      <c r="UUX110" s="364"/>
      <c r="UUY110" s="364"/>
      <c r="UUZ110" s="364"/>
      <c r="UVA110" s="364"/>
      <c r="UVB110" s="364"/>
      <c r="UVC110" s="364"/>
      <c r="UVD110" s="364"/>
      <c r="UVE110" s="364"/>
      <c r="UVF110" s="364"/>
      <c r="UVG110" s="364"/>
      <c r="UVH110" s="364"/>
      <c r="UVI110" s="364"/>
      <c r="UVJ110" s="364"/>
      <c r="UVK110" s="364"/>
      <c r="UVL110" s="364"/>
      <c r="UVM110" s="364"/>
      <c r="UVN110" s="364"/>
      <c r="UVO110" s="364"/>
      <c r="UVP110" s="364"/>
      <c r="UVQ110" s="364"/>
      <c r="UVR110" s="364"/>
      <c r="UVS110" s="364"/>
      <c r="UVT110" s="364"/>
      <c r="UVU110" s="364"/>
      <c r="UVV110" s="364"/>
      <c r="UVW110" s="364"/>
      <c r="UVX110" s="364"/>
      <c r="UVY110" s="364"/>
      <c r="UVZ110" s="364"/>
      <c r="UWA110" s="364"/>
      <c r="UWB110" s="364"/>
      <c r="UWC110" s="364"/>
      <c r="UWD110" s="364"/>
      <c r="UWE110" s="364"/>
      <c r="UWF110" s="364"/>
      <c r="UWG110" s="364"/>
      <c r="UWH110" s="364"/>
      <c r="UWI110" s="364"/>
      <c r="UWJ110" s="364"/>
      <c r="UWK110" s="364"/>
      <c r="UWL110" s="364"/>
      <c r="UWM110" s="364"/>
      <c r="UWN110" s="364"/>
      <c r="UWO110" s="364"/>
      <c r="UWP110" s="364"/>
      <c r="UWQ110" s="364"/>
      <c r="UWR110" s="364"/>
      <c r="UWS110" s="364"/>
      <c r="UWT110" s="364"/>
      <c r="UWU110" s="364"/>
      <c r="UWV110" s="364"/>
      <c r="UWW110" s="364"/>
      <c r="UWX110" s="364"/>
      <c r="UWY110" s="364"/>
      <c r="UWZ110" s="364"/>
      <c r="UXA110" s="364"/>
      <c r="UXB110" s="364"/>
      <c r="UXC110" s="364"/>
      <c r="UXD110" s="364"/>
      <c r="UXE110" s="364"/>
      <c r="UXF110" s="364"/>
      <c r="UXG110" s="364"/>
      <c r="UXH110" s="364"/>
      <c r="UXI110" s="364"/>
      <c r="UXJ110" s="364"/>
      <c r="UXK110" s="364"/>
      <c r="UXL110" s="364"/>
      <c r="UXM110" s="364"/>
      <c r="UXN110" s="364"/>
      <c r="UXO110" s="364"/>
      <c r="UXP110" s="364"/>
      <c r="UXQ110" s="364"/>
      <c r="UXR110" s="364"/>
      <c r="UXS110" s="364"/>
      <c r="UXT110" s="364"/>
      <c r="UXU110" s="364"/>
      <c r="UXV110" s="364"/>
      <c r="UXW110" s="364"/>
      <c r="UXX110" s="364"/>
      <c r="UXY110" s="364"/>
      <c r="UXZ110" s="364"/>
      <c r="UYA110" s="364"/>
      <c r="UYB110" s="364"/>
      <c r="UYC110" s="364"/>
      <c r="UYD110" s="364"/>
      <c r="UYE110" s="364"/>
      <c r="UYF110" s="364"/>
      <c r="UYG110" s="364"/>
      <c r="UYH110" s="364"/>
      <c r="UYI110" s="364"/>
      <c r="UYJ110" s="364"/>
      <c r="UYK110" s="364"/>
      <c r="UYL110" s="364"/>
      <c r="UYM110" s="364"/>
      <c r="UYN110" s="364"/>
      <c r="UYO110" s="364"/>
      <c r="UYP110" s="364"/>
      <c r="UYQ110" s="364"/>
      <c r="UYR110" s="364"/>
      <c r="UYS110" s="364"/>
      <c r="UYT110" s="364"/>
      <c r="UYU110" s="364"/>
      <c r="UYV110" s="364"/>
      <c r="UYW110" s="364"/>
      <c r="UYX110" s="364"/>
      <c r="UYY110" s="364"/>
      <c r="UYZ110" s="364"/>
      <c r="UZA110" s="364"/>
      <c r="UZB110" s="364"/>
      <c r="UZC110" s="364"/>
      <c r="UZD110" s="364"/>
      <c r="UZE110" s="364"/>
      <c r="UZF110" s="364"/>
      <c r="UZG110" s="364"/>
      <c r="UZH110" s="364"/>
      <c r="UZI110" s="364"/>
      <c r="UZJ110" s="364"/>
      <c r="UZK110" s="364"/>
      <c r="UZL110" s="364"/>
      <c r="UZM110" s="364"/>
      <c r="UZN110" s="364"/>
      <c r="UZO110" s="364"/>
      <c r="UZP110" s="364"/>
      <c r="UZQ110" s="364"/>
      <c r="UZR110" s="364"/>
      <c r="UZS110" s="364"/>
      <c r="UZT110" s="364"/>
      <c r="UZU110" s="364"/>
      <c r="UZV110" s="364"/>
      <c r="UZW110" s="364"/>
      <c r="UZX110" s="364"/>
      <c r="UZY110" s="364"/>
      <c r="UZZ110" s="364"/>
      <c r="VAA110" s="364"/>
      <c r="VAB110" s="364"/>
      <c r="VAC110" s="364"/>
      <c r="VAD110" s="364"/>
      <c r="VAE110" s="364"/>
      <c r="VAF110" s="364"/>
      <c r="VAG110" s="364"/>
      <c r="VAH110" s="364"/>
      <c r="VAI110" s="364"/>
      <c r="VAJ110" s="364"/>
      <c r="VAK110" s="364"/>
      <c r="VAL110" s="364"/>
      <c r="VAM110" s="364"/>
      <c r="VAN110" s="364"/>
      <c r="VAO110" s="364"/>
      <c r="VAP110" s="364"/>
      <c r="VAQ110" s="364"/>
      <c r="VAR110" s="364"/>
      <c r="VAS110" s="364"/>
      <c r="VAT110" s="364"/>
      <c r="VAU110" s="364"/>
      <c r="VAV110" s="364"/>
      <c r="VAW110" s="364"/>
      <c r="VAX110" s="364"/>
      <c r="VAY110" s="364"/>
      <c r="VAZ110" s="364"/>
      <c r="VBA110" s="364"/>
      <c r="VBB110" s="364"/>
      <c r="VBC110" s="364"/>
      <c r="VBD110" s="364"/>
      <c r="VBE110" s="364"/>
      <c r="VBF110" s="364"/>
      <c r="VBG110" s="364"/>
      <c r="VBH110" s="364"/>
      <c r="VBI110" s="364"/>
      <c r="VBJ110" s="364"/>
      <c r="VBK110" s="364"/>
      <c r="VBL110" s="364"/>
      <c r="VBM110" s="364"/>
      <c r="VBN110" s="364"/>
      <c r="VBO110" s="364"/>
      <c r="VBP110" s="364"/>
      <c r="VBQ110" s="364"/>
      <c r="VBR110" s="364"/>
      <c r="VBS110" s="364"/>
      <c r="VBT110" s="364"/>
      <c r="VBU110" s="364"/>
      <c r="VBV110" s="364"/>
      <c r="VBW110" s="364"/>
      <c r="VBX110" s="364"/>
      <c r="VBY110" s="364"/>
      <c r="VBZ110" s="364"/>
      <c r="VCA110" s="364"/>
      <c r="VCB110" s="364"/>
      <c r="VCC110" s="364"/>
      <c r="VCD110" s="364"/>
      <c r="VCE110" s="364"/>
      <c r="VCF110" s="364"/>
      <c r="VCG110" s="364"/>
      <c r="VCH110" s="364"/>
      <c r="VCI110" s="364"/>
      <c r="VCJ110" s="364"/>
      <c r="VCK110" s="364"/>
      <c r="VCL110" s="364"/>
      <c r="VCM110" s="364"/>
      <c r="VCN110" s="364"/>
      <c r="VCO110" s="364"/>
      <c r="VCP110" s="364"/>
      <c r="VCQ110" s="364"/>
      <c r="VCR110" s="364"/>
      <c r="VCS110" s="364"/>
      <c r="VCT110" s="364"/>
      <c r="VCU110" s="364"/>
      <c r="VCV110" s="364"/>
      <c r="VCW110" s="364"/>
      <c r="VCX110" s="364"/>
      <c r="VCY110" s="364"/>
      <c r="VCZ110" s="364"/>
      <c r="VDA110" s="364"/>
      <c r="VDB110" s="364"/>
      <c r="VDC110" s="364"/>
      <c r="VDD110" s="364"/>
      <c r="VDE110" s="364"/>
      <c r="VDF110" s="364"/>
      <c r="VDG110" s="364"/>
      <c r="VDH110" s="364"/>
      <c r="VDI110" s="364"/>
      <c r="VDJ110" s="364"/>
      <c r="VDK110" s="364"/>
      <c r="VDL110" s="364"/>
      <c r="VDM110" s="364"/>
      <c r="VDN110" s="364"/>
      <c r="VDO110" s="364"/>
      <c r="VDP110" s="364"/>
      <c r="VDQ110" s="364"/>
      <c r="VDR110" s="364"/>
      <c r="VDS110" s="364"/>
      <c r="VDT110" s="364"/>
      <c r="VDU110" s="364"/>
      <c r="VDV110" s="364"/>
      <c r="VDW110" s="364"/>
      <c r="VDX110" s="364"/>
      <c r="VDY110" s="364"/>
      <c r="VDZ110" s="364"/>
      <c r="VEA110" s="364"/>
      <c r="VEB110" s="364"/>
      <c r="VEC110" s="364"/>
      <c r="VED110" s="364"/>
      <c r="VEE110" s="364"/>
      <c r="VEF110" s="364"/>
      <c r="VEG110" s="364"/>
      <c r="VEH110" s="364"/>
      <c r="VEI110" s="364"/>
      <c r="VEJ110" s="364"/>
      <c r="VEK110" s="364"/>
      <c r="VEL110" s="364"/>
      <c r="VEM110" s="364"/>
      <c r="VEN110" s="364"/>
      <c r="VEO110" s="364"/>
      <c r="VEP110" s="364"/>
      <c r="VEQ110" s="364"/>
      <c r="VER110" s="364"/>
      <c r="VES110" s="364"/>
      <c r="VET110" s="364"/>
      <c r="VEU110" s="364"/>
      <c r="VEV110" s="364"/>
      <c r="VEW110" s="364"/>
      <c r="VEX110" s="364"/>
      <c r="VEY110" s="364"/>
      <c r="VEZ110" s="364"/>
      <c r="VFA110" s="364"/>
      <c r="VFB110" s="364"/>
      <c r="VFC110" s="364"/>
      <c r="VFD110" s="364"/>
      <c r="VFE110" s="364"/>
      <c r="VFF110" s="364"/>
      <c r="VFG110" s="364"/>
      <c r="VFH110" s="364"/>
      <c r="VFI110" s="364"/>
      <c r="VFJ110" s="364"/>
      <c r="VFK110" s="364"/>
      <c r="VFL110" s="364"/>
      <c r="VFM110" s="364"/>
      <c r="VFN110" s="364"/>
      <c r="VFO110" s="364"/>
      <c r="VFP110" s="364"/>
      <c r="VFQ110" s="364"/>
      <c r="VFR110" s="364"/>
      <c r="VFS110" s="364"/>
      <c r="VFT110" s="364"/>
      <c r="VFU110" s="364"/>
      <c r="VFV110" s="364"/>
      <c r="VFW110" s="364"/>
      <c r="VFX110" s="364"/>
      <c r="VFY110" s="364"/>
      <c r="VFZ110" s="364"/>
      <c r="VGA110" s="364"/>
      <c r="VGB110" s="364"/>
      <c r="VGC110" s="364"/>
      <c r="VGD110" s="364"/>
      <c r="VGE110" s="364"/>
      <c r="VGF110" s="364"/>
      <c r="VGG110" s="364"/>
      <c r="VGH110" s="364"/>
      <c r="VGI110" s="364"/>
      <c r="VGJ110" s="364"/>
      <c r="VGK110" s="364"/>
      <c r="VGL110" s="364"/>
      <c r="VGM110" s="364"/>
      <c r="VGN110" s="364"/>
      <c r="VGO110" s="364"/>
      <c r="VGP110" s="364"/>
      <c r="VGQ110" s="364"/>
      <c r="VGR110" s="364"/>
      <c r="VGS110" s="364"/>
      <c r="VGT110" s="364"/>
      <c r="VGU110" s="364"/>
      <c r="VGV110" s="364"/>
      <c r="VGW110" s="364"/>
      <c r="VGX110" s="364"/>
      <c r="VGY110" s="364"/>
      <c r="VGZ110" s="364"/>
      <c r="VHA110" s="364"/>
      <c r="VHB110" s="364"/>
      <c r="VHC110" s="364"/>
      <c r="VHD110" s="364"/>
      <c r="VHE110" s="364"/>
      <c r="VHF110" s="364"/>
      <c r="VHG110" s="364"/>
      <c r="VHH110" s="364"/>
      <c r="VHI110" s="364"/>
      <c r="VHJ110" s="364"/>
      <c r="VHK110" s="364"/>
      <c r="VHL110" s="364"/>
      <c r="VHM110" s="364"/>
      <c r="VHN110" s="364"/>
      <c r="VHO110" s="364"/>
      <c r="VHP110" s="364"/>
      <c r="VHQ110" s="364"/>
      <c r="VHR110" s="364"/>
      <c r="VHS110" s="364"/>
      <c r="VHT110" s="364"/>
      <c r="VHU110" s="364"/>
      <c r="VHV110" s="364"/>
      <c r="VHW110" s="364"/>
      <c r="VHX110" s="364"/>
      <c r="VHY110" s="364"/>
      <c r="VHZ110" s="364"/>
      <c r="VIA110" s="364"/>
      <c r="VIB110" s="364"/>
      <c r="VIC110" s="364"/>
      <c r="VID110" s="364"/>
      <c r="VIE110" s="364"/>
      <c r="VIF110" s="364"/>
      <c r="VIG110" s="364"/>
      <c r="VIH110" s="364"/>
      <c r="VII110" s="364"/>
      <c r="VIJ110" s="364"/>
      <c r="VIK110" s="364"/>
      <c r="VIL110" s="364"/>
      <c r="VIM110" s="364"/>
      <c r="VIN110" s="364"/>
      <c r="VIO110" s="364"/>
      <c r="VIP110" s="364"/>
      <c r="VIQ110" s="364"/>
      <c r="VIR110" s="364"/>
      <c r="VIS110" s="364"/>
      <c r="VIT110" s="364"/>
      <c r="VIU110" s="364"/>
      <c r="VIV110" s="364"/>
      <c r="VIW110" s="364"/>
      <c r="VIX110" s="364"/>
      <c r="VIY110" s="364"/>
      <c r="VIZ110" s="364"/>
      <c r="VJA110" s="364"/>
      <c r="VJB110" s="364"/>
      <c r="VJC110" s="364"/>
      <c r="VJD110" s="364"/>
      <c r="VJE110" s="364"/>
      <c r="VJF110" s="364"/>
      <c r="VJG110" s="364"/>
      <c r="VJH110" s="364"/>
      <c r="VJI110" s="364"/>
      <c r="VJJ110" s="364"/>
      <c r="VJK110" s="364"/>
      <c r="VJL110" s="364"/>
      <c r="VJM110" s="364"/>
      <c r="VJN110" s="364"/>
      <c r="VJO110" s="364"/>
      <c r="VJP110" s="364"/>
      <c r="VJQ110" s="364"/>
      <c r="VJR110" s="364"/>
      <c r="VJS110" s="364"/>
      <c r="VJT110" s="364"/>
      <c r="VJU110" s="364"/>
      <c r="VJV110" s="364"/>
      <c r="VJW110" s="364"/>
      <c r="VJX110" s="364"/>
      <c r="VJY110" s="364"/>
      <c r="VJZ110" s="364"/>
      <c r="VKA110" s="364"/>
      <c r="VKB110" s="364"/>
      <c r="VKC110" s="364"/>
      <c r="VKD110" s="364"/>
      <c r="VKE110" s="364"/>
      <c r="VKF110" s="364"/>
      <c r="VKG110" s="364"/>
      <c r="VKH110" s="364"/>
      <c r="VKI110" s="364"/>
      <c r="VKJ110" s="364"/>
      <c r="VKK110" s="364"/>
      <c r="VKL110" s="364"/>
      <c r="VKM110" s="364"/>
      <c r="VKN110" s="364"/>
      <c r="VKO110" s="364"/>
      <c r="VKP110" s="364"/>
      <c r="VKQ110" s="364"/>
      <c r="VKR110" s="364"/>
      <c r="VKS110" s="364"/>
      <c r="VKT110" s="364"/>
      <c r="VKU110" s="364"/>
      <c r="VKV110" s="364"/>
      <c r="VKW110" s="364"/>
      <c r="VKX110" s="364"/>
      <c r="VKY110" s="364"/>
      <c r="VKZ110" s="364"/>
      <c r="VLA110" s="364"/>
      <c r="VLB110" s="364"/>
      <c r="VLC110" s="364"/>
      <c r="VLD110" s="364"/>
      <c r="VLE110" s="364"/>
      <c r="VLF110" s="364"/>
      <c r="VLG110" s="364"/>
      <c r="VLH110" s="364"/>
      <c r="VLI110" s="364"/>
      <c r="VLJ110" s="364"/>
      <c r="VLK110" s="364"/>
      <c r="VLL110" s="364"/>
      <c r="VLM110" s="364"/>
      <c r="VLN110" s="364"/>
      <c r="VLO110" s="364"/>
      <c r="VLP110" s="364"/>
      <c r="VLQ110" s="364"/>
      <c r="VLR110" s="364"/>
      <c r="VLS110" s="364"/>
      <c r="VLT110" s="364"/>
      <c r="VLU110" s="364"/>
      <c r="VLV110" s="364"/>
      <c r="VLW110" s="364"/>
      <c r="VLX110" s="364"/>
      <c r="VLY110" s="364"/>
      <c r="VLZ110" s="364"/>
      <c r="VMA110" s="364"/>
      <c r="VMB110" s="364"/>
      <c r="VMC110" s="364"/>
      <c r="VMD110" s="364"/>
      <c r="VME110" s="364"/>
      <c r="VMF110" s="364"/>
      <c r="VMG110" s="364"/>
      <c r="VMH110" s="364"/>
      <c r="VMI110" s="364"/>
      <c r="VMJ110" s="364"/>
      <c r="VMK110" s="364"/>
      <c r="VML110" s="364"/>
      <c r="VMM110" s="364"/>
      <c r="VMN110" s="364"/>
      <c r="VMO110" s="364"/>
      <c r="VMP110" s="364"/>
      <c r="VMQ110" s="364"/>
      <c r="VMR110" s="364"/>
      <c r="VMS110" s="364"/>
      <c r="VMT110" s="364"/>
      <c r="VMU110" s="364"/>
      <c r="VMV110" s="364"/>
      <c r="VMW110" s="364"/>
      <c r="VMX110" s="364"/>
      <c r="VMY110" s="364"/>
      <c r="VMZ110" s="364"/>
      <c r="VNA110" s="364"/>
      <c r="VNB110" s="364"/>
      <c r="VNC110" s="364"/>
      <c r="VND110" s="364"/>
      <c r="VNE110" s="364"/>
      <c r="VNF110" s="364"/>
      <c r="VNG110" s="364"/>
      <c r="VNH110" s="364"/>
      <c r="VNI110" s="364"/>
      <c r="VNJ110" s="364"/>
      <c r="VNK110" s="364"/>
      <c r="VNL110" s="364"/>
      <c r="VNM110" s="364"/>
      <c r="VNN110" s="364"/>
      <c r="VNO110" s="364"/>
      <c r="VNP110" s="364"/>
      <c r="VNQ110" s="364"/>
      <c r="VNR110" s="364"/>
      <c r="VNS110" s="364"/>
      <c r="VNT110" s="364"/>
      <c r="VNU110" s="364"/>
      <c r="VNV110" s="364"/>
      <c r="VNW110" s="364"/>
      <c r="VNX110" s="364"/>
      <c r="VNY110" s="364"/>
      <c r="VNZ110" s="364"/>
      <c r="VOA110" s="364"/>
      <c r="VOB110" s="364"/>
      <c r="VOC110" s="364"/>
      <c r="VOD110" s="364"/>
      <c r="VOE110" s="364"/>
      <c r="VOF110" s="364"/>
      <c r="VOG110" s="364"/>
      <c r="VOH110" s="364"/>
      <c r="VOI110" s="364"/>
      <c r="VOJ110" s="364"/>
      <c r="VOK110" s="364"/>
      <c r="VOL110" s="364"/>
      <c r="VOM110" s="364"/>
      <c r="VON110" s="364"/>
      <c r="VOO110" s="364"/>
      <c r="VOP110" s="364"/>
      <c r="VOQ110" s="364"/>
      <c r="VOR110" s="364"/>
      <c r="VOS110" s="364"/>
      <c r="VOT110" s="364"/>
      <c r="VOU110" s="364"/>
      <c r="VOV110" s="364"/>
      <c r="VOW110" s="364"/>
      <c r="VOX110" s="364"/>
      <c r="VOY110" s="364"/>
      <c r="VOZ110" s="364"/>
      <c r="VPA110" s="364"/>
      <c r="VPB110" s="364"/>
      <c r="VPC110" s="364"/>
      <c r="VPD110" s="364"/>
      <c r="VPE110" s="364"/>
      <c r="VPF110" s="364"/>
      <c r="VPG110" s="364"/>
      <c r="VPH110" s="364"/>
      <c r="VPI110" s="364"/>
      <c r="VPJ110" s="364"/>
      <c r="VPK110" s="364"/>
      <c r="VPL110" s="364"/>
      <c r="VPM110" s="364"/>
      <c r="VPN110" s="364"/>
      <c r="VPO110" s="364"/>
      <c r="VPP110" s="364"/>
      <c r="VPQ110" s="364"/>
      <c r="VPR110" s="364"/>
      <c r="VPS110" s="364"/>
      <c r="VPT110" s="364"/>
      <c r="VPU110" s="364"/>
      <c r="VPV110" s="364"/>
      <c r="VPW110" s="364"/>
      <c r="VPX110" s="364"/>
      <c r="VPY110" s="364"/>
      <c r="VPZ110" s="364"/>
      <c r="VQA110" s="364"/>
      <c r="VQB110" s="364"/>
      <c r="VQC110" s="364"/>
      <c r="VQD110" s="364"/>
      <c r="VQE110" s="364"/>
      <c r="VQF110" s="364"/>
      <c r="VQG110" s="364"/>
      <c r="VQH110" s="364"/>
      <c r="VQI110" s="364"/>
      <c r="VQJ110" s="364"/>
      <c r="VQK110" s="364"/>
      <c r="VQL110" s="364"/>
      <c r="VQM110" s="364"/>
      <c r="VQN110" s="364"/>
      <c r="VQO110" s="364"/>
      <c r="VQP110" s="364"/>
      <c r="VQQ110" s="364"/>
      <c r="VQR110" s="364"/>
      <c r="VQS110" s="364"/>
      <c r="VQT110" s="364"/>
      <c r="VQU110" s="364"/>
      <c r="VQV110" s="364"/>
      <c r="VQW110" s="364"/>
      <c r="VQX110" s="364"/>
      <c r="VQY110" s="364"/>
      <c r="VQZ110" s="364"/>
      <c r="VRA110" s="364"/>
      <c r="VRB110" s="364"/>
      <c r="VRC110" s="364"/>
      <c r="VRD110" s="364"/>
      <c r="VRE110" s="364"/>
      <c r="VRF110" s="364"/>
      <c r="VRG110" s="364"/>
      <c r="VRH110" s="364"/>
      <c r="VRI110" s="364"/>
      <c r="VRJ110" s="364"/>
      <c r="VRK110" s="364"/>
      <c r="VRL110" s="364"/>
      <c r="VRM110" s="364"/>
      <c r="VRN110" s="364"/>
      <c r="VRO110" s="364"/>
      <c r="VRP110" s="364"/>
      <c r="VRQ110" s="364"/>
      <c r="VRR110" s="364"/>
      <c r="VRS110" s="364"/>
      <c r="VRT110" s="364"/>
      <c r="VRU110" s="364"/>
      <c r="VRV110" s="364"/>
      <c r="VRW110" s="364"/>
      <c r="VRX110" s="364"/>
      <c r="VRY110" s="364"/>
      <c r="VRZ110" s="364"/>
      <c r="VSA110" s="364"/>
      <c r="VSB110" s="364"/>
      <c r="VSC110" s="364"/>
      <c r="VSD110" s="364"/>
      <c r="VSE110" s="364"/>
      <c r="VSF110" s="364"/>
      <c r="VSG110" s="364"/>
      <c r="VSH110" s="364"/>
      <c r="VSI110" s="364"/>
      <c r="VSJ110" s="364"/>
      <c r="VSK110" s="364"/>
      <c r="VSL110" s="364"/>
      <c r="VSM110" s="364"/>
      <c r="VSN110" s="364"/>
      <c r="VSO110" s="364"/>
      <c r="VSP110" s="364"/>
      <c r="VSQ110" s="364"/>
      <c r="VSR110" s="364"/>
      <c r="VSS110" s="364"/>
      <c r="VST110" s="364"/>
      <c r="VSU110" s="364"/>
      <c r="VSV110" s="364"/>
      <c r="VSW110" s="364"/>
      <c r="VSX110" s="364"/>
      <c r="VSY110" s="364"/>
      <c r="VSZ110" s="364"/>
      <c r="VTA110" s="364"/>
      <c r="VTB110" s="364"/>
      <c r="VTC110" s="364"/>
      <c r="VTD110" s="364"/>
      <c r="VTE110" s="364"/>
      <c r="VTF110" s="364"/>
      <c r="VTG110" s="364"/>
      <c r="VTH110" s="364"/>
      <c r="VTI110" s="364"/>
      <c r="VTJ110" s="364"/>
      <c r="VTK110" s="364"/>
      <c r="VTL110" s="364"/>
      <c r="VTM110" s="364"/>
      <c r="VTN110" s="364"/>
      <c r="VTO110" s="364"/>
      <c r="VTP110" s="364"/>
      <c r="VTQ110" s="364"/>
      <c r="VTR110" s="364"/>
      <c r="VTS110" s="364"/>
      <c r="VTT110" s="364"/>
      <c r="VTU110" s="364"/>
      <c r="VTV110" s="364"/>
      <c r="VTW110" s="364"/>
      <c r="VTX110" s="364"/>
      <c r="VTY110" s="364"/>
      <c r="VTZ110" s="364"/>
      <c r="VUA110" s="364"/>
      <c r="VUB110" s="364"/>
      <c r="VUC110" s="364"/>
      <c r="VUD110" s="364"/>
      <c r="VUE110" s="364"/>
      <c r="VUF110" s="364"/>
      <c r="VUG110" s="364"/>
      <c r="VUH110" s="364"/>
      <c r="VUI110" s="364"/>
      <c r="VUJ110" s="364"/>
      <c r="VUK110" s="364"/>
      <c r="VUL110" s="364"/>
      <c r="VUM110" s="364"/>
      <c r="VUN110" s="364"/>
      <c r="VUO110" s="364"/>
      <c r="VUP110" s="364"/>
      <c r="VUQ110" s="364"/>
      <c r="VUR110" s="364"/>
      <c r="VUS110" s="364"/>
      <c r="VUT110" s="364"/>
      <c r="VUU110" s="364"/>
      <c r="VUV110" s="364"/>
      <c r="VUW110" s="364"/>
      <c r="VUX110" s="364"/>
      <c r="VUY110" s="364"/>
      <c r="VUZ110" s="364"/>
      <c r="VVA110" s="364"/>
      <c r="VVB110" s="364"/>
      <c r="VVC110" s="364"/>
      <c r="VVD110" s="364"/>
      <c r="VVE110" s="364"/>
      <c r="VVF110" s="364"/>
      <c r="VVG110" s="364"/>
      <c r="VVH110" s="364"/>
      <c r="VVI110" s="364"/>
      <c r="VVJ110" s="364"/>
      <c r="VVK110" s="364"/>
      <c r="VVL110" s="364"/>
      <c r="VVM110" s="364"/>
      <c r="VVN110" s="364"/>
      <c r="VVO110" s="364"/>
      <c r="VVP110" s="364"/>
      <c r="VVQ110" s="364"/>
      <c r="VVR110" s="364"/>
      <c r="VVS110" s="364"/>
      <c r="VVT110" s="364"/>
      <c r="VVU110" s="364"/>
      <c r="VVV110" s="364"/>
      <c r="VVW110" s="364"/>
      <c r="VVX110" s="364"/>
      <c r="VVY110" s="364"/>
      <c r="VVZ110" s="364"/>
      <c r="VWA110" s="364"/>
      <c r="VWB110" s="364"/>
      <c r="VWC110" s="364"/>
      <c r="VWD110" s="364"/>
      <c r="VWE110" s="364"/>
      <c r="VWF110" s="364"/>
      <c r="VWG110" s="364"/>
      <c r="VWH110" s="364"/>
      <c r="VWI110" s="364"/>
      <c r="VWJ110" s="364"/>
      <c r="VWK110" s="364"/>
      <c r="VWL110" s="364"/>
      <c r="VWM110" s="364"/>
      <c r="VWN110" s="364"/>
      <c r="VWO110" s="364"/>
      <c r="VWP110" s="364"/>
      <c r="VWQ110" s="364"/>
      <c r="VWR110" s="364"/>
      <c r="VWS110" s="364"/>
      <c r="VWT110" s="364"/>
      <c r="VWU110" s="364"/>
      <c r="VWV110" s="364"/>
      <c r="VWW110" s="364"/>
      <c r="VWX110" s="364"/>
      <c r="VWY110" s="364"/>
      <c r="VWZ110" s="364"/>
      <c r="VXA110" s="364"/>
      <c r="VXB110" s="364"/>
      <c r="VXC110" s="364"/>
      <c r="VXD110" s="364"/>
      <c r="VXE110" s="364"/>
      <c r="VXF110" s="364"/>
      <c r="VXG110" s="364"/>
      <c r="VXH110" s="364"/>
      <c r="VXI110" s="364"/>
      <c r="VXJ110" s="364"/>
      <c r="VXK110" s="364"/>
      <c r="VXL110" s="364"/>
      <c r="VXM110" s="364"/>
      <c r="VXN110" s="364"/>
      <c r="VXO110" s="364"/>
      <c r="VXP110" s="364"/>
      <c r="VXQ110" s="364"/>
      <c r="VXR110" s="364"/>
      <c r="VXS110" s="364"/>
      <c r="VXT110" s="364"/>
      <c r="VXU110" s="364"/>
      <c r="VXV110" s="364"/>
      <c r="VXW110" s="364"/>
      <c r="VXX110" s="364"/>
      <c r="VXY110" s="364"/>
      <c r="VXZ110" s="364"/>
      <c r="VYA110" s="364"/>
      <c r="VYB110" s="364"/>
      <c r="VYC110" s="364"/>
      <c r="VYD110" s="364"/>
      <c r="VYE110" s="364"/>
      <c r="VYF110" s="364"/>
      <c r="VYG110" s="364"/>
      <c r="VYH110" s="364"/>
      <c r="VYI110" s="364"/>
      <c r="VYJ110" s="364"/>
      <c r="VYK110" s="364"/>
      <c r="VYL110" s="364"/>
      <c r="VYM110" s="364"/>
      <c r="VYN110" s="364"/>
      <c r="VYO110" s="364"/>
      <c r="VYP110" s="364"/>
      <c r="VYQ110" s="364"/>
      <c r="VYR110" s="364"/>
      <c r="VYS110" s="364"/>
      <c r="VYT110" s="364"/>
      <c r="VYU110" s="364"/>
      <c r="VYV110" s="364"/>
      <c r="VYW110" s="364"/>
      <c r="VYX110" s="364"/>
      <c r="VYY110" s="364"/>
      <c r="VYZ110" s="364"/>
      <c r="VZA110" s="364"/>
      <c r="VZB110" s="364"/>
      <c r="VZC110" s="364"/>
      <c r="VZD110" s="364"/>
      <c r="VZE110" s="364"/>
      <c r="VZF110" s="364"/>
      <c r="VZG110" s="364"/>
      <c r="VZH110" s="364"/>
      <c r="VZI110" s="364"/>
      <c r="VZJ110" s="364"/>
      <c r="VZK110" s="364"/>
      <c r="VZL110" s="364"/>
      <c r="VZM110" s="364"/>
      <c r="VZN110" s="364"/>
      <c r="VZO110" s="364"/>
      <c r="VZP110" s="364"/>
      <c r="VZQ110" s="364"/>
      <c r="VZR110" s="364"/>
      <c r="VZS110" s="364"/>
      <c r="VZT110" s="364"/>
      <c r="VZU110" s="364"/>
      <c r="VZV110" s="364"/>
      <c r="VZW110" s="364"/>
      <c r="VZX110" s="364"/>
      <c r="VZY110" s="364"/>
      <c r="VZZ110" s="364"/>
      <c r="WAA110" s="364"/>
      <c r="WAB110" s="364"/>
      <c r="WAC110" s="364"/>
      <c r="WAD110" s="364"/>
      <c r="WAE110" s="364"/>
      <c r="WAF110" s="364"/>
      <c r="WAG110" s="364"/>
      <c r="WAH110" s="364"/>
      <c r="WAI110" s="364"/>
      <c r="WAJ110" s="364"/>
      <c r="WAK110" s="364"/>
      <c r="WAL110" s="364"/>
      <c r="WAM110" s="364"/>
      <c r="WAN110" s="364"/>
      <c r="WAO110" s="364"/>
      <c r="WAP110" s="364"/>
      <c r="WAQ110" s="364"/>
      <c r="WAR110" s="364"/>
      <c r="WAS110" s="364"/>
      <c r="WAT110" s="364"/>
      <c r="WAU110" s="364"/>
      <c r="WAV110" s="364"/>
      <c r="WAW110" s="364"/>
      <c r="WAX110" s="364"/>
      <c r="WAY110" s="364"/>
      <c r="WAZ110" s="364"/>
      <c r="WBA110" s="364"/>
      <c r="WBB110" s="364"/>
      <c r="WBC110" s="364"/>
      <c r="WBD110" s="364"/>
      <c r="WBE110" s="364"/>
      <c r="WBF110" s="364"/>
      <c r="WBG110" s="364"/>
      <c r="WBH110" s="364"/>
      <c r="WBI110" s="364"/>
      <c r="WBJ110" s="364"/>
      <c r="WBK110" s="364"/>
      <c r="WBL110" s="364"/>
      <c r="WBM110" s="364"/>
      <c r="WBN110" s="364"/>
      <c r="WBO110" s="364"/>
      <c r="WBP110" s="364"/>
      <c r="WBQ110" s="364"/>
      <c r="WBR110" s="364"/>
      <c r="WBS110" s="364"/>
      <c r="WBT110" s="364"/>
      <c r="WBU110" s="364"/>
      <c r="WBV110" s="364"/>
      <c r="WBW110" s="364"/>
      <c r="WBX110" s="364"/>
      <c r="WBY110" s="364"/>
      <c r="WBZ110" s="364"/>
      <c r="WCA110" s="364"/>
      <c r="WCB110" s="364"/>
      <c r="WCC110" s="364"/>
      <c r="WCD110" s="364"/>
      <c r="WCE110" s="364"/>
      <c r="WCF110" s="364"/>
      <c r="WCG110" s="364"/>
      <c r="WCH110" s="364"/>
      <c r="WCI110" s="364"/>
      <c r="WCJ110" s="364"/>
      <c r="WCK110" s="364"/>
      <c r="WCL110" s="364"/>
      <c r="WCM110" s="364"/>
      <c r="WCN110" s="364"/>
      <c r="WCO110" s="364"/>
      <c r="WCP110" s="364"/>
      <c r="WCQ110" s="364"/>
      <c r="WCR110" s="364"/>
      <c r="WCS110" s="364"/>
      <c r="WCT110" s="364"/>
      <c r="WCU110" s="364"/>
      <c r="WCV110" s="364"/>
      <c r="WCW110" s="364"/>
      <c r="WCX110" s="364"/>
      <c r="WCY110" s="364"/>
      <c r="WCZ110" s="364"/>
      <c r="WDA110" s="364"/>
      <c r="WDB110" s="364"/>
      <c r="WDC110" s="364"/>
      <c r="WDD110" s="364"/>
      <c r="WDE110" s="364"/>
      <c r="WDF110" s="364"/>
      <c r="WDG110" s="364"/>
      <c r="WDH110" s="364"/>
      <c r="WDI110" s="364"/>
      <c r="WDJ110" s="364"/>
      <c r="WDK110" s="364"/>
      <c r="WDL110" s="364"/>
      <c r="WDM110" s="364"/>
      <c r="WDN110" s="364"/>
      <c r="WDO110" s="364"/>
      <c r="WDP110" s="364"/>
      <c r="WDQ110" s="364"/>
      <c r="WDR110" s="364"/>
      <c r="WDS110" s="364"/>
      <c r="WDT110" s="364"/>
      <c r="WDU110" s="364"/>
      <c r="WDV110" s="364"/>
      <c r="WDW110" s="364"/>
      <c r="WDX110" s="364"/>
      <c r="WDY110" s="364"/>
      <c r="WDZ110" s="364"/>
      <c r="WEA110" s="364"/>
      <c r="WEB110" s="364"/>
      <c r="WEC110" s="364"/>
      <c r="WED110" s="364"/>
      <c r="WEE110" s="364"/>
      <c r="WEF110" s="364"/>
      <c r="WEG110" s="364"/>
      <c r="WEH110" s="364"/>
      <c r="WEI110" s="364"/>
      <c r="WEJ110" s="364"/>
      <c r="WEK110" s="364"/>
      <c r="WEL110" s="364"/>
      <c r="WEM110" s="364"/>
      <c r="WEN110" s="364"/>
      <c r="WEO110" s="364"/>
      <c r="WEP110" s="364"/>
      <c r="WEQ110" s="364"/>
      <c r="WER110" s="364"/>
      <c r="WES110" s="364"/>
      <c r="WET110" s="364"/>
      <c r="WEU110" s="364"/>
      <c r="WEV110" s="364"/>
      <c r="WEW110" s="364"/>
      <c r="WEX110" s="364"/>
      <c r="WEY110" s="364"/>
      <c r="WEZ110" s="364"/>
      <c r="WFA110" s="364"/>
      <c r="WFB110" s="364"/>
      <c r="WFC110" s="364"/>
      <c r="WFD110" s="364"/>
      <c r="WFE110" s="364"/>
      <c r="WFF110" s="364"/>
      <c r="WFG110" s="364"/>
      <c r="WFH110" s="364"/>
      <c r="WFI110" s="364"/>
      <c r="WFJ110" s="364"/>
      <c r="WFK110" s="364"/>
      <c r="WFL110" s="364"/>
      <c r="WFM110" s="364"/>
      <c r="WFN110" s="364"/>
      <c r="WFO110" s="364"/>
      <c r="WFP110" s="364"/>
      <c r="WFQ110" s="364"/>
      <c r="WFR110" s="364"/>
      <c r="WFS110" s="364"/>
      <c r="WFT110" s="364"/>
      <c r="WFU110" s="364"/>
      <c r="WFV110" s="364"/>
      <c r="WFW110" s="364"/>
      <c r="WFX110" s="364"/>
      <c r="WFY110" s="364"/>
      <c r="WFZ110" s="364"/>
      <c r="WGA110" s="364"/>
      <c r="WGB110" s="364"/>
      <c r="WGC110" s="364"/>
      <c r="WGD110" s="364"/>
      <c r="WGE110" s="364"/>
      <c r="WGF110" s="364"/>
      <c r="WGG110" s="364"/>
      <c r="WGH110" s="364"/>
      <c r="WGI110" s="364"/>
      <c r="WGJ110" s="364"/>
      <c r="WGK110" s="364"/>
      <c r="WGL110" s="364"/>
      <c r="WGM110" s="364"/>
      <c r="WGN110" s="364"/>
      <c r="WGO110" s="364"/>
      <c r="WGP110" s="364"/>
      <c r="WGQ110" s="364"/>
      <c r="WGR110" s="364"/>
      <c r="WGS110" s="364"/>
      <c r="WGT110" s="364"/>
      <c r="WGU110" s="364"/>
      <c r="WGV110" s="364"/>
      <c r="WGW110" s="364"/>
      <c r="WGX110" s="364"/>
      <c r="WGY110" s="364"/>
      <c r="WGZ110" s="364"/>
      <c r="WHA110" s="364"/>
      <c r="WHB110" s="364"/>
      <c r="WHC110" s="364"/>
      <c r="WHD110" s="364"/>
      <c r="WHE110" s="364"/>
      <c r="WHF110" s="364"/>
      <c r="WHG110" s="364"/>
      <c r="WHH110" s="364"/>
      <c r="WHI110" s="364"/>
      <c r="WHJ110" s="364"/>
      <c r="WHK110" s="364"/>
      <c r="WHL110" s="364"/>
      <c r="WHM110" s="364"/>
      <c r="WHN110" s="364"/>
      <c r="WHO110" s="364"/>
      <c r="WHP110" s="364"/>
      <c r="WHQ110" s="364"/>
      <c r="WHR110" s="364"/>
      <c r="WHS110" s="364"/>
      <c r="WHT110" s="364"/>
      <c r="WHU110" s="364"/>
      <c r="WHV110" s="364"/>
      <c r="WHW110" s="364"/>
      <c r="WHX110" s="364"/>
      <c r="WHY110" s="364"/>
      <c r="WHZ110" s="364"/>
      <c r="WIA110" s="364"/>
      <c r="WIB110" s="364"/>
      <c r="WIC110" s="364"/>
      <c r="WID110" s="364"/>
      <c r="WIE110" s="364"/>
      <c r="WIF110" s="364"/>
      <c r="WIG110" s="364"/>
      <c r="WIH110" s="364"/>
      <c r="WII110" s="364"/>
      <c r="WIJ110" s="364"/>
      <c r="WIK110" s="364"/>
      <c r="WIL110" s="364"/>
      <c r="WIM110" s="364"/>
      <c r="WIN110" s="364"/>
      <c r="WIO110" s="364"/>
      <c r="WIP110" s="364"/>
      <c r="WIQ110" s="364"/>
      <c r="WIR110" s="364"/>
      <c r="WIS110" s="364"/>
      <c r="WIT110" s="364"/>
      <c r="WIU110" s="364"/>
      <c r="WIV110" s="364"/>
      <c r="WIW110" s="364"/>
      <c r="WIX110" s="364"/>
      <c r="WIY110" s="364"/>
      <c r="WIZ110" s="364"/>
      <c r="WJA110" s="364"/>
      <c r="WJB110" s="364"/>
      <c r="WJC110" s="364"/>
      <c r="WJD110" s="364"/>
      <c r="WJE110" s="364"/>
      <c r="WJF110" s="364"/>
      <c r="WJG110" s="364"/>
      <c r="WJH110" s="364"/>
      <c r="WJI110" s="364"/>
      <c r="WJJ110" s="364"/>
      <c r="WJK110" s="364"/>
      <c r="WJL110" s="364"/>
      <c r="WJM110" s="364"/>
      <c r="WJN110" s="364"/>
      <c r="WJO110" s="364"/>
      <c r="WJP110" s="364"/>
      <c r="WJQ110" s="364"/>
      <c r="WJR110" s="364"/>
      <c r="WJS110" s="364"/>
      <c r="WJT110" s="364"/>
      <c r="WJU110" s="364"/>
      <c r="WJV110" s="364"/>
      <c r="WJW110" s="364"/>
      <c r="WJX110" s="364"/>
      <c r="WJY110" s="364"/>
      <c r="WJZ110" s="364"/>
      <c r="WKA110" s="364"/>
      <c r="WKB110" s="364"/>
      <c r="WKC110" s="364"/>
      <c r="WKD110" s="364"/>
      <c r="WKE110" s="364"/>
      <c r="WKF110" s="364"/>
      <c r="WKG110" s="364"/>
      <c r="WKH110" s="364"/>
      <c r="WKI110" s="364"/>
      <c r="WKJ110" s="364"/>
      <c r="WKK110" s="364"/>
      <c r="WKL110" s="364"/>
      <c r="WKM110" s="364"/>
      <c r="WKN110" s="364"/>
      <c r="WKO110" s="364"/>
      <c r="WKP110" s="364"/>
      <c r="WKQ110" s="364"/>
      <c r="WKR110" s="364"/>
      <c r="WKS110" s="364"/>
      <c r="WKT110" s="364"/>
      <c r="WKU110" s="364"/>
      <c r="WKV110" s="364"/>
      <c r="WKW110" s="364"/>
      <c r="WKX110" s="364"/>
      <c r="WKY110" s="364"/>
      <c r="WKZ110" s="364"/>
      <c r="WLA110" s="364"/>
      <c r="WLB110" s="364"/>
      <c r="WLC110" s="364"/>
      <c r="WLD110" s="364"/>
      <c r="WLE110" s="364"/>
      <c r="WLF110" s="364"/>
      <c r="WLG110" s="364"/>
      <c r="WLH110" s="364"/>
      <c r="WLI110" s="364"/>
      <c r="WLJ110" s="364"/>
      <c r="WLK110" s="364"/>
      <c r="WLL110" s="364"/>
      <c r="WLM110" s="364"/>
      <c r="WLN110" s="364"/>
      <c r="WLO110" s="364"/>
      <c r="WLP110" s="364"/>
      <c r="WLQ110" s="364"/>
      <c r="WLR110" s="364"/>
      <c r="WLS110" s="364"/>
      <c r="WLT110" s="364"/>
      <c r="WLU110" s="364"/>
      <c r="WLV110" s="364"/>
      <c r="WLW110" s="364"/>
      <c r="WLX110" s="364"/>
      <c r="WLY110" s="364"/>
      <c r="WLZ110" s="364"/>
      <c r="WMA110" s="364"/>
      <c r="WMB110" s="364"/>
      <c r="WMC110" s="364"/>
      <c r="WMD110" s="364"/>
      <c r="WME110" s="364"/>
      <c r="WMF110" s="364"/>
      <c r="WMG110" s="364"/>
      <c r="WMH110" s="364"/>
      <c r="WMI110" s="364"/>
      <c r="WMJ110" s="364"/>
      <c r="WMK110" s="364"/>
      <c r="WML110" s="364"/>
      <c r="WMM110" s="364"/>
      <c r="WMN110" s="364"/>
      <c r="WMO110" s="364"/>
      <c r="WMP110" s="364"/>
      <c r="WMQ110" s="364"/>
      <c r="WMR110" s="364"/>
      <c r="WMS110" s="364"/>
      <c r="WMT110" s="364"/>
      <c r="WMU110" s="364"/>
      <c r="WMV110" s="364"/>
      <c r="WMW110" s="364"/>
      <c r="WMX110" s="364"/>
      <c r="WMY110" s="364"/>
      <c r="WMZ110" s="364"/>
      <c r="WNA110" s="364"/>
      <c r="WNB110" s="364"/>
      <c r="WNC110" s="364"/>
      <c r="WND110" s="364"/>
      <c r="WNE110" s="364"/>
      <c r="WNF110" s="364"/>
      <c r="WNG110" s="364"/>
      <c r="WNH110" s="364"/>
      <c r="WNI110" s="364"/>
      <c r="WNJ110" s="364"/>
      <c r="WNK110" s="364"/>
      <c r="WNL110" s="364"/>
      <c r="WNM110" s="364"/>
      <c r="WNN110" s="364"/>
      <c r="WNO110" s="364"/>
      <c r="WNP110" s="364"/>
      <c r="WNQ110" s="364"/>
      <c r="WNR110" s="364"/>
      <c r="WNS110" s="364"/>
      <c r="WNT110" s="364"/>
      <c r="WNU110" s="364"/>
      <c r="WNV110" s="364"/>
      <c r="WNW110" s="364"/>
      <c r="WNX110" s="364"/>
      <c r="WNY110" s="364"/>
      <c r="WNZ110" s="364"/>
      <c r="WOA110" s="364"/>
      <c r="WOB110" s="364"/>
      <c r="WOC110" s="364"/>
      <c r="WOD110" s="364"/>
      <c r="WOE110" s="364"/>
      <c r="WOF110" s="364"/>
      <c r="WOG110" s="364"/>
      <c r="WOH110" s="364"/>
      <c r="WOI110" s="364"/>
      <c r="WOJ110" s="364"/>
      <c r="WOK110" s="364"/>
      <c r="WOL110" s="364"/>
      <c r="WOM110" s="364"/>
      <c r="WON110" s="364"/>
      <c r="WOO110" s="364"/>
      <c r="WOP110" s="364"/>
      <c r="WOQ110" s="364"/>
      <c r="WOR110" s="364"/>
      <c r="WOS110" s="364"/>
      <c r="WOT110" s="364"/>
      <c r="WOU110" s="364"/>
      <c r="WOV110" s="364"/>
      <c r="WOW110" s="364"/>
      <c r="WOX110" s="364"/>
      <c r="WOY110" s="364"/>
      <c r="WOZ110" s="364"/>
      <c r="WPA110" s="364"/>
      <c r="WPB110" s="364"/>
      <c r="WPC110" s="364"/>
      <c r="WPD110" s="364"/>
      <c r="WPE110" s="364"/>
      <c r="WPF110" s="364"/>
      <c r="WPG110" s="364"/>
      <c r="WPH110" s="364"/>
      <c r="WPI110" s="364"/>
      <c r="WPJ110" s="364"/>
      <c r="WPK110" s="364"/>
      <c r="WPL110" s="364"/>
      <c r="WPM110" s="364"/>
      <c r="WPN110" s="364"/>
      <c r="WPO110" s="364"/>
      <c r="WPP110" s="364"/>
      <c r="WPQ110" s="364"/>
      <c r="WPR110" s="364"/>
      <c r="WPS110" s="364"/>
      <c r="WPT110" s="364"/>
      <c r="WPU110" s="364"/>
      <c r="WPV110" s="364"/>
      <c r="WPW110" s="364"/>
      <c r="WPX110" s="364"/>
      <c r="WPY110" s="364"/>
      <c r="WPZ110" s="364"/>
      <c r="WQA110" s="364"/>
      <c r="WQB110" s="364"/>
      <c r="WQC110" s="364"/>
      <c r="WQD110" s="364"/>
      <c r="WQE110" s="364"/>
      <c r="WQF110" s="364"/>
      <c r="WQG110" s="364"/>
      <c r="WQH110" s="364"/>
      <c r="WQI110" s="364"/>
      <c r="WQJ110" s="364"/>
      <c r="WQK110" s="364"/>
      <c r="WQL110" s="364"/>
      <c r="WQM110" s="364"/>
      <c r="WQN110" s="364"/>
      <c r="WQO110" s="364"/>
      <c r="WQP110" s="364"/>
      <c r="WQQ110" s="364"/>
      <c r="WQR110" s="364"/>
      <c r="WQS110" s="364"/>
      <c r="WQT110" s="364"/>
      <c r="WQU110" s="364"/>
      <c r="WQV110" s="364"/>
      <c r="WQW110" s="364"/>
      <c r="WQX110" s="364"/>
      <c r="WQY110" s="364"/>
      <c r="WQZ110" s="364"/>
      <c r="WRA110" s="364"/>
      <c r="WRB110" s="364"/>
      <c r="WRC110" s="364"/>
      <c r="WRD110" s="364"/>
      <c r="WRE110" s="364"/>
      <c r="WRF110" s="364"/>
      <c r="WRG110" s="364"/>
      <c r="WRH110" s="364"/>
      <c r="WRI110" s="364"/>
      <c r="WRJ110" s="364"/>
      <c r="WRK110" s="364"/>
      <c r="WRL110" s="364"/>
      <c r="WRM110" s="364"/>
      <c r="WRN110" s="364"/>
      <c r="WRO110" s="364"/>
      <c r="WRP110" s="364"/>
      <c r="WRQ110" s="364"/>
      <c r="WRR110" s="364"/>
      <c r="WRS110" s="364"/>
      <c r="WRT110" s="364"/>
      <c r="WRU110" s="364"/>
      <c r="WRV110" s="364"/>
      <c r="WRW110" s="364"/>
      <c r="WRX110" s="364"/>
      <c r="WRY110" s="364"/>
      <c r="WRZ110" s="364"/>
      <c r="WSA110" s="364"/>
      <c r="WSB110" s="364"/>
      <c r="WSC110" s="364"/>
      <c r="WSD110" s="364"/>
      <c r="WSE110" s="364"/>
      <c r="WSF110" s="364"/>
      <c r="WSG110" s="364"/>
      <c r="WSH110" s="364"/>
      <c r="WSI110" s="364"/>
      <c r="WSJ110" s="364"/>
      <c r="WSK110" s="364"/>
      <c r="WSL110" s="364"/>
      <c r="WSM110" s="364"/>
      <c r="WSN110" s="364"/>
      <c r="WSO110" s="364"/>
      <c r="WSP110" s="364"/>
      <c r="WSQ110" s="364"/>
      <c r="WSR110" s="364"/>
      <c r="WSS110" s="364"/>
      <c r="WST110" s="364"/>
      <c r="WSU110" s="364"/>
      <c r="WSV110" s="364"/>
      <c r="WSW110" s="364"/>
      <c r="WSX110" s="364"/>
      <c r="WSY110" s="364"/>
      <c r="WSZ110" s="364"/>
      <c r="WTA110" s="364"/>
      <c r="WTB110" s="364"/>
      <c r="WTC110" s="364"/>
      <c r="WTD110" s="364"/>
      <c r="WTE110" s="364"/>
      <c r="WTF110" s="364"/>
      <c r="WTG110" s="364"/>
      <c r="WTH110" s="364"/>
      <c r="WTI110" s="364"/>
      <c r="WTJ110" s="364"/>
      <c r="WTK110" s="364"/>
      <c r="WTL110" s="364"/>
      <c r="WTM110" s="364"/>
      <c r="WTN110" s="364"/>
      <c r="WTO110" s="364"/>
      <c r="WTP110" s="364"/>
      <c r="WTQ110" s="364"/>
      <c r="WTR110" s="364"/>
      <c r="WTS110" s="364"/>
      <c r="WTT110" s="364"/>
      <c r="WTU110" s="364"/>
      <c r="WTV110" s="364"/>
      <c r="WTW110" s="364"/>
      <c r="WTX110" s="364"/>
      <c r="WTY110" s="364"/>
      <c r="WTZ110" s="364"/>
      <c r="WUA110" s="364"/>
      <c r="WUB110" s="364"/>
      <c r="WUC110" s="364"/>
      <c r="WUD110" s="364"/>
      <c r="WUE110" s="364"/>
      <c r="WUF110" s="364"/>
      <c r="WUG110" s="364"/>
      <c r="WUH110" s="364"/>
      <c r="WUI110" s="364"/>
      <c r="WUJ110" s="364"/>
      <c r="WUK110" s="364"/>
      <c r="WUL110" s="364"/>
      <c r="WUM110" s="364"/>
      <c r="WUN110" s="364"/>
      <c r="WUO110" s="364"/>
      <c r="WUP110" s="364"/>
      <c r="WUQ110" s="364"/>
      <c r="WUR110" s="364"/>
      <c r="WUS110" s="364"/>
      <c r="WUT110" s="364"/>
      <c r="WUU110" s="364"/>
      <c r="WUV110" s="364"/>
      <c r="WUW110" s="364"/>
      <c r="WUX110" s="364"/>
      <c r="WUY110" s="364"/>
      <c r="WUZ110" s="364"/>
      <c r="WVA110" s="364"/>
      <c r="WVB110" s="364"/>
      <c r="WVC110" s="364"/>
      <c r="WVD110" s="364"/>
      <c r="WVE110" s="364"/>
      <c r="WVF110" s="364"/>
      <c r="WVG110" s="364"/>
      <c r="WVH110" s="364"/>
      <c r="WVI110" s="364"/>
      <c r="WVJ110" s="364"/>
      <c r="WVK110" s="364"/>
      <c r="WVL110" s="364"/>
      <c r="WVM110" s="364"/>
      <c r="WVN110" s="364"/>
      <c r="WVO110" s="364"/>
      <c r="WVP110" s="364"/>
      <c r="WVQ110" s="364"/>
      <c r="WVR110" s="364"/>
      <c r="WVS110" s="364"/>
      <c r="WVT110" s="364"/>
      <c r="WVU110" s="364"/>
      <c r="WVV110" s="364"/>
      <c r="WVW110" s="364"/>
      <c r="WVX110" s="364"/>
      <c r="WVY110" s="364"/>
      <c r="WVZ110" s="364"/>
      <c r="WWA110" s="364"/>
      <c r="WWB110" s="364"/>
      <c r="WWC110" s="364"/>
      <c r="WWD110" s="364"/>
      <c r="WWE110" s="364"/>
      <c r="WWF110" s="364"/>
      <c r="WWG110" s="364"/>
      <c r="WWH110" s="364"/>
      <c r="WWI110" s="364"/>
      <c r="WWJ110" s="364"/>
      <c r="WWK110" s="364"/>
      <c r="WWL110" s="364"/>
      <c r="WWM110" s="364"/>
      <c r="WWN110" s="364"/>
      <c r="WWO110" s="364"/>
      <c r="WWP110" s="364"/>
      <c r="WWQ110" s="364"/>
      <c r="WWR110" s="364"/>
      <c r="WWS110" s="364"/>
      <c r="WWT110" s="364"/>
      <c r="WWU110" s="364"/>
      <c r="WWV110" s="364"/>
      <c r="WWW110" s="364"/>
      <c r="WWX110" s="364"/>
      <c r="WWY110" s="364"/>
      <c r="WWZ110" s="364"/>
      <c r="WXA110" s="364"/>
      <c r="WXB110" s="364"/>
      <c r="WXC110" s="364"/>
      <c r="WXD110" s="364"/>
      <c r="WXE110" s="364"/>
      <c r="WXF110" s="364"/>
      <c r="WXG110" s="364"/>
      <c r="WXH110" s="364"/>
      <c r="WXI110" s="364"/>
      <c r="WXJ110" s="364"/>
      <c r="WXK110" s="364"/>
      <c r="WXL110" s="364"/>
      <c r="WXM110" s="364"/>
      <c r="WXN110" s="364"/>
      <c r="WXO110" s="364"/>
      <c r="WXP110" s="364"/>
      <c r="WXQ110" s="364"/>
      <c r="WXR110" s="364"/>
      <c r="WXS110" s="364"/>
      <c r="WXT110" s="364"/>
      <c r="WXU110" s="364"/>
      <c r="WXV110" s="364"/>
      <c r="WXW110" s="364"/>
      <c r="WXX110" s="364"/>
      <c r="WXY110" s="364"/>
      <c r="WXZ110" s="364"/>
      <c r="WYA110" s="364"/>
      <c r="WYB110" s="364"/>
      <c r="WYC110" s="364"/>
      <c r="WYD110" s="364"/>
      <c r="WYE110" s="364"/>
      <c r="WYF110" s="364"/>
      <c r="WYG110" s="364"/>
      <c r="WYH110" s="364"/>
      <c r="WYI110" s="364"/>
      <c r="WYJ110" s="364"/>
      <c r="WYK110" s="364"/>
      <c r="WYL110" s="364"/>
      <c r="WYM110" s="364"/>
      <c r="WYN110" s="364"/>
      <c r="WYO110" s="364"/>
      <c r="WYP110" s="364"/>
      <c r="WYQ110" s="364"/>
      <c r="WYR110" s="364"/>
      <c r="WYS110" s="364"/>
      <c r="WYT110" s="364"/>
      <c r="WYU110" s="364"/>
      <c r="WYV110" s="364"/>
      <c r="WYW110" s="364"/>
      <c r="WYX110" s="364"/>
      <c r="WYY110" s="364"/>
      <c r="WYZ110" s="364"/>
      <c r="WZA110" s="364"/>
      <c r="WZB110" s="364"/>
      <c r="WZC110" s="364"/>
      <c r="WZD110" s="364"/>
      <c r="WZE110" s="364"/>
      <c r="WZF110" s="364"/>
      <c r="WZG110" s="364"/>
      <c r="WZH110" s="364"/>
      <c r="WZI110" s="364"/>
      <c r="WZJ110" s="364"/>
      <c r="WZK110" s="364"/>
      <c r="WZL110" s="364"/>
      <c r="WZM110" s="364"/>
      <c r="WZN110" s="364"/>
      <c r="WZO110" s="364"/>
      <c r="WZP110" s="364"/>
      <c r="WZQ110" s="364"/>
      <c r="WZR110" s="364"/>
      <c r="WZS110" s="364"/>
      <c r="WZT110" s="364"/>
      <c r="WZU110" s="364"/>
      <c r="WZV110" s="364"/>
      <c r="WZW110" s="364"/>
      <c r="WZX110" s="364"/>
      <c r="WZY110" s="364"/>
      <c r="WZZ110" s="364"/>
      <c r="XAA110" s="364"/>
      <c r="XAB110" s="364"/>
      <c r="XAC110" s="364"/>
      <c r="XAD110" s="364"/>
      <c r="XAE110" s="364"/>
      <c r="XAF110" s="364"/>
      <c r="XAG110" s="364"/>
      <c r="XAH110" s="364"/>
      <c r="XAI110" s="364"/>
      <c r="XAJ110" s="364"/>
      <c r="XAK110" s="364"/>
      <c r="XAL110" s="364"/>
      <c r="XAM110" s="364"/>
      <c r="XAN110" s="364"/>
      <c r="XAO110" s="364"/>
      <c r="XAP110" s="364"/>
      <c r="XAQ110" s="364"/>
      <c r="XAR110" s="364"/>
      <c r="XAS110" s="364"/>
      <c r="XAT110" s="364"/>
      <c r="XAU110" s="364"/>
      <c r="XAV110" s="364"/>
      <c r="XAW110" s="364"/>
      <c r="XAX110" s="364"/>
      <c r="XAY110" s="364"/>
      <c r="XAZ110" s="364"/>
      <c r="XBA110" s="364"/>
      <c r="XBB110" s="364"/>
      <c r="XBC110" s="364"/>
      <c r="XBD110" s="364"/>
      <c r="XBE110" s="364"/>
    </row>
    <row r="111" spans="1:16281" s="355" customFormat="1" hidden="1" x14ac:dyDescent="0.25">
      <c r="A111" s="274" t="s">
        <v>359</v>
      </c>
      <c r="B111" s="275"/>
      <c r="C111" s="281">
        <f t="shared" ref="C111" si="26">30*MIN(75%*C110,MAX(29.26*C108,40.4%*C110+12*C108,57%*C110))</f>
        <v>0</v>
      </c>
      <c r="D111" s="364"/>
      <c r="E111" s="364"/>
      <c r="F111" s="364"/>
      <c r="G111" s="364"/>
      <c r="H111" s="364"/>
      <c r="I111" s="364"/>
      <c r="J111" s="364"/>
      <c r="K111" s="364"/>
      <c r="L111" s="364"/>
      <c r="M111" s="364"/>
      <c r="N111" s="364"/>
      <c r="O111" s="364"/>
      <c r="P111" s="364"/>
      <c r="Q111" s="364"/>
      <c r="R111" s="364"/>
      <c r="S111" s="364"/>
      <c r="T111" s="364"/>
      <c r="U111" s="364"/>
      <c r="V111" s="364"/>
      <c r="W111" s="364"/>
      <c r="X111" s="364"/>
      <c r="Y111" s="364"/>
      <c r="Z111" s="364"/>
      <c r="AA111" s="364"/>
      <c r="AB111" s="364"/>
      <c r="AC111" s="364"/>
      <c r="AD111" s="364"/>
      <c r="AE111" s="364"/>
      <c r="AF111" s="364"/>
      <c r="AG111" s="364"/>
      <c r="AH111" s="364"/>
      <c r="AI111" s="364"/>
      <c r="AJ111" s="364"/>
      <c r="AK111" s="364"/>
      <c r="AL111" s="364"/>
      <c r="AM111" s="364"/>
      <c r="AN111" s="364"/>
      <c r="AO111" s="364"/>
      <c r="AP111" s="364"/>
      <c r="AQ111" s="364"/>
      <c r="AR111" s="364"/>
      <c r="AS111" s="364"/>
      <c r="AT111" s="364"/>
      <c r="AU111" s="364"/>
      <c r="AV111" s="364"/>
      <c r="AW111" s="364"/>
      <c r="AX111" s="364"/>
      <c r="AY111" s="364"/>
      <c r="AZ111" s="364"/>
      <c r="BA111" s="364"/>
      <c r="BB111" s="364"/>
      <c r="BC111" s="364"/>
      <c r="BD111" s="364"/>
      <c r="BE111" s="364"/>
      <c r="BF111" s="364"/>
      <c r="BG111" s="364"/>
      <c r="BH111" s="364"/>
      <c r="BI111" s="364"/>
      <c r="BJ111" s="364"/>
      <c r="BK111" s="364"/>
      <c r="BL111" s="364"/>
      <c r="BM111" s="364"/>
      <c r="BN111" s="364"/>
      <c r="BO111" s="364"/>
      <c r="BP111" s="364"/>
      <c r="BQ111" s="364"/>
      <c r="BR111" s="364"/>
      <c r="BS111" s="364"/>
      <c r="BT111" s="364"/>
      <c r="BU111" s="364"/>
      <c r="BV111" s="364"/>
      <c r="BW111" s="364"/>
      <c r="BX111" s="364"/>
      <c r="BY111" s="364"/>
      <c r="BZ111" s="364"/>
      <c r="CA111" s="364"/>
      <c r="CB111" s="364"/>
      <c r="CC111" s="364"/>
      <c r="CD111" s="364"/>
      <c r="CE111" s="364"/>
      <c r="CF111" s="364"/>
      <c r="CG111" s="364"/>
      <c r="CH111" s="364"/>
      <c r="CI111" s="364"/>
      <c r="CJ111" s="364"/>
      <c r="CK111" s="364"/>
      <c r="CL111" s="364"/>
      <c r="CM111" s="364"/>
      <c r="CN111" s="364"/>
      <c r="CO111" s="364"/>
      <c r="CP111" s="364"/>
      <c r="CQ111" s="364"/>
      <c r="CR111" s="364"/>
      <c r="CS111" s="364"/>
      <c r="CT111" s="364"/>
      <c r="CU111" s="364"/>
      <c r="CV111" s="364"/>
      <c r="CW111" s="364"/>
      <c r="CX111" s="364"/>
      <c r="CY111" s="364"/>
      <c r="CZ111" s="364"/>
      <c r="DA111" s="364"/>
      <c r="DB111" s="364"/>
      <c r="DC111" s="364"/>
      <c r="DD111" s="364"/>
      <c r="DE111" s="364"/>
      <c r="DF111" s="364"/>
      <c r="DG111" s="364"/>
      <c r="DH111" s="364"/>
      <c r="DI111" s="364"/>
      <c r="DJ111" s="364"/>
      <c r="DK111" s="364"/>
      <c r="DL111" s="364"/>
      <c r="DM111" s="364"/>
      <c r="DN111" s="364"/>
      <c r="DO111" s="364"/>
      <c r="DP111" s="364"/>
      <c r="DQ111" s="364"/>
      <c r="DR111" s="364"/>
      <c r="DS111" s="364"/>
      <c r="DT111" s="364"/>
      <c r="DU111" s="364"/>
      <c r="DV111" s="364"/>
      <c r="DW111" s="364"/>
      <c r="DX111" s="364"/>
      <c r="DY111" s="364"/>
      <c r="DZ111" s="364"/>
      <c r="EA111" s="364"/>
      <c r="EB111" s="364"/>
      <c r="EC111" s="364"/>
      <c r="ED111" s="364"/>
      <c r="EE111" s="364"/>
      <c r="EF111" s="364"/>
      <c r="EG111" s="364"/>
      <c r="EH111" s="364"/>
      <c r="EI111" s="364"/>
      <c r="EJ111" s="364"/>
      <c r="EK111" s="364"/>
      <c r="EL111" s="364"/>
      <c r="EM111" s="364"/>
      <c r="EN111" s="364"/>
      <c r="EO111" s="364"/>
      <c r="EP111" s="364"/>
      <c r="EQ111" s="364"/>
      <c r="ER111" s="364"/>
      <c r="ES111" s="364"/>
      <c r="ET111" s="364"/>
      <c r="EU111" s="364"/>
      <c r="EV111" s="364"/>
      <c r="EW111" s="364"/>
      <c r="EX111" s="364"/>
      <c r="EY111" s="364"/>
      <c r="EZ111" s="364"/>
      <c r="FA111" s="364"/>
      <c r="FB111" s="364"/>
      <c r="FC111" s="364"/>
      <c r="FD111" s="364"/>
      <c r="FE111" s="364"/>
      <c r="FF111" s="364"/>
      <c r="FG111" s="364"/>
      <c r="FH111" s="364"/>
      <c r="FI111" s="364"/>
      <c r="FJ111" s="364"/>
      <c r="FK111" s="364"/>
      <c r="FL111" s="364"/>
      <c r="FM111" s="364"/>
      <c r="FN111" s="364"/>
      <c r="FO111" s="364"/>
      <c r="FP111" s="364"/>
      <c r="FQ111" s="364"/>
      <c r="FR111" s="364"/>
      <c r="FS111" s="364"/>
      <c r="FT111" s="364"/>
      <c r="FU111" s="364"/>
      <c r="FV111" s="364"/>
      <c r="FW111" s="364"/>
      <c r="FX111" s="364"/>
      <c r="FY111" s="364"/>
      <c r="FZ111" s="364"/>
      <c r="GA111" s="364"/>
      <c r="GB111" s="364"/>
      <c r="GC111" s="364"/>
      <c r="GD111" s="364"/>
      <c r="GE111" s="364"/>
      <c r="GF111" s="364"/>
      <c r="GG111" s="364"/>
      <c r="GH111" s="364"/>
      <c r="GI111" s="364"/>
      <c r="GJ111" s="364"/>
      <c r="GK111" s="364"/>
      <c r="GL111" s="364"/>
      <c r="GM111" s="364"/>
      <c r="GN111" s="364"/>
      <c r="GO111" s="364"/>
      <c r="GP111" s="364"/>
      <c r="GQ111" s="364"/>
      <c r="GR111" s="364"/>
      <c r="GS111" s="364"/>
      <c r="GT111" s="364"/>
      <c r="GU111" s="364"/>
      <c r="GV111" s="364"/>
      <c r="GW111" s="364"/>
      <c r="GX111" s="364"/>
      <c r="GY111" s="364"/>
      <c r="GZ111" s="364"/>
      <c r="HA111" s="364"/>
      <c r="HB111" s="364"/>
      <c r="HC111" s="364"/>
      <c r="HD111" s="364"/>
      <c r="HE111" s="364"/>
      <c r="HF111" s="364"/>
      <c r="HG111" s="364"/>
      <c r="HH111" s="364"/>
      <c r="HI111" s="364"/>
      <c r="HJ111" s="364"/>
      <c r="HK111" s="364"/>
      <c r="HL111" s="364"/>
      <c r="HM111" s="364"/>
      <c r="HN111" s="364"/>
      <c r="HO111" s="364"/>
      <c r="HP111" s="364"/>
      <c r="HQ111" s="364"/>
      <c r="HR111" s="364"/>
      <c r="HS111" s="364"/>
      <c r="HT111" s="364"/>
      <c r="HU111" s="364"/>
      <c r="HV111" s="364"/>
      <c r="HW111" s="364"/>
      <c r="HX111" s="364"/>
      <c r="HY111" s="364"/>
      <c r="HZ111" s="364"/>
      <c r="IA111" s="364"/>
      <c r="IB111" s="364"/>
      <c r="IC111" s="364"/>
      <c r="ID111" s="364"/>
      <c r="IE111" s="364"/>
      <c r="IF111" s="364"/>
      <c r="IG111" s="364"/>
      <c r="IH111" s="364"/>
      <c r="II111" s="364"/>
      <c r="IJ111" s="364"/>
      <c r="IK111" s="364"/>
      <c r="IL111" s="364"/>
      <c r="IM111" s="364"/>
      <c r="IN111" s="364"/>
      <c r="IO111" s="364"/>
      <c r="IP111" s="364"/>
      <c r="IQ111" s="364"/>
      <c r="IR111" s="364"/>
      <c r="IS111" s="364"/>
      <c r="IT111" s="364"/>
      <c r="IU111" s="364"/>
      <c r="IV111" s="364"/>
      <c r="IW111" s="364"/>
      <c r="IX111" s="364"/>
      <c r="IY111" s="364"/>
      <c r="IZ111" s="364"/>
      <c r="JA111" s="364"/>
      <c r="JB111" s="364"/>
      <c r="JC111" s="364"/>
      <c r="JD111" s="364"/>
      <c r="JE111" s="364"/>
      <c r="JF111" s="364"/>
      <c r="JG111" s="364"/>
      <c r="JH111" s="364"/>
      <c r="JI111" s="364"/>
      <c r="JJ111" s="364"/>
      <c r="JK111" s="364"/>
      <c r="JL111" s="364"/>
      <c r="JM111" s="364"/>
      <c r="JN111" s="364"/>
      <c r="JO111" s="364"/>
      <c r="JP111" s="364"/>
      <c r="JQ111" s="364"/>
      <c r="JR111" s="364"/>
      <c r="JS111" s="364"/>
      <c r="JT111" s="364"/>
      <c r="JU111" s="364"/>
      <c r="JV111" s="364"/>
      <c r="JW111" s="364"/>
      <c r="JX111" s="364"/>
      <c r="JY111" s="364"/>
      <c r="JZ111" s="364"/>
      <c r="KA111" s="364"/>
      <c r="KB111" s="364"/>
      <c r="KC111" s="364"/>
      <c r="KD111" s="364"/>
      <c r="KE111" s="364"/>
      <c r="KF111" s="364"/>
      <c r="KG111" s="364"/>
      <c r="KH111" s="364"/>
      <c r="KI111" s="364"/>
      <c r="KJ111" s="364"/>
      <c r="KK111" s="364"/>
      <c r="KL111" s="364"/>
      <c r="KM111" s="364"/>
      <c r="KN111" s="364"/>
      <c r="KO111" s="364"/>
      <c r="KP111" s="364"/>
      <c r="KQ111" s="364"/>
      <c r="KR111" s="364"/>
      <c r="KS111" s="364"/>
      <c r="KT111" s="364"/>
      <c r="KU111" s="364"/>
      <c r="KV111" s="364"/>
      <c r="KW111" s="364"/>
      <c r="KX111" s="364"/>
      <c r="KY111" s="364"/>
      <c r="KZ111" s="364"/>
      <c r="LA111" s="364"/>
      <c r="LB111" s="364"/>
      <c r="LC111" s="364"/>
      <c r="LD111" s="364"/>
      <c r="LE111" s="364"/>
      <c r="LF111" s="364"/>
      <c r="LG111" s="364"/>
      <c r="LH111" s="364"/>
      <c r="LI111" s="364"/>
      <c r="LJ111" s="364"/>
      <c r="LK111" s="364"/>
      <c r="LL111" s="364"/>
      <c r="LM111" s="364"/>
      <c r="LN111" s="364"/>
      <c r="LO111" s="364"/>
      <c r="LP111" s="364"/>
      <c r="LQ111" s="364"/>
      <c r="LR111" s="364"/>
      <c r="LS111" s="364"/>
      <c r="LT111" s="364"/>
      <c r="LU111" s="364"/>
      <c r="LV111" s="364"/>
      <c r="LW111" s="364"/>
      <c r="LX111" s="364"/>
      <c r="LY111" s="364"/>
      <c r="LZ111" s="364"/>
      <c r="MA111" s="364"/>
      <c r="MB111" s="364"/>
      <c r="MC111" s="364"/>
      <c r="MD111" s="364"/>
      <c r="ME111" s="364"/>
      <c r="MF111" s="364"/>
      <c r="MG111" s="364"/>
      <c r="MH111" s="364"/>
      <c r="MI111" s="364"/>
      <c r="MJ111" s="364"/>
      <c r="MK111" s="364"/>
      <c r="ML111" s="364"/>
      <c r="MM111" s="364"/>
      <c r="MN111" s="364"/>
      <c r="MO111" s="364"/>
      <c r="MP111" s="364"/>
      <c r="MQ111" s="364"/>
      <c r="MR111" s="364"/>
      <c r="MS111" s="364"/>
      <c r="MT111" s="364"/>
      <c r="MU111" s="364"/>
      <c r="MV111" s="364"/>
      <c r="MW111" s="364"/>
      <c r="MX111" s="364"/>
      <c r="MY111" s="364"/>
      <c r="MZ111" s="364"/>
      <c r="NA111" s="364"/>
      <c r="NB111" s="364"/>
      <c r="NC111" s="364"/>
      <c r="ND111" s="364"/>
      <c r="NE111" s="364"/>
      <c r="NF111" s="364"/>
      <c r="NG111" s="364"/>
      <c r="NH111" s="364"/>
      <c r="NI111" s="364"/>
      <c r="NJ111" s="364"/>
      <c r="NK111" s="364"/>
      <c r="NL111" s="364"/>
      <c r="NM111" s="364"/>
      <c r="NN111" s="364"/>
      <c r="NO111" s="364"/>
      <c r="NP111" s="364"/>
      <c r="NQ111" s="364"/>
      <c r="NR111" s="364"/>
      <c r="NS111" s="364"/>
      <c r="NT111" s="364"/>
      <c r="NU111" s="364"/>
      <c r="NV111" s="364"/>
      <c r="NW111" s="364"/>
      <c r="NX111" s="364"/>
      <c r="NY111" s="364"/>
      <c r="NZ111" s="364"/>
      <c r="OA111" s="364"/>
      <c r="OB111" s="364"/>
      <c r="OC111" s="364"/>
      <c r="OD111" s="364"/>
      <c r="OE111" s="364"/>
      <c r="OF111" s="364"/>
      <c r="OG111" s="364"/>
      <c r="OH111" s="364"/>
      <c r="OI111" s="364"/>
      <c r="OJ111" s="364"/>
      <c r="OK111" s="364"/>
      <c r="OL111" s="364"/>
      <c r="OM111" s="364"/>
      <c r="ON111" s="364"/>
      <c r="OO111" s="364"/>
      <c r="OP111" s="364"/>
      <c r="OQ111" s="364"/>
      <c r="OR111" s="364"/>
      <c r="OS111" s="364"/>
      <c r="OT111" s="364"/>
      <c r="OU111" s="364"/>
      <c r="OV111" s="364"/>
      <c r="OW111" s="364"/>
      <c r="OX111" s="364"/>
      <c r="OY111" s="364"/>
      <c r="OZ111" s="364"/>
      <c r="PA111" s="364"/>
      <c r="PB111" s="364"/>
      <c r="PC111" s="364"/>
      <c r="PD111" s="364"/>
      <c r="PE111" s="364"/>
      <c r="PF111" s="364"/>
      <c r="PG111" s="364"/>
      <c r="PH111" s="364"/>
      <c r="PI111" s="364"/>
      <c r="PJ111" s="364"/>
      <c r="PK111" s="364"/>
      <c r="PL111" s="364"/>
      <c r="PM111" s="364"/>
      <c r="PN111" s="364"/>
      <c r="PO111" s="364"/>
      <c r="PP111" s="364"/>
      <c r="PQ111" s="364"/>
      <c r="PR111" s="364"/>
      <c r="PS111" s="364"/>
      <c r="PT111" s="364"/>
      <c r="PU111" s="364"/>
      <c r="PV111" s="364"/>
      <c r="PW111" s="364"/>
      <c r="PX111" s="364"/>
      <c r="PY111" s="364"/>
      <c r="PZ111" s="364"/>
      <c r="QA111" s="364"/>
      <c r="QB111" s="364"/>
      <c r="QC111" s="364"/>
      <c r="QD111" s="364"/>
      <c r="QE111" s="364"/>
      <c r="QF111" s="364"/>
      <c r="QG111" s="364"/>
      <c r="QH111" s="364"/>
      <c r="QI111" s="364"/>
      <c r="QJ111" s="364"/>
      <c r="QK111" s="364"/>
      <c r="QL111" s="364"/>
      <c r="QM111" s="364"/>
      <c r="QN111" s="364"/>
      <c r="QO111" s="364"/>
      <c r="QP111" s="364"/>
      <c r="QQ111" s="364"/>
      <c r="QR111" s="364"/>
      <c r="QS111" s="364"/>
      <c r="QT111" s="364"/>
      <c r="QU111" s="364"/>
      <c r="QV111" s="364"/>
      <c r="QW111" s="364"/>
      <c r="QX111" s="364"/>
      <c r="QY111" s="364"/>
      <c r="QZ111" s="364"/>
      <c r="RA111" s="364"/>
      <c r="RB111" s="364"/>
      <c r="RC111" s="364"/>
      <c r="RD111" s="364"/>
      <c r="RE111" s="364"/>
      <c r="RF111" s="364"/>
      <c r="RG111" s="364"/>
      <c r="RH111" s="364"/>
      <c r="RI111" s="364"/>
      <c r="RJ111" s="364"/>
      <c r="RK111" s="364"/>
      <c r="RL111" s="364"/>
      <c r="RM111" s="364"/>
      <c r="RN111" s="364"/>
      <c r="RO111" s="364"/>
      <c r="RP111" s="364"/>
      <c r="RQ111" s="364"/>
      <c r="RR111" s="364"/>
      <c r="RS111" s="364"/>
      <c r="RT111" s="364"/>
      <c r="RU111" s="364"/>
      <c r="RV111" s="364"/>
      <c r="RW111" s="364"/>
      <c r="RX111" s="364"/>
      <c r="RY111" s="364"/>
      <c r="RZ111" s="364"/>
      <c r="SA111" s="364"/>
      <c r="SB111" s="364"/>
      <c r="SC111" s="364"/>
      <c r="SD111" s="364"/>
      <c r="SE111" s="364"/>
      <c r="SF111" s="364"/>
      <c r="SG111" s="364"/>
      <c r="SH111" s="364"/>
      <c r="SI111" s="364"/>
      <c r="SJ111" s="364"/>
      <c r="SK111" s="364"/>
      <c r="SL111" s="364"/>
      <c r="SM111" s="364"/>
      <c r="SN111" s="364"/>
      <c r="SO111" s="364"/>
      <c r="SP111" s="364"/>
      <c r="SQ111" s="364"/>
      <c r="SR111" s="364"/>
      <c r="SS111" s="364"/>
      <c r="ST111" s="364"/>
      <c r="SU111" s="364"/>
      <c r="SV111" s="364"/>
      <c r="SW111" s="364"/>
      <c r="SX111" s="364"/>
      <c r="SY111" s="364"/>
      <c r="SZ111" s="364"/>
      <c r="TA111" s="364"/>
      <c r="TB111" s="364"/>
      <c r="TC111" s="364"/>
      <c r="TD111" s="364"/>
      <c r="TE111" s="364"/>
      <c r="TF111" s="364"/>
      <c r="TG111" s="364"/>
      <c r="TH111" s="364"/>
      <c r="TI111" s="364"/>
      <c r="TJ111" s="364"/>
      <c r="TK111" s="364"/>
      <c r="TL111" s="364"/>
      <c r="TM111" s="364"/>
      <c r="TN111" s="364"/>
      <c r="TO111" s="364"/>
      <c r="TP111" s="364"/>
      <c r="TQ111" s="364"/>
      <c r="TR111" s="364"/>
      <c r="TS111" s="364"/>
      <c r="TT111" s="364"/>
      <c r="TU111" s="364"/>
      <c r="TV111" s="364"/>
      <c r="TW111" s="364"/>
      <c r="TX111" s="364"/>
      <c r="TY111" s="364"/>
      <c r="TZ111" s="364"/>
      <c r="UA111" s="364"/>
      <c r="UB111" s="364"/>
      <c r="UC111" s="364"/>
      <c r="UD111" s="364"/>
      <c r="UE111" s="364"/>
      <c r="UF111" s="364"/>
      <c r="UG111" s="364"/>
      <c r="UH111" s="364"/>
      <c r="UI111" s="364"/>
      <c r="UJ111" s="364"/>
      <c r="UK111" s="364"/>
      <c r="UL111" s="364"/>
      <c r="UM111" s="364"/>
      <c r="UN111" s="364"/>
      <c r="UO111" s="364"/>
      <c r="UP111" s="364"/>
      <c r="UQ111" s="364"/>
      <c r="UR111" s="364"/>
      <c r="US111" s="364"/>
      <c r="UT111" s="364"/>
      <c r="UU111" s="364"/>
      <c r="UV111" s="364"/>
      <c r="UW111" s="364"/>
      <c r="UX111" s="364"/>
      <c r="UY111" s="364"/>
      <c r="UZ111" s="364"/>
      <c r="VA111" s="364"/>
      <c r="VB111" s="364"/>
      <c r="VC111" s="364"/>
      <c r="VD111" s="364"/>
      <c r="VE111" s="364"/>
      <c r="VF111" s="364"/>
      <c r="VG111" s="364"/>
      <c r="VH111" s="364"/>
      <c r="VI111" s="364"/>
      <c r="VJ111" s="364"/>
      <c r="VK111" s="364"/>
      <c r="VL111" s="364"/>
      <c r="VM111" s="364"/>
      <c r="VN111" s="364"/>
      <c r="VO111" s="364"/>
      <c r="VP111" s="364"/>
      <c r="VQ111" s="364"/>
      <c r="VR111" s="364"/>
      <c r="VS111" s="364"/>
      <c r="VT111" s="364"/>
      <c r="VU111" s="364"/>
      <c r="VV111" s="364"/>
      <c r="VW111" s="364"/>
      <c r="VX111" s="364"/>
      <c r="VY111" s="364"/>
      <c r="VZ111" s="364"/>
      <c r="WA111" s="364"/>
      <c r="WB111" s="364"/>
      <c r="WC111" s="364"/>
      <c r="WD111" s="364"/>
      <c r="WE111" s="364"/>
      <c r="WF111" s="364"/>
      <c r="WG111" s="364"/>
      <c r="WH111" s="364"/>
      <c r="WI111" s="364"/>
      <c r="WJ111" s="364"/>
      <c r="WK111" s="364"/>
      <c r="WL111" s="364"/>
      <c r="WM111" s="364"/>
      <c r="WN111" s="364"/>
      <c r="WO111" s="364"/>
      <c r="WP111" s="364"/>
      <c r="WQ111" s="364"/>
      <c r="WR111" s="364"/>
      <c r="WS111" s="364"/>
      <c r="WT111" s="364"/>
      <c r="WU111" s="364"/>
      <c r="WV111" s="364"/>
      <c r="WW111" s="364"/>
      <c r="WX111" s="364"/>
      <c r="WY111" s="364"/>
      <c r="WZ111" s="364"/>
      <c r="XA111" s="364"/>
      <c r="XB111" s="364"/>
      <c r="XC111" s="364"/>
      <c r="XD111" s="364"/>
      <c r="XE111" s="364"/>
      <c r="XF111" s="364"/>
      <c r="XG111" s="364"/>
      <c r="XH111" s="364"/>
      <c r="XI111" s="364"/>
      <c r="XJ111" s="364"/>
      <c r="XK111" s="364"/>
      <c r="XL111" s="364"/>
      <c r="XM111" s="364"/>
      <c r="XN111" s="364"/>
      <c r="XO111" s="364"/>
      <c r="XP111" s="364"/>
      <c r="XQ111" s="364"/>
      <c r="XR111" s="364"/>
      <c r="XS111" s="364"/>
      <c r="XT111" s="364"/>
      <c r="XU111" s="364"/>
      <c r="XV111" s="364"/>
      <c r="XW111" s="364"/>
      <c r="XX111" s="364"/>
      <c r="XY111" s="364"/>
      <c r="XZ111" s="364"/>
      <c r="YA111" s="364"/>
      <c r="YB111" s="364"/>
      <c r="YC111" s="364"/>
      <c r="YD111" s="364"/>
      <c r="YE111" s="364"/>
      <c r="YF111" s="364"/>
      <c r="YG111" s="364"/>
      <c r="YH111" s="364"/>
      <c r="YI111" s="364"/>
      <c r="YJ111" s="364"/>
      <c r="YK111" s="364"/>
      <c r="YL111" s="364"/>
      <c r="YM111" s="364"/>
      <c r="YN111" s="364"/>
      <c r="YO111" s="364"/>
      <c r="YP111" s="364"/>
      <c r="YQ111" s="364"/>
      <c r="YR111" s="364"/>
      <c r="YS111" s="364"/>
      <c r="YT111" s="364"/>
      <c r="YU111" s="364"/>
      <c r="YV111" s="364"/>
      <c r="YW111" s="364"/>
      <c r="YX111" s="364"/>
      <c r="YY111" s="364"/>
      <c r="YZ111" s="364"/>
      <c r="ZA111" s="364"/>
      <c r="ZB111" s="364"/>
      <c r="ZC111" s="364"/>
      <c r="ZD111" s="364"/>
      <c r="ZE111" s="364"/>
      <c r="ZF111" s="364"/>
      <c r="ZG111" s="364"/>
      <c r="ZH111" s="364"/>
      <c r="ZI111" s="364"/>
      <c r="ZJ111" s="364"/>
      <c r="ZK111" s="364"/>
      <c r="ZL111" s="364"/>
      <c r="ZM111" s="364"/>
      <c r="ZN111" s="364"/>
      <c r="ZO111" s="364"/>
      <c r="ZP111" s="364"/>
      <c r="ZQ111" s="364"/>
      <c r="ZR111" s="364"/>
      <c r="ZS111" s="364"/>
      <c r="ZT111" s="364"/>
      <c r="ZU111" s="364"/>
      <c r="ZV111" s="364"/>
      <c r="ZW111" s="364"/>
      <c r="ZX111" s="364"/>
      <c r="ZY111" s="364"/>
      <c r="ZZ111" s="364"/>
      <c r="AAA111" s="364"/>
      <c r="AAB111" s="364"/>
      <c r="AAC111" s="364"/>
      <c r="AAD111" s="364"/>
      <c r="AAE111" s="364"/>
      <c r="AAF111" s="364"/>
      <c r="AAG111" s="364"/>
      <c r="AAH111" s="364"/>
      <c r="AAI111" s="364"/>
      <c r="AAJ111" s="364"/>
      <c r="AAK111" s="364"/>
      <c r="AAL111" s="364"/>
      <c r="AAM111" s="364"/>
      <c r="AAN111" s="364"/>
      <c r="AAO111" s="364"/>
      <c r="AAP111" s="364"/>
      <c r="AAQ111" s="364"/>
      <c r="AAR111" s="364"/>
      <c r="AAS111" s="364"/>
      <c r="AAT111" s="364"/>
      <c r="AAU111" s="364"/>
      <c r="AAV111" s="364"/>
      <c r="AAW111" s="364"/>
      <c r="AAX111" s="364"/>
      <c r="AAY111" s="364"/>
      <c r="AAZ111" s="364"/>
      <c r="ABA111" s="364"/>
      <c r="ABB111" s="364"/>
      <c r="ABC111" s="364"/>
      <c r="ABD111" s="364"/>
      <c r="ABE111" s="364"/>
      <c r="ABF111" s="364"/>
      <c r="ABG111" s="364"/>
      <c r="ABH111" s="364"/>
      <c r="ABI111" s="364"/>
      <c r="ABJ111" s="364"/>
      <c r="ABK111" s="364"/>
      <c r="ABL111" s="364"/>
      <c r="ABM111" s="364"/>
      <c r="ABN111" s="364"/>
      <c r="ABO111" s="364"/>
      <c r="ABP111" s="364"/>
      <c r="ABQ111" s="364"/>
      <c r="ABR111" s="364"/>
      <c r="ABS111" s="364"/>
      <c r="ABT111" s="364"/>
      <c r="ABU111" s="364"/>
      <c r="ABV111" s="364"/>
      <c r="ABW111" s="364"/>
      <c r="ABX111" s="364"/>
      <c r="ABY111" s="364"/>
      <c r="ABZ111" s="364"/>
      <c r="ACA111" s="364"/>
      <c r="ACB111" s="364"/>
      <c r="ACC111" s="364"/>
      <c r="ACD111" s="364"/>
      <c r="ACE111" s="364"/>
      <c r="ACF111" s="364"/>
      <c r="ACG111" s="364"/>
      <c r="ACH111" s="364"/>
      <c r="ACI111" s="364"/>
      <c r="ACJ111" s="364"/>
      <c r="ACK111" s="364"/>
      <c r="ACL111" s="364"/>
      <c r="ACM111" s="364"/>
      <c r="ACN111" s="364"/>
      <c r="ACO111" s="364"/>
      <c r="ACP111" s="364"/>
      <c r="ACQ111" s="364"/>
      <c r="ACR111" s="364"/>
      <c r="ACS111" s="364"/>
      <c r="ACT111" s="364"/>
      <c r="ACU111" s="364"/>
      <c r="ACV111" s="364"/>
      <c r="ACW111" s="364"/>
      <c r="ACX111" s="364"/>
      <c r="ACY111" s="364"/>
      <c r="ACZ111" s="364"/>
      <c r="ADA111" s="364"/>
      <c r="ADB111" s="364"/>
      <c r="ADC111" s="364"/>
      <c r="ADD111" s="364"/>
      <c r="ADE111" s="364"/>
      <c r="ADF111" s="364"/>
      <c r="ADG111" s="364"/>
      <c r="ADH111" s="364"/>
      <c r="ADI111" s="364"/>
      <c r="ADJ111" s="364"/>
      <c r="ADK111" s="364"/>
      <c r="ADL111" s="364"/>
      <c r="ADM111" s="364"/>
      <c r="ADN111" s="364"/>
      <c r="ADO111" s="364"/>
      <c r="ADP111" s="364"/>
      <c r="ADQ111" s="364"/>
      <c r="ADR111" s="364"/>
      <c r="ADS111" s="364"/>
      <c r="ADT111" s="364"/>
      <c r="ADU111" s="364"/>
      <c r="ADV111" s="364"/>
      <c r="ADW111" s="364"/>
      <c r="ADX111" s="364"/>
      <c r="ADY111" s="364"/>
      <c r="ADZ111" s="364"/>
      <c r="AEA111" s="364"/>
      <c r="AEB111" s="364"/>
      <c r="AEC111" s="364"/>
      <c r="AED111" s="364"/>
      <c r="AEE111" s="364"/>
      <c r="AEF111" s="364"/>
      <c r="AEG111" s="364"/>
      <c r="AEH111" s="364"/>
      <c r="AEI111" s="364"/>
      <c r="AEJ111" s="364"/>
      <c r="AEK111" s="364"/>
      <c r="AEL111" s="364"/>
      <c r="AEM111" s="364"/>
      <c r="AEN111" s="364"/>
      <c r="AEO111" s="364"/>
      <c r="AEP111" s="364"/>
      <c r="AEQ111" s="364"/>
      <c r="AER111" s="364"/>
      <c r="AES111" s="364"/>
      <c r="AET111" s="364"/>
      <c r="AEU111" s="364"/>
      <c r="AEV111" s="364"/>
      <c r="AEW111" s="364"/>
      <c r="AEX111" s="364"/>
      <c r="AEY111" s="364"/>
      <c r="AEZ111" s="364"/>
      <c r="AFA111" s="364"/>
      <c r="AFB111" s="364"/>
      <c r="AFC111" s="364"/>
      <c r="AFD111" s="364"/>
      <c r="AFE111" s="364"/>
      <c r="AFF111" s="364"/>
      <c r="AFG111" s="364"/>
      <c r="AFH111" s="364"/>
      <c r="AFI111" s="364"/>
      <c r="AFJ111" s="364"/>
      <c r="AFK111" s="364"/>
      <c r="AFL111" s="364"/>
      <c r="AFM111" s="364"/>
      <c r="AFN111" s="364"/>
      <c r="AFO111" s="364"/>
      <c r="AFP111" s="364"/>
      <c r="AFQ111" s="364"/>
      <c r="AFR111" s="364"/>
      <c r="AFS111" s="364"/>
      <c r="AFT111" s="364"/>
      <c r="AFU111" s="364"/>
      <c r="AFV111" s="364"/>
      <c r="AFW111" s="364"/>
      <c r="AFX111" s="364"/>
      <c r="AFY111" s="364"/>
      <c r="AFZ111" s="364"/>
      <c r="AGA111" s="364"/>
      <c r="AGB111" s="364"/>
      <c r="AGC111" s="364"/>
      <c r="AGD111" s="364"/>
      <c r="AGE111" s="364"/>
      <c r="AGF111" s="364"/>
      <c r="AGG111" s="364"/>
      <c r="AGH111" s="364"/>
      <c r="AGI111" s="364"/>
      <c r="AGJ111" s="364"/>
      <c r="AGK111" s="364"/>
      <c r="AGL111" s="364"/>
      <c r="AGM111" s="364"/>
      <c r="AGN111" s="364"/>
      <c r="AGO111" s="364"/>
      <c r="AGP111" s="364"/>
      <c r="AGQ111" s="364"/>
      <c r="AGR111" s="364"/>
      <c r="AGS111" s="364"/>
      <c r="AGT111" s="364"/>
      <c r="AGU111" s="364"/>
      <c r="AGV111" s="364"/>
      <c r="AGW111" s="364"/>
      <c r="AGX111" s="364"/>
      <c r="AGY111" s="364"/>
      <c r="AGZ111" s="364"/>
      <c r="AHA111" s="364"/>
      <c r="AHB111" s="364"/>
      <c r="AHC111" s="364"/>
      <c r="AHD111" s="364"/>
      <c r="AHE111" s="364"/>
      <c r="AHF111" s="364"/>
      <c r="AHG111" s="364"/>
      <c r="AHH111" s="364"/>
      <c r="AHI111" s="364"/>
      <c r="AHJ111" s="364"/>
      <c r="AHK111" s="364"/>
      <c r="AHL111" s="364"/>
      <c r="AHM111" s="364"/>
      <c r="AHN111" s="364"/>
      <c r="AHO111" s="364"/>
      <c r="AHP111" s="364"/>
      <c r="AHQ111" s="364"/>
      <c r="AHR111" s="364"/>
      <c r="AHS111" s="364"/>
      <c r="AHT111" s="364"/>
      <c r="AHU111" s="364"/>
      <c r="AHV111" s="364"/>
      <c r="AHW111" s="364"/>
      <c r="AHX111" s="364"/>
      <c r="AHY111" s="364"/>
      <c r="AHZ111" s="364"/>
      <c r="AIA111" s="364"/>
      <c r="AIB111" s="364"/>
      <c r="AIC111" s="364"/>
      <c r="AID111" s="364"/>
      <c r="AIE111" s="364"/>
      <c r="AIF111" s="364"/>
      <c r="AIG111" s="364"/>
      <c r="AIH111" s="364"/>
      <c r="AII111" s="364"/>
      <c r="AIJ111" s="364"/>
      <c r="AIK111" s="364"/>
      <c r="AIL111" s="364"/>
      <c r="AIM111" s="364"/>
      <c r="AIN111" s="364"/>
      <c r="AIO111" s="364"/>
      <c r="AIP111" s="364"/>
      <c r="AIQ111" s="364"/>
      <c r="AIR111" s="364"/>
      <c r="AIS111" s="364"/>
      <c r="AIT111" s="364"/>
      <c r="AIU111" s="364"/>
      <c r="AIV111" s="364"/>
      <c r="AIW111" s="364"/>
      <c r="AIX111" s="364"/>
      <c r="AIY111" s="364"/>
      <c r="AIZ111" s="364"/>
      <c r="AJA111" s="364"/>
      <c r="AJB111" s="364"/>
      <c r="AJC111" s="364"/>
      <c r="AJD111" s="364"/>
      <c r="AJE111" s="364"/>
      <c r="AJF111" s="364"/>
      <c r="AJG111" s="364"/>
      <c r="AJH111" s="364"/>
      <c r="AJI111" s="364"/>
      <c r="AJJ111" s="364"/>
      <c r="AJK111" s="364"/>
      <c r="AJL111" s="364"/>
      <c r="AJM111" s="364"/>
      <c r="AJN111" s="364"/>
      <c r="AJO111" s="364"/>
      <c r="AJP111" s="364"/>
      <c r="AJQ111" s="364"/>
      <c r="AJR111" s="364"/>
      <c r="AJS111" s="364"/>
      <c r="AJT111" s="364"/>
      <c r="AJU111" s="364"/>
      <c r="AJV111" s="364"/>
      <c r="AJW111" s="364"/>
      <c r="AJX111" s="364"/>
      <c r="AJY111" s="364"/>
      <c r="AJZ111" s="364"/>
      <c r="AKA111" s="364"/>
      <c r="AKB111" s="364"/>
      <c r="AKC111" s="364"/>
      <c r="AKD111" s="364"/>
      <c r="AKE111" s="364"/>
      <c r="AKF111" s="364"/>
      <c r="AKG111" s="364"/>
      <c r="AKH111" s="364"/>
      <c r="AKI111" s="364"/>
      <c r="AKJ111" s="364"/>
      <c r="AKK111" s="364"/>
      <c r="AKL111" s="364"/>
      <c r="AKM111" s="364"/>
      <c r="AKN111" s="364"/>
      <c r="AKO111" s="364"/>
      <c r="AKP111" s="364"/>
      <c r="AKQ111" s="364"/>
      <c r="AKR111" s="364"/>
      <c r="AKS111" s="364"/>
      <c r="AKT111" s="364"/>
      <c r="AKU111" s="364"/>
      <c r="AKV111" s="364"/>
      <c r="AKW111" s="364"/>
      <c r="AKX111" s="364"/>
      <c r="AKY111" s="364"/>
      <c r="AKZ111" s="364"/>
      <c r="ALA111" s="364"/>
      <c r="ALB111" s="364"/>
      <c r="ALC111" s="364"/>
      <c r="ALD111" s="364"/>
      <c r="ALE111" s="364"/>
      <c r="ALF111" s="364"/>
      <c r="ALG111" s="364"/>
      <c r="ALH111" s="364"/>
      <c r="ALI111" s="364"/>
      <c r="ALJ111" s="364"/>
      <c r="ALK111" s="364"/>
      <c r="ALL111" s="364"/>
      <c r="ALM111" s="364"/>
      <c r="ALN111" s="364"/>
      <c r="ALO111" s="364"/>
      <c r="ALP111" s="364"/>
      <c r="ALQ111" s="364"/>
      <c r="ALR111" s="364"/>
      <c r="ALS111" s="364"/>
      <c r="ALT111" s="364"/>
      <c r="ALU111" s="364"/>
      <c r="ALV111" s="364"/>
      <c r="ALW111" s="364"/>
      <c r="ALX111" s="364"/>
      <c r="ALY111" s="364"/>
      <c r="ALZ111" s="364"/>
      <c r="AMA111" s="364"/>
      <c r="AMB111" s="364"/>
      <c r="AMC111" s="364"/>
      <c r="AMD111" s="364"/>
      <c r="AME111" s="364"/>
      <c r="AMF111" s="364"/>
      <c r="AMG111" s="364"/>
      <c r="AMH111" s="364"/>
      <c r="AMI111" s="364"/>
      <c r="AMJ111" s="364"/>
      <c r="AMK111" s="364"/>
      <c r="AML111" s="364"/>
      <c r="AMM111" s="364"/>
      <c r="AMN111" s="364"/>
      <c r="AMO111" s="364"/>
      <c r="AMP111" s="364"/>
      <c r="AMQ111" s="364"/>
      <c r="AMR111" s="364"/>
      <c r="AMS111" s="364"/>
      <c r="AMT111" s="364"/>
      <c r="AMU111" s="364"/>
      <c r="AMV111" s="364"/>
      <c r="AMW111" s="364"/>
      <c r="AMX111" s="364"/>
      <c r="AMY111" s="364"/>
      <c r="AMZ111" s="364"/>
      <c r="ANA111" s="364"/>
      <c r="ANB111" s="364"/>
      <c r="ANC111" s="364"/>
      <c r="AND111" s="364"/>
      <c r="ANE111" s="364"/>
      <c r="ANF111" s="364"/>
      <c r="ANG111" s="364"/>
      <c r="ANH111" s="364"/>
      <c r="ANI111" s="364"/>
      <c r="ANJ111" s="364"/>
      <c r="ANK111" s="364"/>
      <c r="ANL111" s="364"/>
      <c r="ANM111" s="364"/>
      <c r="ANN111" s="364"/>
      <c r="ANO111" s="364"/>
      <c r="ANP111" s="364"/>
      <c r="ANQ111" s="364"/>
      <c r="ANR111" s="364"/>
      <c r="ANS111" s="364"/>
      <c r="ANT111" s="364"/>
      <c r="ANU111" s="364"/>
      <c r="ANV111" s="364"/>
      <c r="ANW111" s="364"/>
      <c r="ANX111" s="364"/>
      <c r="ANY111" s="364"/>
      <c r="ANZ111" s="364"/>
      <c r="AOA111" s="364"/>
      <c r="AOB111" s="364"/>
      <c r="AOC111" s="364"/>
      <c r="AOD111" s="364"/>
      <c r="AOE111" s="364"/>
      <c r="AOF111" s="364"/>
      <c r="AOG111" s="364"/>
      <c r="AOH111" s="364"/>
      <c r="AOI111" s="364"/>
      <c r="AOJ111" s="364"/>
      <c r="AOK111" s="364"/>
      <c r="AOL111" s="364"/>
      <c r="AOM111" s="364"/>
      <c r="AON111" s="364"/>
      <c r="AOO111" s="364"/>
      <c r="AOP111" s="364"/>
      <c r="AOQ111" s="364"/>
      <c r="AOR111" s="364"/>
      <c r="AOS111" s="364"/>
      <c r="AOT111" s="364"/>
      <c r="AOU111" s="364"/>
      <c r="AOV111" s="364"/>
      <c r="AOW111" s="364"/>
      <c r="AOX111" s="364"/>
      <c r="AOY111" s="364"/>
      <c r="AOZ111" s="364"/>
      <c r="APA111" s="364"/>
      <c r="APB111" s="364"/>
      <c r="APC111" s="364"/>
      <c r="APD111" s="364"/>
      <c r="APE111" s="364"/>
      <c r="APF111" s="364"/>
      <c r="APG111" s="364"/>
      <c r="APH111" s="364"/>
      <c r="API111" s="364"/>
      <c r="APJ111" s="364"/>
      <c r="APK111" s="364"/>
      <c r="APL111" s="364"/>
      <c r="APM111" s="364"/>
      <c r="APN111" s="364"/>
      <c r="APO111" s="364"/>
      <c r="APP111" s="364"/>
      <c r="APQ111" s="364"/>
      <c r="APR111" s="364"/>
      <c r="APS111" s="364"/>
      <c r="APT111" s="364"/>
      <c r="APU111" s="364"/>
      <c r="APV111" s="364"/>
      <c r="APW111" s="364"/>
      <c r="APX111" s="364"/>
      <c r="APY111" s="364"/>
      <c r="APZ111" s="364"/>
      <c r="AQA111" s="364"/>
      <c r="AQB111" s="364"/>
      <c r="AQC111" s="364"/>
      <c r="AQD111" s="364"/>
      <c r="AQE111" s="364"/>
      <c r="AQF111" s="364"/>
      <c r="AQG111" s="364"/>
      <c r="AQH111" s="364"/>
      <c r="AQI111" s="364"/>
      <c r="AQJ111" s="364"/>
      <c r="AQK111" s="364"/>
      <c r="AQL111" s="364"/>
      <c r="AQM111" s="364"/>
      <c r="AQN111" s="364"/>
      <c r="AQO111" s="364"/>
      <c r="AQP111" s="364"/>
      <c r="AQQ111" s="364"/>
      <c r="AQR111" s="364"/>
      <c r="AQS111" s="364"/>
      <c r="AQT111" s="364"/>
      <c r="AQU111" s="364"/>
      <c r="AQV111" s="364"/>
      <c r="AQW111" s="364"/>
      <c r="AQX111" s="364"/>
      <c r="AQY111" s="364"/>
      <c r="AQZ111" s="364"/>
      <c r="ARA111" s="364"/>
      <c r="ARB111" s="364"/>
      <c r="ARC111" s="364"/>
      <c r="ARD111" s="364"/>
      <c r="ARE111" s="364"/>
      <c r="ARF111" s="364"/>
      <c r="ARG111" s="364"/>
      <c r="ARH111" s="364"/>
      <c r="ARI111" s="364"/>
      <c r="ARJ111" s="364"/>
      <c r="ARK111" s="364"/>
      <c r="ARL111" s="364"/>
      <c r="ARM111" s="364"/>
      <c r="ARN111" s="364"/>
      <c r="ARO111" s="364"/>
      <c r="ARP111" s="364"/>
      <c r="ARQ111" s="364"/>
      <c r="ARR111" s="364"/>
      <c r="ARS111" s="364"/>
      <c r="ART111" s="364"/>
      <c r="ARU111" s="364"/>
      <c r="ARV111" s="364"/>
      <c r="ARW111" s="364"/>
      <c r="ARX111" s="364"/>
      <c r="ARY111" s="364"/>
      <c r="ARZ111" s="364"/>
      <c r="ASA111" s="364"/>
      <c r="ASB111" s="364"/>
      <c r="ASC111" s="364"/>
      <c r="ASD111" s="364"/>
      <c r="ASE111" s="364"/>
      <c r="ASF111" s="364"/>
      <c r="ASG111" s="364"/>
      <c r="ASH111" s="364"/>
      <c r="ASI111" s="364"/>
      <c r="ASJ111" s="364"/>
      <c r="ASK111" s="364"/>
      <c r="ASL111" s="364"/>
      <c r="ASM111" s="364"/>
      <c r="ASN111" s="364"/>
      <c r="ASO111" s="364"/>
      <c r="ASP111" s="364"/>
      <c r="ASQ111" s="364"/>
      <c r="ASR111" s="364"/>
      <c r="ASS111" s="364"/>
      <c r="AST111" s="364"/>
      <c r="ASU111" s="364"/>
      <c r="ASV111" s="364"/>
      <c r="ASW111" s="364"/>
      <c r="ASX111" s="364"/>
      <c r="ASY111" s="364"/>
      <c r="ASZ111" s="364"/>
      <c r="ATA111" s="364"/>
      <c r="ATB111" s="364"/>
      <c r="ATC111" s="364"/>
      <c r="ATD111" s="364"/>
      <c r="ATE111" s="364"/>
      <c r="ATF111" s="364"/>
      <c r="ATG111" s="364"/>
      <c r="ATH111" s="364"/>
      <c r="ATI111" s="364"/>
      <c r="ATJ111" s="364"/>
      <c r="ATK111" s="364"/>
      <c r="ATL111" s="364"/>
      <c r="ATM111" s="364"/>
      <c r="ATN111" s="364"/>
      <c r="ATO111" s="364"/>
      <c r="ATP111" s="364"/>
      <c r="ATQ111" s="364"/>
      <c r="ATR111" s="364"/>
      <c r="ATS111" s="364"/>
      <c r="ATT111" s="364"/>
      <c r="ATU111" s="364"/>
      <c r="ATV111" s="364"/>
      <c r="ATW111" s="364"/>
      <c r="ATX111" s="364"/>
      <c r="ATY111" s="364"/>
      <c r="ATZ111" s="364"/>
      <c r="AUA111" s="364"/>
      <c r="AUB111" s="364"/>
      <c r="AUC111" s="364"/>
      <c r="AUD111" s="364"/>
      <c r="AUE111" s="364"/>
      <c r="AUF111" s="364"/>
      <c r="AUG111" s="364"/>
      <c r="AUH111" s="364"/>
      <c r="AUI111" s="364"/>
      <c r="AUJ111" s="364"/>
      <c r="AUK111" s="364"/>
      <c r="AUL111" s="364"/>
      <c r="AUM111" s="364"/>
      <c r="AUN111" s="364"/>
      <c r="AUO111" s="364"/>
      <c r="AUP111" s="364"/>
      <c r="AUQ111" s="364"/>
      <c r="AUR111" s="364"/>
      <c r="AUS111" s="364"/>
      <c r="AUT111" s="364"/>
      <c r="AUU111" s="364"/>
      <c r="AUV111" s="364"/>
      <c r="AUW111" s="364"/>
      <c r="AUX111" s="364"/>
      <c r="AUY111" s="364"/>
      <c r="AUZ111" s="364"/>
      <c r="AVA111" s="364"/>
      <c r="AVB111" s="364"/>
      <c r="AVC111" s="364"/>
      <c r="AVD111" s="364"/>
      <c r="AVE111" s="364"/>
      <c r="AVF111" s="364"/>
      <c r="AVG111" s="364"/>
      <c r="AVH111" s="364"/>
      <c r="AVI111" s="364"/>
      <c r="AVJ111" s="364"/>
      <c r="AVK111" s="364"/>
      <c r="AVL111" s="364"/>
      <c r="AVM111" s="364"/>
      <c r="AVN111" s="364"/>
      <c r="AVO111" s="364"/>
      <c r="AVP111" s="364"/>
      <c r="AVQ111" s="364"/>
      <c r="AVR111" s="364"/>
      <c r="AVS111" s="364"/>
      <c r="AVT111" s="364"/>
      <c r="AVU111" s="364"/>
      <c r="AVV111" s="364"/>
      <c r="AVW111" s="364"/>
      <c r="AVX111" s="364"/>
      <c r="AVY111" s="364"/>
      <c r="AVZ111" s="364"/>
      <c r="AWA111" s="364"/>
      <c r="AWB111" s="364"/>
      <c r="AWC111" s="364"/>
      <c r="AWD111" s="364"/>
      <c r="AWE111" s="364"/>
      <c r="AWF111" s="364"/>
      <c r="AWG111" s="364"/>
      <c r="AWH111" s="364"/>
      <c r="AWI111" s="364"/>
      <c r="AWJ111" s="364"/>
      <c r="AWK111" s="364"/>
      <c r="AWL111" s="364"/>
      <c r="AWM111" s="364"/>
      <c r="AWN111" s="364"/>
      <c r="AWO111" s="364"/>
      <c r="AWP111" s="364"/>
      <c r="AWQ111" s="364"/>
      <c r="AWR111" s="364"/>
      <c r="AWS111" s="364"/>
      <c r="AWT111" s="364"/>
      <c r="AWU111" s="364"/>
      <c r="AWV111" s="364"/>
      <c r="AWW111" s="364"/>
      <c r="AWX111" s="364"/>
      <c r="AWY111" s="364"/>
      <c r="AWZ111" s="364"/>
      <c r="AXA111" s="364"/>
      <c r="AXB111" s="364"/>
      <c r="AXC111" s="364"/>
      <c r="AXD111" s="364"/>
      <c r="AXE111" s="364"/>
      <c r="AXF111" s="364"/>
      <c r="AXG111" s="364"/>
      <c r="AXH111" s="364"/>
      <c r="AXI111" s="364"/>
      <c r="AXJ111" s="364"/>
      <c r="AXK111" s="364"/>
      <c r="AXL111" s="364"/>
      <c r="AXM111" s="364"/>
      <c r="AXN111" s="364"/>
      <c r="AXO111" s="364"/>
      <c r="AXP111" s="364"/>
      <c r="AXQ111" s="364"/>
      <c r="AXR111" s="364"/>
      <c r="AXS111" s="364"/>
      <c r="AXT111" s="364"/>
      <c r="AXU111" s="364"/>
      <c r="AXV111" s="364"/>
      <c r="AXW111" s="364"/>
      <c r="AXX111" s="364"/>
      <c r="AXY111" s="364"/>
      <c r="AXZ111" s="364"/>
      <c r="AYA111" s="364"/>
      <c r="AYB111" s="364"/>
      <c r="AYC111" s="364"/>
      <c r="AYD111" s="364"/>
      <c r="AYE111" s="364"/>
      <c r="AYF111" s="364"/>
      <c r="AYG111" s="364"/>
      <c r="AYH111" s="364"/>
      <c r="AYI111" s="364"/>
      <c r="AYJ111" s="364"/>
      <c r="AYK111" s="364"/>
      <c r="AYL111" s="364"/>
      <c r="AYM111" s="364"/>
      <c r="AYN111" s="364"/>
      <c r="AYO111" s="364"/>
      <c r="AYP111" s="364"/>
      <c r="AYQ111" s="364"/>
      <c r="AYR111" s="364"/>
      <c r="AYS111" s="364"/>
      <c r="AYT111" s="364"/>
      <c r="AYU111" s="364"/>
      <c r="AYV111" s="364"/>
      <c r="AYW111" s="364"/>
      <c r="AYX111" s="364"/>
      <c r="AYY111" s="364"/>
      <c r="AYZ111" s="364"/>
      <c r="AZA111" s="364"/>
      <c r="AZB111" s="364"/>
      <c r="AZC111" s="364"/>
      <c r="AZD111" s="364"/>
      <c r="AZE111" s="364"/>
      <c r="AZF111" s="364"/>
      <c r="AZG111" s="364"/>
      <c r="AZH111" s="364"/>
      <c r="AZI111" s="364"/>
      <c r="AZJ111" s="364"/>
      <c r="AZK111" s="364"/>
      <c r="AZL111" s="364"/>
      <c r="AZM111" s="364"/>
      <c r="AZN111" s="364"/>
      <c r="AZO111" s="364"/>
      <c r="AZP111" s="364"/>
      <c r="AZQ111" s="364"/>
      <c r="AZR111" s="364"/>
      <c r="AZS111" s="364"/>
      <c r="AZT111" s="364"/>
      <c r="AZU111" s="364"/>
      <c r="AZV111" s="364"/>
      <c r="AZW111" s="364"/>
      <c r="AZX111" s="364"/>
      <c r="AZY111" s="364"/>
      <c r="AZZ111" s="364"/>
      <c r="BAA111" s="364"/>
      <c r="BAB111" s="364"/>
      <c r="BAC111" s="364"/>
      <c r="BAD111" s="364"/>
      <c r="BAE111" s="364"/>
      <c r="BAF111" s="364"/>
      <c r="BAG111" s="364"/>
      <c r="BAH111" s="364"/>
      <c r="BAI111" s="364"/>
      <c r="BAJ111" s="364"/>
      <c r="BAK111" s="364"/>
      <c r="BAL111" s="364"/>
      <c r="BAM111" s="364"/>
      <c r="BAN111" s="364"/>
      <c r="BAO111" s="364"/>
      <c r="BAP111" s="364"/>
      <c r="BAQ111" s="364"/>
      <c r="BAR111" s="364"/>
      <c r="BAS111" s="364"/>
      <c r="BAT111" s="364"/>
      <c r="BAU111" s="364"/>
      <c r="BAV111" s="364"/>
      <c r="BAW111" s="364"/>
      <c r="BAX111" s="364"/>
      <c r="BAY111" s="364"/>
      <c r="BAZ111" s="364"/>
      <c r="BBA111" s="364"/>
      <c r="BBB111" s="364"/>
      <c r="BBC111" s="364"/>
      <c r="BBD111" s="364"/>
      <c r="BBE111" s="364"/>
      <c r="BBF111" s="364"/>
      <c r="BBG111" s="364"/>
      <c r="BBH111" s="364"/>
      <c r="BBI111" s="364"/>
      <c r="BBJ111" s="364"/>
      <c r="BBK111" s="364"/>
      <c r="BBL111" s="364"/>
      <c r="BBM111" s="364"/>
      <c r="BBN111" s="364"/>
      <c r="BBO111" s="364"/>
      <c r="BBP111" s="364"/>
      <c r="BBQ111" s="364"/>
      <c r="BBR111" s="364"/>
      <c r="BBS111" s="364"/>
      <c r="BBT111" s="364"/>
      <c r="BBU111" s="364"/>
      <c r="BBV111" s="364"/>
      <c r="BBW111" s="364"/>
      <c r="BBX111" s="364"/>
      <c r="BBY111" s="364"/>
      <c r="BBZ111" s="364"/>
      <c r="BCA111" s="364"/>
      <c r="BCB111" s="364"/>
      <c r="BCC111" s="364"/>
      <c r="BCD111" s="364"/>
      <c r="BCE111" s="364"/>
      <c r="BCF111" s="364"/>
      <c r="BCG111" s="364"/>
      <c r="BCH111" s="364"/>
      <c r="BCI111" s="364"/>
      <c r="BCJ111" s="364"/>
      <c r="BCK111" s="364"/>
      <c r="BCL111" s="364"/>
      <c r="BCM111" s="364"/>
      <c r="BCN111" s="364"/>
      <c r="BCO111" s="364"/>
      <c r="BCP111" s="364"/>
      <c r="BCQ111" s="364"/>
      <c r="BCR111" s="364"/>
      <c r="BCS111" s="364"/>
      <c r="BCT111" s="364"/>
      <c r="BCU111" s="364"/>
      <c r="BCV111" s="364"/>
      <c r="BCW111" s="364"/>
      <c r="BCX111" s="364"/>
      <c r="BCY111" s="364"/>
      <c r="BCZ111" s="364"/>
      <c r="BDA111" s="364"/>
      <c r="BDB111" s="364"/>
      <c r="BDC111" s="364"/>
      <c r="BDD111" s="364"/>
      <c r="BDE111" s="364"/>
      <c r="BDF111" s="364"/>
      <c r="BDG111" s="364"/>
      <c r="BDH111" s="364"/>
      <c r="BDI111" s="364"/>
      <c r="BDJ111" s="364"/>
      <c r="BDK111" s="364"/>
      <c r="BDL111" s="364"/>
      <c r="BDM111" s="364"/>
      <c r="BDN111" s="364"/>
      <c r="BDO111" s="364"/>
      <c r="BDP111" s="364"/>
      <c r="BDQ111" s="364"/>
      <c r="BDR111" s="364"/>
      <c r="BDS111" s="364"/>
      <c r="BDT111" s="364"/>
      <c r="BDU111" s="364"/>
      <c r="BDV111" s="364"/>
      <c r="BDW111" s="364"/>
      <c r="BDX111" s="364"/>
      <c r="BDY111" s="364"/>
      <c r="BDZ111" s="364"/>
      <c r="BEA111" s="364"/>
      <c r="BEB111" s="364"/>
      <c r="BEC111" s="364"/>
      <c r="BED111" s="364"/>
      <c r="BEE111" s="364"/>
      <c r="BEF111" s="364"/>
      <c r="BEG111" s="364"/>
      <c r="BEH111" s="364"/>
      <c r="BEI111" s="364"/>
      <c r="BEJ111" s="364"/>
      <c r="BEK111" s="364"/>
      <c r="BEL111" s="364"/>
      <c r="BEM111" s="364"/>
      <c r="BEN111" s="364"/>
      <c r="BEO111" s="364"/>
      <c r="BEP111" s="364"/>
      <c r="BEQ111" s="364"/>
      <c r="BER111" s="364"/>
      <c r="BES111" s="364"/>
      <c r="BET111" s="364"/>
      <c r="BEU111" s="364"/>
      <c r="BEV111" s="364"/>
      <c r="BEW111" s="364"/>
      <c r="BEX111" s="364"/>
      <c r="BEY111" s="364"/>
      <c r="BEZ111" s="364"/>
      <c r="BFA111" s="364"/>
      <c r="BFB111" s="364"/>
      <c r="BFC111" s="364"/>
      <c r="BFD111" s="364"/>
      <c r="BFE111" s="364"/>
      <c r="BFF111" s="364"/>
      <c r="BFG111" s="364"/>
      <c r="BFH111" s="364"/>
      <c r="BFI111" s="364"/>
      <c r="BFJ111" s="364"/>
      <c r="BFK111" s="364"/>
      <c r="BFL111" s="364"/>
      <c r="BFM111" s="364"/>
      <c r="BFN111" s="364"/>
      <c r="BFO111" s="364"/>
      <c r="BFP111" s="364"/>
      <c r="BFQ111" s="364"/>
      <c r="BFR111" s="364"/>
      <c r="BFS111" s="364"/>
      <c r="BFT111" s="364"/>
      <c r="BFU111" s="364"/>
      <c r="BFV111" s="364"/>
      <c r="BFW111" s="364"/>
      <c r="BFX111" s="364"/>
      <c r="BFY111" s="364"/>
      <c r="BFZ111" s="364"/>
      <c r="BGA111" s="364"/>
      <c r="BGB111" s="364"/>
      <c r="BGC111" s="364"/>
      <c r="BGD111" s="364"/>
      <c r="BGE111" s="364"/>
      <c r="BGF111" s="364"/>
      <c r="BGG111" s="364"/>
      <c r="BGH111" s="364"/>
      <c r="BGI111" s="364"/>
      <c r="BGJ111" s="364"/>
      <c r="BGK111" s="364"/>
      <c r="BGL111" s="364"/>
      <c r="BGM111" s="364"/>
      <c r="BGN111" s="364"/>
      <c r="BGO111" s="364"/>
      <c r="BGP111" s="364"/>
      <c r="BGQ111" s="364"/>
      <c r="BGR111" s="364"/>
      <c r="BGS111" s="364"/>
      <c r="BGT111" s="364"/>
      <c r="BGU111" s="364"/>
      <c r="BGV111" s="364"/>
      <c r="BGW111" s="364"/>
      <c r="BGX111" s="364"/>
      <c r="BGY111" s="364"/>
      <c r="BGZ111" s="364"/>
      <c r="BHA111" s="364"/>
      <c r="BHB111" s="364"/>
      <c r="BHC111" s="364"/>
      <c r="BHD111" s="364"/>
      <c r="BHE111" s="364"/>
      <c r="BHF111" s="364"/>
      <c r="BHG111" s="364"/>
      <c r="BHH111" s="364"/>
      <c r="BHI111" s="364"/>
      <c r="BHJ111" s="364"/>
      <c r="BHK111" s="364"/>
      <c r="BHL111" s="364"/>
      <c r="BHM111" s="364"/>
      <c r="BHN111" s="364"/>
      <c r="BHO111" s="364"/>
      <c r="BHP111" s="364"/>
      <c r="BHQ111" s="364"/>
      <c r="BHR111" s="364"/>
      <c r="BHS111" s="364"/>
      <c r="BHT111" s="364"/>
      <c r="BHU111" s="364"/>
      <c r="BHV111" s="364"/>
      <c r="BHW111" s="364"/>
      <c r="BHX111" s="364"/>
      <c r="BHY111" s="364"/>
      <c r="BHZ111" s="364"/>
      <c r="BIA111" s="364"/>
      <c r="BIB111" s="364"/>
      <c r="BIC111" s="364"/>
      <c r="BID111" s="364"/>
      <c r="BIE111" s="364"/>
      <c r="BIF111" s="364"/>
      <c r="BIG111" s="364"/>
      <c r="BIH111" s="364"/>
      <c r="BII111" s="364"/>
      <c r="BIJ111" s="364"/>
      <c r="BIK111" s="364"/>
      <c r="BIL111" s="364"/>
      <c r="BIM111" s="364"/>
      <c r="BIN111" s="364"/>
      <c r="BIO111" s="364"/>
      <c r="BIP111" s="364"/>
      <c r="BIQ111" s="364"/>
      <c r="BIR111" s="364"/>
      <c r="BIS111" s="364"/>
      <c r="BIT111" s="364"/>
      <c r="BIU111" s="364"/>
      <c r="BIV111" s="364"/>
      <c r="BIW111" s="364"/>
      <c r="BIX111" s="364"/>
      <c r="BIY111" s="364"/>
      <c r="BIZ111" s="364"/>
      <c r="BJA111" s="364"/>
      <c r="BJB111" s="364"/>
      <c r="BJC111" s="364"/>
      <c r="BJD111" s="364"/>
      <c r="BJE111" s="364"/>
      <c r="BJF111" s="364"/>
      <c r="BJG111" s="364"/>
      <c r="BJH111" s="364"/>
      <c r="BJI111" s="364"/>
      <c r="BJJ111" s="364"/>
      <c r="BJK111" s="364"/>
      <c r="BJL111" s="364"/>
      <c r="BJM111" s="364"/>
      <c r="BJN111" s="364"/>
      <c r="BJO111" s="364"/>
      <c r="BJP111" s="364"/>
      <c r="BJQ111" s="364"/>
      <c r="BJR111" s="364"/>
      <c r="BJS111" s="364"/>
      <c r="BJT111" s="364"/>
      <c r="BJU111" s="364"/>
      <c r="BJV111" s="364"/>
      <c r="BJW111" s="364"/>
      <c r="BJX111" s="364"/>
      <c r="BJY111" s="364"/>
      <c r="BJZ111" s="364"/>
      <c r="BKA111" s="364"/>
      <c r="BKB111" s="364"/>
      <c r="BKC111" s="364"/>
      <c r="BKD111" s="364"/>
      <c r="BKE111" s="364"/>
      <c r="BKF111" s="364"/>
      <c r="BKG111" s="364"/>
      <c r="BKH111" s="364"/>
      <c r="BKI111" s="364"/>
      <c r="BKJ111" s="364"/>
      <c r="BKK111" s="364"/>
      <c r="BKL111" s="364"/>
      <c r="BKM111" s="364"/>
      <c r="BKN111" s="364"/>
      <c r="BKO111" s="364"/>
      <c r="BKP111" s="364"/>
      <c r="BKQ111" s="364"/>
      <c r="BKR111" s="364"/>
      <c r="BKS111" s="364"/>
      <c r="BKT111" s="364"/>
      <c r="BKU111" s="364"/>
      <c r="BKV111" s="364"/>
      <c r="BKW111" s="364"/>
      <c r="BKX111" s="364"/>
      <c r="BKY111" s="364"/>
      <c r="BKZ111" s="364"/>
      <c r="BLA111" s="364"/>
      <c r="BLB111" s="364"/>
      <c r="BLC111" s="364"/>
      <c r="BLD111" s="364"/>
      <c r="BLE111" s="364"/>
      <c r="BLF111" s="364"/>
      <c r="BLG111" s="364"/>
      <c r="BLH111" s="364"/>
      <c r="BLI111" s="364"/>
      <c r="BLJ111" s="364"/>
      <c r="BLK111" s="364"/>
      <c r="BLL111" s="364"/>
      <c r="BLM111" s="364"/>
      <c r="BLN111" s="364"/>
      <c r="BLO111" s="364"/>
      <c r="BLP111" s="364"/>
      <c r="BLQ111" s="364"/>
      <c r="BLR111" s="364"/>
      <c r="BLS111" s="364"/>
      <c r="BLT111" s="364"/>
      <c r="BLU111" s="364"/>
      <c r="BLV111" s="364"/>
      <c r="BLW111" s="364"/>
      <c r="BLX111" s="364"/>
      <c r="BLY111" s="364"/>
      <c r="BLZ111" s="364"/>
      <c r="BMA111" s="364"/>
      <c r="BMB111" s="364"/>
      <c r="BMC111" s="364"/>
      <c r="BMD111" s="364"/>
      <c r="BME111" s="364"/>
      <c r="BMF111" s="364"/>
      <c r="BMG111" s="364"/>
      <c r="BMH111" s="364"/>
      <c r="BMI111" s="364"/>
      <c r="BMJ111" s="364"/>
      <c r="BMK111" s="364"/>
      <c r="BML111" s="364"/>
      <c r="BMM111" s="364"/>
      <c r="BMN111" s="364"/>
      <c r="BMO111" s="364"/>
      <c r="BMP111" s="364"/>
      <c r="BMQ111" s="364"/>
      <c r="BMR111" s="364"/>
      <c r="BMS111" s="364"/>
      <c r="BMT111" s="364"/>
      <c r="BMU111" s="364"/>
      <c r="BMV111" s="364"/>
      <c r="BMW111" s="364"/>
      <c r="BMX111" s="364"/>
      <c r="BMY111" s="364"/>
      <c r="BMZ111" s="364"/>
      <c r="BNA111" s="364"/>
      <c r="BNB111" s="364"/>
      <c r="BNC111" s="364"/>
      <c r="BND111" s="364"/>
      <c r="BNE111" s="364"/>
      <c r="BNF111" s="364"/>
      <c r="BNG111" s="364"/>
      <c r="BNH111" s="364"/>
      <c r="BNI111" s="364"/>
      <c r="BNJ111" s="364"/>
      <c r="BNK111" s="364"/>
      <c r="BNL111" s="364"/>
      <c r="BNM111" s="364"/>
      <c r="BNN111" s="364"/>
      <c r="BNO111" s="364"/>
      <c r="BNP111" s="364"/>
      <c r="BNQ111" s="364"/>
      <c r="BNR111" s="364"/>
      <c r="BNS111" s="364"/>
      <c r="BNT111" s="364"/>
      <c r="BNU111" s="364"/>
      <c r="BNV111" s="364"/>
      <c r="BNW111" s="364"/>
      <c r="BNX111" s="364"/>
      <c r="BNY111" s="364"/>
      <c r="BNZ111" s="364"/>
      <c r="BOA111" s="364"/>
      <c r="BOB111" s="364"/>
      <c r="BOC111" s="364"/>
      <c r="BOD111" s="364"/>
      <c r="BOE111" s="364"/>
      <c r="BOF111" s="364"/>
      <c r="BOG111" s="364"/>
      <c r="BOH111" s="364"/>
      <c r="BOI111" s="364"/>
      <c r="BOJ111" s="364"/>
      <c r="BOK111" s="364"/>
      <c r="BOL111" s="364"/>
      <c r="BOM111" s="364"/>
      <c r="BON111" s="364"/>
      <c r="BOO111" s="364"/>
      <c r="BOP111" s="364"/>
      <c r="BOQ111" s="364"/>
      <c r="BOR111" s="364"/>
      <c r="BOS111" s="364"/>
      <c r="BOT111" s="364"/>
      <c r="BOU111" s="364"/>
      <c r="BOV111" s="364"/>
      <c r="BOW111" s="364"/>
      <c r="BOX111" s="364"/>
      <c r="BOY111" s="364"/>
      <c r="BOZ111" s="364"/>
      <c r="BPA111" s="364"/>
      <c r="BPB111" s="364"/>
      <c r="BPC111" s="364"/>
      <c r="BPD111" s="364"/>
      <c r="BPE111" s="364"/>
      <c r="BPF111" s="364"/>
      <c r="BPG111" s="364"/>
      <c r="BPH111" s="364"/>
      <c r="BPI111" s="364"/>
      <c r="BPJ111" s="364"/>
      <c r="BPK111" s="364"/>
      <c r="BPL111" s="364"/>
      <c r="BPM111" s="364"/>
      <c r="BPN111" s="364"/>
      <c r="BPO111" s="364"/>
      <c r="BPP111" s="364"/>
      <c r="BPQ111" s="364"/>
      <c r="BPR111" s="364"/>
      <c r="BPS111" s="364"/>
      <c r="BPT111" s="364"/>
      <c r="BPU111" s="364"/>
      <c r="BPV111" s="364"/>
      <c r="BPW111" s="364"/>
      <c r="BPX111" s="364"/>
      <c r="BPY111" s="364"/>
      <c r="BPZ111" s="364"/>
      <c r="BQA111" s="364"/>
      <c r="BQB111" s="364"/>
      <c r="BQC111" s="364"/>
      <c r="BQD111" s="364"/>
      <c r="BQE111" s="364"/>
      <c r="BQF111" s="364"/>
      <c r="BQG111" s="364"/>
      <c r="BQH111" s="364"/>
      <c r="BQI111" s="364"/>
      <c r="BQJ111" s="364"/>
      <c r="BQK111" s="364"/>
      <c r="BQL111" s="364"/>
      <c r="BQM111" s="364"/>
      <c r="BQN111" s="364"/>
      <c r="BQO111" s="364"/>
      <c r="BQP111" s="364"/>
      <c r="BQQ111" s="364"/>
      <c r="BQR111" s="364"/>
      <c r="BQS111" s="364"/>
      <c r="BQT111" s="364"/>
      <c r="BQU111" s="364"/>
      <c r="BQV111" s="364"/>
      <c r="BQW111" s="364"/>
      <c r="BQX111" s="364"/>
      <c r="BQY111" s="364"/>
      <c r="BQZ111" s="364"/>
      <c r="BRA111" s="364"/>
      <c r="BRB111" s="364"/>
      <c r="BRC111" s="364"/>
      <c r="BRD111" s="364"/>
      <c r="BRE111" s="364"/>
      <c r="BRF111" s="364"/>
      <c r="BRG111" s="364"/>
      <c r="BRH111" s="364"/>
      <c r="BRI111" s="364"/>
      <c r="BRJ111" s="364"/>
      <c r="BRK111" s="364"/>
      <c r="BRL111" s="364"/>
      <c r="BRM111" s="364"/>
      <c r="BRN111" s="364"/>
      <c r="BRO111" s="364"/>
      <c r="BRP111" s="364"/>
      <c r="BRQ111" s="364"/>
      <c r="BRR111" s="364"/>
      <c r="BRS111" s="364"/>
      <c r="BRT111" s="364"/>
      <c r="BRU111" s="364"/>
      <c r="BRV111" s="364"/>
      <c r="BRW111" s="364"/>
      <c r="BRX111" s="364"/>
      <c r="BRY111" s="364"/>
      <c r="BRZ111" s="364"/>
      <c r="BSA111" s="364"/>
      <c r="BSB111" s="364"/>
      <c r="BSC111" s="364"/>
      <c r="BSD111" s="364"/>
      <c r="BSE111" s="364"/>
      <c r="BSF111" s="364"/>
      <c r="BSG111" s="364"/>
      <c r="BSH111" s="364"/>
      <c r="BSI111" s="364"/>
      <c r="BSJ111" s="364"/>
      <c r="BSK111" s="364"/>
      <c r="BSL111" s="364"/>
      <c r="BSM111" s="364"/>
      <c r="BSN111" s="364"/>
      <c r="BSO111" s="364"/>
      <c r="BSP111" s="364"/>
      <c r="BSQ111" s="364"/>
      <c r="BSR111" s="364"/>
      <c r="BSS111" s="364"/>
      <c r="BST111" s="364"/>
      <c r="BSU111" s="364"/>
      <c r="BSV111" s="364"/>
      <c r="BSW111" s="364"/>
      <c r="BSX111" s="364"/>
      <c r="BSY111" s="364"/>
      <c r="BSZ111" s="364"/>
      <c r="BTA111" s="364"/>
      <c r="BTB111" s="364"/>
      <c r="BTC111" s="364"/>
      <c r="BTD111" s="364"/>
      <c r="BTE111" s="364"/>
      <c r="BTF111" s="364"/>
      <c r="BTG111" s="364"/>
      <c r="BTH111" s="364"/>
      <c r="BTI111" s="364"/>
      <c r="BTJ111" s="364"/>
      <c r="BTK111" s="364"/>
      <c r="BTL111" s="364"/>
      <c r="BTM111" s="364"/>
      <c r="BTN111" s="364"/>
      <c r="BTO111" s="364"/>
      <c r="BTP111" s="364"/>
      <c r="BTQ111" s="364"/>
      <c r="BTR111" s="364"/>
      <c r="BTS111" s="364"/>
      <c r="BTT111" s="364"/>
      <c r="BTU111" s="364"/>
      <c r="BTV111" s="364"/>
      <c r="BTW111" s="364"/>
      <c r="BTX111" s="364"/>
      <c r="BTY111" s="364"/>
      <c r="BTZ111" s="364"/>
      <c r="BUA111" s="364"/>
      <c r="BUB111" s="364"/>
      <c r="BUC111" s="364"/>
      <c r="BUD111" s="364"/>
      <c r="BUE111" s="364"/>
      <c r="BUF111" s="364"/>
      <c r="BUG111" s="364"/>
      <c r="BUH111" s="364"/>
      <c r="BUI111" s="364"/>
      <c r="BUJ111" s="364"/>
      <c r="BUK111" s="364"/>
      <c r="BUL111" s="364"/>
      <c r="BUM111" s="364"/>
      <c r="BUN111" s="364"/>
      <c r="BUO111" s="364"/>
      <c r="BUP111" s="364"/>
      <c r="BUQ111" s="364"/>
      <c r="BUR111" s="364"/>
      <c r="BUS111" s="364"/>
      <c r="BUT111" s="364"/>
      <c r="BUU111" s="364"/>
      <c r="BUV111" s="364"/>
      <c r="BUW111" s="364"/>
      <c r="BUX111" s="364"/>
      <c r="BUY111" s="364"/>
      <c r="BUZ111" s="364"/>
      <c r="BVA111" s="364"/>
      <c r="BVB111" s="364"/>
      <c r="BVC111" s="364"/>
      <c r="BVD111" s="364"/>
      <c r="BVE111" s="364"/>
      <c r="BVF111" s="364"/>
      <c r="BVG111" s="364"/>
      <c r="BVH111" s="364"/>
      <c r="BVI111" s="364"/>
      <c r="BVJ111" s="364"/>
      <c r="BVK111" s="364"/>
      <c r="BVL111" s="364"/>
      <c r="BVM111" s="364"/>
      <c r="BVN111" s="364"/>
      <c r="BVO111" s="364"/>
      <c r="BVP111" s="364"/>
      <c r="BVQ111" s="364"/>
      <c r="BVR111" s="364"/>
      <c r="BVS111" s="364"/>
      <c r="BVT111" s="364"/>
      <c r="BVU111" s="364"/>
      <c r="BVV111" s="364"/>
      <c r="BVW111" s="364"/>
      <c r="BVX111" s="364"/>
      <c r="BVY111" s="364"/>
      <c r="BVZ111" s="364"/>
      <c r="BWA111" s="364"/>
      <c r="BWB111" s="364"/>
      <c r="BWC111" s="364"/>
      <c r="BWD111" s="364"/>
      <c r="BWE111" s="364"/>
      <c r="BWF111" s="364"/>
      <c r="BWG111" s="364"/>
      <c r="BWH111" s="364"/>
      <c r="BWI111" s="364"/>
      <c r="BWJ111" s="364"/>
      <c r="BWK111" s="364"/>
      <c r="BWL111" s="364"/>
      <c r="BWM111" s="364"/>
      <c r="BWN111" s="364"/>
      <c r="BWO111" s="364"/>
      <c r="BWP111" s="364"/>
      <c r="BWQ111" s="364"/>
      <c r="BWR111" s="364"/>
      <c r="BWS111" s="364"/>
      <c r="BWT111" s="364"/>
      <c r="BWU111" s="364"/>
      <c r="BWV111" s="364"/>
      <c r="BWW111" s="364"/>
      <c r="BWX111" s="364"/>
      <c r="BWY111" s="364"/>
      <c r="BWZ111" s="364"/>
      <c r="BXA111" s="364"/>
      <c r="BXB111" s="364"/>
      <c r="BXC111" s="364"/>
      <c r="BXD111" s="364"/>
      <c r="BXE111" s="364"/>
      <c r="BXF111" s="364"/>
      <c r="BXG111" s="364"/>
      <c r="BXH111" s="364"/>
      <c r="BXI111" s="364"/>
      <c r="BXJ111" s="364"/>
      <c r="BXK111" s="364"/>
      <c r="BXL111" s="364"/>
      <c r="BXM111" s="364"/>
      <c r="BXN111" s="364"/>
      <c r="BXO111" s="364"/>
      <c r="BXP111" s="364"/>
      <c r="BXQ111" s="364"/>
      <c r="BXR111" s="364"/>
      <c r="BXS111" s="364"/>
      <c r="BXT111" s="364"/>
      <c r="BXU111" s="364"/>
      <c r="BXV111" s="364"/>
      <c r="BXW111" s="364"/>
      <c r="BXX111" s="364"/>
      <c r="BXY111" s="364"/>
      <c r="BXZ111" s="364"/>
      <c r="BYA111" s="364"/>
      <c r="BYB111" s="364"/>
      <c r="BYC111" s="364"/>
      <c r="BYD111" s="364"/>
      <c r="BYE111" s="364"/>
      <c r="BYF111" s="364"/>
      <c r="BYG111" s="364"/>
      <c r="BYH111" s="364"/>
      <c r="BYI111" s="364"/>
      <c r="BYJ111" s="364"/>
      <c r="BYK111" s="364"/>
      <c r="BYL111" s="364"/>
      <c r="BYM111" s="364"/>
      <c r="BYN111" s="364"/>
      <c r="BYO111" s="364"/>
      <c r="BYP111" s="364"/>
      <c r="BYQ111" s="364"/>
      <c r="BYR111" s="364"/>
      <c r="BYS111" s="364"/>
      <c r="BYT111" s="364"/>
      <c r="BYU111" s="364"/>
      <c r="BYV111" s="364"/>
      <c r="BYW111" s="364"/>
      <c r="BYX111" s="364"/>
      <c r="BYY111" s="364"/>
      <c r="BYZ111" s="364"/>
      <c r="BZA111" s="364"/>
      <c r="BZB111" s="364"/>
      <c r="BZC111" s="364"/>
      <c r="BZD111" s="364"/>
      <c r="BZE111" s="364"/>
      <c r="BZF111" s="364"/>
      <c r="BZG111" s="364"/>
      <c r="BZH111" s="364"/>
      <c r="BZI111" s="364"/>
      <c r="BZJ111" s="364"/>
      <c r="BZK111" s="364"/>
      <c r="BZL111" s="364"/>
      <c r="BZM111" s="364"/>
      <c r="BZN111" s="364"/>
      <c r="BZO111" s="364"/>
      <c r="BZP111" s="364"/>
      <c r="BZQ111" s="364"/>
      <c r="BZR111" s="364"/>
      <c r="BZS111" s="364"/>
      <c r="BZT111" s="364"/>
      <c r="BZU111" s="364"/>
      <c r="BZV111" s="364"/>
      <c r="BZW111" s="364"/>
      <c r="BZX111" s="364"/>
      <c r="BZY111" s="364"/>
      <c r="BZZ111" s="364"/>
      <c r="CAA111" s="364"/>
      <c r="CAB111" s="364"/>
      <c r="CAC111" s="364"/>
      <c r="CAD111" s="364"/>
      <c r="CAE111" s="364"/>
      <c r="CAF111" s="364"/>
      <c r="CAG111" s="364"/>
      <c r="CAH111" s="364"/>
      <c r="CAI111" s="364"/>
      <c r="CAJ111" s="364"/>
      <c r="CAK111" s="364"/>
      <c r="CAL111" s="364"/>
      <c r="CAM111" s="364"/>
      <c r="CAN111" s="364"/>
      <c r="CAO111" s="364"/>
      <c r="CAP111" s="364"/>
      <c r="CAQ111" s="364"/>
      <c r="CAR111" s="364"/>
      <c r="CAS111" s="364"/>
      <c r="CAT111" s="364"/>
      <c r="CAU111" s="364"/>
      <c r="CAV111" s="364"/>
      <c r="CAW111" s="364"/>
      <c r="CAX111" s="364"/>
      <c r="CAY111" s="364"/>
      <c r="CAZ111" s="364"/>
      <c r="CBA111" s="364"/>
      <c r="CBB111" s="364"/>
      <c r="CBC111" s="364"/>
      <c r="CBD111" s="364"/>
      <c r="CBE111" s="364"/>
      <c r="CBF111" s="364"/>
      <c r="CBG111" s="364"/>
      <c r="CBH111" s="364"/>
      <c r="CBI111" s="364"/>
      <c r="CBJ111" s="364"/>
      <c r="CBK111" s="364"/>
      <c r="CBL111" s="364"/>
      <c r="CBM111" s="364"/>
      <c r="CBN111" s="364"/>
      <c r="CBO111" s="364"/>
      <c r="CBP111" s="364"/>
      <c r="CBQ111" s="364"/>
      <c r="CBR111" s="364"/>
      <c r="CBS111" s="364"/>
      <c r="CBT111" s="364"/>
      <c r="CBU111" s="364"/>
      <c r="CBV111" s="364"/>
      <c r="CBW111" s="364"/>
      <c r="CBX111" s="364"/>
      <c r="CBY111" s="364"/>
      <c r="CBZ111" s="364"/>
      <c r="CCA111" s="364"/>
      <c r="CCB111" s="364"/>
      <c r="CCC111" s="364"/>
      <c r="CCD111" s="364"/>
      <c r="CCE111" s="364"/>
      <c r="CCF111" s="364"/>
      <c r="CCG111" s="364"/>
      <c r="CCH111" s="364"/>
      <c r="CCI111" s="364"/>
      <c r="CCJ111" s="364"/>
      <c r="CCK111" s="364"/>
      <c r="CCL111" s="364"/>
      <c r="CCM111" s="364"/>
      <c r="CCN111" s="364"/>
      <c r="CCO111" s="364"/>
      <c r="CCP111" s="364"/>
      <c r="CCQ111" s="364"/>
      <c r="CCR111" s="364"/>
      <c r="CCS111" s="364"/>
      <c r="CCT111" s="364"/>
      <c r="CCU111" s="364"/>
      <c r="CCV111" s="364"/>
      <c r="CCW111" s="364"/>
      <c r="CCX111" s="364"/>
      <c r="CCY111" s="364"/>
      <c r="CCZ111" s="364"/>
      <c r="CDA111" s="364"/>
      <c r="CDB111" s="364"/>
      <c r="CDC111" s="364"/>
      <c r="CDD111" s="364"/>
      <c r="CDE111" s="364"/>
      <c r="CDF111" s="364"/>
      <c r="CDG111" s="364"/>
      <c r="CDH111" s="364"/>
      <c r="CDI111" s="364"/>
      <c r="CDJ111" s="364"/>
      <c r="CDK111" s="364"/>
      <c r="CDL111" s="364"/>
      <c r="CDM111" s="364"/>
      <c r="CDN111" s="364"/>
      <c r="CDO111" s="364"/>
      <c r="CDP111" s="364"/>
      <c r="CDQ111" s="364"/>
      <c r="CDR111" s="364"/>
      <c r="CDS111" s="364"/>
      <c r="CDT111" s="364"/>
      <c r="CDU111" s="364"/>
      <c r="CDV111" s="364"/>
      <c r="CDW111" s="364"/>
      <c r="CDX111" s="364"/>
      <c r="CDY111" s="364"/>
      <c r="CDZ111" s="364"/>
      <c r="CEA111" s="364"/>
      <c r="CEB111" s="364"/>
      <c r="CEC111" s="364"/>
      <c r="CED111" s="364"/>
      <c r="CEE111" s="364"/>
      <c r="CEF111" s="364"/>
      <c r="CEG111" s="364"/>
      <c r="CEH111" s="364"/>
      <c r="CEI111" s="364"/>
      <c r="CEJ111" s="364"/>
      <c r="CEK111" s="364"/>
      <c r="CEL111" s="364"/>
      <c r="CEM111" s="364"/>
      <c r="CEN111" s="364"/>
      <c r="CEO111" s="364"/>
      <c r="CEP111" s="364"/>
      <c r="CEQ111" s="364"/>
      <c r="CER111" s="364"/>
      <c r="CES111" s="364"/>
      <c r="CET111" s="364"/>
      <c r="CEU111" s="364"/>
      <c r="CEV111" s="364"/>
      <c r="CEW111" s="364"/>
      <c r="CEX111" s="364"/>
      <c r="CEY111" s="364"/>
      <c r="CEZ111" s="364"/>
      <c r="CFA111" s="364"/>
      <c r="CFB111" s="364"/>
      <c r="CFC111" s="364"/>
      <c r="CFD111" s="364"/>
      <c r="CFE111" s="364"/>
      <c r="CFF111" s="364"/>
      <c r="CFG111" s="364"/>
      <c r="CFH111" s="364"/>
      <c r="CFI111" s="364"/>
      <c r="CFJ111" s="364"/>
      <c r="CFK111" s="364"/>
      <c r="CFL111" s="364"/>
      <c r="CFM111" s="364"/>
      <c r="CFN111" s="364"/>
      <c r="CFO111" s="364"/>
      <c r="CFP111" s="364"/>
      <c r="CFQ111" s="364"/>
      <c r="CFR111" s="364"/>
      <c r="CFS111" s="364"/>
      <c r="CFT111" s="364"/>
      <c r="CFU111" s="364"/>
      <c r="CFV111" s="364"/>
      <c r="CFW111" s="364"/>
      <c r="CFX111" s="364"/>
      <c r="CFY111" s="364"/>
      <c r="CFZ111" s="364"/>
      <c r="CGA111" s="364"/>
      <c r="CGB111" s="364"/>
      <c r="CGC111" s="364"/>
      <c r="CGD111" s="364"/>
      <c r="CGE111" s="364"/>
      <c r="CGF111" s="364"/>
      <c r="CGG111" s="364"/>
      <c r="CGH111" s="364"/>
      <c r="CGI111" s="364"/>
      <c r="CGJ111" s="364"/>
      <c r="CGK111" s="364"/>
      <c r="CGL111" s="364"/>
      <c r="CGM111" s="364"/>
      <c r="CGN111" s="364"/>
      <c r="CGO111" s="364"/>
      <c r="CGP111" s="364"/>
      <c r="CGQ111" s="364"/>
      <c r="CGR111" s="364"/>
      <c r="CGS111" s="364"/>
      <c r="CGT111" s="364"/>
      <c r="CGU111" s="364"/>
      <c r="CGV111" s="364"/>
      <c r="CGW111" s="364"/>
      <c r="CGX111" s="364"/>
      <c r="CGY111" s="364"/>
      <c r="CGZ111" s="364"/>
      <c r="CHA111" s="364"/>
      <c r="CHB111" s="364"/>
      <c r="CHC111" s="364"/>
      <c r="CHD111" s="364"/>
      <c r="CHE111" s="364"/>
      <c r="CHF111" s="364"/>
      <c r="CHG111" s="364"/>
      <c r="CHH111" s="364"/>
      <c r="CHI111" s="364"/>
      <c r="CHJ111" s="364"/>
      <c r="CHK111" s="364"/>
      <c r="CHL111" s="364"/>
      <c r="CHM111" s="364"/>
      <c r="CHN111" s="364"/>
      <c r="CHO111" s="364"/>
      <c r="CHP111" s="364"/>
      <c r="CHQ111" s="364"/>
      <c r="CHR111" s="364"/>
      <c r="CHS111" s="364"/>
      <c r="CHT111" s="364"/>
      <c r="CHU111" s="364"/>
      <c r="CHV111" s="364"/>
      <c r="CHW111" s="364"/>
      <c r="CHX111" s="364"/>
      <c r="CHY111" s="364"/>
      <c r="CHZ111" s="364"/>
      <c r="CIA111" s="364"/>
      <c r="CIB111" s="364"/>
      <c r="CIC111" s="364"/>
      <c r="CID111" s="364"/>
      <c r="CIE111" s="364"/>
      <c r="CIF111" s="364"/>
      <c r="CIG111" s="364"/>
      <c r="CIH111" s="364"/>
      <c r="CII111" s="364"/>
      <c r="CIJ111" s="364"/>
      <c r="CIK111" s="364"/>
      <c r="CIL111" s="364"/>
      <c r="CIM111" s="364"/>
      <c r="CIN111" s="364"/>
      <c r="CIO111" s="364"/>
      <c r="CIP111" s="364"/>
      <c r="CIQ111" s="364"/>
      <c r="CIR111" s="364"/>
      <c r="CIS111" s="364"/>
      <c r="CIT111" s="364"/>
      <c r="CIU111" s="364"/>
      <c r="CIV111" s="364"/>
      <c r="CIW111" s="364"/>
      <c r="CIX111" s="364"/>
      <c r="CIY111" s="364"/>
      <c r="CIZ111" s="364"/>
      <c r="CJA111" s="364"/>
      <c r="CJB111" s="364"/>
      <c r="CJC111" s="364"/>
      <c r="CJD111" s="364"/>
      <c r="CJE111" s="364"/>
      <c r="CJF111" s="364"/>
      <c r="CJG111" s="364"/>
      <c r="CJH111" s="364"/>
      <c r="CJI111" s="364"/>
      <c r="CJJ111" s="364"/>
      <c r="CJK111" s="364"/>
      <c r="CJL111" s="364"/>
      <c r="CJM111" s="364"/>
      <c r="CJN111" s="364"/>
      <c r="CJO111" s="364"/>
      <c r="CJP111" s="364"/>
      <c r="CJQ111" s="364"/>
      <c r="CJR111" s="364"/>
      <c r="CJS111" s="364"/>
      <c r="CJT111" s="364"/>
      <c r="CJU111" s="364"/>
      <c r="CJV111" s="364"/>
      <c r="CJW111" s="364"/>
      <c r="CJX111" s="364"/>
      <c r="CJY111" s="364"/>
      <c r="CJZ111" s="364"/>
      <c r="CKA111" s="364"/>
      <c r="CKB111" s="364"/>
      <c r="CKC111" s="364"/>
      <c r="CKD111" s="364"/>
      <c r="CKE111" s="364"/>
      <c r="CKF111" s="364"/>
      <c r="CKG111" s="364"/>
      <c r="CKH111" s="364"/>
      <c r="CKI111" s="364"/>
      <c r="CKJ111" s="364"/>
      <c r="CKK111" s="364"/>
      <c r="CKL111" s="364"/>
      <c r="CKM111" s="364"/>
      <c r="CKN111" s="364"/>
      <c r="CKO111" s="364"/>
      <c r="CKP111" s="364"/>
      <c r="CKQ111" s="364"/>
      <c r="CKR111" s="364"/>
      <c r="CKS111" s="364"/>
      <c r="CKT111" s="364"/>
      <c r="CKU111" s="364"/>
      <c r="CKV111" s="364"/>
      <c r="CKW111" s="364"/>
      <c r="CKX111" s="364"/>
      <c r="CKY111" s="364"/>
      <c r="CKZ111" s="364"/>
      <c r="CLA111" s="364"/>
      <c r="CLB111" s="364"/>
      <c r="CLC111" s="364"/>
      <c r="CLD111" s="364"/>
      <c r="CLE111" s="364"/>
      <c r="CLF111" s="364"/>
      <c r="CLG111" s="364"/>
      <c r="CLH111" s="364"/>
      <c r="CLI111" s="364"/>
      <c r="CLJ111" s="364"/>
      <c r="CLK111" s="364"/>
      <c r="CLL111" s="364"/>
      <c r="CLM111" s="364"/>
      <c r="CLN111" s="364"/>
      <c r="CLO111" s="364"/>
      <c r="CLP111" s="364"/>
      <c r="CLQ111" s="364"/>
      <c r="CLR111" s="364"/>
      <c r="CLS111" s="364"/>
      <c r="CLT111" s="364"/>
      <c r="CLU111" s="364"/>
      <c r="CLV111" s="364"/>
      <c r="CLW111" s="364"/>
      <c r="CLX111" s="364"/>
      <c r="CLY111" s="364"/>
      <c r="CLZ111" s="364"/>
      <c r="CMA111" s="364"/>
      <c r="CMB111" s="364"/>
      <c r="CMC111" s="364"/>
      <c r="CMD111" s="364"/>
      <c r="CME111" s="364"/>
      <c r="CMF111" s="364"/>
      <c r="CMG111" s="364"/>
      <c r="CMH111" s="364"/>
      <c r="CMI111" s="364"/>
      <c r="CMJ111" s="364"/>
      <c r="CMK111" s="364"/>
      <c r="CML111" s="364"/>
      <c r="CMM111" s="364"/>
      <c r="CMN111" s="364"/>
      <c r="CMO111" s="364"/>
      <c r="CMP111" s="364"/>
      <c r="CMQ111" s="364"/>
      <c r="CMR111" s="364"/>
      <c r="CMS111" s="364"/>
      <c r="CMT111" s="364"/>
      <c r="CMU111" s="364"/>
      <c r="CMV111" s="364"/>
      <c r="CMW111" s="364"/>
      <c r="CMX111" s="364"/>
      <c r="CMY111" s="364"/>
      <c r="CMZ111" s="364"/>
      <c r="CNA111" s="364"/>
      <c r="CNB111" s="364"/>
      <c r="CNC111" s="364"/>
      <c r="CND111" s="364"/>
      <c r="CNE111" s="364"/>
      <c r="CNF111" s="364"/>
      <c r="CNG111" s="364"/>
      <c r="CNH111" s="364"/>
      <c r="CNI111" s="364"/>
      <c r="CNJ111" s="364"/>
      <c r="CNK111" s="364"/>
      <c r="CNL111" s="364"/>
      <c r="CNM111" s="364"/>
      <c r="CNN111" s="364"/>
      <c r="CNO111" s="364"/>
      <c r="CNP111" s="364"/>
      <c r="CNQ111" s="364"/>
      <c r="CNR111" s="364"/>
      <c r="CNS111" s="364"/>
      <c r="CNT111" s="364"/>
      <c r="CNU111" s="364"/>
      <c r="CNV111" s="364"/>
      <c r="CNW111" s="364"/>
      <c r="CNX111" s="364"/>
      <c r="CNY111" s="364"/>
      <c r="CNZ111" s="364"/>
      <c r="COA111" s="364"/>
      <c r="COB111" s="364"/>
      <c r="COC111" s="364"/>
      <c r="COD111" s="364"/>
      <c r="COE111" s="364"/>
      <c r="COF111" s="364"/>
      <c r="COG111" s="364"/>
      <c r="COH111" s="364"/>
      <c r="COI111" s="364"/>
      <c r="COJ111" s="364"/>
      <c r="COK111" s="364"/>
      <c r="COL111" s="364"/>
      <c r="COM111" s="364"/>
      <c r="CON111" s="364"/>
      <c r="COO111" s="364"/>
      <c r="COP111" s="364"/>
      <c r="COQ111" s="364"/>
      <c r="COR111" s="364"/>
      <c r="COS111" s="364"/>
      <c r="COT111" s="364"/>
      <c r="COU111" s="364"/>
      <c r="COV111" s="364"/>
      <c r="COW111" s="364"/>
      <c r="COX111" s="364"/>
      <c r="COY111" s="364"/>
      <c r="COZ111" s="364"/>
      <c r="CPA111" s="364"/>
      <c r="CPB111" s="364"/>
      <c r="CPC111" s="364"/>
      <c r="CPD111" s="364"/>
      <c r="CPE111" s="364"/>
      <c r="CPF111" s="364"/>
      <c r="CPG111" s="364"/>
      <c r="CPH111" s="364"/>
      <c r="CPI111" s="364"/>
      <c r="CPJ111" s="364"/>
      <c r="CPK111" s="364"/>
      <c r="CPL111" s="364"/>
      <c r="CPM111" s="364"/>
      <c r="CPN111" s="364"/>
      <c r="CPO111" s="364"/>
      <c r="CPP111" s="364"/>
      <c r="CPQ111" s="364"/>
      <c r="CPR111" s="364"/>
      <c r="CPS111" s="364"/>
      <c r="CPT111" s="364"/>
      <c r="CPU111" s="364"/>
      <c r="CPV111" s="364"/>
      <c r="CPW111" s="364"/>
      <c r="CPX111" s="364"/>
      <c r="CPY111" s="364"/>
      <c r="CPZ111" s="364"/>
      <c r="CQA111" s="364"/>
      <c r="CQB111" s="364"/>
      <c r="CQC111" s="364"/>
      <c r="CQD111" s="364"/>
      <c r="CQE111" s="364"/>
      <c r="CQF111" s="364"/>
      <c r="CQG111" s="364"/>
      <c r="CQH111" s="364"/>
      <c r="CQI111" s="364"/>
      <c r="CQJ111" s="364"/>
      <c r="CQK111" s="364"/>
      <c r="CQL111" s="364"/>
      <c r="CQM111" s="364"/>
      <c r="CQN111" s="364"/>
      <c r="CQO111" s="364"/>
      <c r="CQP111" s="364"/>
      <c r="CQQ111" s="364"/>
      <c r="CQR111" s="364"/>
      <c r="CQS111" s="364"/>
      <c r="CQT111" s="364"/>
      <c r="CQU111" s="364"/>
      <c r="CQV111" s="364"/>
      <c r="CQW111" s="364"/>
      <c r="CQX111" s="364"/>
      <c r="CQY111" s="364"/>
      <c r="CQZ111" s="364"/>
      <c r="CRA111" s="364"/>
      <c r="CRB111" s="364"/>
      <c r="CRC111" s="364"/>
      <c r="CRD111" s="364"/>
      <c r="CRE111" s="364"/>
      <c r="CRF111" s="364"/>
      <c r="CRG111" s="364"/>
      <c r="CRH111" s="364"/>
      <c r="CRI111" s="364"/>
      <c r="CRJ111" s="364"/>
      <c r="CRK111" s="364"/>
      <c r="CRL111" s="364"/>
      <c r="CRM111" s="364"/>
      <c r="CRN111" s="364"/>
      <c r="CRO111" s="364"/>
      <c r="CRP111" s="364"/>
      <c r="CRQ111" s="364"/>
      <c r="CRR111" s="364"/>
      <c r="CRS111" s="364"/>
      <c r="CRT111" s="364"/>
      <c r="CRU111" s="364"/>
      <c r="CRV111" s="364"/>
      <c r="CRW111" s="364"/>
      <c r="CRX111" s="364"/>
      <c r="CRY111" s="364"/>
      <c r="CRZ111" s="364"/>
      <c r="CSA111" s="364"/>
      <c r="CSB111" s="364"/>
      <c r="CSC111" s="364"/>
      <c r="CSD111" s="364"/>
      <c r="CSE111" s="364"/>
      <c r="CSF111" s="364"/>
      <c r="CSG111" s="364"/>
      <c r="CSH111" s="364"/>
      <c r="CSI111" s="364"/>
      <c r="CSJ111" s="364"/>
      <c r="CSK111" s="364"/>
      <c r="CSL111" s="364"/>
      <c r="CSM111" s="364"/>
      <c r="CSN111" s="364"/>
      <c r="CSO111" s="364"/>
      <c r="CSP111" s="364"/>
      <c r="CSQ111" s="364"/>
      <c r="CSR111" s="364"/>
      <c r="CSS111" s="364"/>
      <c r="CST111" s="364"/>
      <c r="CSU111" s="364"/>
      <c r="CSV111" s="364"/>
      <c r="CSW111" s="364"/>
      <c r="CSX111" s="364"/>
      <c r="CSY111" s="364"/>
      <c r="CSZ111" s="364"/>
      <c r="CTA111" s="364"/>
      <c r="CTB111" s="364"/>
      <c r="CTC111" s="364"/>
      <c r="CTD111" s="364"/>
      <c r="CTE111" s="364"/>
      <c r="CTF111" s="364"/>
      <c r="CTG111" s="364"/>
      <c r="CTH111" s="364"/>
      <c r="CTI111" s="364"/>
      <c r="CTJ111" s="364"/>
      <c r="CTK111" s="364"/>
      <c r="CTL111" s="364"/>
      <c r="CTM111" s="364"/>
      <c r="CTN111" s="364"/>
      <c r="CTO111" s="364"/>
      <c r="CTP111" s="364"/>
      <c r="CTQ111" s="364"/>
      <c r="CTR111" s="364"/>
      <c r="CTS111" s="364"/>
      <c r="CTT111" s="364"/>
      <c r="CTU111" s="364"/>
      <c r="CTV111" s="364"/>
      <c r="CTW111" s="364"/>
      <c r="CTX111" s="364"/>
      <c r="CTY111" s="364"/>
      <c r="CTZ111" s="364"/>
      <c r="CUA111" s="364"/>
      <c r="CUB111" s="364"/>
      <c r="CUC111" s="364"/>
      <c r="CUD111" s="364"/>
      <c r="CUE111" s="364"/>
      <c r="CUF111" s="364"/>
      <c r="CUG111" s="364"/>
      <c r="CUH111" s="364"/>
      <c r="CUI111" s="364"/>
      <c r="CUJ111" s="364"/>
      <c r="CUK111" s="364"/>
      <c r="CUL111" s="364"/>
      <c r="CUM111" s="364"/>
      <c r="CUN111" s="364"/>
      <c r="CUO111" s="364"/>
      <c r="CUP111" s="364"/>
      <c r="CUQ111" s="364"/>
      <c r="CUR111" s="364"/>
      <c r="CUS111" s="364"/>
      <c r="CUT111" s="364"/>
      <c r="CUU111" s="364"/>
      <c r="CUV111" s="364"/>
      <c r="CUW111" s="364"/>
      <c r="CUX111" s="364"/>
      <c r="CUY111" s="364"/>
      <c r="CUZ111" s="364"/>
      <c r="CVA111" s="364"/>
      <c r="CVB111" s="364"/>
      <c r="CVC111" s="364"/>
      <c r="CVD111" s="364"/>
      <c r="CVE111" s="364"/>
      <c r="CVF111" s="364"/>
      <c r="CVG111" s="364"/>
      <c r="CVH111" s="364"/>
      <c r="CVI111" s="364"/>
      <c r="CVJ111" s="364"/>
      <c r="CVK111" s="364"/>
      <c r="CVL111" s="364"/>
      <c r="CVM111" s="364"/>
      <c r="CVN111" s="364"/>
      <c r="CVO111" s="364"/>
      <c r="CVP111" s="364"/>
      <c r="CVQ111" s="364"/>
      <c r="CVR111" s="364"/>
      <c r="CVS111" s="364"/>
      <c r="CVT111" s="364"/>
      <c r="CVU111" s="364"/>
      <c r="CVV111" s="364"/>
      <c r="CVW111" s="364"/>
      <c r="CVX111" s="364"/>
      <c r="CVY111" s="364"/>
      <c r="CVZ111" s="364"/>
      <c r="CWA111" s="364"/>
      <c r="CWB111" s="364"/>
      <c r="CWC111" s="364"/>
      <c r="CWD111" s="364"/>
      <c r="CWE111" s="364"/>
      <c r="CWF111" s="364"/>
      <c r="CWG111" s="364"/>
      <c r="CWH111" s="364"/>
      <c r="CWI111" s="364"/>
      <c r="CWJ111" s="364"/>
      <c r="CWK111" s="364"/>
      <c r="CWL111" s="364"/>
      <c r="CWM111" s="364"/>
      <c r="CWN111" s="364"/>
      <c r="CWO111" s="364"/>
      <c r="CWP111" s="364"/>
      <c r="CWQ111" s="364"/>
      <c r="CWR111" s="364"/>
      <c r="CWS111" s="364"/>
      <c r="CWT111" s="364"/>
      <c r="CWU111" s="364"/>
      <c r="CWV111" s="364"/>
      <c r="CWW111" s="364"/>
      <c r="CWX111" s="364"/>
      <c r="CWY111" s="364"/>
      <c r="CWZ111" s="364"/>
      <c r="CXA111" s="364"/>
      <c r="CXB111" s="364"/>
      <c r="CXC111" s="364"/>
      <c r="CXD111" s="364"/>
      <c r="CXE111" s="364"/>
      <c r="CXF111" s="364"/>
      <c r="CXG111" s="364"/>
      <c r="CXH111" s="364"/>
      <c r="CXI111" s="364"/>
      <c r="CXJ111" s="364"/>
      <c r="CXK111" s="364"/>
      <c r="CXL111" s="364"/>
      <c r="CXM111" s="364"/>
      <c r="CXN111" s="364"/>
      <c r="CXO111" s="364"/>
      <c r="CXP111" s="364"/>
      <c r="CXQ111" s="364"/>
      <c r="CXR111" s="364"/>
      <c r="CXS111" s="364"/>
      <c r="CXT111" s="364"/>
      <c r="CXU111" s="364"/>
      <c r="CXV111" s="364"/>
      <c r="CXW111" s="364"/>
      <c r="CXX111" s="364"/>
      <c r="CXY111" s="364"/>
      <c r="CXZ111" s="364"/>
      <c r="CYA111" s="364"/>
      <c r="CYB111" s="364"/>
      <c r="CYC111" s="364"/>
      <c r="CYD111" s="364"/>
      <c r="CYE111" s="364"/>
      <c r="CYF111" s="364"/>
      <c r="CYG111" s="364"/>
      <c r="CYH111" s="364"/>
      <c r="CYI111" s="364"/>
      <c r="CYJ111" s="364"/>
      <c r="CYK111" s="364"/>
      <c r="CYL111" s="364"/>
      <c r="CYM111" s="364"/>
      <c r="CYN111" s="364"/>
      <c r="CYO111" s="364"/>
      <c r="CYP111" s="364"/>
      <c r="CYQ111" s="364"/>
      <c r="CYR111" s="364"/>
      <c r="CYS111" s="364"/>
      <c r="CYT111" s="364"/>
      <c r="CYU111" s="364"/>
      <c r="CYV111" s="364"/>
      <c r="CYW111" s="364"/>
      <c r="CYX111" s="364"/>
      <c r="CYY111" s="364"/>
      <c r="CYZ111" s="364"/>
      <c r="CZA111" s="364"/>
      <c r="CZB111" s="364"/>
      <c r="CZC111" s="364"/>
      <c r="CZD111" s="364"/>
      <c r="CZE111" s="364"/>
      <c r="CZF111" s="364"/>
      <c r="CZG111" s="364"/>
      <c r="CZH111" s="364"/>
      <c r="CZI111" s="364"/>
      <c r="CZJ111" s="364"/>
      <c r="CZK111" s="364"/>
      <c r="CZL111" s="364"/>
      <c r="CZM111" s="364"/>
      <c r="CZN111" s="364"/>
      <c r="CZO111" s="364"/>
      <c r="CZP111" s="364"/>
      <c r="CZQ111" s="364"/>
      <c r="CZR111" s="364"/>
      <c r="CZS111" s="364"/>
      <c r="CZT111" s="364"/>
      <c r="CZU111" s="364"/>
      <c r="CZV111" s="364"/>
      <c r="CZW111" s="364"/>
      <c r="CZX111" s="364"/>
      <c r="CZY111" s="364"/>
      <c r="CZZ111" s="364"/>
      <c r="DAA111" s="364"/>
      <c r="DAB111" s="364"/>
      <c r="DAC111" s="364"/>
      <c r="DAD111" s="364"/>
      <c r="DAE111" s="364"/>
      <c r="DAF111" s="364"/>
      <c r="DAG111" s="364"/>
      <c r="DAH111" s="364"/>
      <c r="DAI111" s="364"/>
      <c r="DAJ111" s="364"/>
      <c r="DAK111" s="364"/>
      <c r="DAL111" s="364"/>
      <c r="DAM111" s="364"/>
      <c r="DAN111" s="364"/>
      <c r="DAO111" s="364"/>
      <c r="DAP111" s="364"/>
      <c r="DAQ111" s="364"/>
      <c r="DAR111" s="364"/>
      <c r="DAS111" s="364"/>
      <c r="DAT111" s="364"/>
      <c r="DAU111" s="364"/>
      <c r="DAV111" s="364"/>
      <c r="DAW111" s="364"/>
      <c r="DAX111" s="364"/>
      <c r="DAY111" s="364"/>
      <c r="DAZ111" s="364"/>
      <c r="DBA111" s="364"/>
      <c r="DBB111" s="364"/>
      <c r="DBC111" s="364"/>
      <c r="DBD111" s="364"/>
      <c r="DBE111" s="364"/>
      <c r="DBF111" s="364"/>
      <c r="DBG111" s="364"/>
      <c r="DBH111" s="364"/>
      <c r="DBI111" s="364"/>
      <c r="DBJ111" s="364"/>
      <c r="DBK111" s="364"/>
      <c r="DBL111" s="364"/>
      <c r="DBM111" s="364"/>
      <c r="DBN111" s="364"/>
      <c r="DBO111" s="364"/>
      <c r="DBP111" s="364"/>
      <c r="DBQ111" s="364"/>
      <c r="DBR111" s="364"/>
      <c r="DBS111" s="364"/>
      <c r="DBT111" s="364"/>
      <c r="DBU111" s="364"/>
      <c r="DBV111" s="364"/>
      <c r="DBW111" s="364"/>
      <c r="DBX111" s="364"/>
      <c r="DBY111" s="364"/>
      <c r="DBZ111" s="364"/>
      <c r="DCA111" s="364"/>
      <c r="DCB111" s="364"/>
      <c r="DCC111" s="364"/>
      <c r="DCD111" s="364"/>
      <c r="DCE111" s="364"/>
      <c r="DCF111" s="364"/>
      <c r="DCG111" s="364"/>
      <c r="DCH111" s="364"/>
      <c r="DCI111" s="364"/>
      <c r="DCJ111" s="364"/>
      <c r="DCK111" s="364"/>
      <c r="DCL111" s="364"/>
      <c r="DCM111" s="364"/>
      <c r="DCN111" s="364"/>
      <c r="DCO111" s="364"/>
      <c r="DCP111" s="364"/>
      <c r="DCQ111" s="364"/>
      <c r="DCR111" s="364"/>
      <c r="DCS111" s="364"/>
      <c r="DCT111" s="364"/>
      <c r="DCU111" s="364"/>
      <c r="DCV111" s="364"/>
      <c r="DCW111" s="364"/>
      <c r="DCX111" s="364"/>
      <c r="DCY111" s="364"/>
      <c r="DCZ111" s="364"/>
      <c r="DDA111" s="364"/>
      <c r="DDB111" s="364"/>
      <c r="DDC111" s="364"/>
      <c r="DDD111" s="364"/>
      <c r="DDE111" s="364"/>
      <c r="DDF111" s="364"/>
      <c r="DDG111" s="364"/>
      <c r="DDH111" s="364"/>
      <c r="DDI111" s="364"/>
      <c r="DDJ111" s="364"/>
      <c r="DDK111" s="364"/>
      <c r="DDL111" s="364"/>
      <c r="DDM111" s="364"/>
      <c r="DDN111" s="364"/>
      <c r="DDO111" s="364"/>
      <c r="DDP111" s="364"/>
      <c r="DDQ111" s="364"/>
      <c r="DDR111" s="364"/>
      <c r="DDS111" s="364"/>
      <c r="DDT111" s="364"/>
      <c r="DDU111" s="364"/>
      <c r="DDV111" s="364"/>
      <c r="DDW111" s="364"/>
      <c r="DDX111" s="364"/>
      <c r="DDY111" s="364"/>
      <c r="DDZ111" s="364"/>
      <c r="DEA111" s="364"/>
      <c r="DEB111" s="364"/>
      <c r="DEC111" s="364"/>
      <c r="DED111" s="364"/>
      <c r="DEE111" s="364"/>
      <c r="DEF111" s="364"/>
      <c r="DEG111" s="364"/>
      <c r="DEH111" s="364"/>
      <c r="DEI111" s="364"/>
      <c r="DEJ111" s="364"/>
      <c r="DEK111" s="364"/>
      <c r="DEL111" s="364"/>
      <c r="DEM111" s="364"/>
      <c r="DEN111" s="364"/>
      <c r="DEO111" s="364"/>
      <c r="DEP111" s="364"/>
      <c r="DEQ111" s="364"/>
      <c r="DER111" s="364"/>
      <c r="DES111" s="364"/>
      <c r="DET111" s="364"/>
      <c r="DEU111" s="364"/>
      <c r="DEV111" s="364"/>
      <c r="DEW111" s="364"/>
      <c r="DEX111" s="364"/>
      <c r="DEY111" s="364"/>
      <c r="DEZ111" s="364"/>
      <c r="DFA111" s="364"/>
      <c r="DFB111" s="364"/>
      <c r="DFC111" s="364"/>
      <c r="DFD111" s="364"/>
      <c r="DFE111" s="364"/>
      <c r="DFF111" s="364"/>
      <c r="DFG111" s="364"/>
      <c r="DFH111" s="364"/>
      <c r="DFI111" s="364"/>
      <c r="DFJ111" s="364"/>
      <c r="DFK111" s="364"/>
      <c r="DFL111" s="364"/>
      <c r="DFM111" s="364"/>
      <c r="DFN111" s="364"/>
      <c r="DFO111" s="364"/>
      <c r="DFP111" s="364"/>
      <c r="DFQ111" s="364"/>
      <c r="DFR111" s="364"/>
      <c r="DFS111" s="364"/>
      <c r="DFT111" s="364"/>
      <c r="DFU111" s="364"/>
      <c r="DFV111" s="364"/>
      <c r="DFW111" s="364"/>
      <c r="DFX111" s="364"/>
      <c r="DFY111" s="364"/>
      <c r="DFZ111" s="364"/>
      <c r="DGA111" s="364"/>
      <c r="DGB111" s="364"/>
      <c r="DGC111" s="364"/>
      <c r="DGD111" s="364"/>
      <c r="DGE111" s="364"/>
      <c r="DGF111" s="364"/>
      <c r="DGG111" s="364"/>
      <c r="DGH111" s="364"/>
      <c r="DGI111" s="364"/>
      <c r="DGJ111" s="364"/>
      <c r="DGK111" s="364"/>
      <c r="DGL111" s="364"/>
      <c r="DGM111" s="364"/>
      <c r="DGN111" s="364"/>
      <c r="DGO111" s="364"/>
      <c r="DGP111" s="364"/>
      <c r="DGQ111" s="364"/>
      <c r="DGR111" s="364"/>
      <c r="DGS111" s="364"/>
      <c r="DGT111" s="364"/>
      <c r="DGU111" s="364"/>
      <c r="DGV111" s="364"/>
      <c r="DGW111" s="364"/>
      <c r="DGX111" s="364"/>
      <c r="DGY111" s="364"/>
      <c r="DGZ111" s="364"/>
      <c r="DHA111" s="364"/>
      <c r="DHB111" s="364"/>
      <c r="DHC111" s="364"/>
      <c r="DHD111" s="364"/>
      <c r="DHE111" s="364"/>
      <c r="DHF111" s="364"/>
      <c r="DHG111" s="364"/>
      <c r="DHH111" s="364"/>
      <c r="DHI111" s="364"/>
      <c r="DHJ111" s="364"/>
      <c r="DHK111" s="364"/>
      <c r="DHL111" s="364"/>
      <c r="DHM111" s="364"/>
      <c r="DHN111" s="364"/>
      <c r="DHO111" s="364"/>
      <c r="DHP111" s="364"/>
      <c r="DHQ111" s="364"/>
      <c r="DHR111" s="364"/>
      <c r="DHS111" s="364"/>
      <c r="DHT111" s="364"/>
      <c r="DHU111" s="364"/>
      <c r="DHV111" s="364"/>
      <c r="DHW111" s="364"/>
      <c r="DHX111" s="364"/>
      <c r="DHY111" s="364"/>
      <c r="DHZ111" s="364"/>
      <c r="DIA111" s="364"/>
      <c r="DIB111" s="364"/>
      <c r="DIC111" s="364"/>
      <c r="DID111" s="364"/>
      <c r="DIE111" s="364"/>
      <c r="DIF111" s="364"/>
      <c r="DIG111" s="364"/>
      <c r="DIH111" s="364"/>
      <c r="DII111" s="364"/>
      <c r="DIJ111" s="364"/>
      <c r="DIK111" s="364"/>
      <c r="DIL111" s="364"/>
      <c r="DIM111" s="364"/>
      <c r="DIN111" s="364"/>
      <c r="DIO111" s="364"/>
      <c r="DIP111" s="364"/>
      <c r="DIQ111" s="364"/>
      <c r="DIR111" s="364"/>
      <c r="DIS111" s="364"/>
      <c r="DIT111" s="364"/>
      <c r="DIU111" s="364"/>
      <c r="DIV111" s="364"/>
      <c r="DIW111" s="364"/>
      <c r="DIX111" s="364"/>
      <c r="DIY111" s="364"/>
      <c r="DIZ111" s="364"/>
      <c r="DJA111" s="364"/>
      <c r="DJB111" s="364"/>
      <c r="DJC111" s="364"/>
      <c r="DJD111" s="364"/>
      <c r="DJE111" s="364"/>
      <c r="DJF111" s="364"/>
      <c r="DJG111" s="364"/>
      <c r="DJH111" s="364"/>
      <c r="DJI111" s="364"/>
      <c r="DJJ111" s="364"/>
      <c r="DJK111" s="364"/>
      <c r="DJL111" s="364"/>
      <c r="DJM111" s="364"/>
      <c r="DJN111" s="364"/>
      <c r="DJO111" s="364"/>
      <c r="DJP111" s="364"/>
      <c r="DJQ111" s="364"/>
      <c r="DJR111" s="364"/>
      <c r="DJS111" s="364"/>
      <c r="DJT111" s="364"/>
      <c r="DJU111" s="364"/>
      <c r="DJV111" s="364"/>
      <c r="DJW111" s="364"/>
      <c r="DJX111" s="364"/>
      <c r="DJY111" s="364"/>
      <c r="DJZ111" s="364"/>
      <c r="DKA111" s="364"/>
      <c r="DKB111" s="364"/>
      <c r="DKC111" s="364"/>
      <c r="DKD111" s="364"/>
      <c r="DKE111" s="364"/>
      <c r="DKF111" s="364"/>
      <c r="DKG111" s="364"/>
      <c r="DKH111" s="364"/>
      <c r="DKI111" s="364"/>
      <c r="DKJ111" s="364"/>
      <c r="DKK111" s="364"/>
      <c r="DKL111" s="364"/>
      <c r="DKM111" s="364"/>
      <c r="DKN111" s="364"/>
      <c r="DKO111" s="364"/>
      <c r="DKP111" s="364"/>
      <c r="DKQ111" s="364"/>
      <c r="DKR111" s="364"/>
      <c r="DKS111" s="364"/>
      <c r="DKT111" s="364"/>
      <c r="DKU111" s="364"/>
      <c r="DKV111" s="364"/>
      <c r="DKW111" s="364"/>
      <c r="DKX111" s="364"/>
      <c r="DKY111" s="364"/>
      <c r="DKZ111" s="364"/>
      <c r="DLA111" s="364"/>
      <c r="DLB111" s="364"/>
      <c r="DLC111" s="364"/>
      <c r="DLD111" s="364"/>
      <c r="DLE111" s="364"/>
      <c r="DLF111" s="364"/>
      <c r="DLG111" s="364"/>
      <c r="DLH111" s="364"/>
      <c r="DLI111" s="364"/>
      <c r="DLJ111" s="364"/>
      <c r="DLK111" s="364"/>
      <c r="DLL111" s="364"/>
      <c r="DLM111" s="364"/>
      <c r="DLN111" s="364"/>
      <c r="DLO111" s="364"/>
      <c r="DLP111" s="364"/>
      <c r="DLQ111" s="364"/>
      <c r="DLR111" s="364"/>
      <c r="DLS111" s="364"/>
      <c r="DLT111" s="364"/>
      <c r="DLU111" s="364"/>
      <c r="DLV111" s="364"/>
      <c r="DLW111" s="364"/>
      <c r="DLX111" s="364"/>
      <c r="DLY111" s="364"/>
      <c r="DLZ111" s="364"/>
      <c r="DMA111" s="364"/>
      <c r="DMB111" s="364"/>
      <c r="DMC111" s="364"/>
      <c r="DMD111" s="364"/>
      <c r="DME111" s="364"/>
      <c r="DMF111" s="364"/>
      <c r="DMG111" s="364"/>
      <c r="DMH111" s="364"/>
      <c r="DMI111" s="364"/>
      <c r="DMJ111" s="364"/>
      <c r="DMK111" s="364"/>
      <c r="DML111" s="364"/>
      <c r="DMM111" s="364"/>
      <c r="DMN111" s="364"/>
      <c r="DMO111" s="364"/>
      <c r="DMP111" s="364"/>
      <c r="DMQ111" s="364"/>
      <c r="DMR111" s="364"/>
      <c r="DMS111" s="364"/>
      <c r="DMT111" s="364"/>
      <c r="DMU111" s="364"/>
      <c r="DMV111" s="364"/>
      <c r="DMW111" s="364"/>
      <c r="DMX111" s="364"/>
      <c r="DMY111" s="364"/>
      <c r="DMZ111" s="364"/>
      <c r="DNA111" s="364"/>
      <c r="DNB111" s="364"/>
      <c r="DNC111" s="364"/>
      <c r="DND111" s="364"/>
      <c r="DNE111" s="364"/>
      <c r="DNF111" s="364"/>
      <c r="DNG111" s="364"/>
      <c r="DNH111" s="364"/>
      <c r="DNI111" s="364"/>
      <c r="DNJ111" s="364"/>
      <c r="DNK111" s="364"/>
      <c r="DNL111" s="364"/>
      <c r="DNM111" s="364"/>
      <c r="DNN111" s="364"/>
      <c r="DNO111" s="364"/>
      <c r="DNP111" s="364"/>
      <c r="DNQ111" s="364"/>
      <c r="DNR111" s="364"/>
      <c r="DNS111" s="364"/>
      <c r="DNT111" s="364"/>
      <c r="DNU111" s="364"/>
      <c r="DNV111" s="364"/>
      <c r="DNW111" s="364"/>
      <c r="DNX111" s="364"/>
      <c r="DNY111" s="364"/>
      <c r="DNZ111" s="364"/>
      <c r="DOA111" s="364"/>
      <c r="DOB111" s="364"/>
      <c r="DOC111" s="364"/>
      <c r="DOD111" s="364"/>
      <c r="DOE111" s="364"/>
      <c r="DOF111" s="364"/>
      <c r="DOG111" s="364"/>
      <c r="DOH111" s="364"/>
      <c r="DOI111" s="364"/>
      <c r="DOJ111" s="364"/>
      <c r="DOK111" s="364"/>
      <c r="DOL111" s="364"/>
      <c r="DOM111" s="364"/>
      <c r="DON111" s="364"/>
      <c r="DOO111" s="364"/>
      <c r="DOP111" s="364"/>
      <c r="DOQ111" s="364"/>
      <c r="DOR111" s="364"/>
      <c r="DOS111" s="364"/>
      <c r="DOT111" s="364"/>
      <c r="DOU111" s="364"/>
      <c r="DOV111" s="364"/>
      <c r="DOW111" s="364"/>
      <c r="DOX111" s="364"/>
      <c r="DOY111" s="364"/>
      <c r="DOZ111" s="364"/>
      <c r="DPA111" s="364"/>
      <c r="DPB111" s="364"/>
      <c r="DPC111" s="364"/>
      <c r="DPD111" s="364"/>
      <c r="DPE111" s="364"/>
      <c r="DPF111" s="364"/>
      <c r="DPG111" s="364"/>
      <c r="DPH111" s="364"/>
      <c r="DPI111" s="364"/>
      <c r="DPJ111" s="364"/>
      <c r="DPK111" s="364"/>
      <c r="DPL111" s="364"/>
      <c r="DPM111" s="364"/>
      <c r="DPN111" s="364"/>
      <c r="DPO111" s="364"/>
      <c r="DPP111" s="364"/>
      <c r="DPQ111" s="364"/>
      <c r="DPR111" s="364"/>
      <c r="DPS111" s="364"/>
      <c r="DPT111" s="364"/>
      <c r="DPU111" s="364"/>
      <c r="DPV111" s="364"/>
      <c r="DPW111" s="364"/>
      <c r="DPX111" s="364"/>
      <c r="DPY111" s="364"/>
      <c r="DPZ111" s="364"/>
      <c r="DQA111" s="364"/>
      <c r="DQB111" s="364"/>
      <c r="DQC111" s="364"/>
      <c r="DQD111" s="364"/>
      <c r="DQE111" s="364"/>
      <c r="DQF111" s="364"/>
      <c r="DQG111" s="364"/>
      <c r="DQH111" s="364"/>
      <c r="DQI111" s="364"/>
      <c r="DQJ111" s="364"/>
      <c r="DQK111" s="364"/>
      <c r="DQL111" s="364"/>
      <c r="DQM111" s="364"/>
      <c r="DQN111" s="364"/>
      <c r="DQO111" s="364"/>
      <c r="DQP111" s="364"/>
      <c r="DQQ111" s="364"/>
      <c r="DQR111" s="364"/>
      <c r="DQS111" s="364"/>
      <c r="DQT111" s="364"/>
      <c r="DQU111" s="364"/>
      <c r="DQV111" s="364"/>
      <c r="DQW111" s="364"/>
      <c r="DQX111" s="364"/>
      <c r="DQY111" s="364"/>
      <c r="DQZ111" s="364"/>
      <c r="DRA111" s="364"/>
      <c r="DRB111" s="364"/>
      <c r="DRC111" s="364"/>
      <c r="DRD111" s="364"/>
      <c r="DRE111" s="364"/>
      <c r="DRF111" s="364"/>
      <c r="DRG111" s="364"/>
      <c r="DRH111" s="364"/>
      <c r="DRI111" s="364"/>
      <c r="DRJ111" s="364"/>
      <c r="DRK111" s="364"/>
      <c r="DRL111" s="364"/>
      <c r="DRM111" s="364"/>
      <c r="DRN111" s="364"/>
      <c r="DRO111" s="364"/>
      <c r="DRP111" s="364"/>
      <c r="DRQ111" s="364"/>
      <c r="DRR111" s="364"/>
      <c r="DRS111" s="364"/>
      <c r="DRT111" s="364"/>
      <c r="DRU111" s="364"/>
      <c r="DRV111" s="364"/>
      <c r="DRW111" s="364"/>
      <c r="DRX111" s="364"/>
      <c r="DRY111" s="364"/>
      <c r="DRZ111" s="364"/>
      <c r="DSA111" s="364"/>
      <c r="DSB111" s="364"/>
      <c r="DSC111" s="364"/>
      <c r="DSD111" s="364"/>
      <c r="DSE111" s="364"/>
      <c r="DSF111" s="364"/>
      <c r="DSG111" s="364"/>
      <c r="DSH111" s="364"/>
      <c r="DSI111" s="364"/>
      <c r="DSJ111" s="364"/>
      <c r="DSK111" s="364"/>
      <c r="DSL111" s="364"/>
      <c r="DSM111" s="364"/>
      <c r="DSN111" s="364"/>
      <c r="DSO111" s="364"/>
      <c r="DSP111" s="364"/>
      <c r="DSQ111" s="364"/>
      <c r="DSR111" s="364"/>
      <c r="DSS111" s="364"/>
      <c r="DST111" s="364"/>
      <c r="DSU111" s="364"/>
      <c r="DSV111" s="364"/>
      <c r="DSW111" s="364"/>
      <c r="DSX111" s="364"/>
      <c r="DSY111" s="364"/>
      <c r="DSZ111" s="364"/>
      <c r="DTA111" s="364"/>
      <c r="DTB111" s="364"/>
      <c r="DTC111" s="364"/>
      <c r="DTD111" s="364"/>
      <c r="DTE111" s="364"/>
      <c r="DTF111" s="364"/>
      <c r="DTG111" s="364"/>
      <c r="DTH111" s="364"/>
      <c r="DTI111" s="364"/>
      <c r="DTJ111" s="364"/>
      <c r="DTK111" s="364"/>
      <c r="DTL111" s="364"/>
      <c r="DTM111" s="364"/>
      <c r="DTN111" s="364"/>
      <c r="DTO111" s="364"/>
      <c r="DTP111" s="364"/>
      <c r="DTQ111" s="364"/>
      <c r="DTR111" s="364"/>
      <c r="DTS111" s="364"/>
      <c r="DTT111" s="364"/>
      <c r="DTU111" s="364"/>
      <c r="DTV111" s="364"/>
      <c r="DTW111" s="364"/>
      <c r="DTX111" s="364"/>
      <c r="DTY111" s="364"/>
      <c r="DTZ111" s="364"/>
      <c r="DUA111" s="364"/>
      <c r="DUB111" s="364"/>
      <c r="DUC111" s="364"/>
      <c r="DUD111" s="364"/>
      <c r="DUE111" s="364"/>
      <c r="DUF111" s="364"/>
      <c r="DUG111" s="364"/>
      <c r="DUH111" s="364"/>
      <c r="DUI111" s="364"/>
      <c r="DUJ111" s="364"/>
      <c r="DUK111" s="364"/>
      <c r="DUL111" s="364"/>
      <c r="DUM111" s="364"/>
      <c r="DUN111" s="364"/>
      <c r="DUO111" s="364"/>
      <c r="DUP111" s="364"/>
      <c r="DUQ111" s="364"/>
      <c r="DUR111" s="364"/>
      <c r="DUS111" s="364"/>
      <c r="DUT111" s="364"/>
      <c r="DUU111" s="364"/>
      <c r="DUV111" s="364"/>
      <c r="DUW111" s="364"/>
      <c r="DUX111" s="364"/>
      <c r="DUY111" s="364"/>
      <c r="DUZ111" s="364"/>
      <c r="DVA111" s="364"/>
      <c r="DVB111" s="364"/>
      <c r="DVC111" s="364"/>
      <c r="DVD111" s="364"/>
      <c r="DVE111" s="364"/>
      <c r="DVF111" s="364"/>
      <c r="DVG111" s="364"/>
      <c r="DVH111" s="364"/>
      <c r="DVI111" s="364"/>
      <c r="DVJ111" s="364"/>
      <c r="DVK111" s="364"/>
      <c r="DVL111" s="364"/>
      <c r="DVM111" s="364"/>
      <c r="DVN111" s="364"/>
      <c r="DVO111" s="364"/>
      <c r="DVP111" s="364"/>
      <c r="DVQ111" s="364"/>
      <c r="DVR111" s="364"/>
      <c r="DVS111" s="364"/>
      <c r="DVT111" s="364"/>
      <c r="DVU111" s="364"/>
      <c r="DVV111" s="364"/>
      <c r="DVW111" s="364"/>
      <c r="DVX111" s="364"/>
      <c r="DVY111" s="364"/>
      <c r="DVZ111" s="364"/>
      <c r="DWA111" s="364"/>
      <c r="DWB111" s="364"/>
      <c r="DWC111" s="364"/>
      <c r="DWD111" s="364"/>
      <c r="DWE111" s="364"/>
      <c r="DWF111" s="364"/>
      <c r="DWG111" s="364"/>
      <c r="DWH111" s="364"/>
      <c r="DWI111" s="364"/>
      <c r="DWJ111" s="364"/>
      <c r="DWK111" s="364"/>
      <c r="DWL111" s="364"/>
      <c r="DWM111" s="364"/>
      <c r="DWN111" s="364"/>
      <c r="DWO111" s="364"/>
      <c r="DWP111" s="364"/>
      <c r="DWQ111" s="364"/>
      <c r="DWR111" s="364"/>
      <c r="DWS111" s="364"/>
      <c r="DWT111" s="364"/>
      <c r="DWU111" s="364"/>
      <c r="DWV111" s="364"/>
      <c r="DWW111" s="364"/>
      <c r="DWX111" s="364"/>
      <c r="DWY111" s="364"/>
      <c r="DWZ111" s="364"/>
      <c r="DXA111" s="364"/>
      <c r="DXB111" s="364"/>
      <c r="DXC111" s="364"/>
      <c r="DXD111" s="364"/>
      <c r="DXE111" s="364"/>
      <c r="DXF111" s="364"/>
      <c r="DXG111" s="364"/>
      <c r="DXH111" s="364"/>
      <c r="DXI111" s="364"/>
      <c r="DXJ111" s="364"/>
      <c r="DXK111" s="364"/>
      <c r="DXL111" s="364"/>
      <c r="DXM111" s="364"/>
      <c r="DXN111" s="364"/>
      <c r="DXO111" s="364"/>
      <c r="DXP111" s="364"/>
      <c r="DXQ111" s="364"/>
      <c r="DXR111" s="364"/>
      <c r="DXS111" s="364"/>
      <c r="DXT111" s="364"/>
      <c r="DXU111" s="364"/>
      <c r="DXV111" s="364"/>
      <c r="DXW111" s="364"/>
      <c r="DXX111" s="364"/>
      <c r="DXY111" s="364"/>
      <c r="DXZ111" s="364"/>
      <c r="DYA111" s="364"/>
      <c r="DYB111" s="364"/>
      <c r="DYC111" s="364"/>
      <c r="DYD111" s="364"/>
      <c r="DYE111" s="364"/>
      <c r="DYF111" s="364"/>
      <c r="DYG111" s="364"/>
      <c r="DYH111" s="364"/>
      <c r="DYI111" s="364"/>
      <c r="DYJ111" s="364"/>
      <c r="DYK111" s="364"/>
      <c r="DYL111" s="364"/>
      <c r="DYM111" s="364"/>
      <c r="DYN111" s="364"/>
      <c r="DYO111" s="364"/>
      <c r="DYP111" s="364"/>
      <c r="DYQ111" s="364"/>
      <c r="DYR111" s="364"/>
      <c r="DYS111" s="364"/>
      <c r="DYT111" s="364"/>
      <c r="DYU111" s="364"/>
      <c r="DYV111" s="364"/>
      <c r="DYW111" s="364"/>
      <c r="DYX111" s="364"/>
      <c r="DYY111" s="364"/>
      <c r="DYZ111" s="364"/>
      <c r="DZA111" s="364"/>
      <c r="DZB111" s="364"/>
      <c r="DZC111" s="364"/>
      <c r="DZD111" s="364"/>
      <c r="DZE111" s="364"/>
      <c r="DZF111" s="364"/>
      <c r="DZG111" s="364"/>
      <c r="DZH111" s="364"/>
      <c r="DZI111" s="364"/>
      <c r="DZJ111" s="364"/>
      <c r="DZK111" s="364"/>
      <c r="DZL111" s="364"/>
      <c r="DZM111" s="364"/>
      <c r="DZN111" s="364"/>
      <c r="DZO111" s="364"/>
      <c r="DZP111" s="364"/>
      <c r="DZQ111" s="364"/>
      <c r="DZR111" s="364"/>
      <c r="DZS111" s="364"/>
      <c r="DZT111" s="364"/>
      <c r="DZU111" s="364"/>
      <c r="DZV111" s="364"/>
      <c r="DZW111" s="364"/>
      <c r="DZX111" s="364"/>
      <c r="DZY111" s="364"/>
      <c r="DZZ111" s="364"/>
      <c r="EAA111" s="364"/>
      <c r="EAB111" s="364"/>
      <c r="EAC111" s="364"/>
      <c r="EAD111" s="364"/>
      <c r="EAE111" s="364"/>
      <c r="EAF111" s="364"/>
      <c r="EAG111" s="364"/>
      <c r="EAH111" s="364"/>
      <c r="EAI111" s="364"/>
      <c r="EAJ111" s="364"/>
      <c r="EAK111" s="364"/>
      <c r="EAL111" s="364"/>
      <c r="EAM111" s="364"/>
      <c r="EAN111" s="364"/>
      <c r="EAO111" s="364"/>
      <c r="EAP111" s="364"/>
      <c r="EAQ111" s="364"/>
      <c r="EAR111" s="364"/>
      <c r="EAS111" s="364"/>
      <c r="EAT111" s="364"/>
      <c r="EAU111" s="364"/>
      <c r="EAV111" s="364"/>
      <c r="EAW111" s="364"/>
      <c r="EAX111" s="364"/>
      <c r="EAY111" s="364"/>
      <c r="EAZ111" s="364"/>
      <c r="EBA111" s="364"/>
      <c r="EBB111" s="364"/>
      <c r="EBC111" s="364"/>
      <c r="EBD111" s="364"/>
      <c r="EBE111" s="364"/>
      <c r="EBF111" s="364"/>
      <c r="EBG111" s="364"/>
      <c r="EBH111" s="364"/>
      <c r="EBI111" s="364"/>
      <c r="EBJ111" s="364"/>
      <c r="EBK111" s="364"/>
      <c r="EBL111" s="364"/>
      <c r="EBM111" s="364"/>
      <c r="EBN111" s="364"/>
      <c r="EBO111" s="364"/>
      <c r="EBP111" s="364"/>
      <c r="EBQ111" s="364"/>
      <c r="EBR111" s="364"/>
      <c r="EBS111" s="364"/>
      <c r="EBT111" s="364"/>
      <c r="EBU111" s="364"/>
      <c r="EBV111" s="364"/>
      <c r="EBW111" s="364"/>
      <c r="EBX111" s="364"/>
      <c r="EBY111" s="364"/>
      <c r="EBZ111" s="364"/>
      <c r="ECA111" s="364"/>
      <c r="ECB111" s="364"/>
      <c r="ECC111" s="364"/>
      <c r="ECD111" s="364"/>
      <c r="ECE111" s="364"/>
      <c r="ECF111" s="364"/>
      <c r="ECG111" s="364"/>
      <c r="ECH111" s="364"/>
      <c r="ECI111" s="364"/>
      <c r="ECJ111" s="364"/>
      <c r="ECK111" s="364"/>
      <c r="ECL111" s="364"/>
      <c r="ECM111" s="364"/>
      <c r="ECN111" s="364"/>
      <c r="ECO111" s="364"/>
      <c r="ECP111" s="364"/>
      <c r="ECQ111" s="364"/>
      <c r="ECR111" s="364"/>
      <c r="ECS111" s="364"/>
      <c r="ECT111" s="364"/>
      <c r="ECU111" s="364"/>
      <c r="ECV111" s="364"/>
      <c r="ECW111" s="364"/>
      <c r="ECX111" s="364"/>
      <c r="ECY111" s="364"/>
      <c r="ECZ111" s="364"/>
      <c r="EDA111" s="364"/>
      <c r="EDB111" s="364"/>
      <c r="EDC111" s="364"/>
      <c r="EDD111" s="364"/>
      <c r="EDE111" s="364"/>
      <c r="EDF111" s="364"/>
      <c r="EDG111" s="364"/>
      <c r="EDH111" s="364"/>
      <c r="EDI111" s="364"/>
      <c r="EDJ111" s="364"/>
      <c r="EDK111" s="364"/>
      <c r="EDL111" s="364"/>
      <c r="EDM111" s="364"/>
      <c r="EDN111" s="364"/>
      <c r="EDO111" s="364"/>
      <c r="EDP111" s="364"/>
      <c r="EDQ111" s="364"/>
      <c r="EDR111" s="364"/>
      <c r="EDS111" s="364"/>
      <c r="EDT111" s="364"/>
      <c r="EDU111" s="364"/>
      <c r="EDV111" s="364"/>
      <c r="EDW111" s="364"/>
      <c r="EDX111" s="364"/>
      <c r="EDY111" s="364"/>
      <c r="EDZ111" s="364"/>
      <c r="EEA111" s="364"/>
      <c r="EEB111" s="364"/>
      <c r="EEC111" s="364"/>
      <c r="EED111" s="364"/>
      <c r="EEE111" s="364"/>
      <c r="EEF111" s="364"/>
      <c r="EEG111" s="364"/>
      <c r="EEH111" s="364"/>
      <c r="EEI111" s="364"/>
      <c r="EEJ111" s="364"/>
      <c r="EEK111" s="364"/>
      <c r="EEL111" s="364"/>
      <c r="EEM111" s="364"/>
      <c r="EEN111" s="364"/>
      <c r="EEO111" s="364"/>
      <c r="EEP111" s="364"/>
      <c r="EEQ111" s="364"/>
      <c r="EER111" s="364"/>
      <c r="EES111" s="364"/>
      <c r="EET111" s="364"/>
      <c r="EEU111" s="364"/>
      <c r="EEV111" s="364"/>
      <c r="EEW111" s="364"/>
      <c r="EEX111" s="364"/>
      <c r="EEY111" s="364"/>
      <c r="EEZ111" s="364"/>
      <c r="EFA111" s="364"/>
      <c r="EFB111" s="364"/>
      <c r="EFC111" s="364"/>
      <c r="EFD111" s="364"/>
      <c r="EFE111" s="364"/>
      <c r="EFF111" s="364"/>
      <c r="EFG111" s="364"/>
      <c r="EFH111" s="364"/>
      <c r="EFI111" s="364"/>
      <c r="EFJ111" s="364"/>
      <c r="EFK111" s="364"/>
      <c r="EFL111" s="364"/>
      <c r="EFM111" s="364"/>
      <c r="EFN111" s="364"/>
      <c r="EFO111" s="364"/>
      <c r="EFP111" s="364"/>
      <c r="EFQ111" s="364"/>
      <c r="EFR111" s="364"/>
      <c r="EFS111" s="364"/>
      <c r="EFT111" s="364"/>
      <c r="EFU111" s="364"/>
      <c r="EFV111" s="364"/>
      <c r="EFW111" s="364"/>
      <c r="EFX111" s="364"/>
      <c r="EFY111" s="364"/>
      <c r="EFZ111" s="364"/>
      <c r="EGA111" s="364"/>
      <c r="EGB111" s="364"/>
      <c r="EGC111" s="364"/>
      <c r="EGD111" s="364"/>
      <c r="EGE111" s="364"/>
      <c r="EGF111" s="364"/>
      <c r="EGG111" s="364"/>
      <c r="EGH111" s="364"/>
      <c r="EGI111" s="364"/>
      <c r="EGJ111" s="364"/>
      <c r="EGK111" s="364"/>
      <c r="EGL111" s="364"/>
      <c r="EGM111" s="364"/>
      <c r="EGN111" s="364"/>
      <c r="EGO111" s="364"/>
      <c r="EGP111" s="364"/>
      <c r="EGQ111" s="364"/>
      <c r="EGR111" s="364"/>
      <c r="EGS111" s="364"/>
      <c r="EGT111" s="364"/>
      <c r="EGU111" s="364"/>
      <c r="EGV111" s="364"/>
      <c r="EGW111" s="364"/>
      <c r="EGX111" s="364"/>
      <c r="EGY111" s="364"/>
      <c r="EGZ111" s="364"/>
      <c r="EHA111" s="364"/>
      <c r="EHB111" s="364"/>
      <c r="EHC111" s="364"/>
      <c r="EHD111" s="364"/>
      <c r="EHE111" s="364"/>
      <c r="EHF111" s="364"/>
      <c r="EHG111" s="364"/>
      <c r="EHH111" s="364"/>
      <c r="EHI111" s="364"/>
      <c r="EHJ111" s="364"/>
      <c r="EHK111" s="364"/>
      <c r="EHL111" s="364"/>
      <c r="EHM111" s="364"/>
      <c r="EHN111" s="364"/>
      <c r="EHO111" s="364"/>
      <c r="EHP111" s="364"/>
      <c r="EHQ111" s="364"/>
      <c r="EHR111" s="364"/>
      <c r="EHS111" s="364"/>
      <c r="EHT111" s="364"/>
      <c r="EHU111" s="364"/>
      <c r="EHV111" s="364"/>
      <c r="EHW111" s="364"/>
      <c r="EHX111" s="364"/>
      <c r="EHY111" s="364"/>
      <c r="EHZ111" s="364"/>
      <c r="EIA111" s="364"/>
      <c r="EIB111" s="364"/>
      <c r="EIC111" s="364"/>
      <c r="EID111" s="364"/>
      <c r="EIE111" s="364"/>
      <c r="EIF111" s="364"/>
      <c r="EIG111" s="364"/>
      <c r="EIH111" s="364"/>
      <c r="EII111" s="364"/>
      <c r="EIJ111" s="364"/>
      <c r="EIK111" s="364"/>
      <c r="EIL111" s="364"/>
      <c r="EIM111" s="364"/>
      <c r="EIN111" s="364"/>
      <c r="EIO111" s="364"/>
      <c r="EIP111" s="364"/>
      <c r="EIQ111" s="364"/>
      <c r="EIR111" s="364"/>
      <c r="EIS111" s="364"/>
      <c r="EIT111" s="364"/>
      <c r="EIU111" s="364"/>
      <c r="EIV111" s="364"/>
      <c r="EIW111" s="364"/>
      <c r="EIX111" s="364"/>
      <c r="EIY111" s="364"/>
      <c r="EIZ111" s="364"/>
      <c r="EJA111" s="364"/>
      <c r="EJB111" s="364"/>
      <c r="EJC111" s="364"/>
      <c r="EJD111" s="364"/>
      <c r="EJE111" s="364"/>
      <c r="EJF111" s="364"/>
      <c r="EJG111" s="364"/>
      <c r="EJH111" s="364"/>
      <c r="EJI111" s="364"/>
      <c r="EJJ111" s="364"/>
      <c r="EJK111" s="364"/>
      <c r="EJL111" s="364"/>
      <c r="EJM111" s="364"/>
      <c r="EJN111" s="364"/>
      <c r="EJO111" s="364"/>
      <c r="EJP111" s="364"/>
      <c r="EJQ111" s="364"/>
      <c r="EJR111" s="364"/>
      <c r="EJS111" s="364"/>
      <c r="EJT111" s="364"/>
      <c r="EJU111" s="364"/>
      <c r="EJV111" s="364"/>
      <c r="EJW111" s="364"/>
      <c r="EJX111" s="364"/>
      <c r="EJY111" s="364"/>
      <c r="EJZ111" s="364"/>
      <c r="EKA111" s="364"/>
      <c r="EKB111" s="364"/>
      <c r="EKC111" s="364"/>
      <c r="EKD111" s="364"/>
      <c r="EKE111" s="364"/>
      <c r="EKF111" s="364"/>
      <c r="EKG111" s="364"/>
      <c r="EKH111" s="364"/>
      <c r="EKI111" s="364"/>
      <c r="EKJ111" s="364"/>
      <c r="EKK111" s="364"/>
      <c r="EKL111" s="364"/>
      <c r="EKM111" s="364"/>
      <c r="EKN111" s="364"/>
      <c r="EKO111" s="364"/>
      <c r="EKP111" s="364"/>
      <c r="EKQ111" s="364"/>
      <c r="EKR111" s="364"/>
      <c r="EKS111" s="364"/>
      <c r="EKT111" s="364"/>
      <c r="EKU111" s="364"/>
      <c r="EKV111" s="364"/>
      <c r="EKW111" s="364"/>
      <c r="EKX111" s="364"/>
      <c r="EKY111" s="364"/>
      <c r="EKZ111" s="364"/>
      <c r="ELA111" s="364"/>
      <c r="ELB111" s="364"/>
      <c r="ELC111" s="364"/>
      <c r="ELD111" s="364"/>
      <c r="ELE111" s="364"/>
      <c r="ELF111" s="364"/>
      <c r="ELG111" s="364"/>
      <c r="ELH111" s="364"/>
      <c r="ELI111" s="364"/>
      <c r="ELJ111" s="364"/>
      <c r="ELK111" s="364"/>
      <c r="ELL111" s="364"/>
      <c r="ELM111" s="364"/>
      <c r="ELN111" s="364"/>
      <c r="ELO111" s="364"/>
      <c r="ELP111" s="364"/>
      <c r="ELQ111" s="364"/>
      <c r="ELR111" s="364"/>
      <c r="ELS111" s="364"/>
      <c r="ELT111" s="364"/>
      <c r="ELU111" s="364"/>
      <c r="ELV111" s="364"/>
      <c r="ELW111" s="364"/>
      <c r="ELX111" s="364"/>
      <c r="ELY111" s="364"/>
      <c r="ELZ111" s="364"/>
      <c r="EMA111" s="364"/>
      <c r="EMB111" s="364"/>
      <c r="EMC111" s="364"/>
      <c r="EMD111" s="364"/>
      <c r="EME111" s="364"/>
      <c r="EMF111" s="364"/>
      <c r="EMG111" s="364"/>
      <c r="EMH111" s="364"/>
      <c r="EMI111" s="364"/>
      <c r="EMJ111" s="364"/>
      <c r="EMK111" s="364"/>
      <c r="EML111" s="364"/>
      <c r="EMM111" s="364"/>
      <c r="EMN111" s="364"/>
      <c r="EMO111" s="364"/>
      <c r="EMP111" s="364"/>
      <c r="EMQ111" s="364"/>
      <c r="EMR111" s="364"/>
      <c r="EMS111" s="364"/>
      <c r="EMT111" s="364"/>
      <c r="EMU111" s="364"/>
      <c r="EMV111" s="364"/>
      <c r="EMW111" s="364"/>
      <c r="EMX111" s="364"/>
      <c r="EMY111" s="364"/>
      <c r="EMZ111" s="364"/>
      <c r="ENA111" s="364"/>
      <c r="ENB111" s="364"/>
      <c r="ENC111" s="364"/>
      <c r="END111" s="364"/>
      <c r="ENE111" s="364"/>
      <c r="ENF111" s="364"/>
      <c r="ENG111" s="364"/>
      <c r="ENH111" s="364"/>
      <c r="ENI111" s="364"/>
      <c r="ENJ111" s="364"/>
      <c r="ENK111" s="364"/>
      <c r="ENL111" s="364"/>
      <c r="ENM111" s="364"/>
      <c r="ENN111" s="364"/>
      <c r="ENO111" s="364"/>
      <c r="ENP111" s="364"/>
      <c r="ENQ111" s="364"/>
      <c r="ENR111" s="364"/>
      <c r="ENS111" s="364"/>
      <c r="ENT111" s="364"/>
      <c r="ENU111" s="364"/>
      <c r="ENV111" s="364"/>
      <c r="ENW111" s="364"/>
      <c r="ENX111" s="364"/>
      <c r="ENY111" s="364"/>
      <c r="ENZ111" s="364"/>
      <c r="EOA111" s="364"/>
      <c r="EOB111" s="364"/>
      <c r="EOC111" s="364"/>
      <c r="EOD111" s="364"/>
      <c r="EOE111" s="364"/>
      <c r="EOF111" s="364"/>
      <c r="EOG111" s="364"/>
      <c r="EOH111" s="364"/>
      <c r="EOI111" s="364"/>
      <c r="EOJ111" s="364"/>
      <c r="EOK111" s="364"/>
      <c r="EOL111" s="364"/>
      <c r="EOM111" s="364"/>
      <c r="EON111" s="364"/>
      <c r="EOO111" s="364"/>
      <c r="EOP111" s="364"/>
      <c r="EOQ111" s="364"/>
      <c r="EOR111" s="364"/>
      <c r="EOS111" s="364"/>
      <c r="EOT111" s="364"/>
      <c r="EOU111" s="364"/>
      <c r="EOV111" s="364"/>
      <c r="EOW111" s="364"/>
      <c r="EOX111" s="364"/>
      <c r="EOY111" s="364"/>
      <c r="EOZ111" s="364"/>
      <c r="EPA111" s="364"/>
      <c r="EPB111" s="364"/>
      <c r="EPC111" s="364"/>
      <c r="EPD111" s="364"/>
      <c r="EPE111" s="364"/>
      <c r="EPF111" s="364"/>
      <c r="EPG111" s="364"/>
      <c r="EPH111" s="364"/>
      <c r="EPI111" s="364"/>
      <c r="EPJ111" s="364"/>
      <c r="EPK111" s="364"/>
      <c r="EPL111" s="364"/>
      <c r="EPM111" s="364"/>
      <c r="EPN111" s="364"/>
      <c r="EPO111" s="364"/>
      <c r="EPP111" s="364"/>
      <c r="EPQ111" s="364"/>
      <c r="EPR111" s="364"/>
      <c r="EPS111" s="364"/>
      <c r="EPT111" s="364"/>
      <c r="EPU111" s="364"/>
      <c r="EPV111" s="364"/>
      <c r="EPW111" s="364"/>
      <c r="EPX111" s="364"/>
      <c r="EPY111" s="364"/>
      <c r="EPZ111" s="364"/>
      <c r="EQA111" s="364"/>
      <c r="EQB111" s="364"/>
      <c r="EQC111" s="364"/>
      <c r="EQD111" s="364"/>
      <c r="EQE111" s="364"/>
      <c r="EQF111" s="364"/>
      <c r="EQG111" s="364"/>
      <c r="EQH111" s="364"/>
      <c r="EQI111" s="364"/>
      <c r="EQJ111" s="364"/>
      <c r="EQK111" s="364"/>
      <c r="EQL111" s="364"/>
      <c r="EQM111" s="364"/>
      <c r="EQN111" s="364"/>
      <c r="EQO111" s="364"/>
      <c r="EQP111" s="364"/>
      <c r="EQQ111" s="364"/>
      <c r="EQR111" s="364"/>
      <c r="EQS111" s="364"/>
      <c r="EQT111" s="364"/>
      <c r="EQU111" s="364"/>
      <c r="EQV111" s="364"/>
      <c r="EQW111" s="364"/>
      <c r="EQX111" s="364"/>
      <c r="EQY111" s="364"/>
      <c r="EQZ111" s="364"/>
      <c r="ERA111" s="364"/>
      <c r="ERB111" s="364"/>
      <c r="ERC111" s="364"/>
      <c r="ERD111" s="364"/>
      <c r="ERE111" s="364"/>
      <c r="ERF111" s="364"/>
      <c r="ERG111" s="364"/>
      <c r="ERH111" s="364"/>
      <c r="ERI111" s="364"/>
      <c r="ERJ111" s="364"/>
      <c r="ERK111" s="364"/>
      <c r="ERL111" s="364"/>
      <c r="ERM111" s="364"/>
      <c r="ERN111" s="364"/>
      <c r="ERO111" s="364"/>
      <c r="ERP111" s="364"/>
      <c r="ERQ111" s="364"/>
      <c r="ERR111" s="364"/>
      <c r="ERS111" s="364"/>
      <c r="ERT111" s="364"/>
      <c r="ERU111" s="364"/>
      <c r="ERV111" s="364"/>
      <c r="ERW111" s="364"/>
      <c r="ERX111" s="364"/>
      <c r="ERY111" s="364"/>
      <c r="ERZ111" s="364"/>
      <c r="ESA111" s="364"/>
      <c r="ESB111" s="364"/>
      <c r="ESC111" s="364"/>
      <c r="ESD111" s="364"/>
      <c r="ESE111" s="364"/>
      <c r="ESF111" s="364"/>
      <c r="ESG111" s="364"/>
      <c r="ESH111" s="364"/>
      <c r="ESI111" s="364"/>
      <c r="ESJ111" s="364"/>
      <c r="ESK111" s="364"/>
      <c r="ESL111" s="364"/>
      <c r="ESM111" s="364"/>
      <c r="ESN111" s="364"/>
      <c r="ESO111" s="364"/>
      <c r="ESP111" s="364"/>
      <c r="ESQ111" s="364"/>
      <c r="ESR111" s="364"/>
      <c r="ESS111" s="364"/>
      <c r="EST111" s="364"/>
      <c r="ESU111" s="364"/>
      <c r="ESV111" s="364"/>
      <c r="ESW111" s="364"/>
      <c r="ESX111" s="364"/>
      <c r="ESY111" s="364"/>
      <c r="ESZ111" s="364"/>
      <c r="ETA111" s="364"/>
      <c r="ETB111" s="364"/>
      <c r="ETC111" s="364"/>
      <c r="ETD111" s="364"/>
      <c r="ETE111" s="364"/>
      <c r="ETF111" s="364"/>
      <c r="ETG111" s="364"/>
      <c r="ETH111" s="364"/>
      <c r="ETI111" s="364"/>
      <c r="ETJ111" s="364"/>
      <c r="ETK111" s="364"/>
      <c r="ETL111" s="364"/>
      <c r="ETM111" s="364"/>
      <c r="ETN111" s="364"/>
      <c r="ETO111" s="364"/>
      <c r="ETP111" s="364"/>
      <c r="ETQ111" s="364"/>
      <c r="ETR111" s="364"/>
      <c r="ETS111" s="364"/>
      <c r="ETT111" s="364"/>
      <c r="ETU111" s="364"/>
      <c r="ETV111" s="364"/>
      <c r="ETW111" s="364"/>
      <c r="ETX111" s="364"/>
      <c r="ETY111" s="364"/>
      <c r="ETZ111" s="364"/>
      <c r="EUA111" s="364"/>
      <c r="EUB111" s="364"/>
      <c r="EUC111" s="364"/>
      <c r="EUD111" s="364"/>
      <c r="EUE111" s="364"/>
      <c r="EUF111" s="364"/>
      <c r="EUG111" s="364"/>
      <c r="EUH111" s="364"/>
      <c r="EUI111" s="364"/>
      <c r="EUJ111" s="364"/>
      <c r="EUK111" s="364"/>
      <c r="EUL111" s="364"/>
      <c r="EUM111" s="364"/>
      <c r="EUN111" s="364"/>
      <c r="EUO111" s="364"/>
      <c r="EUP111" s="364"/>
      <c r="EUQ111" s="364"/>
      <c r="EUR111" s="364"/>
      <c r="EUS111" s="364"/>
      <c r="EUT111" s="364"/>
      <c r="EUU111" s="364"/>
      <c r="EUV111" s="364"/>
      <c r="EUW111" s="364"/>
      <c r="EUX111" s="364"/>
      <c r="EUY111" s="364"/>
      <c r="EUZ111" s="364"/>
      <c r="EVA111" s="364"/>
      <c r="EVB111" s="364"/>
      <c r="EVC111" s="364"/>
      <c r="EVD111" s="364"/>
      <c r="EVE111" s="364"/>
      <c r="EVF111" s="364"/>
      <c r="EVG111" s="364"/>
      <c r="EVH111" s="364"/>
      <c r="EVI111" s="364"/>
      <c r="EVJ111" s="364"/>
      <c r="EVK111" s="364"/>
      <c r="EVL111" s="364"/>
      <c r="EVM111" s="364"/>
      <c r="EVN111" s="364"/>
      <c r="EVO111" s="364"/>
      <c r="EVP111" s="364"/>
      <c r="EVQ111" s="364"/>
      <c r="EVR111" s="364"/>
      <c r="EVS111" s="364"/>
      <c r="EVT111" s="364"/>
      <c r="EVU111" s="364"/>
      <c r="EVV111" s="364"/>
      <c r="EVW111" s="364"/>
      <c r="EVX111" s="364"/>
      <c r="EVY111" s="364"/>
      <c r="EVZ111" s="364"/>
      <c r="EWA111" s="364"/>
      <c r="EWB111" s="364"/>
      <c r="EWC111" s="364"/>
      <c r="EWD111" s="364"/>
      <c r="EWE111" s="364"/>
      <c r="EWF111" s="364"/>
      <c r="EWG111" s="364"/>
      <c r="EWH111" s="364"/>
      <c r="EWI111" s="364"/>
      <c r="EWJ111" s="364"/>
      <c r="EWK111" s="364"/>
      <c r="EWL111" s="364"/>
      <c r="EWM111" s="364"/>
      <c r="EWN111" s="364"/>
      <c r="EWO111" s="364"/>
      <c r="EWP111" s="364"/>
      <c r="EWQ111" s="364"/>
      <c r="EWR111" s="364"/>
      <c r="EWS111" s="364"/>
      <c r="EWT111" s="364"/>
      <c r="EWU111" s="364"/>
      <c r="EWV111" s="364"/>
      <c r="EWW111" s="364"/>
      <c r="EWX111" s="364"/>
      <c r="EWY111" s="364"/>
      <c r="EWZ111" s="364"/>
      <c r="EXA111" s="364"/>
      <c r="EXB111" s="364"/>
      <c r="EXC111" s="364"/>
      <c r="EXD111" s="364"/>
      <c r="EXE111" s="364"/>
      <c r="EXF111" s="364"/>
      <c r="EXG111" s="364"/>
      <c r="EXH111" s="364"/>
      <c r="EXI111" s="364"/>
      <c r="EXJ111" s="364"/>
      <c r="EXK111" s="364"/>
      <c r="EXL111" s="364"/>
      <c r="EXM111" s="364"/>
      <c r="EXN111" s="364"/>
      <c r="EXO111" s="364"/>
      <c r="EXP111" s="364"/>
      <c r="EXQ111" s="364"/>
      <c r="EXR111" s="364"/>
      <c r="EXS111" s="364"/>
      <c r="EXT111" s="364"/>
      <c r="EXU111" s="364"/>
      <c r="EXV111" s="364"/>
      <c r="EXW111" s="364"/>
      <c r="EXX111" s="364"/>
      <c r="EXY111" s="364"/>
      <c r="EXZ111" s="364"/>
      <c r="EYA111" s="364"/>
      <c r="EYB111" s="364"/>
      <c r="EYC111" s="364"/>
      <c r="EYD111" s="364"/>
      <c r="EYE111" s="364"/>
      <c r="EYF111" s="364"/>
      <c r="EYG111" s="364"/>
      <c r="EYH111" s="364"/>
      <c r="EYI111" s="364"/>
      <c r="EYJ111" s="364"/>
      <c r="EYK111" s="364"/>
      <c r="EYL111" s="364"/>
      <c r="EYM111" s="364"/>
      <c r="EYN111" s="364"/>
      <c r="EYO111" s="364"/>
      <c r="EYP111" s="364"/>
      <c r="EYQ111" s="364"/>
      <c r="EYR111" s="364"/>
      <c r="EYS111" s="364"/>
      <c r="EYT111" s="364"/>
      <c r="EYU111" s="364"/>
      <c r="EYV111" s="364"/>
      <c r="EYW111" s="364"/>
      <c r="EYX111" s="364"/>
      <c r="EYY111" s="364"/>
      <c r="EYZ111" s="364"/>
      <c r="EZA111" s="364"/>
      <c r="EZB111" s="364"/>
      <c r="EZC111" s="364"/>
      <c r="EZD111" s="364"/>
      <c r="EZE111" s="364"/>
      <c r="EZF111" s="364"/>
      <c r="EZG111" s="364"/>
      <c r="EZH111" s="364"/>
      <c r="EZI111" s="364"/>
      <c r="EZJ111" s="364"/>
      <c r="EZK111" s="364"/>
      <c r="EZL111" s="364"/>
      <c r="EZM111" s="364"/>
      <c r="EZN111" s="364"/>
      <c r="EZO111" s="364"/>
      <c r="EZP111" s="364"/>
      <c r="EZQ111" s="364"/>
      <c r="EZR111" s="364"/>
      <c r="EZS111" s="364"/>
      <c r="EZT111" s="364"/>
      <c r="EZU111" s="364"/>
      <c r="EZV111" s="364"/>
      <c r="EZW111" s="364"/>
      <c r="EZX111" s="364"/>
      <c r="EZY111" s="364"/>
      <c r="EZZ111" s="364"/>
      <c r="FAA111" s="364"/>
      <c r="FAB111" s="364"/>
      <c r="FAC111" s="364"/>
      <c r="FAD111" s="364"/>
      <c r="FAE111" s="364"/>
      <c r="FAF111" s="364"/>
      <c r="FAG111" s="364"/>
      <c r="FAH111" s="364"/>
      <c r="FAI111" s="364"/>
      <c r="FAJ111" s="364"/>
      <c r="FAK111" s="364"/>
      <c r="FAL111" s="364"/>
      <c r="FAM111" s="364"/>
      <c r="FAN111" s="364"/>
      <c r="FAO111" s="364"/>
      <c r="FAP111" s="364"/>
      <c r="FAQ111" s="364"/>
      <c r="FAR111" s="364"/>
      <c r="FAS111" s="364"/>
      <c r="FAT111" s="364"/>
      <c r="FAU111" s="364"/>
      <c r="FAV111" s="364"/>
      <c r="FAW111" s="364"/>
      <c r="FAX111" s="364"/>
      <c r="FAY111" s="364"/>
      <c r="FAZ111" s="364"/>
      <c r="FBA111" s="364"/>
      <c r="FBB111" s="364"/>
      <c r="FBC111" s="364"/>
      <c r="FBD111" s="364"/>
      <c r="FBE111" s="364"/>
      <c r="FBF111" s="364"/>
      <c r="FBG111" s="364"/>
      <c r="FBH111" s="364"/>
      <c r="FBI111" s="364"/>
      <c r="FBJ111" s="364"/>
      <c r="FBK111" s="364"/>
      <c r="FBL111" s="364"/>
      <c r="FBM111" s="364"/>
      <c r="FBN111" s="364"/>
      <c r="FBO111" s="364"/>
      <c r="FBP111" s="364"/>
      <c r="FBQ111" s="364"/>
      <c r="FBR111" s="364"/>
      <c r="FBS111" s="364"/>
      <c r="FBT111" s="364"/>
      <c r="FBU111" s="364"/>
      <c r="FBV111" s="364"/>
      <c r="FBW111" s="364"/>
      <c r="FBX111" s="364"/>
      <c r="FBY111" s="364"/>
      <c r="FBZ111" s="364"/>
      <c r="FCA111" s="364"/>
      <c r="FCB111" s="364"/>
      <c r="FCC111" s="364"/>
      <c r="FCD111" s="364"/>
      <c r="FCE111" s="364"/>
      <c r="FCF111" s="364"/>
      <c r="FCG111" s="364"/>
      <c r="FCH111" s="364"/>
      <c r="FCI111" s="364"/>
      <c r="FCJ111" s="364"/>
      <c r="FCK111" s="364"/>
      <c r="FCL111" s="364"/>
      <c r="FCM111" s="364"/>
      <c r="FCN111" s="364"/>
      <c r="FCO111" s="364"/>
      <c r="FCP111" s="364"/>
      <c r="FCQ111" s="364"/>
      <c r="FCR111" s="364"/>
      <c r="FCS111" s="364"/>
      <c r="FCT111" s="364"/>
      <c r="FCU111" s="364"/>
      <c r="FCV111" s="364"/>
      <c r="FCW111" s="364"/>
      <c r="FCX111" s="364"/>
      <c r="FCY111" s="364"/>
      <c r="FCZ111" s="364"/>
      <c r="FDA111" s="364"/>
      <c r="FDB111" s="364"/>
      <c r="FDC111" s="364"/>
      <c r="FDD111" s="364"/>
      <c r="FDE111" s="364"/>
      <c r="FDF111" s="364"/>
      <c r="FDG111" s="364"/>
      <c r="FDH111" s="364"/>
      <c r="FDI111" s="364"/>
      <c r="FDJ111" s="364"/>
      <c r="FDK111" s="364"/>
      <c r="FDL111" s="364"/>
      <c r="FDM111" s="364"/>
      <c r="FDN111" s="364"/>
      <c r="FDO111" s="364"/>
      <c r="FDP111" s="364"/>
      <c r="FDQ111" s="364"/>
      <c r="FDR111" s="364"/>
      <c r="FDS111" s="364"/>
      <c r="FDT111" s="364"/>
      <c r="FDU111" s="364"/>
      <c r="FDV111" s="364"/>
      <c r="FDW111" s="364"/>
      <c r="FDX111" s="364"/>
      <c r="FDY111" s="364"/>
      <c r="FDZ111" s="364"/>
      <c r="FEA111" s="364"/>
      <c r="FEB111" s="364"/>
      <c r="FEC111" s="364"/>
      <c r="FED111" s="364"/>
      <c r="FEE111" s="364"/>
      <c r="FEF111" s="364"/>
      <c r="FEG111" s="364"/>
      <c r="FEH111" s="364"/>
      <c r="FEI111" s="364"/>
      <c r="FEJ111" s="364"/>
      <c r="FEK111" s="364"/>
      <c r="FEL111" s="364"/>
      <c r="FEM111" s="364"/>
      <c r="FEN111" s="364"/>
      <c r="FEO111" s="364"/>
      <c r="FEP111" s="364"/>
      <c r="FEQ111" s="364"/>
      <c r="FER111" s="364"/>
      <c r="FES111" s="364"/>
      <c r="FET111" s="364"/>
      <c r="FEU111" s="364"/>
      <c r="FEV111" s="364"/>
      <c r="FEW111" s="364"/>
      <c r="FEX111" s="364"/>
      <c r="FEY111" s="364"/>
      <c r="FEZ111" s="364"/>
      <c r="FFA111" s="364"/>
      <c r="FFB111" s="364"/>
      <c r="FFC111" s="364"/>
      <c r="FFD111" s="364"/>
      <c r="FFE111" s="364"/>
      <c r="FFF111" s="364"/>
      <c r="FFG111" s="364"/>
      <c r="FFH111" s="364"/>
      <c r="FFI111" s="364"/>
      <c r="FFJ111" s="364"/>
      <c r="FFK111" s="364"/>
      <c r="FFL111" s="364"/>
      <c r="FFM111" s="364"/>
      <c r="FFN111" s="364"/>
      <c r="FFO111" s="364"/>
      <c r="FFP111" s="364"/>
      <c r="FFQ111" s="364"/>
      <c r="FFR111" s="364"/>
      <c r="FFS111" s="364"/>
      <c r="FFT111" s="364"/>
      <c r="FFU111" s="364"/>
      <c r="FFV111" s="364"/>
      <c r="FFW111" s="364"/>
      <c r="FFX111" s="364"/>
      <c r="FFY111" s="364"/>
      <c r="FFZ111" s="364"/>
      <c r="FGA111" s="364"/>
      <c r="FGB111" s="364"/>
      <c r="FGC111" s="364"/>
      <c r="FGD111" s="364"/>
      <c r="FGE111" s="364"/>
      <c r="FGF111" s="364"/>
      <c r="FGG111" s="364"/>
      <c r="FGH111" s="364"/>
      <c r="FGI111" s="364"/>
      <c r="FGJ111" s="364"/>
      <c r="FGK111" s="364"/>
      <c r="FGL111" s="364"/>
      <c r="FGM111" s="364"/>
      <c r="FGN111" s="364"/>
      <c r="FGO111" s="364"/>
      <c r="FGP111" s="364"/>
      <c r="FGQ111" s="364"/>
      <c r="FGR111" s="364"/>
      <c r="FGS111" s="364"/>
      <c r="FGT111" s="364"/>
      <c r="FGU111" s="364"/>
      <c r="FGV111" s="364"/>
      <c r="FGW111" s="364"/>
      <c r="FGX111" s="364"/>
      <c r="FGY111" s="364"/>
      <c r="FGZ111" s="364"/>
      <c r="FHA111" s="364"/>
      <c r="FHB111" s="364"/>
      <c r="FHC111" s="364"/>
      <c r="FHD111" s="364"/>
      <c r="FHE111" s="364"/>
      <c r="FHF111" s="364"/>
      <c r="FHG111" s="364"/>
      <c r="FHH111" s="364"/>
      <c r="FHI111" s="364"/>
      <c r="FHJ111" s="364"/>
      <c r="FHK111" s="364"/>
      <c r="FHL111" s="364"/>
      <c r="FHM111" s="364"/>
      <c r="FHN111" s="364"/>
      <c r="FHO111" s="364"/>
      <c r="FHP111" s="364"/>
      <c r="FHQ111" s="364"/>
      <c r="FHR111" s="364"/>
      <c r="FHS111" s="364"/>
      <c r="FHT111" s="364"/>
      <c r="FHU111" s="364"/>
      <c r="FHV111" s="364"/>
      <c r="FHW111" s="364"/>
      <c r="FHX111" s="364"/>
      <c r="FHY111" s="364"/>
      <c r="FHZ111" s="364"/>
      <c r="FIA111" s="364"/>
      <c r="FIB111" s="364"/>
      <c r="FIC111" s="364"/>
      <c r="FID111" s="364"/>
      <c r="FIE111" s="364"/>
      <c r="FIF111" s="364"/>
      <c r="FIG111" s="364"/>
      <c r="FIH111" s="364"/>
      <c r="FII111" s="364"/>
      <c r="FIJ111" s="364"/>
      <c r="FIK111" s="364"/>
      <c r="FIL111" s="364"/>
      <c r="FIM111" s="364"/>
      <c r="FIN111" s="364"/>
      <c r="FIO111" s="364"/>
      <c r="FIP111" s="364"/>
      <c r="FIQ111" s="364"/>
      <c r="FIR111" s="364"/>
      <c r="FIS111" s="364"/>
      <c r="FIT111" s="364"/>
      <c r="FIU111" s="364"/>
      <c r="FIV111" s="364"/>
      <c r="FIW111" s="364"/>
      <c r="FIX111" s="364"/>
      <c r="FIY111" s="364"/>
      <c r="FIZ111" s="364"/>
      <c r="FJA111" s="364"/>
      <c r="FJB111" s="364"/>
      <c r="FJC111" s="364"/>
      <c r="FJD111" s="364"/>
      <c r="FJE111" s="364"/>
      <c r="FJF111" s="364"/>
      <c r="FJG111" s="364"/>
      <c r="FJH111" s="364"/>
      <c r="FJI111" s="364"/>
      <c r="FJJ111" s="364"/>
      <c r="FJK111" s="364"/>
      <c r="FJL111" s="364"/>
      <c r="FJM111" s="364"/>
      <c r="FJN111" s="364"/>
      <c r="FJO111" s="364"/>
      <c r="FJP111" s="364"/>
      <c r="FJQ111" s="364"/>
      <c r="FJR111" s="364"/>
      <c r="FJS111" s="364"/>
      <c r="FJT111" s="364"/>
      <c r="FJU111" s="364"/>
      <c r="FJV111" s="364"/>
      <c r="FJW111" s="364"/>
      <c r="FJX111" s="364"/>
      <c r="FJY111" s="364"/>
      <c r="FJZ111" s="364"/>
      <c r="FKA111" s="364"/>
      <c r="FKB111" s="364"/>
      <c r="FKC111" s="364"/>
      <c r="FKD111" s="364"/>
      <c r="FKE111" s="364"/>
      <c r="FKF111" s="364"/>
      <c r="FKG111" s="364"/>
      <c r="FKH111" s="364"/>
      <c r="FKI111" s="364"/>
      <c r="FKJ111" s="364"/>
      <c r="FKK111" s="364"/>
      <c r="FKL111" s="364"/>
      <c r="FKM111" s="364"/>
      <c r="FKN111" s="364"/>
      <c r="FKO111" s="364"/>
      <c r="FKP111" s="364"/>
      <c r="FKQ111" s="364"/>
      <c r="FKR111" s="364"/>
      <c r="FKS111" s="364"/>
      <c r="FKT111" s="364"/>
      <c r="FKU111" s="364"/>
      <c r="FKV111" s="364"/>
      <c r="FKW111" s="364"/>
      <c r="FKX111" s="364"/>
      <c r="FKY111" s="364"/>
      <c r="FKZ111" s="364"/>
      <c r="FLA111" s="364"/>
      <c r="FLB111" s="364"/>
      <c r="FLC111" s="364"/>
      <c r="FLD111" s="364"/>
      <c r="FLE111" s="364"/>
      <c r="FLF111" s="364"/>
      <c r="FLG111" s="364"/>
      <c r="FLH111" s="364"/>
      <c r="FLI111" s="364"/>
      <c r="FLJ111" s="364"/>
      <c r="FLK111" s="364"/>
      <c r="FLL111" s="364"/>
      <c r="FLM111" s="364"/>
      <c r="FLN111" s="364"/>
      <c r="FLO111" s="364"/>
      <c r="FLP111" s="364"/>
      <c r="FLQ111" s="364"/>
      <c r="FLR111" s="364"/>
      <c r="FLS111" s="364"/>
      <c r="FLT111" s="364"/>
      <c r="FLU111" s="364"/>
      <c r="FLV111" s="364"/>
      <c r="FLW111" s="364"/>
      <c r="FLX111" s="364"/>
      <c r="FLY111" s="364"/>
      <c r="FLZ111" s="364"/>
      <c r="FMA111" s="364"/>
      <c r="FMB111" s="364"/>
      <c r="FMC111" s="364"/>
      <c r="FMD111" s="364"/>
      <c r="FME111" s="364"/>
      <c r="FMF111" s="364"/>
      <c r="FMG111" s="364"/>
      <c r="FMH111" s="364"/>
      <c r="FMI111" s="364"/>
      <c r="FMJ111" s="364"/>
      <c r="FMK111" s="364"/>
      <c r="FML111" s="364"/>
      <c r="FMM111" s="364"/>
      <c r="FMN111" s="364"/>
      <c r="FMO111" s="364"/>
      <c r="FMP111" s="364"/>
      <c r="FMQ111" s="364"/>
      <c r="FMR111" s="364"/>
      <c r="FMS111" s="364"/>
      <c r="FMT111" s="364"/>
      <c r="FMU111" s="364"/>
      <c r="FMV111" s="364"/>
      <c r="FMW111" s="364"/>
      <c r="FMX111" s="364"/>
      <c r="FMY111" s="364"/>
      <c r="FMZ111" s="364"/>
      <c r="FNA111" s="364"/>
      <c r="FNB111" s="364"/>
      <c r="FNC111" s="364"/>
      <c r="FND111" s="364"/>
      <c r="FNE111" s="364"/>
      <c r="FNF111" s="364"/>
      <c r="FNG111" s="364"/>
      <c r="FNH111" s="364"/>
      <c r="FNI111" s="364"/>
      <c r="FNJ111" s="364"/>
      <c r="FNK111" s="364"/>
      <c r="FNL111" s="364"/>
      <c r="FNM111" s="364"/>
      <c r="FNN111" s="364"/>
      <c r="FNO111" s="364"/>
      <c r="FNP111" s="364"/>
      <c r="FNQ111" s="364"/>
      <c r="FNR111" s="364"/>
      <c r="FNS111" s="364"/>
      <c r="FNT111" s="364"/>
      <c r="FNU111" s="364"/>
      <c r="FNV111" s="364"/>
      <c r="FNW111" s="364"/>
      <c r="FNX111" s="364"/>
      <c r="FNY111" s="364"/>
      <c r="FNZ111" s="364"/>
      <c r="FOA111" s="364"/>
      <c r="FOB111" s="364"/>
      <c r="FOC111" s="364"/>
      <c r="FOD111" s="364"/>
      <c r="FOE111" s="364"/>
      <c r="FOF111" s="364"/>
      <c r="FOG111" s="364"/>
      <c r="FOH111" s="364"/>
      <c r="FOI111" s="364"/>
      <c r="FOJ111" s="364"/>
      <c r="FOK111" s="364"/>
      <c r="FOL111" s="364"/>
      <c r="FOM111" s="364"/>
      <c r="FON111" s="364"/>
      <c r="FOO111" s="364"/>
      <c r="FOP111" s="364"/>
      <c r="FOQ111" s="364"/>
      <c r="FOR111" s="364"/>
      <c r="FOS111" s="364"/>
      <c r="FOT111" s="364"/>
      <c r="FOU111" s="364"/>
      <c r="FOV111" s="364"/>
      <c r="FOW111" s="364"/>
      <c r="FOX111" s="364"/>
      <c r="FOY111" s="364"/>
      <c r="FOZ111" s="364"/>
      <c r="FPA111" s="364"/>
      <c r="FPB111" s="364"/>
      <c r="FPC111" s="364"/>
      <c r="FPD111" s="364"/>
      <c r="FPE111" s="364"/>
      <c r="FPF111" s="364"/>
      <c r="FPG111" s="364"/>
      <c r="FPH111" s="364"/>
      <c r="FPI111" s="364"/>
      <c r="FPJ111" s="364"/>
      <c r="FPK111" s="364"/>
      <c r="FPL111" s="364"/>
      <c r="FPM111" s="364"/>
      <c r="FPN111" s="364"/>
      <c r="FPO111" s="364"/>
      <c r="FPP111" s="364"/>
      <c r="FPQ111" s="364"/>
      <c r="FPR111" s="364"/>
      <c r="FPS111" s="364"/>
      <c r="FPT111" s="364"/>
      <c r="FPU111" s="364"/>
      <c r="FPV111" s="364"/>
      <c r="FPW111" s="364"/>
      <c r="FPX111" s="364"/>
      <c r="FPY111" s="364"/>
      <c r="FPZ111" s="364"/>
      <c r="FQA111" s="364"/>
      <c r="FQB111" s="364"/>
      <c r="FQC111" s="364"/>
      <c r="FQD111" s="364"/>
      <c r="FQE111" s="364"/>
      <c r="FQF111" s="364"/>
      <c r="FQG111" s="364"/>
      <c r="FQH111" s="364"/>
      <c r="FQI111" s="364"/>
      <c r="FQJ111" s="364"/>
      <c r="FQK111" s="364"/>
      <c r="FQL111" s="364"/>
      <c r="FQM111" s="364"/>
      <c r="FQN111" s="364"/>
      <c r="FQO111" s="364"/>
      <c r="FQP111" s="364"/>
      <c r="FQQ111" s="364"/>
      <c r="FQR111" s="364"/>
      <c r="FQS111" s="364"/>
      <c r="FQT111" s="364"/>
      <c r="FQU111" s="364"/>
      <c r="FQV111" s="364"/>
      <c r="FQW111" s="364"/>
      <c r="FQX111" s="364"/>
      <c r="FQY111" s="364"/>
      <c r="FQZ111" s="364"/>
      <c r="FRA111" s="364"/>
      <c r="FRB111" s="364"/>
      <c r="FRC111" s="364"/>
      <c r="FRD111" s="364"/>
      <c r="FRE111" s="364"/>
      <c r="FRF111" s="364"/>
      <c r="FRG111" s="364"/>
      <c r="FRH111" s="364"/>
      <c r="FRI111" s="364"/>
      <c r="FRJ111" s="364"/>
      <c r="FRK111" s="364"/>
      <c r="FRL111" s="364"/>
      <c r="FRM111" s="364"/>
      <c r="FRN111" s="364"/>
      <c r="FRO111" s="364"/>
      <c r="FRP111" s="364"/>
      <c r="FRQ111" s="364"/>
      <c r="FRR111" s="364"/>
      <c r="FRS111" s="364"/>
      <c r="FRT111" s="364"/>
      <c r="FRU111" s="364"/>
      <c r="FRV111" s="364"/>
      <c r="FRW111" s="364"/>
      <c r="FRX111" s="364"/>
      <c r="FRY111" s="364"/>
      <c r="FRZ111" s="364"/>
      <c r="FSA111" s="364"/>
      <c r="FSB111" s="364"/>
      <c r="FSC111" s="364"/>
      <c r="FSD111" s="364"/>
      <c r="FSE111" s="364"/>
      <c r="FSF111" s="364"/>
      <c r="FSG111" s="364"/>
      <c r="FSH111" s="364"/>
      <c r="FSI111" s="364"/>
      <c r="FSJ111" s="364"/>
      <c r="FSK111" s="364"/>
      <c r="FSL111" s="364"/>
      <c r="FSM111" s="364"/>
      <c r="FSN111" s="364"/>
      <c r="FSO111" s="364"/>
      <c r="FSP111" s="364"/>
      <c r="FSQ111" s="364"/>
      <c r="FSR111" s="364"/>
      <c r="FSS111" s="364"/>
      <c r="FST111" s="364"/>
      <c r="FSU111" s="364"/>
      <c r="FSV111" s="364"/>
      <c r="FSW111" s="364"/>
      <c r="FSX111" s="364"/>
      <c r="FSY111" s="364"/>
      <c r="FSZ111" s="364"/>
      <c r="FTA111" s="364"/>
      <c r="FTB111" s="364"/>
      <c r="FTC111" s="364"/>
      <c r="FTD111" s="364"/>
      <c r="FTE111" s="364"/>
      <c r="FTF111" s="364"/>
      <c r="FTG111" s="364"/>
      <c r="FTH111" s="364"/>
      <c r="FTI111" s="364"/>
      <c r="FTJ111" s="364"/>
      <c r="FTK111" s="364"/>
      <c r="FTL111" s="364"/>
      <c r="FTM111" s="364"/>
      <c r="FTN111" s="364"/>
      <c r="FTO111" s="364"/>
      <c r="FTP111" s="364"/>
      <c r="FTQ111" s="364"/>
      <c r="FTR111" s="364"/>
      <c r="FTS111" s="364"/>
      <c r="FTT111" s="364"/>
      <c r="FTU111" s="364"/>
      <c r="FTV111" s="364"/>
      <c r="FTW111" s="364"/>
      <c r="FTX111" s="364"/>
      <c r="FTY111" s="364"/>
      <c r="FTZ111" s="364"/>
      <c r="FUA111" s="364"/>
      <c r="FUB111" s="364"/>
      <c r="FUC111" s="364"/>
      <c r="FUD111" s="364"/>
      <c r="FUE111" s="364"/>
      <c r="FUF111" s="364"/>
      <c r="FUG111" s="364"/>
      <c r="FUH111" s="364"/>
      <c r="FUI111" s="364"/>
      <c r="FUJ111" s="364"/>
      <c r="FUK111" s="364"/>
      <c r="FUL111" s="364"/>
      <c r="FUM111" s="364"/>
      <c r="FUN111" s="364"/>
      <c r="FUO111" s="364"/>
      <c r="FUP111" s="364"/>
      <c r="FUQ111" s="364"/>
      <c r="FUR111" s="364"/>
      <c r="FUS111" s="364"/>
      <c r="FUT111" s="364"/>
      <c r="FUU111" s="364"/>
      <c r="FUV111" s="364"/>
      <c r="FUW111" s="364"/>
      <c r="FUX111" s="364"/>
      <c r="FUY111" s="364"/>
      <c r="FUZ111" s="364"/>
      <c r="FVA111" s="364"/>
      <c r="FVB111" s="364"/>
      <c r="FVC111" s="364"/>
      <c r="FVD111" s="364"/>
      <c r="FVE111" s="364"/>
      <c r="FVF111" s="364"/>
      <c r="FVG111" s="364"/>
      <c r="FVH111" s="364"/>
      <c r="FVI111" s="364"/>
      <c r="FVJ111" s="364"/>
      <c r="FVK111" s="364"/>
      <c r="FVL111" s="364"/>
      <c r="FVM111" s="364"/>
      <c r="FVN111" s="364"/>
      <c r="FVO111" s="364"/>
      <c r="FVP111" s="364"/>
      <c r="FVQ111" s="364"/>
      <c r="FVR111" s="364"/>
      <c r="FVS111" s="364"/>
      <c r="FVT111" s="364"/>
      <c r="FVU111" s="364"/>
      <c r="FVV111" s="364"/>
      <c r="FVW111" s="364"/>
      <c r="FVX111" s="364"/>
      <c r="FVY111" s="364"/>
      <c r="FVZ111" s="364"/>
      <c r="FWA111" s="364"/>
      <c r="FWB111" s="364"/>
      <c r="FWC111" s="364"/>
      <c r="FWD111" s="364"/>
      <c r="FWE111" s="364"/>
      <c r="FWF111" s="364"/>
      <c r="FWG111" s="364"/>
      <c r="FWH111" s="364"/>
      <c r="FWI111" s="364"/>
      <c r="FWJ111" s="364"/>
      <c r="FWK111" s="364"/>
      <c r="FWL111" s="364"/>
      <c r="FWM111" s="364"/>
      <c r="FWN111" s="364"/>
      <c r="FWO111" s="364"/>
      <c r="FWP111" s="364"/>
      <c r="FWQ111" s="364"/>
      <c r="FWR111" s="364"/>
      <c r="FWS111" s="364"/>
      <c r="FWT111" s="364"/>
      <c r="FWU111" s="364"/>
      <c r="FWV111" s="364"/>
      <c r="FWW111" s="364"/>
      <c r="FWX111" s="364"/>
      <c r="FWY111" s="364"/>
      <c r="FWZ111" s="364"/>
      <c r="FXA111" s="364"/>
      <c r="FXB111" s="364"/>
      <c r="FXC111" s="364"/>
      <c r="FXD111" s="364"/>
      <c r="FXE111" s="364"/>
      <c r="FXF111" s="364"/>
      <c r="FXG111" s="364"/>
      <c r="FXH111" s="364"/>
      <c r="FXI111" s="364"/>
      <c r="FXJ111" s="364"/>
      <c r="FXK111" s="364"/>
      <c r="FXL111" s="364"/>
      <c r="FXM111" s="364"/>
      <c r="FXN111" s="364"/>
      <c r="FXO111" s="364"/>
      <c r="FXP111" s="364"/>
      <c r="FXQ111" s="364"/>
      <c r="FXR111" s="364"/>
      <c r="FXS111" s="364"/>
      <c r="FXT111" s="364"/>
      <c r="FXU111" s="364"/>
      <c r="FXV111" s="364"/>
      <c r="FXW111" s="364"/>
      <c r="FXX111" s="364"/>
      <c r="FXY111" s="364"/>
      <c r="FXZ111" s="364"/>
      <c r="FYA111" s="364"/>
      <c r="FYB111" s="364"/>
      <c r="FYC111" s="364"/>
      <c r="FYD111" s="364"/>
      <c r="FYE111" s="364"/>
      <c r="FYF111" s="364"/>
      <c r="FYG111" s="364"/>
      <c r="FYH111" s="364"/>
      <c r="FYI111" s="364"/>
      <c r="FYJ111" s="364"/>
      <c r="FYK111" s="364"/>
      <c r="FYL111" s="364"/>
      <c r="FYM111" s="364"/>
      <c r="FYN111" s="364"/>
      <c r="FYO111" s="364"/>
      <c r="FYP111" s="364"/>
      <c r="FYQ111" s="364"/>
      <c r="FYR111" s="364"/>
      <c r="FYS111" s="364"/>
      <c r="FYT111" s="364"/>
      <c r="FYU111" s="364"/>
      <c r="FYV111" s="364"/>
      <c r="FYW111" s="364"/>
      <c r="FYX111" s="364"/>
      <c r="FYY111" s="364"/>
      <c r="FYZ111" s="364"/>
      <c r="FZA111" s="364"/>
      <c r="FZB111" s="364"/>
      <c r="FZC111" s="364"/>
      <c r="FZD111" s="364"/>
      <c r="FZE111" s="364"/>
      <c r="FZF111" s="364"/>
      <c r="FZG111" s="364"/>
      <c r="FZH111" s="364"/>
      <c r="FZI111" s="364"/>
      <c r="FZJ111" s="364"/>
      <c r="FZK111" s="364"/>
      <c r="FZL111" s="364"/>
      <c r="FZM111" s="364"/>
      <c r="FZN111" s="364"/>
      <c r="FZO111" s="364"/>
      <c r="FZP111" s="364"/>
      <c r="FZQ111" s="364"/>
      <c r="FZR111" s="364"/>
      <c r="FZS111" s="364"/>
      <c r="FZT111" s="364"/>
      <c r="FZU111" s="364"/>
      <c r="FZV111" s="364"/>
      <c r="FZW111" s="364"/>
      <c r="FZX111" s="364"/>
      <c r="FZY111" s="364"/>
      <c r="FZZ111" s="364"/>
      <c r="GAA111" s="364"/>
      <c r="GAB111" s="364"/>
      <c r="GAC111" s="364"/>
      <c r="GAD111" s="364"/>
      <c r="GAE111" s="364"/>
      <c r="GAF111" s="364"/>
      <c r="GAG111" s="364"/>
      <c r="GAH111" s="364"/>
      <c r="GAI111" s="364"/>
      <c r="GAJ111" s="364"/>
      <c r="GAK111" s="364"/>
      <c r="GAL111" s="364"/>
      <c r="GAM111" s="364"/>
      <c r="GAN111" s="364"/>
      <c r="GAO111" s="364"/>
      <c r="GAP111" s="364"/>
      <c r="GAQ111" s="364"/>
      <c r="GAR111" s="364"/>
      <c r="GAS111" s="364"/>
      <c r="GAT111" s="364"/>
      <c r="GAU111" s="364"/>
      <c r="GAV111" s="364"/>
      <c r="GAW111" s="364"/>
      <c r="GAX111" s="364"/>
      <c r="GAY111" s="364"/>
      <c r="GAZ111" s="364"/>
      <c r="GBA111" s="364"/>
      <c r="GBB111" s="364"/>
      <c r="GBC111" s="364"/>
      <c r="GBD111" s="364"/>
      <c r="GBE111" s="364"/>
      <c r="GBF111" s="364"/>
      <c r="GBG111" s="364"/>
      <c r="GBH111" s="364"/>
      <c r="GBI111" s="364"/>
      <c r="GBJ111" s="364"/>
      <c r="GBK111" s="364"/>
      <c r="GBL111" s="364"/>
      <c r="GBM111" s="364"/>
      <c r="GBN111" s="364"/>
      <c r="GBO111" s="364"/>
      <c r="GBP111" s="364"/>
      <c r="GBQ111" s="364"/>
      <c r="GBR111" s="364"/>
      <c r="GBS111" s="364"/>
      <c r="GBT111" s="364"/>
      <c r="GBU111" s="364"/>
      <c r="GBV111" s="364"/>
      <c r="GBW111" s="364"/>
      <c r="GBX111" s="364"/>
      <c r="GBY111" s="364"/>
      <c r="GBZ111" s="364"/>
      <c r="GCA111" s="364"/>
      <c r="GCB111" s="364"/>
      <c r="GCC111" s="364"/>
      <c r="GCD111" s="364"/>
      <c r="GCE111" s="364"/>
      <c r="GCF111" s="364"/>
      <c r="GCG111" s="364"/>
      <c r="GCH111" s="364"/>
      <c r="GCI111" s="364"/>
      <c r="GCJ111" s="364"/>
      <c r="GCK111" s="364"/>
      <c r="GCL111" s="364"/>
      <c r="GCM111" s="364"/>
      <c r="GCN111" s="364"/>
      <c r="GCO111" s="364"/>
      <c r="GCP111" s="364"/>
      <c r="GCQ111" s="364"/>
      <c r="GCR111" s="364"/>
      <c r="GCS111" s="364"/>
      <c r="GCT111" s="364"/>
      <c r="GCU111" s="364"/>
      <c r="GCV111" s="364"/>
      <c r="GCW111" s="364"/>
      <c r="GCX111" s="364"/>
      <c r="GCY111" s="364"/>
      <c r="GCZ111" s="364"/>
      <c r="GDA111" s="364"/>
      <c r="GDB111" s="364"/>
      <c r="GDC111" s="364"/>
      <c r="GDD111" s="364"/>
      <c r="GDE111" s="364"/>
      <c r="GDF111" s="364"/>
      <c r="GDG111" s="364"/>
      <c r="GDH111" s="364"/>
      <c r="GDI111" s="364"/>
      <c r="GDJ111" s="364"/>
      <c r="GDK111" s="364"/>
      <c r="GDL111" s="364"/>
      <c r="GDM111" s="364"/>
      <c r="GDN111" s="364"/>
      <c r="GDO111" s="364"/>
      <c r="GDP111" s="364"/>
      <c r="GDQ111" s="364"/>
      <c r="GDR111" s="364"/>
      <c r="GDS111" s="364"/>
      <c r="GDT111" s="364"/>
      <c r="GDU111" s="364"/>
      <c r="GDV111" s="364"/>
      <c r="GDW111" s="364"/>
      <c r="GDX111" s="364"/>
      <c r="GDY111" s="364"/>
      <c r="GDZ111" s="364"/>
      <c r="GEA111" s="364"/>
      <c r="GEB111" s="364"/>
      <c r="GEC111" s="364"/>
      <c r="GED111" s="364"/>
      <c r="GEE111" s="364"/>
      <c r="GEF111" s="364"/>
      <c r="GEG111" s="364"/>
      <c r="GEH111" s="364"/>
      <c r="GEI111" s="364"/>
      <c r="GEJ111" s="364"/>
      <c r="GEK111" s="364"/>
      <c r="GEL111" s="364"/>
      <c r="GEM111" s="364"/>
      <c r="GEN111" s="364"/>
      <c r="GEO111" s="364"/>
      <c r="GEP111" s="364"/>
      <c r="GEQ111" s="364"/>
      <c r="GER111" s="364"/>
      <c r="GES111" s="364"/>
      <c r="GET111" s="364"/>
      <c r="GEU111" s="364"/>
      <c r="GEV111" s="364"/>
      <c r="GEW111" s="364"/>
      <c r="GEX111" s="364"/>
      <c r="GEY111" s="364"/>
      <c r="GEZ111" s="364"/>
      <c r="GFA111" s="364"/>
      <c r="GFB111" s="364"/>
      <c r="GFC111" s="364"/>
      <c r="GFD111" s="364"/>
      <c r="GFE111" s="364"/>
      <c r="GFF111" s="364"/>
      <c r="GFG111" s="364"/>
      <c r="GFH111" s="364"/>
      <c r="GFI111" s="364"/>
      <c r="GFJ111" s="364"/>
      <c r="GFK111" s="364"/>
      <c r="GFL111" s="364"/>
      <c r="GFM111" s="364"/>
      <c r="GFN111" s="364"/>
      <c r="GFO111" s="364"/>
      <c r="GFP111" s="364"/>
      <c r="GFQ111" s="364"/>
      <c r="GFR111" s="364"/>
      <c r="GFS111" s="364"/>
      <c r="GFT111" s="364"/>
      <c r="GFU111" s="364"/>
      <c r="GFV111" s="364"/>
      <c r="GFW111" s="364"/>
      <c r="GFX111" s="364"/>
      <c r="GFY111" s="364"/>
      <c r="GFZ111" s="364"/>
      <c r="GGA111" s="364"/>
      <c r="GGB111" s="364"/>
      <c r="GGC111" s="364"/>
      <c r="GGD111" s="364"/>
      <c r="GGE111" s="364"/>
      <c r="GGF111" s="364"/>
      <c r="GGG111" s="364"/>
      <c r="GGH111" s="364"/>
      <c r="GGI111" s="364"/>
      <c r="GGJ111" s="364"/>
      <c r="GGK111" s="364"/>
      <c r="GGL111" s="364"/>
      <c r="GGM111" s="364"/>
      <c r="GGN111" s="364"/>
      <c r="GGO111" s="364"/>
      <c r="GGP111" s="364"/>
      <c r="GGQ111" s="364"/>
      <c r="GGR111" s="364"/>
      <c r="GGS111" s="364"/>
      <c r="GGT111" s="364"/>
      <c r="GGU111" s="364"/>
      <c r="GGV111" s="364"/>
      <c r="GGW111" s="364"/>
      <c r="GGX111" s="364"/>
      <c r="GGY111" s="364"/>
      <c r="GGZ111" s="364"/>
      <c r="GHA111" s="364"/>
      <c r="GHB111" s="364"/>
      <c r="GHC111" s="364"/>
      <c r="GHD111" s="364"/>
      <c r="GHE111" s="364"/>
      <c r="GHF111" s="364"/>
      <c r="GHG111" s="364"/>
      <c r="GHH111" s="364"/>
      <c r="GHI111" s="364"/>
      <c r="GHJ111" s="364"/>
      <c r="GHK111" s="364"/>
      <c r="GHL111" s="364"/>
      <c r="GHM111" s="364"/>
      <c r="GHN111" s="364"/>
      <c r="GHO111" s="364"/>
      <c r="GHP111" s="364"/>
      <c r="GHQ111" s="364"/>
      <c r="GHR111" s="364"/>
      <c r="GHS111" s="364"/>
      <c r="GHT111" s="364"/>
      <c r="GHU111" s="364"/>
      <c r="GHV111" s="364"/>
      <c r="GHW111" s="364"/>
      <c r="GHX111" s="364"/>
      <c r="GHY111" s="364"/>
      <c r="GHZ111" s="364"/>
      <c r="GIA111" s="364"/>
      <c r="GIB111" s="364"/>
      <c r="GIC111" s="364"/>
      <c r="GID111" s="364"/>
      <c r="GIE111" s="364"/>
      <c r="GIF111" s="364"/>
      <c r="GIG111" s="364"/>
      <c r="GIH111" s="364"/>
      <c r="GII111" s="364"/>
      <c r="GIJ111" s="364"/>
      <c r="GIK111" s="364"/>
      <c r="GIL111" s="364"/>
      <c r="GIM111" s="364"/>
      <c r="GIN111" s="364"/>
      <c r="GIO111" s="364"/>
      <c r="GIP111" s="364"/>
      <c r="GIQ111" s="364"/>
      <c r="GIR111" s="364"/>
      <c r="GIS111" s="364"/>
      <c r="GIT111" s="364"/>
      <c r="GIU111" s="364"/>
      <c r="GIV111" s="364"/>
      <c r="GIW111" s="364"/>
      <c r="GIX111" s="364"/>
      <c r="GIY111" s="364"/>
      <c r="GIZ111" s="364"/>
      <c r="GJA111" s="364"/>
      <c r="GJB111" s="364"/>
      <c r="GJC111" s="364"/>
      <c r="GJD111" s="364"/>
      <c r="GJE111" s="364"/>
      <c r="GJF111" s="364"/>
      <c r="GJG111" s="364"/>
      <c r="GJH111" s="364"/>
      <c r="GJI111" s="364"/>
      <c r="GJJ111" s="364"/>
      <c r="GJK111" s="364"/>
      <c r="GJL111" s="364"/>
      <c r="GJM111" s="364"/>
      <c r="GJN111" s="364"/>
      <c r="GJO111" s="364"/>
      <c r="GJP111" s="364"/>
      <c r="GJQ111" s="364"/>
      <c r="GJR111" s="364"/>
      <c r="GJS111" s="364"/>
      <c r="GJT111" s="364"/>
      <c r="GJU111" s="364"/>
      <c r="GJV111" s="364"/>
      <c r="GJW111" s="364"/>
      <c r="GJX111" s="364"/>
      <c r="GJY111" s="364"/>
      <c r="GJZ111" s="364"/>
      <c r="GKA111" s="364"/>
      <c r="GKB111" s="364"/>
      <c r="GKC111" s="364"/>
      <c r="GKD111" s="364"/>
      <c r="GKE111" s="364"/>
      <c r="GKF111" s="364"/>
      <c r="GKG111" s="364"/>
      <c r="GKH111" s="364"/>
      <c r="GKI111" s="364"/>
      <c r="GKJ111" s="364"/>
      <c r="GKK111" s="364"/>
      <c r="GKL111" s="364"/>
      <c r="GKM111" s="364"/>
      <c r="GKN111" s="364"/>
      <c r="GKO111" s="364"/>
      <c r="GKP111" s="364"/>
      <c r="GKQ111" s="364"/>
      <c r="GKR111" s="364"/>
      <c r="GKS111" s="364"/>
      <c r="GKT111" s="364"/>
      <c r="GKU111" s="364"/>
      <c r="GKV111" s="364"/>
      <c r="GKW111" s="364"/>
      <c r="GKX111" s="364"/>
      <c r="GKY111" s="364"/>
      <c r="GKZ111" s="364"/>
      <c r="GLA111" s="364"/>
      <c r="GLB111" s="364"/>
      <c r="GLC111" s="364"/>
      <c r="GLD111" s="364"/>
      <c r="GLE111" s="364"/>
      <c r="GLF111" s="364"/>
      <c r="GLG111" s="364"/>
      <c r="GLH111" s="364"/>
      <c r="GLI111" s="364"/>
      <c r="GLJ111" s="364"/>
      <c r="GLK111" s="364"/>
      <c r="GLL111" s="364"/>
      <c r="GLM111" s="364"/>
      <c r="GLN111" s="364"/>
      <c r="GLO111" s="364"/>
      <c r="GLP111" s="364"/>
      <c r="GLQ111" s="364"/>
      <c r="GLR111" s="364"/>
      <c r="GLS111" s="364"/>
      <c r="GLT111" s="364"/>
      <c r="GLU111" s="364"/>
      <c r="GLV111" s="364"/>
      <c r="GLW111" s="364"/>
      <c r="GLX111" s="364"/>
      <c r="GLY111" s="364"/>
      <c r="GLZ111" s="364"/>
      <c r="GMA111" s="364"/>
      <c r="GMB111" s="364"/>
      <c r="GMC111" s="364"/>
      <c r="GMD111" s="364"/>
      <c r="GME111" s="364"/>
      <c r="GMF111" s="364"/>
      <c r="GMG111" s="364"/>
      <c r="GMH111" s="364"/>
      <c r="GMI111" s="364"/>
      <c r="GMJ111" s="364"/>
      <c r="GMK111" s="364"/>
      <c r="GML111" s="364"/>
      <c r="GMM111" s="364"/>
      <c r="GMN111" s="364"/>
      <c r="GMO111" s="364"/>
      <c r="GMP111" s="364"/>
      <c r="GMQ111" s="364"/>
      <c r="GMR111" s="364"/>
      <c r="GMS111" s="364"/>
      <c r="GMT111" s="364"/>
      <c r="GMU111" s="364"/>
      <c r="GMV111" s="364"/>
      <c r="GMW111" s="364"/>
      <c r="GMX111" s="364"/>
      <c r="GMY111" s="364"/>
      <c r="GMZ111" s="364"/>
      <c r="GNA111" s="364"/>
      <c r="GNB111" s="364"/>
      <c r="GNC111" s="364"/>
      <c r="GND111" s="364"/>
      <c r="GNE111" s="364"/>
      <c r="GNF111" s="364"/>
      <c r="GNG111" s="364"/>
      <c r="GNH111" s="364"/>
      <c r="GNI111" s="364"/>
      <c r="GNJ111" s="364"/>
      <c r="GNK111" s="364"/>
      <c r="GNL111" s="364"/>
      <c r="GNM111" s="364"/>
      <c r="GNN111" s="364"/>
      <c r="GNO111" s="364"/>
      <c r="GNP111" s="364"/>
      <c r="GNQ111" s="364"/>
      <c r="GNR111" s="364"/>
      <c r="GNS111" s="364"/>
      <c r="GNT111" s="364"/>
      <c r="GNU111" s="364"/>
      <c r="GNV111" s="364"/>
      <c r="GNW111" s="364"/>
      <c r="GNX111" s="364"/>
      <c r="GNY111" s="364"/>
      <c r="GNZ111" s="364"/>
      <c r="GOA111" s="364"/>
      <c r="GOB111" s="364"/>
      <c r="GOC111" s="364"/>
      <c r="GOD111" s="364"/>
      <c r="GOE111" s="364"/>
      <c r="GOF111" s="364"/>
      <c r="GOG111" s="364"/>
      <c r="GOH111" s="364"/>
      <c r="GOI111" s="364"/>
      <c r="GOJ111" s="364"/>
      <c r="GOK111" s="364"/>
      <c r="GOL111" s="364"/>
      <c r="GOM111" s="364"/>
      <c r="GON111" s="364"/>
      <c r="GOO111" s="364"/>
      <c r="GOP111" s="364"/>
      <c r="GOQ111" s="364"/>
      <c r="GOR111" s="364"/>
      <c r="GOS111" s="364"/>
      <c r="GOT111" s="364"/>
      <c r="GOU111" s="364"/>
      <c r="GOV111" s="364"/>
      <c r="GOW111" s="364"/>
      <c r="GOX111" s="364"/>
      <c r="GOY111" s="364"/>
      <c r="GOZ111" s="364"/>
      <c r="GPA111" s="364"/>
      <c r="GPB111" s="364"/>
      <c r="GPC111" s="364"/>
      <c r="GPD111" s="364"/>
      <c r="GPE111" s="364"/>
      <c r="GPF111" s="364"/>
      <c r="GPG111" s="364"/>
      <c r="GPH111" s="364"/>
      <c r="GPI111" s="364"/>
      <c r="GPJ111" s="364"/>
      <c r="GPK111" s="364"/>
      <c r="GPL111" s="364"/>
      <c r="GPM111" s="364"/>
      <c r="GPN111" s="364"/>
      <c r="GPO111" s="364"/>
      <c r="GPP111" s="364"/>
      <c r="GPQ111" s="364"/>
      <c r="GPR111" s="364"/>
      <c r="GPS111" s="364"/>
      <c r="GPT111" s="364"/>
      <c r="GPU111" s="364"/>
      <c r="GPV111" s="364"/>
      <c r="GPW111" s="364"/>
      <c r="GPX111" s="364"/>
      <c r="GPY111" s="364"/>
      <c r="GPZ111" s="364"/>
      <c r="GQA111" s="364"/>
      <c r="GQB111" s="364"/>
      <c r="GQC111" s="364"/>
      <c r="GQD111" s="364"/>
      <c r="GQE111" s="364"/>
      <c r="GQF111" s="364"/>
      <c r="GQG111" s="364"/>
      <c r="GQH111" s="364"/>
      <c r="GQI111" s="364"/>
      <c r="GQJ111" s="364"/>
      <c r="GQK111" s="364"/>
      <c r="GQL111" s="364"/>
      <c r="GQM111" s="364"/>
      <c r="GQN111" s="364"/>
      <c r="GQO111" s="364"/>
      <c r="GQP111" s="364"/>
      <c r="GQQ111" s="364"/>
      <c r="GQR111" s="364"/>
      <c r="GQS111" s="364"/>
      <c r="GQT111" s="364"/>
      <c r="GQU111" s="364"/>
      <c r="GQV111" s="364"/>
      <c r="GQW111" s="364"/>
      <c r="GQX111" s="364"/>
      <c r="GQY111" s="364"/>
      <c r="GQZ111" s="364"/>
      <c r="GRA111" s="364"/>
      <c r="GRB111" s="364"/>
      <c r="GRC111" s="364"/>
      <c r="GRD111" s="364"/>
      <c r="GRE111" s="364"/>
      <c r="GRF111" s="364"/>
      <c r="GRG111" s="364"/>
      <c r="GRH111" s="364"/>
      <c r="GRI111" s="364"/>
      <c r="GRJ111" s="364"/>
      <c r="GRK111" s="364"/>
      <c r="GRL111" s="364"/>
      <c r="GRM111" s="364"/>
      <c r="GRN111" s="364"/>
      <c r="GRO111" s="364"/>
      <c r="GRP111" s="364"/>
      <c r="GRQ111" s="364"/>
      <c r="GRR111" s="364"/>
      <c r="GRS111" s="364"/>
      <c r="GRT111" s="364"/>
      <c r="GRU111" s="364"/>
      <c r="GRV111" s="364"/>
      <c r="GRW111" s="364"/>
      <c r="GRX111" s="364"/>
      <c r="GRY111" s="364"/>
      <c r="GRZ111" s="364"/>
      <c r="GSA111" s="364"/>
      <c r="GSB111" s="364"/>
      <c r="GSC111" s="364"/>
      <c r="GSD111" s="364"/>
      <c r="GSE111" s="364"/>
      <c r="GSF111" s="364"/>
      <c r="GSG111" s="364"/>
      <c r="GSH111" s="364"/>
      <c r="GSI111" s="364"/>
      <c r="GSJ111" s="364"/>
      <c r="GSK111" s="364"/>
      <c r="GSL111" s="364"/>
      <c r="GSM111" s="364"/>
      <c r="GSN111" s="364"/>
      <c r="GSO111" s="364"/>
      <c r="GSP111" s="364"/>
      <c r="GSQ111" s="364"/>
      <c r="GSR111" s="364"/>
      <c r="GSS111" s="364"/>
      <c r="GST111" s="364"/>
      <c r="GSU111" s="364"/>
      <c r="GSV111" s="364"/>
      <c r="GSW111" s="364"/>
      <c r="GSX111" s="364"/>
      <c r="GSY111" s="364"/>
      <c r="GSZ111" s="364"/>
      <c r="GTA111" s="364"/>
      <c r="GTB111" s="364"/>
      <c r="GTC111" s="364"/>
      <c r="GTD111" s="364"/>
      <c r="GTE111" s="364"/>
      <c r="GTF111" s="364"/>
      <c r="GTG111" s="364"/>
      <c r="GTH111" s="364"/>
      <c r="GTI111" s="364"/>
      <c r="GTJ111" s="364"/>
      <c r="GTK111" s="364"/>
      <c r="GTL111" s="364"/>
      <c r="GTM111" s="364"/>
      <c r="GTN111" s="364"/>
      <c r="GTO111" s="364"/>
      <c r="GTP111" s="364"/>
      <c r="GTQ111" s="364"/>
      <c r="GTR111" s="364"/>
      <c r="GTS111" s="364"/>
      <c r="GTT111" s="364"/>
      <c r="GTU111" s="364"/>
      <c r="GTV111" s="364"/>
      <c r="GTW111" s="364"/>
      <c r="GTX111" s="364"/>
      <c r="GTY111" s="364"/>
      <c r="GTZ111" s="364"/>
      <c r="GUA111" s="364"/>
      <c r="GUB111" s="364"/>
      <c r="GUC111" s="364"/>
      <c r="GUD111" s="364"/>
      <c r="GUE111" s="364"/>
      <c r="GUF111" s="364"/>
      <c r="GUG111" s="364"/>
      <c r="GUH111" s="364"/>
      <c r="GUI111" s="364"/>
      <c r="GUJ111" s="364"/>
      <c r="GUK111" s="364"/>
      <c r="GUL111" s="364"/>
      <c r="GUM111" s="364"/>
      <c r="GUN111" s="364"/>
      <c r="GUO111" s="364"/>
      <c r="GUP111" s="364"/>
      <c r="GUQ111" s="364"/>
      <c r="GUR111" s="364"/>
      <c r="GUS111" s="364"/>
      <c r="GUT111" s="364"/>
      <c r="GUU111" s="364"/>
      <c r="GUV111" s="364"/>
      <c r="GUW111" s="364"/>
      <c r="GUX111" s="364"/>
      <c r="GUY111" s="364"/>
      <c r="GUZ111" s="364"/>
      <c r="GVA111" s="364"/>
      <c r="GVB111" s="364"/>
      <c r="GVC111" s="364"/>
      <c r="GVD111" s="364"/>
      <c r="GVE111" s="364"/>
      <c r="GVF111" s="364"/>
      <c r="GVG111" s="364"/>
      <c r="GVH111" s="364"/>
      <c r="GVI111" s="364"/>
      <c r="GVJ111" s="364"/>
      <c r="GVK111" s="364"/>
      <c r="GVL111" s="364"/>
      <c r="GVM111" s="364"/>
      <c r="GVN111" s="364"/>
      <c r="GVO111" s="364"/>
      <c r="GVP111" s="364"/>
      <c r="GVQ111" s="364"/>
      <c r="GVR111" s="364"/>
      <c r="GVS111" s="364"/>
      <c r="GVT111" s="364"/>
      <c r="GVU111" s="364"/>
      <c r="GVV111" s="364"/>
      <c r="GVW111" s="364"/>
      <c r="GVX111" s="364"/>
      <c r="GVY111" s="364"/>
      <c r="GVZ111" s="364"/>
      <c r="GWA111" s="364"/>
      <c r="GWB111" s="364"/>
      <c r="GWC111" s="364"/>
      <c r="GWD111" s="364"/>
      <c r="GWE111" s="364"/>
      <c r="GWF111" s="364"/>
      <c r="GWG111" s="364"/>
      <c r="GWH111" s="364"/>
      <c r="GWI111" s="364"/>
      <c r="GWJ111" s="364"/>
      <c r="GWK111" s="364"/>
      <c r="GWL111" s="364"/>
      <c r="GWM111" s="364"/>
      <c r="GWN111" s="364"/>
      <c r="GWO111" s="364"/>
      <c r="GWP111" s="364"/>
      <c r="GWQ111" s="364"/>
      <c r="GWR111" s="364"/>
      <c r="GWS111" s="364"/>
      <c r="GWT111" s="364"/>
      <c r="GWU111" s="364"/>
      <c r="GWV111" s="364"/>
      <c r="GWW111" s="364"/>
      <c r="GWX111" s="364"/>
      <c r="GWY111" s="364"/>
      <c r="GWZ111" s="364"/>
      <c r="GXA111" s="364"/>
      <c r="GXB111" s="364"/>
      <c r="GXC111" s="364"/>
      <c r="GXD111" s="364"/>
      <c r="GXE111" s="364"/>
      <c r="GXF111" s="364"/>
      <c r="GXG111" s="364"/>
      <c r="GXH111" s="364"/>
      <c r="GXI111" s="364"/>
      <c r="GXJ111" s="364"/>
      <c r="GXK111" s="364"/>
      <c r="GXL111" s="364"/>
      <c r="GXM111" s="364"/>
      <c r="GXN111" s="364"/>
      <c r="GXO111" s="364"/>
      <c r="GXP111" s="364"/>
      <c r="GXQ111" s="364"/>
      <c r="GXR111" s="364"/>
      <c r="GXS111" s="364"/>
      <c r="GXT111" s="364"/>
      <c r="GXU111" s="364"/>
      <c r="GXV111" s="364"/>
      <c r="GXW111" s="364"/>
      <c r="GXX111" s="364"/>
      <c r="GXY111" s="364"/>
      <c r="GXZ111" s="364"/>
      <c r="GYA111" s="364"/>
      <c r="GYB111" s="364"/>
      <c r="GYC111" s="364"/>
      <c r="GYD111" s="364"/>
      <c r="GYE111" s="364"/>
      <c r="GYF111" s="364"/>
      <c r="GYG111" s="364"/>
      <c r="GYH111" s="364"/>
      <c r="GYI111" s="364"/>
      <c r="GYJ111" s="364"/>
      <c r="GYK111" s="364"/>
      <c r="GYL111" s="364"/>
      <c r="GYM111" s="364"/>
      <c r="GYN111" s="364"/>
      <c r="GYO111" s="364"/>
      <c r="GYP111" s="364"/>
      <c r="GYQ111" s="364"/>
      <c r="GYR111" s="364"/>
      <c r="GYS111" s="364"/>
      <c r="GYT111" s="364"/>
      <c r="GYU111" s="364"/>
      <c r="GYV111" s="364"/>
      <c r="GYW111" s="364"/>
      <c r="GYX111" s="364"/>
      <c r="GYY111" s="364"/>
      <c r="GYZ111" s="364"/>
      <c r="GZA111" s="364"/>
      <c r="GZB111" s="364"/>
      <c r="GZC111" s="364"/>
      <c r="GZD111" s="364"/>
      <c r="GZE111" s="364"/>
      <c r="GZF111" s="364"/>
      <c r="GZG111" s="364"/>
      <c r="GZH111" s="364"/>
      <c r="GZI111" s="364"/>
      <c r="GZJ111" s="364"/>
      <c r="GZK111" s="364"/>
      <c r="GZL111" s="364"/>
      <c r="GZM111" s="364"/>
      <c r="GZN111" s="364"/>
      <c r="GZO111" s="364"/>
      <c r="GZP111" s="364"/>
      <c r="GZQ111" s="364"/>
      <c r="GZR111" s="364"/>
      <c r="GZS111" s="364"/>
      <c r="GZT111" s="364"/>
      <c r="GZU111" s="364"/>
      <c r="GZV111" s="364"/>
      <c r="GZW111" s="364"/>
      <c r="GZX111" s="364"/>
      <c r="GZY111" s="364"/>
      <c r="GZZ111" s="364"/>
      <c r="HAA111" s="364"/>
      <c r="HAB111" s="364"/>
      <c r="HAC111" s="364"/>
      <c r="HAD111" s="364"/>
      <c r="HAE111" s="364"/>
      <c r="HAF111" s="364"/>
      <c r="HAG111" s="364"/>
      <c r="HAH111" s="364"/>
      <c r="HAI111" s="364"/>
      <c r="HAJ111" s="364"/>
      <c r="HAK111" s="364"/>
      <c r="HAL111" s="364"/>
      <c r="HAM111" s="364"/>
      <c r="HAN111" s="364"/>
      <c r="HAO111" s="364"/>
      <c r="HAP111" s="364"/>
      <c r="HAQ111" s="364"/>
      <c r="HAR111" s="364"/>
      <c r="HAS111" s="364"/>
      <c r="HAT111" s="364"/>
      <c r="HAU111" s="364"/>
      <c r="HAV111" s="364"/>
      <c r="HAW111" s="364"/>
      <c r="HAX111" s="364"/>
      <c r="HAY111" s="364"/>
      <c r="HAZ111" s="364"/>
      <c r="HBA111" s="364"/>
      <c r="HBB111" s="364"/>
      <c r="HBC111" s="364"/>
      <c r="HBD111" s="364"/>
      <c r="HBE111" s="364"/>
      <c r="HBF111" s="364"/>
      <c r="HBG111" s="364"/>
      <c r="HBH111" s="364"/>
      <c r="HBI111" s="364"/>
      <c r="HBJ111" s="364"/>
      <c r="HBK111" s="364"/>
      <c r="HBL111" s="364"/>
      <c r="HBM111" s="364"/>
      <c r="HBN111" s="364"/>
      <c r="HBO111" s="364"/>
      <c r="HBP111" s="364"/>
      <c r="HBQ111" s="364"/>
      <c r="HBR111" s="364"/>
      <c r="HBS111" s="364"/>
      <c r="HBT111" s="364"/>
      <c r="HBU111" s="364"/>
      <c r="HBV111" s="364"/>
      <c r="HBW111" s="364"/>
      <c r="HBX111" s="364"/>
      <c r="HBY111" s="364"/>
      <c r="HBZ111" s="364"/>
      <c r="HCA111" s="364"/>
      <c r="HCB111" s="364"/>
      <c r="HCC111" s="364"/>
      <c r="HCD111" s="364"/>
      <c r="HCE111" s="364"/>
      <c r="HCF111" s="364"/>
      <c r="HCG111" s="364"/>
      <c r="HCH111" s="364"/>
      <c r="HCI111" s="364"/>
      <c r="HCJ111" s="364"/>
      <c r="HCK111" s="364"/>
      <c r="HCL111" s="364"/>
      <c r="HCM111" s="364"/>
      <c r="HCN111" s="364"/>
      <c r="HCO111" s="364"/>
      <c r="HCP111" s="364"/>
      <c r="HCQ111" s="364"/>
      <c r="HCR111" s="364"/>
      <c r="HCS111" s="364"/>
      <c r="HCT111" s="364"/>
      <c r="HCU111" s="364"/>
      <c r="HCV111" s="364"/>
      <c r="HCW111" s="364"/>
      <c r="HCX111" s="364"/>
      <c r="HCY111" s="364"/>
      <c r="HCZ111" s="364"/>
      <c r="HDA111" s="364"/>
      <c r="HDB111" s="364"/>
      <c r="HDC111" s="364"/>
      <c r="HDD111" s="364"/>
      <c r="HDE111" s="364"/>
      <c r="HDF111" s="364"/>
      <c r="HDG111" s="364"/>
      <c r="HDH111" s="364"/>
      <c r="HDI111" s="364"/>
      <c r="HDJ111" s="364"/>
      <c r="HDK111" s="364"/>
      <c r="HDL111" s="364"/>
      <c r="HDM111" s="364"/>
      <c r="HDN111" s="364"/>
      <c r="HDO111" s="364"/>
      <c r="HDP111" s="364"/>
      <c r="HDQ111" s="364"/>
      <c r="HDR111" s="364"/>
      <c r="HDS111" s="364"/>
      <c r="HDT111" s="364"/>
      <c r="HDU111" s="364"/>
      <c r="HDV111" s="364"/>
      <c r="HDW111" s="364"/>
      <c r="HDX111" s="364"/>
      <c r="HDY111" s="364"/>
      <c r="HDZ111" s="364"/>
      <c r="HEA111" s="364"/>
      <c r="HEB111" s="364"/>
      <c r="HEC111" s="364"/>
      <c r="HED111" s="364"/>
      <c r="HEE111" s="364"/>
      <c r="HEF111" s="364"/>
      <c r="HEG111" s="364"/>
      <c r="HEH111" s="364"/>
      <c r="HEI111" s="364"/>
      <c r="HEJ111" s="364"/>
      <c r="HEK111" s="364"/>
      <c r="HEL111" s="364"/>
      <c r="HEM111" s="364"/>
      <c r="HEN111" s="364"/>
      <c r="HEO111" s="364"/>
      <c r="HEP111" s="364"/>
      <c r="HEQ111" s="364"/>
      <c r="HER111" s="364"/>
      <c r="HES111" s="364"/>
      <c r="HET111" s="364"/>
      <c r="HEU111" s="364"/>
      <c r="HEV111" s="364"/>
      <c r="HEW111" s="364"/>
      <c r="HEX111" s="364"/>
      <c r="HEY111" s="364"/>
      <c r="HEZ111" s="364"/>
      <c r="HFA111" s="364"/>
      <c r="HFB111" s="364"/>
      <c r="HFC111" s="364"/>
      <c r="HFD111" s="364"/>
      <c r="HFE111" s="364"/>
      <c r="HFF111" s="364"/>
      <c r="HFG111" s="364"/>
      <c r="HFH111" s="364"/>
      <c r="HFI111" s="364"/>
      <c r="HFJ111" s="364"/>
      <c r="HFK111" s="364"/>
      <c r="HFL111" s="364"/>
      <c r="HFM111" s="364"/>
      <c r="HFN111" s="364"/>
      <c r="HFO111" s="364"/>
      <c r="HFP111" s="364"/>
      <c r="HFQ111" s="364"/>
      <c r="HFR111" s="364"/>
      <c r="HFS111" s="364"/>
      <c r="HFT111" s="364"/>
      <c r="HFU111" s="364"/>
      <c r="HFV111" s="364"/>
      <c r="HFW111" s="364"/>
      <c r="HFX111" s="364"/>
      <c r="HFY111" s="364"/>
      <c r="HFZ111" s="364"/>
      <c r="HGA111" s="364"/>
      <c r="HGB111" s="364"/>
      <c r="HGC111" s="364"/>
      <c r="HGD111" s="364"/>
      <c r="HGE111" s="364"/>
      <c r="HGF111" s="364"/>
      <c r="HGG111" s="364"/>
      <c r="HGH111" s="364"/>
      <c r="HGI111" s="364"/>
      <c r="HGJ111" s="364"/>
      <c r="HGK111" s="364"/>
      <c r="HGL111" s="364"/>
      <c r="HGM111" s="364"/>
      <c r="HGN111" s="364"/>
      <c r="HGO111" s="364"/>
      <c r="HGP111" s="364"/>
      <c r="HGQ111" s="364"/>
      <c r="HGR111" s="364"/>
      <c r="HGS111" s="364"/>
      <c r="HGT111" s="364"/>
      <c r="HGU111" s="364"/>
      <c r="HGV111" s="364"/>
      <c r="HGW111" s="364"/>
      <c r="HGX111" s="364"/>
      <c r="HGY111" s="364"/>
      <c r="HGZ111" s="364"/>
      <c r="HHA111" s="364"/>
      <c r="HHB111" s="364"/>
      <c r="HHC111" s="364"/>
      <c r="HHD111" s="364"/>
      <c r="HHE111" s="364"/>
      <c r="HHF111" s="364"/>
      <c r="HHG111" s="364"/>
      <c r="HHH111" s="364"/>
      <c r="HHI111" s="364"/>
      <c r="HHJ111" s="364"/>
      <c r="HHK111" s="364"/>
      <c r="HHL111" s="364"/>
      <c r="HHM111" s="364"/>
      <c r="HHN111" s="364"/>
      <c r="HHO111" s="364"/>
      <c r="HHP111" s="364"/>
      <c r="HHQ111" s="364"/>
      <c r="HHR111" s="364"/>
      <c r="HHS111" s="364"/>
      <c r="HHT111" s="364"/>
      <c r="HHU111" s="364"/>
      <c r="HHV111" s="364"/>
      <c r="HHW111" s="364"/>
      <c r="HHX111" s="364"/>
      <c r="HHY111" s="364"/>
      <c r="HHZ111" s="364"/>
      <c r="HIA111" s="364"/>
      <c r="HIB111" s="364"/>
      <c r="HIC111" s="364"/>
      <c r="HID111" s="364"/>
      <c r="HIE111" s="364"/>
      <c r="HIF111" s="364"/>
      <c r="HIG111" s="364"/>
      <c r="HIH111" s="364"/>
      <c r="HII111" s="364"/>
      <c r="HIJ111" s="364"/>
      <c r="HIK111" s="364"/>
      <c r="HIL111" s="364"/>
      <c r="HIM111" s="364"/>
      <c r="HIN111" s="364"/>
      <c r="HIO111" s="364"/>
      <c r="HIP111" s="364"/>
      <c r="HIQ111" s="364"/>
      <c r="HIR111" s="364"/>
      <c r="HIS111" s="364"/>
      <c r="HIT111" s="364"/>
      <c r="HIU111" s="364"/>
      <c r="HIV111" s="364"/>
      <c r="HIW111" s="364"/>
      <c r="HIX111" s="364"/>
      <c r="HIY111" s="364"/>
      <c r="HIZ111" s="364"/>
      <c r="HJA111" s="364"/>
      <c r="HJB111" s="364"/>
      <c r="HJC111" s="364"/>
      <c r="HJD111" s="364"/>
      <c r="HJE111" s="364"/>
      <c r="HJF111" s="364"/>
      <c r="HJG111" s="364"/>
      <c r="HJH111" s="364"/>
      <c r="HJI111" s="364"/>
      <c r="HJJ111" s="364"/>
      <c r="HJK111" s="364"/>
      <c r="HJL111" s="364"/>
      <c r="HJM111" s="364"/>
      <c r="HJN111" s="364"/>
      <c r="HJO111" s="364"/>
      <c r="HJP111" s="364"/>
      <c r="HJQ111" s="364"/>
      <c r="HJR111" s="364"/>
      <c r="HJS111" s="364"/>
      <c r="HJT111" s="364"/>
      <c r="HJU111" s="364"/>
      <c r="HJV111" s="364"/>
      <c r="HJW111" s="364"/>
      <c r="HJX111" s="364"/>
      <c r="HJY111" s="364"/>
      <c r="HJZ111" s="364"/>
      <c r="HKA111" s="364"/>
      <c r="HKB111" s="364"/>
      <c r="HKC111" s="364"/>
      <c r="HKD111" s="364"/>
      <c r="HKE111" s="364"/>
      <c r="HKF111" s="364"/>
      <c r="HKG111" s="364"/>
      <c r="HKH111" s="364"/>
      <c r="HKI111" s="364"/>
      <c r="HKJ111" s="364"/>
      <c r="HKK111" s="364"/>
      <c r="HKL111" s="364"/>
      <c r="HKM111" s="364"/>
      <c r="HKN111" s="364"/>
      <c r="HKO111" s="364"/>
      <c r="HKP111" s="364"/>
      <c r="HKQ111" s="364"/>
      <c r="HKR111" s="364"/>
      <c r="HKS111" s="364"/>
      <c r="HKT111" s="364"/>
      <c r="HKU111" s="364"/>
      <c r="HKV111" s="364"/>
      <c r="HKW111" s="364"/>
      <c r="HKX111" s="364"/>
      <c r="HKY111" s="364"/>
      <c r="HKZ111" s="364"/>
      <c r="HLA111" s="364"/>
      <c r="HLB111" s="364"/>
      <c r="HLC111" s="364"/>
      <c r="HLD111" s="364"/>
      <c r="HLE111" s="364"/>
      <c r="HLF111" s="364"/>
      <c r="HLG111" s="364"/>
      <c r="HLH111" s="364"/>
      <c r="HLI111" s="364"/>
      <c r="HLJ111" s="364"/>
      <c r="HLK111" s="364"/>
      <c r="HLL111" s="364"/>
      <c r="HLM111" s="364"/>
      <c r="HLN111" s="364"/>
      <c r="HLO111" s="364"/>
      <c r="HLP111" s="364"/>
      <c r="HLQ111" s="364"/>
      <c r="HLR111" s="364"/>
      <c r="HLS111" s="364"/>
      <c r="HLT111" s="364"/>
      <c r="HLU111" s="364"/>
      <c r="HLV111" s="364"/>
      <c r="HLW111" s="364"/>
      <c r="HLX111" s="364"/>
      <c r="HLY111" s="364"/>
      <c r="HLZ111" s="364"/>
      <c r="HMA111" s="364"/>
      <c r="HMB111" s="364"/>
      <c r="HMC111" s="364"/>
      <c r="HMD111" s="364"/>
      <c r="HME111" s="364"/>
      <c r="HMF111" s="364"/>
      <c r="HMG111" s="364"/>
      <c r="HMH111" s="364"/>
      <c r="HMI111" s="364"/>
      <c r="HMJ111" s="364"/>
      <c r="HMK111" s="364"/>
      <c r="HML111" s="364"/>
      <c r="HMM111" s="364"/>
      <c r="HMN111" s="364"/>
      <c r="HMO111" s="364"/>
      <c r="HMP111" s="364"/>
      <c r="HMQ111" s="364"/>
      <c r="HMR111" s="364"/>
      <c r="HMS111" s="364"/>
      <c r="HMT111" s="364"/>
      <c r="HMU111" s="364"/>
      <c r="HMV111" s="364"/>
      <c r="HMW111" s="364"/>
      <c r="HMX111" s="364"/>
      <c r="HMY111" s="364"/>
      <c r="HMZ111" s="364"/>
      <c r="HNA111" s="364"/>
      <c r="HNB111" s="364"/>
      <c r="HNC111" s="364"/>
      <c r="HND111" s="364"/>
      <c r="HNE111" s="364"/>
      <c r="HNF111" s="364"/>
      <c r="HNG111" s="364"/>
      <c r="HNH111" s="364"/>
      <c r="HNI111" s="364"/>
      <c r="HNJ111" s="364"/>
      <c r="HNK111" s="364"/>
      <c r="HNL111" s="364"/>
      <c r="HNM111" s="364"/>
      <c r="HNN111" s="364"/>
      <c r="HNO111" s="364"/>
      <c r="HNP111" s="364"/>
      <c r="HNQ111" s="364"/>
      <c r="HNR111" s="364"/>
      <c r="HNS111" s="364"/>
      <c r="HNT111" s="364"/>
      <c r="HNU111" s="364"/>
      <c r="HNV111" s="364"/>
      <c r="HNW111" s="364"/>
      <c r="HNX111" s="364"/>
      <c r="HNY111" s="364"/>
      <c r="HNZ111" s="364"/>
      <c r="HOA111" s="364"/>
      <c r="HOB111" s="364"/>
      <c r="HOC111" s="364"/>
      <c r="HOD111" s="364"/>
      <c r="HOE111" s="364"/>
      <c r="HOF111" s="364"/>
      <c r="HOG111" s="364"/>
      <c r="HOH111" s="364"/>
      <c r="HOI111" s="364"/>
      <c r="HOJ111" s="364"/>
      <c r="HOK111" s="364"/>
      <c r="HOL111" s="364"/>
      <c r="HOM111" s="364"/>
      <c r="HON111" s="364"/>
      <c r="HOO111" s="364"/>
      <c r="HOP111" s="364"/>
      <c r="HOQ111" s="364"/>
      <c r="HOR111" s="364"/>
      <c r="HOS111" s="364"/>
      <c r="HOT111" s="364"/>
      <c r="HOU111" s="364"/>
      <c r="HOV111" s="364"/>
      <c r="HOW111" s="364"/>
      <c r="HOX111" s="364"/>
      <c r="HOY111" s="364"/>
      <c r="HOZ111" s="364"/>
      <c r="HPA111" s="364"/>
      <c r="HPB111" s="364"/>
      <c r="HPC111" s="364"/>
      <c r="HPD111" s="364"/>
      <c r="HPE111" s="364"/>
      <c r="HPF111" s="364"/>
      <c r="HPG111" s="364"/>
      <c r="HPH111" s="364"/>
      <c r="HPI111" s="364"/>
      <c r="HPJ111" s="364"/>
      <c r="HPK111" s="364"/>
      <c r="HPL111" s="364"/>
      <c r="HPM111" s="364"/>
      <c r="HPN111" s="364"/>
      <c r="HPO111" s="364"/>
      <c r="HPP111" s="364"/>
      <c r="HPQ111" s="364"/>
      <c r="HPR111" s="364"/>
      <c r="HPS111" s="364"/>
      <c r="HPT111" s="364"/>
      <c r="HPU111" s="364"/>
      <c r="HPV111" s="364"/>
      <c r="HPW111" s="364"/>
      <c r="HPX111" s="364"/>
      <c r="HPY111" s="364"/>
      <c r="HPZ111" s="364"/>
      <c r="HQA111" s="364"/>
      <c r="HQB111" s="364"/>
      <c r="HQC111" s="364"/>
      <c r="HQD111" s="364"/>
      <c r="HQE111" s="364"/>
      <c r="HQF111" s="364"/>
      <c r="HQG111" s="364"/>
      <c r="HQH111" s="364"/>
      <c r="HQI111" s="364"/>
      <c r="HQJ111" s="364"/>
      <c r="HQK111" s="364"/>
      <c r="HQL111" s="364"/>
      <c r="HQM111" s="364"/>
      <c r="HQN111" s="364"/>
      <c r="HQO111" s="364"/>
      <c r="HQP111" s="364"/>
      <c r="HQQ111" s="364"/>
      <c r="HQR111" s="364"/>
      <c r="HQS111" s="364"/>
      <c r="HQT111" s="364"/>
      <c r="HQU111" s="364"/>
      <c r="HQV111" s="364"/>
      <c r="HQW111" s="364"/>
      <c r="HQX111" s="364"/>
      <c r="HQY111" s="364"/>
      <c r="HQZ111" s="364"/>
      <c r="HRA111" s="364"/>
      <c r="HRB111" s="364"/>
      <c r="HRC111" s="364"/>
      <c r="HRD111" s="364"/>
      <c r="HRE111" s="364"/>
      <c r="HRF111" s="364"/>
      <c r="HRG111" s="364"/>
      <c r="HRH111" s="364"/>
      <c r="HRI111" s="364"/>
      <c r="HRJ111" s="364"/>
      <c r="HRK111" s="364"/>
      <c r="HRL111" s="364"/>
      <c r="HRM111" s="364"/>
      <c r="HRN111" s="364"/>
      <c r="HRO111" s="364"/>
      <c r="HRP111" s="364"/>
      <c r="HRQ111" s="364"/>
      <c r="HRR111" s="364"/>
      <c r="HRS111" s="364"/>
      <c r="HRT111" s="364"/>
      <c r="HRU111" s="364"/>
      <c r="HRV111" s="364"/>
      <c r="HRW111" s="364"/>
      <c r="HRX111" s="364"/>
      <c r="HRY111" s="364"/>
      <c r="HRZ111" s="364"/>
      <c r="HSA111" s="364"/>
      <c r="HSB111" s="364"/>
      <c r="HSC111" s="364"/>
      <c r="HSD111" s="364"/>
      <c r="HSE111" s="364"/>
      <c r="HSF111" s="364"/>
      <c r="HSG111" s="364"/>
      <c r="HSH111" s="364"/>
      <c r="HSI111" s="364"/>
      <c r="HSJ111" s="364"/>
      <c r="HSK111" s="364"/>
      <c r="HSL111" s="364"/>
      <c r="HSM111" s="364"/>
      <c r="HSN111" s="364"/>
      <c r="HSO111" s="364"/>
      <c r="HSP111" s="364"/>
      <c r="HSQ111" s="364"/>
      <c r="HSR111" s="364"/>
      <c r="HSS111" s="364"/>
      <c r="HST111" s="364"/>
      <c r="HSU111" s="364"/>
      <c r="HSV111" s="364"/>
      <c r="HSW111" s="364"/>
      <c r="HSX111" s="364"/>
      <c r="HSY111" s="364"/>
      <c r="HSZ111" s="364"/>
      <c r="HTA111" s="364"/>
      <c r="HTB111" s="364"/>
      <c r="HTC111" s="364"/>
      <c r="HTD111" s="364"/>
      <c r="HTE111" s="364"/>
      <c r="HTF111" s="364"/>
      <c r="HTG111" s="364"/>
      <c r="HTH111" s="364"/>
      <c r="HTI111" s="364"/>
      <c r="HTJ111" s="364"/>
      <c r="HTK111" s="364"/>
      <c r="HTL111" s="364"/>
      <c r="HTM111" s="364"/>
      <c r="HTN111" s="364"/>
      <c r="HTO111" s="364"/>
      <c r="HTP111" s="364"/>
      <c r="HTQ111" s="364"/>
      <c r="HTR111" s="364"/>
      <c r="HTS111" s="364"/>
      <c r="HTT111" s="364"/>
      <c r="HTU111" s="364"/>
      <c r="HTV111" s="364"/>
      <c r="HTW111" s="364"/>
      <c r="HTX111" s="364"/>
      <c r="HTY111" s="364"/>
      <c r="HTZ111" s="364"/>
      <c r="HUA111" s="364"/>
      <c r="HUB111" s="364"/>
      <c r="HUC111" s="364"/>
      <c r="HUD111" s="364"/>
      <c r="HUE111" s="364"/>
      <c r="HUF111" s="364"/>
      <c r="HUG111" s="364"/>
      <c r="HUH111" s="364"/>
      <c r="HUI111" s="364"/>
      <c r="HUJ111" s="364"/>
      <c r="HUK111" s="364"/>
      <c r="HUL111" s="364"/>
      <c r="HUM111" s="364"/>
      <c r="HUN111" s="364"/>
      <c r="HUO111" s="364"/>
      <c r="HUP111" s="364"/>
      <c r="HUQ111" s="364"/>
      <c r="HUR111" s="364"/>
      <c r="HUS111" s="364"/>
      <c r="HUT111" s="364"/>
      <c r="HUU111" s="364"/>
      <c r="HUV111" s="364"/>
      <c r="HUW111" s="364"/>
      <c r="HUX111" s="364"/>
      <c r="HUY111" s="364"/>
      <c r="HUZ111" s="364"/>
      <c r="HVA111" s="364"/>
      <c r="HVB111" s="364"/>
      <c r="HVC111" s="364"/>
      <c r="HVD111" s="364"/>
      <c r="HVE111" s="364"/>
      <c r="HVF111" s="364"/>
      <c r="HVG111" s="364"/>
      <c r="HVH111" s="364"/>
      <c r="HVI111" s="364"/>
      <c r="HVJ111" s="364"/>
      <c r="HVK111" s="364"/>
      <c r="HVL111" s="364"/>
      <c r="HVM111" s="364"/>
      <c r="HVN111" s="364"/>
      <c r="HVO111" s="364"/>
      <c r="HVP111" s="364"/>
      <c r="HVQ111" s="364"/>
      <c r="HVR111" s="364"/>
      <c r="HVS111" s="364"/>
      <c r="HVT111" s="364"/>
      <c r="HVU111" s="364"/>
      <c r="HVV111" s="364"/>
      <c r="HVW111" s="364"/>
      <c r="HVX111" s="364"/>
      <c r="HVY111" s="364"/>
      <c r="HVZ111" s="364"/>
      <c r="HWA111" s="364"/>
      <c r="HWB111" s="364"/>
      <c r="HWC111" s="364"/>
      <c r="HWD111" s="364"/>
      <c r="HWE111" s="364"/>
      <c r="HWF111" s="364"/>
      <c r="HWG111" s="364"/>
      <c r="HWH111" s="364"/>
      <c r="HWI111" s="364"/>
      <c r="HWJ111" s="364"/>
      <c r="HWK111" s="364"/>
      <c r="HWL111" s="364"/>
      <c r="HWM111" s="364"/>
      <c r="HWN111" s="364"/>
      <c r="HWO111" s="364"/>
      <c r="HWP111" s="364"/>
      <c r="HWQ111" s="364"/>
      <c r="HWR111" s="364"/>
      <c r="HWS111" s="364"/>
      <c r="HWT111" s="364"/>
      <c r="HWU111" s="364"/>
      <c r="HWV111" s="364"/>
      <c r="HWW111" s="364"/>
      <c r="HWX111" s="364"/>
      <c r="HWY111" s="364"/>
      <c r="HWZ111" s="364"/>
      <c r="HXA111" s="364"/>
      <c r="HXB111" s="364"/>
      <c r="HXC111" s="364"/>
      <c r="HXD111" s="364"/>
      <c r="HXE111" s="364"/>
      <c r="HXF111" s="364"/>
      <c r="HXG111" s="364"/>
      <c r="HXH111" s="364"/>
      <c r="HXI111" s="364"/>
      <c r="HXJ111" s="364"/>
      <c r="HXK111" s="364"/>
      <c r="HXL111" s="364"/>
      <c r="HXM111" s="364"/>
      <c r="HXN111" s="364"/>
      <c r="HXO111" s="364"/>
      <c r="HXP111" s="364"/>
      <c r="HXQ111" s="364"/>
      <c r="HXR111" s="364"/>
      <c r="HXS111" s="364"/>
      <c r="HXT111" s="364"/>
      <c r="HXU111" s="364"/>
      <c r="HXV111" s="364"/>
      <c r="HXW111" s="364"/>
      <c r="HXX111" s="364"/>
      <c r="HXY111" s="364"/>
      <c r="HXZ111" s="364"/>
      <c r="HYA111" s="364"/>
      <c r="HYB111" s="364"/>
      <c r="HYC111" s="364"/>
      <c r="HYD111" s="364"/>
      <c r="HYE111" s="364"/>
      <c r="HYF111" s="364"/>
      <c r="HYG111" s="364"/>
      <c r="HYH111" s="364"/>
      <c r="HYI111" s="364"/>
      <c r="HYJ111" s="364"/>
      <c r="HYK111" s="364"/>
      <c r="HYL111" s="364"/>
      <c r="HYM111" s="364"/>
      <c r="HYN111" s="364"/>
      <c r="HYO111" s="364"/>
      <c r="HYP111" s="364"/>
      <c r="HYQ111" s="364"/>
      <c r="HYR111" s="364"/>
      <c r="HYS111" s="364"/>
      <c r="HYT111" s="364"/>
      <c r="HYU111" s="364"/>
      <c r="HYV111" s="364"/>
      <c r="HYW111" s="364"/>
      <c r="HYX111" s="364"/>
      <c r="HYY111" s="364"/>
      <c r="HYZ111" s="364"/>
      <c r="HZA111" s="364"/>
      <c r="HZB111" s="364"/>
      <c r="HZC111" s="364"/>
      <c r="HZD111" s="364"/>
      <c r="HZE111" s="364"/>
      <c r="HZF111" s="364"/>
      <c r="HZG111" s="364"/>
      <c r="HZH111" s="364"/>
      <c r="HZI111" s="364"/>
      <c r="HZJ111" s="364"/>
      <c r="HZK111" s="364"/>
      <c r="HZL111" s="364"/>
      <c r="HZM111" s="364"/>
      <c r="HZN111" s="364"/>
      <c r="HZO111" s="364"/>
      <c r="HZP111" s="364"/>
      <c r="HZQ111" s="364"/>
      <c r="HZR111" s="364"/>
      <c r="HZS111" s="364"/>
      <c r="HZT111" s="364"/>
      <c r="HZU111" s="364"/>
      <c r="HZV111" s="364"/>
      <c r="HZW111" s="364"/>
      <c r="HZX111" s="364"/>
      <c r="HZY111" s="364"/>
      <c r="HZZ111" s="364"/>
      <c r="IAA111" s="364"/>
      <c r="IAB111" s="364"/>
      <c r="IAC111" s="364"/>
      <c r="IAD111" s="364"/>
      <c r="IAE111" s="364"/>
      <c r="IAF111" s="364"/>
      <c r="IAG111" s="364"/>
      <c r="IAH111" s="364"/>
      <c r="IAI111" s="364"/>
      <c r="IAJ111" s="364"/>
      <c r="IAK111" s="364"/>
      <c r="IAL111" s="364"/>
      <c r="IAM111" s="364"/>
      <c r="IAN111" s="364"/>
      <c r="IAO111" s="364"/>
      <c r="IAP111" s="364"/>
      <c r="IAQ111" s="364"/>
      <c r="IAR111" s="364"/>
      <c r="IAS111" s="364"/>
      <c r="IAT111" s="364"/>
      <c r="IAU111" s="364"/>
      <c r="IAV111" s="364"/>
      <c r="IAW111" s="364"/>
      <c r="IAX111" s="364"/>
      <c r="IAY111" s="364"/>
      <c r="IAZ111" s="364"/>
      <c r="IBA111" s="364"/>
      <c r="IBB111" s="364"/>
      <c r="IBC111" s="364"/>
      <c r="IBD111" s="364"/>
      <c r="IBE111" s="364"/>
      <c r="IBF111" s="364"/>
      <c r="IBG111" s="364"/>
      <c r="IBH111" s="364"/>
      <c r="IBI111" s="364"/>
      <c r="IBJ111" s="364"/>
      <c r="IBK111" s="364"/>
      <c r="IBL111" s="364"/>
      <c r="IBM111" s="364"/>
      <c r="IBN111" s="364"/>
      <c r="IBO111" s="364"/>
      <c r="IBP111" s="364"/>
      <c r="IBQ111" s="364"/>
      <c r="IBR111" s="364"/>
      <c r="IBS111" s="364"/>
      <c r="IBT111" s="364"/>
      <c r="IBU111" s="364"/>
      <c r="IBV111" s="364"/>
      <c r="IBW111" s="364"/>
      <c r="IBX111" s="364"/>
      <c r="IBY111" s="364"/>
      <c r="IBZ111" s="364"/>
      <c r="ICA111" s="364"/>
      <c r="ICB111" s="364"/>
      <c r="ICC111" s="364"/>
      <c r="ICD111" s="364"/>
      <c r="ICE111" s="364"/>
      <c r="ICF111" s="364"/>
      <c r="ICG111" s="364"/>
      <c r="ICH111" s="364"/>
      <c r="ICI111" s="364"/>
      <c r="ICJ111" s="364"/>
      <c r="ICK111" s="364"/>
      <c r="ICL111" s="364"/>
      <c r="ICM111" s="364"/>
      <c r="ICN111" s="364"/>
      <c r="ICO111" s="364"/>
      <c r="ICP111" s="364"/>
      <c r="ICQ111" s="364"/>
      <c r="ICR111" s="364"/>
      <c r="ICS111" s="364"/>
      <c r="ICT111" s="364"/>
      <c r="ICU111" s="364"/>
      <c r="ICV111" s="364"/>
      <c r="ICW111" s="364"/>
      <c r="ICX111" s="364"/>
      <c r="ICY111" s="364"/>
      <c r="ICZ111" s="364"/>
      <c r="IDA111" s="364"/>
      <c r="IDB111" s="364"/>
      <c r="IDC111" s="364"/>
      <c r="IDD111" s="364"/>
      <c r="IDE111" s="364"/>
      <c r="IDF111" s="364"/>
      <c r="IDG111" s="364"/>
      <c r="IDH111" s="364"/>
      <c r="IDI111" s="364"/>
      <c r="IDJ111" s="364"/>
      <c r="IDK111" s="364"/>
      <c r="IDL111" s="364"/>
      <c r="IDM111" s="364"/>
      <c r="IDN111" s="364"/>
      <c r="IDO111" s="364"/>
      <c r="IDP111" s="364"/>
      <c r="IDQ111" s="364"/>
      <c r="IDR111" s="364"/>
      <c r="IDS111" s="364"/>
      <c r="IDT111" s="364"/>
      <c r="IDU111" s="364"/>
      <c r="IDV111" s="364"/>
      <c r="IDW111" s="364"/>
      <c r="IDX111" s="364"/>
      <c r="IDY111" s="364"/>
      <c r="IDZ111" s="364"/>
      <c r="IEA111" s="364"/>
      <c r="IEB111" s="364"/>
      <c r="IEC111" s="364"/>
      <c r="IED111" s="364"/>
      <c r="IEE111" s="364"/>
      <c r="IEF111" s="364"/>
      <c r="IEG111" s="364"/>
      <c r="IEH111" s="364"/>
      <c r="IEI111" s="364"/>
      <c r="IEJ111" s="364"/>
      <c r="IEK111" s="364"/>
      <c r="IEL111" s="364"/>
      <c r="IEM111" s="364"/>
      <c r="IEN111" s="364"/>
      <c r="IEO111" s="364"/>
      <c r="IEP111" s="364"/>
      <c r="IEQ111" s="364"/>
      <c r="IER111" s="364"/>
      <c r="IES111" s="364"/>
      <c r="IET111" s="364"/>
      <c r="IEU111" s="364"/>
      <c r="IEV111" s="364"/>
      <c r="IEW111" s="364"/>
      <c r="IEX111" s="364"/>
      <c r="IEY111" s="364"/>
      <c r="IEZ111" s="364"/>
      <c r="IFA111" s="364"/>
      <c r="IFB111" s="364"/>
      <c r="IFC111" s="364"/>
      <c r="IFD111" s="364"/>
      <c r="IFE111" s="364"/>
      <c r="IFF111" s="364"/>
      <c r="IFG111" s="364"/>
      <c r="IFH111" s="364"/>
      <c r="IFI111" s="364"/>
      <c r="IFJ111" s="364"/>
      <c r="IFK111" s="364"/>
      <c r="IFL111" s="364"/>
      <c r="IFM111" s="364"/>
      <c r="IFN111" s="364"/>
      <c r="IFO111" s="364"/>
      <c r="IFP111" s="364"/>
      <c r="IFQ111" s="364"/>
      <c r="IFR111" s="364"/>
      <c r="IFS111" s="364"/>
      <c r="IFT111" s="364"/>
      <c r="IFU111" s="364"/>
      <c r="IFV111" s="364"/>
      <c r="IFW111" s="364"/>
      <c r="IFX111" s="364"/>
      <c r="IFY111" s="364"/>
      <c r="IFZ111" s="364"/>
      <c r="IGA111" s="364"/>
      <c r="IGB111" s="364"/>
      <c r="IGC111" s="364"/>
      <c r="IGD111" s="364"/>
      <c r="IGE111" s="364"/>
      <c r="IGF111" s="364"/>
      <c r="IGG111" s="364"/>
      <c r="IGH111" s="364"/>
      <c r="IGI111" s="364"/>
      <c r="IGJ111" s="364"/>
      <c r="IGK111" s="364"/>
      <c r="IGL111" s="364"/>
      <c r="IGM111" s="364"/>
      <c r="IGN111" s="364"/>
      <c r="IGO111" s="364"/>
      <c r="IGP111" s="364"/>
      <c r="IGQ111" s="364"/>
      <c r="IGR111" s="364"/>
      <c r="IGS111" s="364"/>
      <c r="IGT111" s="364"/>
      <c r="IGU111" s="364"/>
      <c r="IGV111" s="364"/>
      <c r="IGW111" s="364"/>
      <c r="IGX111" s="364"/>
      <c r="IGY111" s="364"/>
      <c r="IGZ111" s="364"/>
      <c r="IHA111" s="364"/>
      <c r="IHB111" s="364"/>
      <c r="IHC111" s="364"/>
      <c r="IHD111" s="364"/>
      <c r="IHE111" s="364"/>
      <c r="IHF111" s="364"/>
      <c r="IHG111" s="364"/>
      <c r="IHH111" s="364"/>
      <c r="IHI111" s="364"/>
      <c r="IHJ111" s="364"/>
      <c r="IHK111" s="364"/>
      <c r="IHL111" s="364"/>
      <c r="IHM111" s="364"/>
      <c r="IHN111" s="364"/>
      <c r="IHO111" s="364"/>
      <c r="IHP111" s="364"/>
      <c r="IHQ111" s="364"/>
      <c r="IHR111" s="364"/>
      <c r="IHS111" s="364"/>
      <c r="IHT111" s="364"/>
      <c r="IHU111" s="364"/>
      <c r="IHV111" s="364"/>
      <c r="IHW111" s="364"/>
      <c r="IHX111" s="364"/>
      <c r="IHY111" s="364"/>
      <c r="IHZ111" s="364"/>
      <c r="IIA111" s="364"/>
      <c r="IIB111" s="364"/>
      <c r="IIC111" s="364"/>
      <c r="IID111" s="364"/>
      <c r="IIE111" s="364"/>
      <c r="IIF111" s="364"/>
      <c r="IIG111" s="364"/>
      <c r="IIH111" s="364"/>
      <c r="III111" s="364"/>
      <c r="IIJ111" s="364"/>
      <c r="IIK111" s="364"/>
      <c r="IIL111" s="364"/>
      <c r="IIM111" s="364"/>
      <c r="IIN111" s="364"/>
      <c r="IIO111" s="364"/>
      <c r="IIP111" s="364"/>
      <c r="IIQ111" s="364"/>
      <c r="IIR111" s="364"/>
      <c r="IIS111" s="364"/>
      <c r="IIT111" s="364"/>
      <c r="IIU111" s="364"/>
      <c r="IIV111" s="364"/>
      <c r="IIW111" s="364"/>
      <c r="IIX111" s="364"/>
      <c r="IIY111" s="364"/>
      <c r="IIZ111" s="364"/>
      <c r="IJA111" s="364"/>
      <c r="IJB111" s="364"/>
      <c r="IJC111" s="364"/>
      <c r="IJD111" s="364"/>
      <c r="IJE111" s="364"/>
      <c r="IJF111" s="364"/>
      <c r="IJG111" s="364"/>
      <c r="IJH111" s="364"/>
      <c r="IJI111" s="364"/>
      <c r="IJJ111" s="364"/>
      <c r="IJK111" s="364"/>
      <c r="IJL111" s="364"/>
      <c r="IJM111" s="364"/>
      <c r="IJN111" s="364"/>
      <c r="IJO111" s="364"/>
      <c r="IJP111" s="364"/>
      <c r="IJQ111" s="364"/>
      <c r="IJR111" s="364"/>
      <c r="IJS111" s="364"/>
      <c r="IJT111" s="364"/>
      <c r="IJU111" s="364"/>
      <c r="IJV111" s="364"/>
      <c r="IJW111" s="364"/>
      <c r="IJX111" s="364"/>
      <c r="IJY111" s="364"/>
      <c r="IJZ111" s="364"/>
      <c r="IKA111" s="364"/>
      <c r="IKB111" s="364"/>
      <c r="IKC111" s="364"/>
      <c r="IKD111" s="364"/>
      <c r="IKE111" s="364"/>
      <c r="IKF111" s="364"/>
      <c r="IKG111" s="364"/>
      <c r="IKH111" s="364"/>
      <c r="IKI111" s="364"/>
      <c r="IKJ111" s="364"/>
      <c r="IKK111" s="364"/>
      <c r="IKL111" s="364"/>
      <c r="IKM111" s="364"/>
      <c r="IKN111" s="364"/>
      <c r="IKO111" s="364"/>
      <c r="IKP111" s="364"/>
      <c r="IKQ111" s="364"/>
      <c r="IKR111" s="364"/>
      <c r="IKS111" s="364"/>
      <c r="IKT111" s="364"/>
      <c r="IKU111" s="364"/>
      <c r="IKV111" s="364"/>
      <c r="IKW111" s="364"/>
      <c r="IKX111" s="364"/>
      <c r="IKY111" s="364"/>
      <c r="IKZ111" s="364"/>
      <c r="ILA111" s="364"/>
      <c r="ILB111" s="364"/>
      <c r="ILC111" s="364"/>
      <c r="ILD111" s="364"/>
      <c r="ILE111" s="364"/>
      <c r="ILF111" s="364"/>
      <c r="ILG111" s="364"/>
      <c r="ILH111" s="364"/>
      <c r="ILI111" s="364"/>
      <c r="ILJ111" s="364"/>
      <c r="ILK111" s="364"/>
      <c r="ILL111" s="364"/>
      <c r="ILM111" s="364"/>
      <c r="ILN111" s="364"/>
      <c r="ILO111" s="364"/>
      <c r="ILP111" s="364"/>
      <c r="ILQ111" s="364"/>
      <c r="ILR111" s="364"/>
      <c r="ILS111" s="364"/>
      <c r="ILT111" s="364"/>
      <c r="ILU111" s="364"/>
      <c r="ILV111" s="364"/>
      <c r="ILW111" s="364"/>
      <c r="ILX111" s="364"/>
      <c r="ILY111" s="364"/>
      <c r="ILZ111" s="364"/>
      <c r="IMA111" s="364"/>
      <c r="IMB111" s="364"/>
      <c r="IMC111" s="364"/>
      <c r="IMD111" s="364"/>
      <c r="IME111" s="364"/>
      <c r="IMF111" s="364"/>
      <c r="IMG111" s="364"/>
      <c r="IMH111" s="364"/>
      <c r="IMI111" s="364"/>
      <c r="IMJ111" s="364"/>
      <c r="IMK111" s="364"/>
      <c r="IML111" s="364"/>
      <c r="IMM111" s="364"/>
      <c r="IMN111" s="364"/>
      <c r="IMO111" s="364"/>
      <c r="IMP111" s="364"/>
      <c r="IMQ111" s="364"/>
      <c r="IMR111" s="364"/>
      <c r="IMS111" s="364"/>
      <c r="IMT111" s="364"/>
      <c r="IMU111" s="364"/>
      <c r="IMV111" s="364"/>
      <c r="IMW111" s="364"/>
      <c r="IMX111" s="364"/>
      <c r="IMY111" s="364"/>
      <c r="IMZ111" s="364"/>
      <c r="INA111" s="364"/>
      <c r="INB111" s="364"/>
      <c r="INC111" s="364"/>
      <c r="IND111" s="364"/>
      <c r="INE111" s="364"/>
      <c r="INF111" s="364"/>
      <c r="ING111" s="364"/>
      <c r="INH111" s="364"/>
      <c r="INI111" s="364"/>
      <c r="INJ111" s="364"/>
      <c r="INK111" s="364"/>
      <c r="INL111" s="364"/>
      <c r="INM111" s="364"/>
      <c r="INN111" s="364"/>
      <c r="INO111" s="364"/>
      <c r="INP111" s="364"/>
      <c r="INQ111" s="364"/>
      <c r="INR111" s="364"/>
      <c r="INS111" s="364"/>
      <c r="INT111" s="364"/>
      <c r="INU111" s="364"/>
      <c r="INV111" s="364"/>
      <c r="INW111" s="364"/>
      <c r="INX111" s="364"/>
      <c r="INY111" s="364"/>
      <c r="INZ111" s="364"/>
      <c r="IOA111" s="364"/>
      <c r="IOB111" s="364"/>
      <c r="IOC111" s="364"/>
      <c r="IOD111" s="364"/>
      <c r="IOE111" s="364"/>
      <c r="IOF111" s="364"/>
      <c r="IOG111" s="364"/>
      <c r="IOH111" s="364"/>
      <c r="IOI111" s="364"/>
      <c r="IOJ111" s="364"/>
      <c r="IOK111" s="364"/>
      <c r="IOL111" s="364"/>
      <c r="IOM111" s="364"/>
      <c r="ION111" s="364"/>
      <c r="IOO111" s="364"/>
      <c r="IOP111" s="364"/>
      <c r="IOQ111" s="364"/>
      <c r="IOR111" s="364"/>
      <c r="IOS111" s="364"/>
      <c r="IOT111" s="364"/>
      <c r="IOU111" s="364"/>
      <c r="IOV111" s="364"/>
      <c r="IOW111" s="364"/>
      <c r="IOX111" s="364"/>
      <c r="IOY111" s="364"/>
      <c r="IOZ111" s="364"/>
      <c r="IPA111" s="364"/>
      <c r="IPB111" s="364"/>
      <c r="IPC111" s="364"/>
      <c r="IPD111" s="364"/>
      <c r="IPE111" s="364"/>
      <c r="IPF111" s="364"/>
      <c r="IPG111" s="364"/>
      <c r="IPH111" s="364"/>
      <c r="IPI111" s="364"/>
      <c r="IPJ111" s="364"/>
      <c r="IPK111" s="364"/>
      <c r="IPL111" s="364"/>
      <c r="IPM111" s="364"/>
      <c r="IPN111" s="364"/>
      <c r="IPO111" s="364"/>
      <c r="IPP111" s="364"/>
      <c r="IPQ111" s="364"/>
      <c r="IPR111" s="364"/>
      <c r="IPS111" s="364"/>
      <c r="IPT111" s="364"/>
      <c r="IPU111" s="364"/>
      <c r="IPV111" s="364"/>
      <c r="IPW111" s="364"/>
      <c r="IPX111" s="364"/>
      <c r="IPY111" s="364"/>
      <c r="IPZ111" s="364"/>
      <c r="IQA111" s="364"/>
      <c r="IQB111" s="364"/>
      <c r="IQC111" s="364"/>
      <c r="IQD111" s="364"/>
      <c r="IQE111" s="364"/>
      <c r="IQF111" s="364"/>
      <c r="IQG111" s="364"/>
      <c r="IQH111" s="364"/>
      <c r="IQI111" s="364"/>
      <c r="IQJ111" s="364"/>
      <c r="IQK111" s="364"/>
      <c r="IQL111" s="364"/>
      <c r="IQM111" s="364"/>
      <c r="IQN111" s="364"/>
      <c r="IQO111" s="364"/>
      <c r="IQP111" s="364"/>
      <c r="IQQ111" s="364"/>
      <c r="IQR111" s="364"/>
      <c r="IQS111" s="364"/>
      <c r="IQT111" s="364"/>
      <c r="IQU111" s="364"/>
      <c r="IQV111" s="364"/>
      <c r="IQW111" s="364"/>
      <c r="IQX111" s="364"/>
      <c r="IQY111" s="364"/>
      <c r="IQZ111" s="364"/>
      <c r="IRA111" s="364"/>
      <c r="IRB111" s="364"/>
      <c r="IRC111" s="364"/>
      <c r="IRD111" s="364"/>
      <c r="IRE111" s="364"/>
      <c r="IRF111" s="364"/>
      <c r="IRG111" s="364"/>
      <c r="IRH111" s="364"/>
      <c r="IRI111" s="364"/>
      <c r="IRJ111" s="364"/>
      <c r="IRK111" s="364"/>
      <c r="IRL111" s="364"/>
      <c r="IRM111" s="364"/>
      <c r="IRN111" s="364"/>
      <c r="IRO111" s="364"/>
      <c r="IRP111" s="364"/>
      <c r="IRQ111" s="364"/>
      <c r="IRR111" s="364"/>
      <c r="IRS111" s="364"/>
      <c r="IRT111" s="364"/>
      <c r="IRU111" s="364"/>
      <c r="IRV111" s="364"/>
      <c r="IRW111" s="364"/>
      <c r="IRX111" s="364"/>
      <c r="IRY111" s="364"/>
      <c r="IRZ111" s="364"/>
      <c r="ISA111" s="364"/>
      <c r="ISB111" s="364"/>
      <c r="ISC111" s="364"/>
      <c r="ISD111" s="364"/>
      <c r="ISE111" s="364"/>
      <c r="ISF111" s="364"/>
      <c r="ISG111" s="364"/>
      <c r="ISH111" s="364"/>
      <c r="ISI111" s="364"/>
      <c r="ISJ111" s="364"/>
      <c r="ISK111" s="364"/>
      <c r="ISL111" s="364"/>
      <c r="ISM111" s="364"/>
      <c r="ISN111" s="364"/>
      <c r="ISO111" s="364"/>
      <c r="ISP111" s="364"/>
      <c r="ISQ111" s="364"/>
      <c r="ISR111" s="364"/>
      <c r="ISS111" s="364"/>
      <c r="IST111" s="364"/>
      <c r="ISU111" s="364"/>
      <c r="ISV111" s="364"/>
      <c r="ISW111" s="364"/>
      <c r="ISX111" s="364"/>
      <c r="ISY111" s="364"/>
      <c r="ISZ111" s="364"/>
      <c r="ITA111" s="364"/>
      <c r="ITB111" s="364"/>
      <c r="ITC111" s="364"/>
      <c r="ITD111" s="364"/>
      <c r="ITE111" s="364"/>
      <c r="ITF111" s="364"/>
      <c r="ITG111" s="364"/>
      <c r="ITH111" s="364"/>
      <c r="ITI111" s="364"/>
      <c r="ITJ111" s="364"/>
      <c r="ITK111" s="364"/>
      <c r="ITL111" s="364"/>
      <c r="ITM111" s="364"/>
      <c r="ITN111" s="364"/>
      <c r="ITO111" s="364"/>
      <c r="ITP111" s="364"/>
      <c r="ITQ111" s="364"/>
      <c r="ITR111" s="364"/>
      <c r="ITS111" s="364"/>
      <c r="ITT111" s="364"/>
      <c r="ITU111" s="364"/>
      <c r="ITV111" s="364"/>
      <c r="ITW111" s="364"/>
      <c r="ITX111" s="364"/>
      <c r="ITY111" s="364"/>
      <c r="ITZ111" s="364"/>
      <c r="IUA111" s="364"/>
      <c r="IUB111" s="364"/>
      <c r="IUC111" s="364"/>
      <c r="IUD111" s="364"/>
      <c r="IUE111" s="364"/>
      <c r="IUF111" s="364"/>
      <c r="IUG111" s="364"/>
      <c r="IUH111" s="364"/>
      <c r="IUI111" s="364"/>
      <c r="IUJ111" s="364"/>
      <c r="IUK111" s="364"/>
      <c r="IUL111" s="364"/>
      <c r="IUM111" s="364"/>
      <c r="IUN111" s="364"/>
      <c r="IUO111" s="364"/>
      <c r="IUP111" s="364"/>
      <c r="IUQ111" s="364"/>
      <c r="IUR111" s="364"/>
      <c r="IUS111" s="364"/>
      <c r="IUT111" s="364"/>
      <c r="IUU111" s="364"/>
      <c r="IUV111" s="364"/>
      <c r="IUW111" s="364"/>
      <c r="IUX111" s="364"/>
      <c r="IUY111" s="364"/>
      <c r="IUZ111" s="364"/>
      <c r="IVA111" s="364"/>
      <c r="IVB111" s="364"/>
      <c r="IVC111" s="364"/>
      <c r="IVD111" s="364"/>
      <c r="IVE111" s="364"/>
      <c r="IVF111" s="364"/>
      <c r="IVG111" s="364"/>
      <c r="IVH111" s="364"/>
      <c r="IVI111" s="364"/>
      <c r="IVJ111" s="364"/>
      <c r="IVK111" s="364"/>
      <c r="IVL111" s="364"/>
      <c r="IVM111" s="364"/>
      <c r="IVN111" s="364"/>
      <c r="IVO111" s="364"/>
      <c r="IVP111" s="364"/>
      <c r="IVQ111" s="364"/>
      <c r="IVR111" s="364"/>
      <c r="IVS111" s="364"/>
      <c r="IVT111" s="364"/>
      <c r="IVU111" s="364"/>
      <c r="IVV111" s="364"/>
      <c r="IVW111" s="364"/>
      <c r="IVX111" s="364"/>
      <c r="IVY111" s="364"/>
      <c r="IVZ111" s="364"/>
      <c r="IWA111" s="364"/>
      <c r="IWB111" s="364"/>
      <c r="IWC111" s="364"/>
      <c r="IWD111" s="364"/>
      <c r="IWE111" s="364"/>
      <c r="IWF111" s="364"/>
      <c r="IWG111" s="364"/>
      <c r="IWH111" s="364"/>
      <c r="IWI111" s="364"/>
      <c r="IWJ111" s="364"/>
      <c r="IWK111" s="364"/>
      <c r="IWL111" s="364"/>
      <c r="IWM111" s="364"/>
      <c r="IWN111" s="364"/>
      <c r="IWO111" s="364"/>
      <c r="IWP111" s="364"/>
      <c r="IWQ111" s="364"/>
      <c r="IWR111" s="364"/>
      <c r="IWS111" s="364"/>
      <c r="IWT111" s="364"/>
      <c r="IWU111" s="364"/>
      <c r="IWV111" s="364"/>
      <c r="IWW111" s="364"/>
      <c r="IWX111" s="364"/>
      <c r="IWY111" s="364"/>
      <c r="IWZ111" s="364"/>
      <c r="IXA111" s="364"/>
      <c r="IXB111" s="364"/>
      <c r="IXC111" s="364"/>
      <c r="IXD111" s="364"/>
      <c r="IXE111" s="364"/>
      <c r="IXF111" s="364"/>
      <c r="IXG111" s="364"/>
      <c r="IXH111" s="364"/>
      <c r="IXI111" s="364"/>
      <c r="IXJ111" s="364"/>
      <c r="IXK111" s="364"/>
      <c r="IXL111" s="364"/>
      <c r="IXM111" s="364"/>
      <c r="IXN111" s="364"/>
      <c r="IXO111" s="364"/>
      <c r="IXP111" s="364"/>
      <c r="IXQ111" s="364"/>
      <c r="IXR111" s="364"/>
      <c r="IXS111" s="364"/>
      <c r="IXT111" s="364"/>
      <c r="IXU111" s="364"/>
      <c r="IXV111" s="364"/>
      <c r="IXW111" s="364"/>
      <c r="IXX111" s="364"/>
      <c r="IXY111" s="364"/>
      <c r="IXZ111" s="364"/>
      <c r="IYA111" s="364"/>
      <c r="IYB111" s="364"/>
      <c r="IYC111" s="364"/>
      <c r="IYD111" s="364"/>
      <c r="IYE111" s="364"/>
      <c r="IYF111" s="364"/>
      <c r="IYG111" s="364"/>
      <c r="IYH111" s="364"/>
      <c r="IYI111" s="364"/>
      <c r="IYJ111" s="364"/>
      <c r="IYK111" s="364"/>
      <c r="IYL111" s="364"/>
      <c r="IYM111" s="364"/>
      <c r="IYN111" s="364"/>
      <c r="IYO111" s="364"/>
      <c r="IYP111" s="364"/>
      <c r="IYQ111" s="364"/>
      <c r="IYR111" s="364"/>
      <c r="IYS111" s="364"/>
      <c r="IYT111" s="364"/>
      <c r="IYU111" s="364"/>
      <c r="IYV111" s="364"/>
      <c r="IYW111" s="364"/>
      <c r="IYX111" s="364"/>
      <c r="IYY111" s="364"/>
      <c r="IYZ111" s="364"/>
      <c r="IZA111" s="364"/>
      <c r="IZB111" s="364"/>
      <c r="IZC111" s="364"/>
      <c r="IZD111" s="364"/>
      <c r="IZE111" s="364"/>
      <c r="IZF111" s="364"/>
      <c r="IZG111" s="364"/>
      <c r="IZH111" s="364"/>
      <c r="IZI111" s="364"/>
      <c r="IZJ111" s="364"/>
      <c r="IZK111" s="364"/>
      <c r="IZL111" s="364"/>
      <c r="IZM111" s="364"/>
      <c r="IZN111" s="364"/>
      <c r="IZO111" s="364"/>
      <c r="IZP111" s="364"/>
      <c r="IZQ111" s="364"/>
      <c r="IZR111" s="364"/>
      <c r="IZS111" s="364"/>
      <c r="IZT111" s="364"/>
      <c r="IZU111" s="364"/>
      <c r="IZV111" s="364"/>
      <c r="IZW111" s="364"/>
      <c r="IZX111" s="364"/>
      <c r="IZY111" s="364"/>
      <c r="IZZ111" s="364"/>
      <c r="JAA111" s="364"/>
      <c r="JAB111" s="364"/>
      <c r="JAC111" s="364"/>
      <c r="JAD111" s="364"/>
      <c r="JAE111" s="364"/>
      <c r="JAF111" s="364"/>
      <c r="JAG111" s="364"/>
      <c r="JAH111" s="364"/>
      <c r="JAI111" s="364"/>
      <c r="JAJ111" s="364"/>
      <c r="JAK111" s="364"/>
      <c r="JAL111" s="364"/>
      <c r="JAM111" s="364"/>
      <c r="JAN111" s="364"/>
      <c r="JAO111" s="364"/>
      <c r="JAP111" s="364"/>
      <c r="JAQ111" s="364"/>
      <c r="JAR111" s="364"/>
      <c r="JAS111" s="364"/>
      <c r="JAT111" s="364"/>
      <c r="JAU111" s="364"/>
      <c r="JAV111" s="364"/>
      <c r="JAW111" s="364"/>
      <c r="JAX111" s="364"/>
      <c r="JAY111" s="364"/>
      <c r="JAZ111" s="364"/>
      <c r="JBA111" s="364"/>
      <c r="JBB111" s="364"/>
      <c r="JBC111" s="364"/>
      <c r="JBD111" s="364"/>
      <c r="JBE111" s="364"/>
      <c r="JBF111" s="364"/>
      <c r="JBG111" s="364"/>
      <c r="JBH111" s="364"/>
      <c r="JBI111" s="364"/>
      <c r="JBJ111" s="364"/>
      <c r="JBK111" s="364"/>
      <c r="JBL111" s="364"/>
      <c r="JBM111" s="364"/>
      <c r="JBN111" s="364"/>
      <c r="JBO111" s="364"/>
      <c r="JBP111" s="364"/>
      <c r="JBQ111" s="364"/>
      <c r="JBR111" s="364"/>
      <c r="JBS111" s="364"/>
      <c r="JBT111" s="364"/>
      <c r="JBU111" s="364"/>
      <c r="JBV111" s="364"/>
      <c r="JBW111" s="364"/>
      <c r="JBX111" s="364"/>
      <c r="JBY111" s="364"/>
      <c r="JBZ111" s="364"/>
      <c r="JCA111" s="364"/>
      <c r="JCB111" s="364"/>
      <c r="JCC111" s="364"/>
      <c r="JCD111" s="364"/>
      <c r="JCE111" s="364"/>
      <c r="JCF111" s="364"/>
      <c r="JCG111" s="364"/>
      <c r="JCH111" s="364"/>
      <c r="JCI111" s="364"/>
      <c r="JCJ111" s="364"/>
      <c r="JCK111" s="364"/>
      <c r="JCL111" s="364"/>
      <c r="JCM111" s="364"/>
      <c r="JCN111" s="364"/>
      <c r="JCO111" s="364"/>
      <c r="JCP111" s="364"/>
      <c r="JCQ111" s="364"/>
      <c r="JCR111" s="364"/>
      <c r="JCS111" s="364"/>
      <c r="JCT111" s="364"/>
      <c r="JCU111" s="364"/>
      <c r="JCV111" s="364"/>
      <c r="JCW111" s="364"/>
      <c r="JCX111" s="364"/>
      <c r="JCY111" s="364"/>
      <c r="JCZ111" s="364"/>
      <c r="JDA111" s="364"/>
      <c r="JDB111" s="364"/>
      <c r="JDC111" s="364"/>
      <c r="JDD111" s="364"/>
      <c r="JDE111" s="364"/>
      <c r="JDF111" s="364"/>
      <c r="JDG111" s="364"/>
      <c r="JDH111" s="364"/>
      <c r="JDI111" s="364"/>
      <c r="JDJ111" s="364"/>
      <c r="JDK111" s="364"/>
      <c r="JDL111" s="364"/>
      <c r="JDM111" s="364"/>
      <c r="JDN111" s="364"/>
      <c r="JDO111" s="364"/>
      <c r="JDP111" s="364"/>
      <c r="JDQ111" s="364"/>
      <c r="JDR111" s="364"/>
      <c r="JDS111" s="364"/>
      <c r="JDT111" s="364"/>
      <c r="JDU111" s="364"/>
      <c r="JDV111" s="364"/>
      <c r="JDW111" s="364"/>
      <c r="JDX111" s="364"/>
      <c r="JDY111" s="364"/>
      <c r="JDZ111" s="364"/>
      <c r="JEA111" s="364"/>
      <c r="JEB111" s="364"/>
      <c r="JEC111" s="364"/>
      <c r="JED111" s="364"/>
      <c r="JEE111" s="364"/>
      <c r="JEF111" s="364"/>
      <c r="JEG111" s="364"/>
      <c r="JEH111" s="364"/>
      <c r="JEI111" s="364"/>
      <c r="JEJ111" s="364"/>
      <c r="JEK111" s="364"/>
      <c r="JEL111" s="364"/>
      <c r="JEM111" s="364"/>
      <c r="JEN111" s="364"/>
      <c r="JEO111" s="364"/>
      <c r="JEP111" s="364"/>
      <c r="JEQ111" s="364"/>
      <c r="JER111" s="364"/>
      <c r="JES111" s="364"/>
      <c r="JET111" s="364"/>
      <c r="JEU111" s="364"/>
      <c r="JEV111" s="364"/>
      <c r="JEW111" s="364"/>
      <c r="JEX111" s="364"/>
      <c r="JEY111" s="364"/>
      <c r="JEZ111" s="364"/>
      <c r="JFA111" s="364"/>
      <c r="JFB111" s="364"/>
      <c r="JFC111" s="364"/>
      <c r="JFD111" s="364"/>
      <c r="JFE111" s="364"/>
      <c r="JFF111" s="364"/>
      <c r="JFG111" s="364"/>
      <c r="JFH111" s="364"/>
      <c r="JFI111" s="364"/>
      <c r="JFJ111" s="364"/>
      <c r="JFK111" s="364"/>
      <c r="JFL111" s="364"/>
      <c r="JFM111" s="364"/>
      <c r="JFN111" s="364"/>
      <c r="JFO111" s="364"/>
      <c r="JFP111" s="364"/>
      <c r="JFQ111" s="364"/>
      <c r="JFR111" s="364"/>
      <c r="JFS111" s="364"/>
      <c r="JFT111" s="364"/>
      <c r="JFU111" s="364"/>
      <c r="JFV111" s="364"/>
      <c r="JFW111" s="364"/>
      <c r="JFX111" s="364"/>
      <c r="JFY111" s="364"/>
      <c r="JFZ111" s="364"/>
      <c r="JGA111" s="364"/>
      <c r="JGB111" s="364"/>
      <c r="JGC111" s="364"/>
      <c r="JGD111" s="364"/>
      <c r="JGE111" s="364"/>
      <c r="JGF111" s="364"/>
      <c r="JGG111" s="364"/>
      <c r="JGH111" s="364"/>
      <c r="JGI111" s="364"/>
      <c r="JGJ111" s="364"/>
      <c r="JGK111" s="364"/>
      <c r="JGL111" s="364"/>
      <c r="JGM111" s="364"/>
      <c r="JGN111" s="364"/>
      <c r="JGO111" s="364"/>
      <c r="JGP111" s="364"/>
      <c r="JGQ111" s="364"/>
      <c r="JGR111" s="364"/>
      <c r="JGS111" s="364"/>
      <c r="JGT111" s="364"/>
      <c r="JGU111" s="364"/>
      <c r="JGV111" s="364"/>
      <c r="JGW111" s="364"/>
      <c r="JGX111" s="364"/>
      <c r="JGY111" s="364"/>
      <c r="JGZ111" s="364"/>
      <c r="JHA111" s="364"/>
      <c r="JHB111" s="364"/>
      <c r="JHC111" s="364"/>
      <c r="JHD111" s="364"/>
      <c r="JHE111" s="364"/>
      <c r="JHF111" s="364"/>
      <c r="JHG111" s="364"/>
      <c r="JHH111" s="364"/>
      <c r="JHI111" s="364"/>
      <c r="JHJ111" s="364"/>
      <c r="JHK111" s="364"/>
      <c r="JHL111" s="364"/>
      <c r="JHM111" s="364"/>
      <c r="JHN111" s="364"/>
      <c r="JHO111" s="364"/>
      <c r="JHP111" s="364"/>
      <c r="JHQ111" s="364"/>
      <c r="JHR111" s="364"/>
      <c r="JHS111" s="364"/>
      <c r="JHT111" s="364"/>
      <c r="JHU111" s="364"/>
      <c r="JHV111" s="364"/>
      <c r="JHW111" s="364"/>
      <c r="JHX111" s="364"/>
      <c r="JHY111" s="364"/>
      <c r="JHZ111" s="364"/>
      <c r="JIA111" s="364"/>
      <c r="JIB111" s="364"/>
      <c r="JIC111" s="364"/>
      <c r="JID111" s="364"/>
      <c r="JIE111" s="364"/>
      <c r="JIF111" s="364"/>
      <c r="JIG111" s="364"/>
      <c r="JIH111" s="364"/>
      <c r="JII111" s="364"/>
      <c r="JIJ111" s="364"/>
      <c r="JIK111" s="364"/>
      <c r="JIL111" s="364"/>
      <c r="JIM111" s="364"/>
      <c r="JIN111" s="364"/>
      <c r="JIO111" s="364"/>
      <c r="JIP111" s="364"/>
      <c r="JIQ111" s="364"/>
      <c r="JIR111" s="364"/>
      <c r="JIS111" s="364"/>
      <c r="JIT111" s="364"/>
      <c r="JIU111" s="364"/>
      <c r="JIV111" s="364"/>
      <c r="JIW111" s="364"/>
      <c r="JIX111" s="364"/>
      <c r="JIY111" s="364"/>
      <c r="JIZ111" s="364"/>
      <c r="JJA111" s="364"/>
      <c r="JJB111" s="364"/>
      <c r="JJC111" s="364"/>
      <c r="JJD111" s="364"/>
      <c r="JJE111" s="364"/>
      <c r="JJF111" s="364"/>
      <c r="JJG111" s="364"/>
      <c r="JJH111" s="364"/>
      <c r="JJI111" s="364"/>
      <c r="JJJ111" s="364"/>
      <c r="JJK111" s="364"/>
      <c r="JJL111" s="364"/>
      <c r="JJM111" s="364"/>
      <c r="JJN111" s="364"/>
      <c r="JJO111" s="364"/>
      <c r="JJP111" s="364"/>
      <c r="JJQ111" s="364"/>
      <c r="JJR111" s="364"/>
      <c r="JJS111" s="364"/>
      <c r="JJT111" s="364"/>
      <c r="JJU111" s="364"/>
      <c r="JJV111" s="364"/>
      <c r="JJW111" s="364"/>
      <c r="JJX111" s="364"/>
      <c r="JJY111" s="364"/>
      <c r="JJZ111" s="364"/>
      <c r="JKA111" s="364"/>
      <c r="JKB111" s="364"/>
      <c r="JKC111" s="364"/>
      <c r="JKD111" s="364"/>
      <c r="JKE111" s="364"/>
      <c r="JKF111" s="364"/>
      <c r="JKG111" s="364"/>
      <c r="JKH111" s="364"/>
      <c r="JKI111" s="364"/>
      <c r="JKJ111" s="364"/>
      <c r="JKK111" s="364"/>
      <c r="JKL111" s="364"/>
      <c r="JKM111" s="364"/>
      <c r="JKN111" s="364"/>
      <c r="JKO111" s="364"/>
      <c r="JKP111" s="364"/>
      <c r="JKQ111" s="364"/>
      <c r="JKR111" s="364"/>
      <c r="JKS111" s="364"/>
      <c r="JKT111" s="364"/>
      <c r="JKU111" s="364"/>
      <c r="JKV111" s="364"/>
      <c r="JKW111" s="364"/>
      <c r="JKX111" s="364"/>
      <c r="JKY111" s="364"/>
      <c r="JKZ111" s="364"/>
      <c r="JLA111" s="364"/>
      <c r="JLB111" s="364"/>
      <c r="JLC111" s="364"/>
      <c r="JLD111" s="364"/>
      <c r="JLE111" s="364"/>
      <c r="JLF111" s="364"/>
      <c r="JLG111" s="364"/>
      <c r="JLH111" s="364"/>
      <c r="JLI111" s="364"/>
      <c r="JLJ111" s="364"/>
      <c r="JLK111" s="364"/>
      <c r="JLL111" s="364"/>
      <c r="JLM111" s="364"/>
      <c r="JLN111" s="364"/>
      <c r="JLO111" s="364"/>
      <c r="JLP111" s="364"/>
      <c r="JLQ111" s="364"/>
      <c r="JLR111" s="364"/>
      <c r="JLS111" s="364"/>
      <c r="JLT111" s="364"/>
      <c r="JLU111" s="364"/>
      <c r="JLV111" s="364"/>
      <c r="JLW111" s="364"/>
      <c r="JLX111" s="364"/>
      <c r="JLY111" s="364"/>
      <c r="JLZ111" s="364"/>
      <c r="JMA111" s="364"/>
      <c r="JMB111" s="364"/>
      <c r="JMC111" s="364"/>
      <c r="JMD111" s="364"/>
      <c r="JME111" s="364"/>
      <c r="JMF111" s="364"/>
      <c r="JMG111" s="364"/>
      <c r="JMH111" s="364"/>
      <c r="JMI111" s="364"/>
      <c r="JMJ111" s="364"/>
      <c r="JMK111" s="364"/>
      <c r="JML111" s="364"/>
      <c r="JMM111" s="364"/>
      <c r="JMN111" s="364"/>
      <c r="JMO111" s="364"/>
      <c r="JMP111" s="364"/>
      <c r="JMQ111" s="364"/>
      <c r="JMR111" s="364"/>
      <c r="JMS111" s="364"/>
      <c r="JMT111" s="364"/>
      <c r="JMU111" s="364"/>
      <c r="JMV111" s="364"/>
      <c r="JMW111" s="364"/>
      <c r="JMX111" s="364"/>
      <c r="JMY111" s="364"/>
      <c r="JMZ111" s="364"/>
      <c r="JNA111" s="364"/>
      <c r="JNB111" s="364"/>
      <c r="JNC111" s="364"/>
      <c r="JND111" s="364"/>
      <c r="JNE111" s="364"/>
      <c r="JNF111" s="364"/>
      <c r="JNG111" s="364"/>
      <c r="JNH111" s="364"/>
      <c r="JNI111" s="364"/>
      <c r="JNJ111" s="364"/>
      <c r="JNK111" s="364"/>
      <c r="JNL111" s="364"/>
      <c r="JNM111" s="364"/>
      <c r="JNN111" s="364"/>
      <c r="JNO111" s="364"/>
      <c r="JNP111" s="364"/>
      <c r="JNQ111" s="364"/>
      <c r="JNR111" s="364"/>
      <c r="JNS111" s="364"/>
      <c r="JNT111" s="364"/>
      <c r="JNU111" s="364"/>
      <c r="JNV111" s="364"/>
      <c r="JNW111" s="364"/>
      <c r="JNX111" s="364"/>
      <c r="JNY111" s="364"/>
      <c r="JNZ111" s="364"/>
      <c r="JOA111" s="364"/>
      <c r="JOB111" s="364"/>
      <c r="JOC111" s="364"/>
      <c r="JOD111" s="364"/>
      <c r="JOE111" s="364"/>
      <c r="JOF111" s="364"/>
      <c r="JOG111" s="364"/>
      <c r="JOH111" s="364"/>
      <c r="JOI111" s="364"/>
      <c r="JOJ111" s="364"/>
      <c r="JOK111" s="364"/>
      <c r="JOL111" s="364"/>
      <c r="JOM111" s="364"/>
      <c r="JON111" s="364"/>
      <c r="JOO111" s="364"/>
      <c r="JOP111" s="364"/>
      <c r="JOQ111" s="364"/>
      <c r="JOR111" s="364"/>
      <c r="JOS111" s="364"/>
      <c r="JOT111" s="364"/>
      <c r="JOU111" s="364"/>
      <c r="JOV111" s="364"/>
      <c r="JOW111" s="364"/>
      <c r="JOX111" s="364"/>
      <c r="JOY111" s="364"/>
      <c r="JOZ111" s="364"/>
      <c r="JPA111" s="364"/>
      <c r="JPB111" s="364"/>
      <c r="JPC111" s="364"/>
      <c r="JPD111" s="364"/>
      <c r="JPE111" s="364"/>
      <c r="JPF111" s="364"/>
      <c r="JPG111" s="364"/>
      <c r="JPH111" s="364"/>
      <c r="JPI111" s="364"/>
      <c r="JPJ111" s="364"/>
      <c r="JPK111" s="364"/>
      <c r="JPL111" s="364"/>
      <c r="JPM111" s="364"/>
      <c r="JPN111" s="364"/>
      <c r="JPO111" s="364"/>
      <c r="JPP111" s="364"/>
      <c r="JPQ111" s="364"/>
      <c r="JPR111" s="364"/>
      <c r="JPS111" s="364"/>
      <c r="JPT111" s="364"/>
      <c r="JPU111" s="364"/>
      <c r="JPV111" s="364"/>
      <c r="JPW111" s="364"/>
      <c r="JPX111" s="364"/>
      <c r="JPY111" s="364"/>
      <c r="JPZ111" s="364"/>
      <c r="JQA111" s="364"/>
      <c r="JQB111" s="364"/>
      <c r="JQC111" s="364"/>
      <c r="JQD111" s="364"/>
      <c r="JQE111" s="364"/>
      <c r="JQF111" s="364"/>
      <c r="JQG111" s="364"/>
      <c r="JQH111" s="364"/>
      <c r="JQI111" s="364"/>
      <c r="JQJ111" s="364"/>
      <c r="JQK111" s="364"/>
      <c r="JQL111" s="364"/>
      <c r="JQM111" s="364"/>
      <c r="JQN111" s="364"/>
      <c r="JQO111" s="364"/>
      <c r="JQP111" s="364"/>
      <c r="JQQ111" s="364"/>
      <c r="JQR111" s="364"/>
      <c r="JQS111" s="364"/>
      <c r="JQT111" s="364"/>
      <c r="JQU111" s="364"/>
      <c r="JQV111" s="364"/>
      <c r="JQW111" s="364"/>
      <c r="JQX111" s="364"/>
      <c r="JQY111" s="364"/>
      <c r="JQZ111" s="364"/>
      <c r="JRA111" s="364"/>
      <c r="JRB111" s="364"/>
      <c r="JRC111" s="364"/>
      <c r="JRD111" s="364"/>
      <c r="JRE111" s="364"/>
      <c r="JRF111" s="364"/>
      <c r="JRG111" s="364"/>
      <c r="JRH111" s="364"/>
      <c r="JRI111" s="364"/>
      <c r="JRJ111" s="364"/>
      <c r="JRK111" s="364"/>
      <c r="JRL111" s="364"/>
      <c r="JRM111" s="364"/>
      <c r="JRN111" s="364"/>
      <c r="JRO111" s="364"/>
      <c r="JRP111" s="364"/>
      <c r="JRQ111" s="364"/>
      <c r="JRR111" s="364"/>
      <c r="JRS111" s="364"/>
      <c r="JRT111" s="364"/>
      <c r="JRU111" s="364"/>
      <c r="JRV111" s="364"/>
      <c r="JRW111" s="364"/>
      <c r="JRX111" s="364"/>
      <c r="JRY111" s="364"/>
      <c r="JRZ111" s="364"/>
      <c r="JSA111" s="364"/>
      <c r="JSB111" s="364"/>
      <c r="JSC111" s="364"/>
      <c r="JSD111" s="364"/>
      <c r="JSE111" s="364"/>
      <c r="JSF111" s="364"/>
      <c r="JSG111" s="364"/>
      <c r="JSH111" s="364"/>
      <c r="JSI111" s="364"/>
      <c r="JSJ111" s="364"/>
      <c r="JSK111" s="364"/>
      <c r="JSL111" s="364"/>
      <c r="JSM111" s="364"/>
      <c r="JSN111" s="364"/>
      <c r="JSO111" s="364"/>
      <c r="JSP111" s="364"/>
      <c r="JSQ111" s="364"/>
      <c r="JSR111" s="364"/>
      <c r="JSS111" s="364"/>
      <c r="JST111" s="364"/>
      <c r="JSU111" s="364"/>
      <c r="JSV111" s="364"/>
      <c r="JSW111" s="364"/>
      <c r="JSX111" s="364"/>
      <c r="JSY111" s="364"/>
      <c r="JSZ111" s="364"/>
      <c r="JTA111" s="364"/>
      <c r="JTB111" s="364"/>
      <c r="JTC111" s="364"/>
      <c r="JTD111" s="364"/>
      <c r="JTE111" s="364"/>
      <c r="JTF111" s="364"/>
      <c r="JTG111" s="364"/>
      <c r="JTH111" s="364"/>
      <c r="JTI111" s="364"/>
      <c r="JTJ111" s="364"/>
      <c r="JTK111" s="364"/>
      <c r="JTL111" s="364"/>
      <c r="JTM111" s="364"/>
      <c r="JTN111" s="364"/>
      <c r="JTO111" s="364"/>
      <c r="JTP111" s="364"/>
      <c r="JTQ111" s="364"/>
      <c r="JTR111" s="364"/>
      <c r="JTS111" s="364"/>
      <c r="JTT111" s="364"/>
      <c r="JTU111" s="364"/>
      <c r="JTV111" s="364"/>
      <c r="JTW111" s="364"/>
      <c r="JTX111" s="364"/>
      <c r="JTY111" s="364"/>
      <c r="JTZ111" s="364"/>
      <c r="JUA111" s="364"/>
      <c r="JUB111" s="364"/>
      <c r="JUC111" s="364"/>
      <c r="JUD111" s="364"/>
      <c r="JUE111" s="364"/>
      <c r="JUF111" s="364"/>
      <c r="JUG111" s="364"/>
      <c r="JUH111" s="364"/>
      <c r="JUI111" s="364"/>
      <c r="JUJ111" s="364"/>
      <c r="JUK111" s="364"/>
      <c r="JUL111" s="364"/>
      <c r="JUM111" s="364"/>
      <c r="JUN111" s="364"/>
      <c r="JUO111" s="364"/>
      <c r="JUP111" s="364"/>
      <c r="JUQ111" s="364"/>
      <c r="JUR111" s="364"/>
      <c r="JUS111" s="364"/>
      <c r="JUT111" s="364"/>
      <c r="JUU111" s="364"/>
      <c r="JUV111" s="364"/>
      <c r="JUW111" s="364"/>
      <c r="JUX111" s="364"/>
      <c r="JUY111" s="364"/>
      <c r="JUZ111" s="364"/>
      <c r="JVA111" s="364"/>
      <c r="JVB111" s="364"/>
      <c r="JVC111" s="364"/>
      <c r="JVD111" s="364"/>
      <c r="JVE111" s="364"/>
      <c r="JVF111" s="364"/>
      <c r="JVG111" s="364"/>
      <c r="JVH111" s="364"/>
      <c r="JVI111" s="364"/>
      <c r="JVJ111" s="364"/>
      <c r="JVK111" s="364"/>
      <c r="JVL111" s="364"/>
      <c r="JVM111" s="364"/>
      <c r="JVN111" s="364"/>
      <c r="JVO111" s="364"/>
      <c r="JVP111" s="364"/>
      <c r="JVQ111" s="364"/>
      <c r="JVR111" s="364"/>
      <c r="JVS111" s="364"/>
      <c r="JVT111" s="364"/>
      <c r="JVU111" s="364"/>
      <c r="JVV111" s="364"/>
      <c r="JVW111" s="364"/>
      <c r="JVX111" s="364"/>
      <c r="JVY111" s="364"/>
      <c r="JVZ111" s="364"/>
      <c r="JWA111" s="364"/>
      <c r="JWB111" s="364"/>
      <c r="JWC111" s="364"/>
      <c r="JWD111" s="364"/>
      <c r="JWE111" s="364"/>
      <c r="JWF111" s="364"/>
      <c r="JWG111" s="364"/>
      <c r="JWH111" s="364"/>
      <c r="JWI111" s="364"/>
      <c r="JWJ111" s="364"/>
      <c r="JWK111" s="364"/>
      <c r="JWL111" s="364"/>
      <c r="JWM111" s="364"/>
      <c r="JWN111" s="364"/>
      <c r="JWO111" s="364"/>
      <c r="JWP111" s="364"/>
      <c r="JWQ111" s="364"/>
      <c r="JWR111" s="364"/>
      <c r="JWS111" s="364"/>
      <c r="JWT111" s="364"/>
      <c r="JWU111" s="364"/>
      <c r="JWV111" s="364"/>
      <c r="JWW111" s="364"/>
      <c r="JWX111" s="364"/>
      <c r="JWY111" s="364"/>
      <c r="JWZ111" s="364"/>
      <c r="JXA111" s="364"/>
      <c r="JXB111" s="364"/>
      <c r="JXC111" s="364"/>
      <c r="JXD111" s="364"/>
      <c r="JXE111" s="364"/>
      <c r="JXF111" s="364"/>
      <c r="JXG111" s="364"/>
      <c r="JXH111" s="364"/>
      <c r="JXI111" s="364"/>
      <c r="JXJ111" s="364"/>
      <c r="JXK111" s="364"/>
      <c r="JXL111" s="364"/>
      <c r="JXM111" s="364"/>
      <c r="JXN111" s="364"/>
      <c r="JXO111" s="364"/>
      <c r="JXP111" s="364"/>
      <c r="JXQ111" s="364"/>
      <c r="JXR111" s="364"/>
      <c r="JXS111" s="364"/>
      <c r="JXT111" s="364"/>
      <c r="JXU111" s="364"/>
      <c r="JXV111" s="364"/>
      <c r="JXW111" s="364"/>
      <c r="JXX111" s="364"/>
      <c r="JXY111" s="364"/>
      <c r="JXZ111" s="364"/>
      <c r="JYA111" s="364"/>
      <c r="JYB111" s="364"/>
      <c r="JYC111" s="364"/>
      <c r="JYD111" s="364"/>
      <c r="JYE111" s="364"/>
      <c r="JYF111" s="364"/>
      <c r="JYG111" s="364"/>
      <c r="JYH111" s="364"/>
      <c r="JYI111" s="364"/>
      <c r="JYJ111" s="364"/>
      <c r="JYK111" s="364"/>
      <c r="JYL111" s="364"/>
      <c r="JYM111" s="364"/>
      <c r="JYN111" s="364"/>
      <c r="JYO111" s="364"/>
      <c r="JYP111" s="364"/>
      <c r="JYQ111" s="364"/>
      <c r="JYR111" s="364"/>
      <c r="JYS111" s="364"/>
      <c r="JYT111" s="364"/>
      <c r="JYU111" s="364"/>
      <c r="JYV111" s="364"/>
      <c r="JYW111" s="364"/>
      <c r="JYX111" s="364"/>
      <c r="JYY111" s="364"/>
      <c r="JYZ111" s="364"/>
      <c r="JZA111" s="364"/>
      <c r="JZB111" s="364"/>
      <c r="JZC111" s="364"/>
      <c r="JZD111" s="364"/>
      <c r="JZE111" s="364"/>
      <c r="JZF111" s="364"/>
      <c r="JZG111" s="364"/>
      <c r="JZH111" s="364"/>
      <c r="JZI111" s="364"/>
      <c r="JZJ111" s="364"/>
      <c r="JZK111" s="364"/>
      <c r="JZL111" s="364"/>
      <c r="JZM111" s="364"/>
      <c r="JZN111" s="364"/>
      <c r="JZO111" s="364"/>
      <c r="JZP111" s="364"/>
      <c r="JZQ111" s="364"/>
      <c r="JZR111" s="364"/>
      <c r="JZS111" s="364"/>
      <c r="JZT111" s="364"/>
      <c r="JZU111" s="364"/>
      <c r="JZV111" s="364"/>
      <c r="JZW111" s="364"/>
      <c r="JZX111" s="364"/>
      <c r="JZY111" s="364"/>
      <c r="JZZ111" s="364"/>
      <c r="KAA111" s="364"/>
      <c r="KAB111" s="364"/>
      <c r="KAC111" s="364"/>
      <c r="KAD111" s="364"/>
      <c r="KAE111" s="364"/>
      <c r="KAF111" s="364"/>
      <c r="KAG111" s="364"/>
      <c r="KAH111" s="364"/>
      <c r="KAI111" s="364"/>
      <c r="KAJ111" s="364"/>
      <c r="KAK111" s="364"/>
      <c r="KAL111" s="364"/>
      <c r="KAM111" s="364"/>
      <c r="KAN111" s="364"/>
      <c r="KAO111" s="364"/>
      <c r="KAP111" s="364"/>
      <c r="KAQ111" s="364"/>
      <c r="KAR111" s="364"/>
      <c r="KAS111" s="364"/>
      <c r="KAT111" s="364"/>
      <c r="KAU111" s="364"/>
      <c r="KAV111" s="364"/>
      <c r="KAW111" s="364"/>
      <c r="KAX111" s="364"/>
      <c r="KAY111" s="364"/>
      <c r="KAZ111" s="364"/>
      <c r="KBA111" s="364"/>
      <c r="KBB111" s="364"/>
      <c r="KBC111" s="364"/>
      <c r="KBD111" s="364"/>
      <c r="KBE111" s="364"/>
      <c r="KBF111" s="364"/>
      <c r="KBG111" s="364"/>
      <c r="KBH111" s="364"/>
      <c r="KBI111" s="364"/>
      <c r="KBJ111" s="364"/>
      <c r="KBK111" s="364"/>
      <c r="KBL111" s="364"/>
      <c r="KBM111" s="364"/>
      <c r="KBN111" s="364"/>
      <c r="KBO111" s="364"/>
      <c r="KBP111" s="364"/>
      <c r="KBQ111" s="364"/>
      <c r="KBR111" s="364"/>
      <c r="KBS111" s="364"/>
      <c r="KBT111" s="364"/>
      <c r="KBU111" s="364"/>
      <c r="KBV111" s="364"/>
      <c r="KBW111" s="364"/>
      <c r="KBX111" s="364"/>
      <c r="KBY111" s="364"/>
      <c r="KBZ111" s="364"/>
      <c r="KCA111" s="364"/>
      <c r="KCB111" s="364"/>
      <c r="KCC111" s="364"/>
      <c r="KCD111" s="364"/>
      <c r="KCE111" s="364"/>
      <c r="KCF111" s="364"/>
      <c r="KCG111" s="364"/>
      <c r="KCH111" s="364"/>
      <c r="KCI111" s="364"/>
      <c r="KCJ111" s="364"/>
      <c r="KCK111" s="364"/>
      <c r="KCL111" s="364"/>
      <c r="KCM111" s="364"/>
      <c r="KCN111" s="364"/>
      <c r="KCO111" s="364"/>
      <c r="KCP111" s="364"/>
      <c r="KCQ111" s="364"/>
      <c r="KCR111" s="364"/>
      <c r="KCS111" s="364"/>
      <c r="KCT111" s="364"/>
      <c r="KCU111" s="364"/>
      <c r="KCV111" s="364"/>
      <c r="KCW111" s="364"/>
      <c r="KCX111" s="364"/>
      <c r="KCY111" s="364"/>
      <c r="KCZ111" s="364"/>
      <c r="KDA111" s="364"/>
      <c r="KDB111" s="364"/>
      <c r="KDC111" s="364"/>
      <c r="KDD111" s="364"/>
      <c r="KDE111" s="364"/>
      <c r="KDF111" s="364"/>
      <c r="KDG111" s="364"/>
      <c r="KDH111" s="364"/>
      <c r="KDI111" s="364"/>
      <c r="KDJ111" s="364"/>
      <c r="KDK111" s="364"/>
      <c r="KDL111" s="364"/>
      <c r="KDM111" s="364"/>
      <c r="KDN111" s="364"/>
      <c r="KDO111" s="364"/>
      <c r="KDP111" s="364"/>
      <c r="KDQ111" s="364"/>
      <c r="KDR111" s="364"/>
      <c r="KDS111" s="364"/>
      <c r="KDT111" s="364"/>
      <c r="KDU111" s="364"/>
      <c r="KDV111" s="364"/>
      <c r="KDW111" s="364"/>
      <c r="KDX111" s="364"/>
      <c r="KDY111" s="364"/>
      <c r="KDZ111" s="364"/>
      <c r="KEA111" s="364"/>
      <c r="KEB111" s="364"/>
      <c r="KEC111" s="364"/>
      <c r="KED111" s="364"/>
      <c r="KEE111" s="364"/>
      <c r="KEF111" s="364"/>
      <c r="KEG111" s="364"/>
      <c r="KEH111" s="364"/>
      <c r="KEI111" s="364"/>
      <c r="KEJ111" s="364"/>
      <c r="KEK111" s="364"/>
      <c r="KEL111" s="364"/>
      <c r="KEM111" s="364"/>
      <c r="KEN111" s="364"/>
      <c r="KEO111" s="364"/>
      <c r="KEP111" s="364"/>
      <c r="KEQ111" s="364"/>
      <c r="KER111" s="364"/>
      <c r="KES111" s="364"/>
      <c r="KET111" s="364"/>
      <c r="KEU111" s="364"/>
      <c r="KEV111" s="364"/>
      <c r="KEW111" s="364"/>
      <c r="KEX111" s="364"/>
      <c r="KEY111" s="364"/>
      <c r="KEZ111" s="364"/>
      <c r="KFA111" s="364"/>
      <c r="KFB111" s="364"/>
      <c r="KFC111" s="364"/>
      <c r="KFD111" s="364"/>
      <c r="KFE111" s="364"/>
      <c r="KFF111" s="364"/>
      <c r="KFG111" s="364"/>
      <c r="KFH111" s="364"/>
      <c r="KFI111" s="364"/>
      <c r="KFJ111" s="364"/>
      <c r="KFK111" s="364"/>
      <c r="KFL111" s="364"/>
      <c r="KFM111" s="364"/>
      <c r="KFN111" s="364"/>
      <c r="KFO111" s="364"/>
      <c r="KFP111" s="364"/>
      <c r="KFQ111" s="364"/>
      <c r="KFR111" s="364"/>
      <c r="KFS111" s="364"/>
      <c r="KFT111" s="364"/>
      <c r="KFU111" s="364"/>
      <c r="KFV111" s="364"/>
      <c r="KFW111" s="364"/>
      <c r="KFX111" s="364"/>
      <c r="KFY111" s="364"/>
      <c r="KFZ111" s="364"/>
      <c r="KGA111" s="364"/>
      <c r="KGB111" s="364"/>
      <c r="KGC111" s="364"/>
      <c r="KGD111" s="364"/>
      <c r="KGE111" s="364"/>
      <c r="KGF111" s="364"/>
      <c r="KGG111" s="364"/>
      <c r="KGH111" s="364"/>
      <c r="KGI111" s="364"/>
      <c r="KGJ111" s="364"/>
      <c r="KGK111" s="364"/>
      <c r="KGL111" s="364"/>
      <c r="KGM111" s="364"/>
      <c r="KGN111" s="364"/>
      <c r="KGO111" s="364"/>
      <c r="KGP111" s="364"/>
      <c r="KGQ111" s="364"/>
      <c r="KGR111" s="364"/>
      <c r="KGS111" s="364"/>
      <c r="KGT111" s="364"/>
      <c r="KGU111" s="364"/>
      <c r="KGV111" s="364"/>
      <c r="KGW111" s="364"/>
      <c r="KGX111" s="364"/>
      <c r="KGY111" s="364"/>
      <c r="KGZ111" s="364"/>
      <c r="KHA111" s="364"/>
      <c r="KHB111" s="364"/>
      <c r="KHC111" s="364"/>
      <c r="KHD111" s="364"/>
      <c r="KHE111" s="364"/>
      <c r="KHF111" s="364"/>
      <c r="KHG111" s="364"/>
      <c r="KHH111" s="364"/>
      <c r="KHI111" s="364"/>
      <c r="KHJ111" s="364"/>
      <c r="KHK111" s="364"/>
      <c r="KHL111" s="364"/>
      <c r="KHM111" s="364"/>
      <c r="KHN111" s="364"/>
      <c r="KHO111" s="364"/>
      <c r="KHP111" s="364"/>
      <c r="KHQ111" s="364"/>
      <c r="KHR111" s="364"/>
      <c r="KHS111" s="364"/>
      <c r="KHT111" s="364"/>
      <c r="KHU111" s="364"/>
      <c r="KHV111" s="364"/>
      <c r="KHW111" s="364"/>
      <c r="KHX111" s="364"/>
      <c r="KHY111" s="364"/>
      <c r="KHZ111" s="364"/>
      <c r="KIA111" s="364"/>
      <c r="KIB111" s="364"/>
      <c r="KIC111" s="364"/>
      <c r="KID111" s="364"/>
      <c r="KIE111" s="364"/>
      <c r="KIF111" s="364"/>
      <c r="KIG111" s="364"/>
      <c r="KIH111" s="364"/>
      <c r="KII111" s="364"/>
      <c r="KIJ111" s="364"/>
      <c r="KIK111" s="364"/>
      <c r="KIL111" s="364"/>
      <c r="KIM111" s="364"/>
      <c r="KIN111" s="364"/>
      <c r="KIO111" s="364"/>
      <c r="KIP111" s="364"/>
      <c r="KIQ111" s="364"/>
      <c r="KIR111" s="364"/>
      <c r="KIS111" s="364"/>
      <c r="KIT111" s="364"/>
      <c r="KIU111" s="364"/>
      <c r="KIV111" s="364"/>
      <c r="KIW111" s="364"/>
      <c r="KIX111" s="364"/>
      <c r="KIY111" s="364"/>
      <c r="KIZ111" s="364"/>
      <c r="KJA111" s="364"/>
      <c r="KJB111" s="364"/>
      <c r="KJC111" s="364"/>
      <c r="KJD111" s="364"/>
      <c r="KJE111" s="364"/>
      <c r="KJF111" s="364"/>
      <c r="KJG111" s="364"/>
      <c r="KJH111" s="364"/>
      <c r="KJI111" s="364"/>
      <c r="KJJ111" s="364"/>
      <c r="KJK111" s="364"/>
      <c r="KJL111" s="364"/>
      <c r="KJM111" s="364"/>
      <c r="KJN111" s="364"/>
      <c r="KJO111" s="364"/>
      <c r="KJP111" s="364"/>
      <c r="KJQ111" s="364"/>
      <c r="KJR111" s="364"/>
      <c r="KJS111" s="364"/>
      <c r="KJT111" s="364"/>
      <c r="KJU111" s="364"/>
      <c r="KJV111" s="364"/>
      <c r="KJW111" s="364"/>
      <c r="KJX111" s="364"/>
      <c r="KJY111" s="364"/>
      <c r="KJZ111" s="364"/>
      <c r="KKA111" s="364"/>
      <c r="KKB111" s="364"/>
      <c r="KKC111" s="364"/>
      <c r="KKD111" s="364"/>
      <c r="KKE111" s="364"/>
      <c r="KKF111" s="364"/>
      <c r="KKG111" s="364"/>
      <c r="KKH111" s="364"/>
      <c r="KKI111" s="364"/>
      <c r="KKJ111" s="364"/>
      <c r="KKK111" s="364"/>
      <c r="KKL111" s="364"/>
      <c r="KKM111" s="364"/>
      <c r="KKN111" s="364"/>
      <c r="KKO111" s="364"/>
      <c r="KKP111" s="364"/>
      <c r="KKQ111" s="364"/>
      <c r="KKR111" s="364"/>
      <c r="KKS111" s="364"/>
      <c r="KKT111" s="364"/>
      <c r="KKU111" s="364"/>
      <c r="KKV111" s="364"/>
      <c r="KKW111" s="364"/>
      <c r="KKX111" s="364"/>
      <c r="KKY111" s="364"/>
      <c r="KKZ111" s="364"/>
      <c r="KLA111" s="364"/>
      <c r="KLB111" s="364"/>
      <c r="KLC111" s="364"/>
      <c r="KLD111" s="364"/>
      <c r="KLE111" s="364"/>
      <c r="KLF111" s="364"/>
      <c r="KLG111" s="364"/>
      <c r="KLH111" s="364"/>
      <c r="KLI111" s="364"/>
      <c r="KLJ111" s="364"/>
      <c r="KLK111" s="364"/>
      <c r="KLL111" s="364"/>
      <c r="KLM111" s="364"/>
      <c r="KLN111" s="364"/>
      <c r="KLO111" s="364"/>
      <c r="KLP111" s="364"/>
      <c r="KLQ111" s="364"/>
      <c r="KLR111" s="364"/>
      <c r="KLS111" s="364"/>
      <c r="KLT111" s="364"/>
      <c r="KLU111" s="364"/>
      <c r="KLV111" s="364"/>
      <c r="KLW111" s="364"/>
      <c r="KLX111" s="364"/>
      <c r="KLY111" s="364"/>
      <c r="KLZ111" s="364"/>
      <c r="KMA111" s="364"/>
      <c r="KMB111" s="364"/>
      <c r="KMC111" s="364"/>
      <c r="KMD111" s="364"/>
      <c r="KME111" s="364"/>
      <c r="KMF111" s="364"/>
      <c r="KMG111" s="364"/>
      <c r="KMH111" s="364"/>
      <c r="KMI111" s="364"/>
      <c r="KMJ111" s="364"/>
      <c r="KMK111" s="364"/>
      <c r="KML111" s="364"/>
      <c r="KMM111" s="364"/>
      <c r="KMN111" s="364"/>
      <c r="KMO111" s="364"/>
      <c r="KMP111" s="364"/>
      <c r="KMQ111" s="364"/>
      <c r="KMR111" s="364"/>
      <c r="KMS111" s="364"/>
      <c r="KMT111" s="364"/>
      <c r="KMU111" s="364"/>
      <c r="KMV111" s="364"/>
      <c r="KMW111" s="364"/>
      <c r="KMX111" s="364"/>
      <c r="KMY111" s="364"/>
      <c r="KMZ111" s="364"/>
      <c r="KNA111" s="364"/>
      <c r="KNB111" s="364"/>
      <c r="KNC111" s="364"/>
      <c r="KND111" s="364"/>
      <c r="KNE111" s="364"/>
      <c r="KNF111" s="364"/>
      <c r="KNG111" s="364"/>
      <c r="KNH111" s="364"/>
      <c r="KNI111" s="364"/>
      <c r="KNJ111" s="364"/>
      <c r="KNK111" s="364"/>
      <c r="KNL111" s="364"/>
      <c r="KNM111" s="364"/>
      <c r="KNN111" s="364"/>
      <c r="KNO111" s="364"/>
      <c r="KNP111" s="364"/>
      <c r="KNQ111" s="364"/>
      <c r="KNR111" s="364"/>
      <c r="KNS111" s="364"/>
      <c r="KNT111" s="364"/>
      <c r="KNU111" s="364"/>
      <c r="KNV111" s="364"/>
      <c r="KNW111" s="364"/>
      <c r="KNX111" s="364"/>
      <c r="KNY111" s="364"/>
      <c r="KNZ111" s="364"/>
      <c r="KOA111" s="364"/>
      <c r="KOB111" s="364"/>
      <c r="KOC111" s="364"/>
      <c r="KOD111" s="364"/>
      <c r="KOE111" s="364"/>
      <c r="KOF111" s="364"/>
      <c r="KOG111" s="364"/>
      <c r="KOH111" s="364"/>
      <c r="KOI111" s="364"/>
      <c r="KOJ111" s="364"/>
      <c r="KOK111" s="364"/>
      <c r="KOL111" s="364"/>
      <c r="KOM111" s="364"/>
      <c r="KON111" s="364"/>
      <c r="KOO111" s="364"/>
      <c r="KOP111" s="364"/>
      <c r="KOQ111" s="364"/>
      <c r="KOR111" s="364"/>
      <c r="KOS111" s="364"/>
      <c r="KOT111" s="364"/>
      <c r="KOU111" s="364"/>
      <c r="KOV111" s="364"/>
      <c r="KOW111" s="364"/>
      <c r="KOX111" s="364"/>
      <c r="KOY111" s="364"/>
      <c r="KOZ111" s="364"/>
      <c r="KPA111" s="364"/>
      <c r="KPB111" s="364"/>
      <c r="KPC111" s="364"/>
      <c r="KPD111" s="364"/>
      <c r="KPE111" s="364"/>
      <c r="KPF111" s="364"/>
      <c r="KPG111" s="364"/>
      <c r="KPH111" s="364"/>
      <c r="KPI111" s="364"/>
      <c r="KPJ111" s="364"/>
      <c r="KPK111" s="364"/>
      <c r="KPL111" s="364"/>
      <c r="KPM111" s="364"/>
      <c r="KPN111" s="364"/>
      <c r="KPO111" s="364"/>
      <c r="KPP111" s="364"/>
      <c r="KPQ111" s="364"/>
      <c r="KPR111" s="364"/>
      <c r="KPS111" s="364"/>
      <c r="KPT111" s="364"/>
      <c r="KPU111" s="364"/>
      <c r="KPV111" s="364"/>
      <c r="KPW111" s="364"/>
      <c r="KPX111" s="364"/>
      <c r="KPY111" s="364"/>
      <c r="KPZ111" s="364"/>
      <c r="KQA111" s="364"/>
      <c r="KQB111" s="364"/>
      <c r="KQC111" s="364"/>
      <c r="KQD111" s="364"/>
      <c r="KQE111" s="364"/>
      <c r="KQF111" s="364"/>
      <c r="KQG111" s="364"/>
      <c r="KQH111" s="364"/>
      <c r="KQI111" s="364"/>
      <c r="KQJ111" s="364"/>
      <c r="KQK111" s="364"/>
      <c r="KQL111" s="364"/>
      <c r="KQM111" s="364"/>
      <c r="KQN111" s="364"/>
      <c r="KQO111" s="364"/>
      <c r="KQP111" s="364"/>
      <c r="KQQ111" s="364"/>
      <c r="KQR111" s="364"/>
      <c r="KQS111" s="364"/>
      <c r="KQT111" s="364"/>
      <c r="KQU111" s="364"/>
      <c r="KQV111" s="364"/>
      <c r="KQW111" s="364"/>
      <c r="KQX111" s="364"/>
      <c r="KQY111" s="364"/>
      <c r="KQZ111" s="364"/>
      <c r="KRA111" s="364"/>
      <c r="KRB111" s="364"/>
      <c r="KRC111" s="364"/>
      <c r="KRD111" s="364"/>
      <c r="KRE111" s="364"/>
      <c r="KRF111" s="364"/>
      <c r="KRG111" s="364"/>
      <c r="KRH111" s="364"/>
      <c r="KRI111" s="364"/>
      <c r="KRJ111" s="364"/>
      <c r="KRK111" s="364"/>
      <c r="KRL111" s="364"/>
      <c r="KRM111" s="364"/>
      <c r="KRN111" s="364"/>
      <c r="KRO111" s="364"/>
      <c r="KRP111" s="364"/>
      <c r="KRQ111" s="364"/>
      <c r="KRR111" s="364"/>
      <c r="KRS111" s="364"/>
      <c r="KRT111" s="364"/>
      <c r="KRU111" s="364"/>
      <c r="KRV111" s="364"/>
      <c r="KRW111" s="364"/>
      <c r="KRX111" s="364"/>
      <c r="KRY111" s="364"/>
      <c r="KRZ111" s="364"/>
      <c r="KSA111" s="364"/>
      <c r="KSB111" s="364"/>
      <c r="KSC111" s="364"/>
      <c r="KSD111" s="364"/>
      <c r="KSE111" s="364"/>
      <c r="KSF111" s="364"/>
      <c r="KSG111" s="364"/>
      <c r="KSH111" s="364"/>
      <c r="KSI111" s="364"/>
      <c r="KSJ111" s="364"/>
      <c r="KSK111" s="364"/>
      <c r="KSL111" s="364"/>
      <c r="KSM111" s="364"/>
      <c r="KSN111" s="364"/>
      <c r="KSO111" s="364"/>
      <c r="KSP111" s="364"/>
      <c r="KSQ111" s="364"/>
      <c r="KSR111" s="364"/>
      <c r="KSS111" s="364"/>
      <c r="KST111" s="364"/>
      <c r="KSU111" s="364"/>
      <c r="KSV111" s="364"/>
      <c r="KSW111" s="364"/>
      <c r="KSX111" s="364"/>
      <c r="KSY111" s="364"/>
      <c r="KSZ111" s="364"/>
      <c r="KTA111" s="364"/>
      <c r="KTB111" s="364"/>
      <c r="KTC111" s="364"/>
      <c r="KTD111" s="364"/>
      <c r="KTE111" s="364"/>
      <c r="KTF111" s="364"/>
      <c r="KTG111" s="364"/>
      <c r="KTH111" s="364"/>
      <c r="KTI111" s="364"/>
      <c r="KTJ111" s="364"/>
      <c r="KTK111" s="364"/>
      <c r="KTL111" s="364"/>
      <c r="KTM111" s="364"/>
      <c r="KTN111" s="364"/>
      <c r="KTO111" s="364"/>
      <c r="KTP111" s="364"/>
      <c r="KTQ111" s="364"/>
      <c r="KTR111" s="364"/>
      <c r="KTS111" s="364"/>
      <c r="KTT111" s="364"/>
      <c r="KTU111" s="364"/>
      <c r="KTV111" s="364"/>
      <c r="KTW111" s="364"/>
      <c r="KTX111" s="364"/>
      <c r="KTY111" s="364"/>
      <c r="KTZ111" s="364"/>
      <c r="KUA111" s="364"/>
      <c r="KUB111" s="364"/>
      <c r="KUC111" s="364"/>
      <c r="KUD111" s="364"/>
      <c r="KUE111" s="364"/>
      <c r="KUF111" s="364"/>
      <c r="KUG111" s="364"/>
      <c r="KUH111" s="364"/>
      <c r="KUI111" s="364"/>
      <c r="KUJ111" s="364"/>
      <c r="KUK111" s="364"/>
      <c r="KUL111" s="364"/>
      <c r="KUM111" s="364"/>
      <c r="KUN111" s="364"/>
      <c r="KUO111" s="364"/>
      <c r="KUP111" s="364"/>
      <c r="KUQ111" s="364"/>
      <c r="KUR111" s="364"/>
      <c r="KUS111" s="364"/>
      <c r="KUT111" s="364"/>
      <c r="KUU111" s="364"/>
      <c r="KUV111" s="364"/>
      <c r="KUW111" s="364"/>
      <c r="KUX111" s="364"/>
      <c r="KUY111" s="364"/>
      <c r="KUZ111" s="364"/>
      <c r="KVA111" s="364"/>
      <c r="KVB111" s="364"/>
      <c r="KVC111" s="364"/>
      <c r="KVD111" s="364"/>
      <c r="KVE111" s="364"/>
      <c r="KVF111" s="364"/>
      <c r="KVG111" s="364"/>
      <c r="KVH111" s="364"/>
      <c r="KVI111" s="364"/>
      <c r="KVJ111" s="364"/>
      <c r="KVK111" s="364"/>
      <c r="KVL111" s="364"/>
      <c r="KVM111" s="364"/>
      <c r="KVN111" s="364"/>
      <c r="KVO111" s="364"/>
      <c r="KVP111" s="364"/>
      <c r="KVQ111" s="364"/>
      <c r="KVR111" s="364"/>
      <c r="KVS111" s="364"/>
      <c r="KVT111" s="364"/>
      <c r="KVU111" s="364"/>
      <c r="KVV111" s="364"/>
      <c r="KVW111" s="364"/>
      <c r="KVX111" s="364"/>
      <c r="KVY111" s="364"/>
      <c r="KVZ111" s="364"/>
      <c r="KWA111" s="364"/>
      <c r="KWB111" s="364"/>
      <c r="KWC111" s="364"/>
      <c r="KWD111" s="364"/>
      <c r="KWE111" s="364"/>
      <c r="KWF111" s="364"/>
      <c r="KWG111" s="364"/>
      <c r="KWH111" s="364"/>
      <c r="KWI111" s="364"/>
      <c r="KWJ111" s="364"/>
      <c r="KWK111" s="364"/>
      <c r="KWL111" s="364"/>
      <c r="KWM111" s="364"/>
      <c r="KWN111" s="364"/>
      <c r="KWO111" s="364"/>
      <c r="KWP111" s="364"/>
      <c r="KWQ111" s="364"/>
      <c r="KWR111" s="364"/>
      <c r="KWS111" s="364"/>
      <c r="KWT111" s="364"/>
      <c r="KWU111" s="364"/>
      <c r="KWV111" s="364"/>
      <c r="KWW111" s="364"/>
      <c r="KWX111" s="364"/>
      <c r="KWY111" s="364"/>
      <c r="KWZ111" s="364"/>
      <c r="KXA111" s="364"/>
      <c r="KXB111" s="364"/>
      <c r="KXC111" s="364"/>
      <c r="KXD111" s="364"/>
      <c r="KXE111" s="364"/>
      <c r="KXF111" s="364"/>
      <c r="KXG111" s="364"/>
      <c r="KXH111" s="364"/>
      <c r="KXI111" s="364"/>
      <c r="KXJ111" s="364"/>
      <c r="KXK111" s="364"/>
      <c r="KXL111" s="364"/>
      <c r="KXM111" s="364"/>
      <c r="KXN111" s="364"/>
      <c r="KXO111" s="364"/>
      <c r="KXP111" s="364"/>
      <c r="KXQ111" s="364"/>
      <c r="KXR111" s="364"/>
      <c r="KXS111" s="364"/>
      <c r="KXT111" s="364"/>
      <c r="KXU111" s="364"/>
      <c r="KXV111" s="364"/>
      <c r="KXW111" s="364"/>
      <c r="KXX111" s="364"/>
      <c r="KXY111" s="364"/>
      <c r="KXZ111" s="364"/>
      <c r="KYA111" s="364"/>
      <c r="KYB111" s="364"/>
      <c r="KYC111" s="364"/>
      <c r="KYD111" s="364"/>
      <c r="KYE111" s="364"/>
      <c r="KYF111" s="364"/>
      <c r="KYG111" s="364"/>
      <c r="KYH111" s="364"/>
      <c r="KYI111" s="364"/>
      <c r="KYJ111" s="364"/>
      <c r="KYK111" s="364"/>
      <c r="KYL111" s="364"/>
      <c r="KYM111" s="364"/>
      <c r="KYN111" s="364"/>
      <c r="KYO111" s="364"/>
      <c r="KYP111" s="364"/>
      <c r="KYQ111" s="364"/>
      <c r="KYR111" s="364"/>
      <c r="KYS111" s="364"/>
      <c r="KYT111" s="364"/>
      <c r="KYU111" s="364"/>
      <c r="KYV111" s="364"/>
      <c r="KYW111" s="364"/>
      <c r="KYX111" s="364"/>
      <c r="KYY111" s="364"/>
      <c r="KYZ111" s="364"/>
      <c r="KZA111" s="364"/>
      <c r="KZB111" s="364"/>
      <c r="KZC111" s="364"/>
      <c r="KZD111" s="364"/>
      <c r="KZE111" s="364"/>
      <c r="KZF111" s="364"/>
      <c r="KZG111" s="364"/>
      <c r="KZH111" s="364"/>
      <c r="KZI111" s="364"/>
      <c r="KZJ111" s="364"/>
      <c r="KZK111" s="364"/>
      <c r="KZL111" s="364"/>
      <c r="KZM111" s="364"/>
      <c r="KZN111" s="364"/>
      <c r="KZO111" s="364"/>
      <c r="KZP111" s="364"/>
      <c r="KZQ111" s="364"/>
      <c r="KZR111" s="364"/>
      <c r="KZS111" s="364"/>
      <c r="KZT111" s="364"/>
      <c r="KZU111" s="364"/>
      <c r="KZV111" s="364"/>
      <c r="KZW111" s="364"/>
      <c r="KZX111" s="364"/>
      <c r="KZY111" s="364"/>
      <c r="KZZ111" s="364"/>
      <c r="LAA111" s="364"/>
      <c r="LAB111" s="364"/>
      <c r="LAC111" s="364"/>
      <c r="LAD111" s="364"/>
      <c r="LAE111" s="364"/>
      <c r="LAF111" s="364"/>
      <c r="LAG111" s="364"/>
      <c r="LAH111" s="364"/>
      <c r="LAI111" s="364"/>
      <c r="LAJ111" s="364"/>
      <c r="LAK111" s="364"/>
      <c r="LAL111" s="364"/>
      <c r="LAM111" s="364"/>
      <c r="LAN111" s="364"/>
      <c r="LAO111" s="364"/>
      <c r="LAP111" s="364"/>
      <c r="LAQ111" s="364"/>
      <c r="LAR111" s="364"/>
      <c r="LAS111" s="364"/>
      <c r="LAT111" s="364"/>
      <c r="LAU111" s="364"/>
      <c r="LAV111" s="364"/>
      <c r="LAW111" s="364"/>
      <c r="LAX111" s="364"/>
      <c r="LAY111" s="364"/>
      <c r="LAZ111" s="364"/>
      <c r="LBA111" s="364"/>
      <c r="LBB111" s="364"/>
      <c r="LBC111" s="364"/>
      <c r="LBD111" s="364"/>
      <c r="LBE111" s="364"/>
      <c r="LBF111" s="364"/>
      <c r="LBG111" s="364"/>
      <c r="LBH111" s="364"/>
      <c r="LBI111" s="364"/>
      <c r="LBJ111" s="364"/>
      <c r="LBK111" s="364"/>
      <c r="LBL111" s="364"/>
      <c r="LBM111" s="364"/>
      <c r="LBN111" s="364"/>
      <c r="LBO111" s="364"/>
      <c r="LBP111" s="364"/>
      <c r="LBQ111" s="364"/>
      <c r="LBR111" s="364"/>
      <c r="LBS111" s="364"/>
      <c r="LBT111" s="364"/>
      <c r="LBU111" s="364"/>
      <c r="LBV111" s="364"/>
      <c r="LBW111" s="364"/>
      <c r="LBX111" s="364"/>
      <c r="LBY111" s="364"/>
      <c r="LBZ111" s="364"/>
      <c r="LCA111" s="364"/>
      <c r="LCB111" s="364"/>
      <c r="LCC111" s="364"/>
      <c r="LCD111" s="364"/>
      <c r="LCE111" s="364"/>
      <c r="LCF111" s="364"/>
      <c r="LCG111" s="364"/>
      <c r="LCH111" s="364"/>
      <c r="LCI111" s="364"/>
      <c r="LCJ111" s="364"/>
      <c r="LCK111" s="364"/>
      <c r="LCL111" s="364"/>
      <c r="LCM111" s="364"/>
      <c r="LCN111" s="364"/>
      <c r="LCO111" s="364"/>
      <c r="LCP111" s="364"/>
      <c r="LCQ111" s="364"/>
      <c r="LCR111" s="364"/>
      <c r="LCS111" s="364"/>
      <c r="LCT111" s="364"/>
      <c r="LCU111" s="364"/>
      <c r="LCV111" s="364"/>
      <c r="LCW111" s="364"/>
      <c r="LCX111" s="364"/>
      <c r="LCY111" s="364"/>
      <c r="LCZ111" s="364"/>
      <c r="LDA111" s="364"/>
      <c r="LDB111" s="364"/>
      <c r="LDC111" s="364"/>
      <c r="LDD111" s="364"/>
      <c r="LDE111" s="364"/>
      <c r="LDF111" s="364"/>
      <c r="LDG111" s="364"/>
      <c r="LDH111" s="364"/>
      <c r="LDI111" s="364"/>
      <c r="LDJ111" s="364"/>
      <c r="LDK111" s="364"/>
      <c r="LDL111" s="364"/>
      <c r="LDM111" s="364"/>
      <c r="LDN111" s="364"/>
      <c r="LDO111" s="364"/>
      <c r="LDP111" s="364"/>
      <c r="LDQ111" s="364"/>
      <c r="LDR111" s="364"/>
      <c r="LDS111" s="364"/>
      <c r="LDT111" s="364"/>
      <c r="LDU111" s="364"/>
      <c r="LDV111" s="364"/>
      <c r="LDW111" s="364"/>
      <c r="LDX111" s="364"/>
      <c r="LDY111" s="364"/>
      <c r="LDZ111" s="364"/>
      <c r="LEA111" s="364"/>
      <c r="LEB111" s="364"/>
      <c r="LEC111" s="364"/>
      <c r="LED111" s="364"/>
      <c r="LEE111" s="364"/>
      <c r="LEF111" s="364"/>
      <c r="LEG111" s="364"/>
      <c r="LEH111" s="364"/>
      <c r="LEI111" s="364"/>
      <c r="LEJ111" s="364"/>
      <c r="LEK111" s="364"/>
      <c r="LEL111" s="364"/>
      <c r="LEM111" s="364"/>
      <c r="LEN111" s="364"/>
      <c r="LEO111" s="364"/>
      <c r="LEP111" s="364"/>
      <c r="LEQ111" s="364"/>
      <c r="LER111" s="364"/>
      <c r="LES111" s="364"/>
      <c r="LET111" s="364"/>
      <c r="LEU111" s="364"/>
      <c r="LEV111" s="364"/>
      <c r="LEW111" s="364"/>
      <c r="LEX111" s="364"/>
      <c r="LEY111" s="364"/>
      <c r="LEZ111" s="364"/>
      <c r="LFA111" s="364"/>
      <c r="LFB111" s="364"/>
      <c r="LFC111" s="364"/>
      <c r="LFD111" s="364"/>
      <c r="LFE111" s="364"/>
      <c r="LFF111" s="364"/>
      <c r="LFG111" s="364"/>
      <c r="LFH111" s="364"/>
      <c r="LFI111" s="364"/>
      <c r="LFJ111" s="364"/>
      <c r="LFK111" s="364"/>
      <c r="LFL111" s="364"/>
      <c r="LFM111" s="364"/>
      <c r="LFN111" s="364"/>
      <c r="LFO111" s="364"/>
      <c r="LFP111" s="364"/>
      <c r="LFQ111" s="364"/>
      <c r="LFR111" s="364"/>
      <c r="LFS111" s="364"/>
      <c r="LFT111" s="364"/>
      <c r="LFU111" s="364"/>
      <c r="LFV111" s="364"/>
      <c r="LFW111" s="364"/>
      <c r="LFX111" s="364"/>
      <c r="LFY111" s="364"/>
      <c r="LFZ111" s="364"/>
      <c r="LGA111" s="364"/>
      <c r="LGB111" s="364"/>
      <c r="LGC111" s="364"/>
      <c r="LGD111" s="364"/>
      <c r="LGE111" s="364"/>
      <c r="LGF111" s="364"/>
      <c r="LGG111" s="364"/>
      <c r="LGH111" s="364"/>
      <c r="LGI111" s="364"/>
      <c r="LGJ111" s="364"/>
      <c r="LGK111" s="364"/>
      <c r="LGL111" s="364"/>
      <c r="LGM111" s="364"/>
      <c r="LGN111" s="364"/>
      <c r="LGO111" s="364"/>
      <c r="LGP111" s="364"/>
      <c r="LGQ111" s="364"/>
      <c r="LGR111" s="364"/>
      <c r="LGS111" s="364"/>
      <c r="LGT111" s="364"/>
      <c r="LGU111" s="364"/>
      <c r="LGV111" s="364"/>
      <c r="LGW111" s="364"/>
      <c r="LGX111" s="364"/>
      <c r="LGY111" s="364"/>
      <c r="LGZ111" s="364"/>
      <c r="LHA111" s="364"/>
      <c r="LHB111" s="364"/>
      <c r="LHC111" s="364"/>
      <c r="LHD111" s="364"/>
      <c r="LHE111" s="364"/>
      <c r="LHF111" s="364"/>
      <c r="LHG111" s="364"/>
      <c r="LHH111" s="364"/>
      <c r="LHI111" s="364"/>
      <c r="LHJ111" s="364"/>
      <c r="LHK111" s="364"/>
      <c r="LHL111" s="364"/>
      <c r="LHM111" s="364"/>
      <c r="LHN111" s="364"/>
      <c r="LHO111" s="364"/>
      <c r="LHP111" s="364"/>
      <c r="LHQ111" s="364"/>
      <c r="LHR111" s="364"/>
      <c r="LHS111" s="364"/>
      <c r="LHT111" s="364"/>
      <c r="LHU111" s="364"/>
      <c r="LHV111" s="364"/>
      <c r="LHW111" s="364"/>
      <c r="LHX111" s="364"/>
      <c r="LHY111" s="364"/>
      <c r="LHZ111" s="364"/>
      <c r="LIA111" s="364"/>
      <c r="LIB111" s="364"/>
      <c r="LIC111" s="364"/>
      <c r="LID111" s="364"/>
      <c r="LIE111" s="364"/>
      <c r="LIF111" s="364"/>
      <c r="LIG111" s="364"/>
      <c r="LIH111" s="364"/>
      <c r="LII111" s="364"/>
      <c r="LIJ111" s="364"/>
      <c r="LIK111" s="364"/>
      <c r="LIL111" s="364"/>
      <c r="LIM111" s="364"/>
      <c r="LIN111" s="364"/>
      <c r="LIO111" s="364"/>
      <c r="LIP111" s="364"/>
      <c r="LIQ111" s="364"/>
      <c r="LIR111" s="364"/>
      <c r="LIS111" s="364"/>
      <c r="LIT111" s="364"/>
      <c r="LIU111" s="364"/>
      <c r="LIV111" s="364"/>
      <c r="LIW111" s="364"/>
      <c r="LIX111" s="364"/>
      <c r="LIY111" s="364"/>
      <c r="LIZ111" s="364"/>
      <c r="LJA111" s="364"/>
      <c r="LJB111" s="364"/>
      <c r="LJC111" s="364"/>
      <c r="LJD111" s="364"/>
      <c r="LJE111" s="364"/>
      <c r="LJF111" s="364"/>
      <c r="LJG111" s="364"/>
      <c r="LJH111" s="364"/>
      <c r="LJI111" s="364"/>
      <c r="LJJ111" s="364"/>
      <c r="LJK111" s="364"/>
      <c r="LJL111" s="364"/>
      <c r="LJM111" s="364"/>
      <c r="LJN111" s="364"/>
      <c r="LJO111" s="364"/>
      <c r="LJP111" s="364"/>
      <c r="LJQ111" s="364"/>
      <c r="LJR111" s="364"/>
      <c r="LJS111" s="364"/>
      <c r="LJT111" s="364"/>
      <c r="LJU111" s="364"/>
      <c r="LJV111" s="364"/>
      <c r="LJW111" s="364"/>
      <c r="LJX111" s="364"/>
      <c r="LJY111" s="364"/>
      <c r="LJZ111" s="364"/>
      <c r="LKA111" s="364"/>
      <c r="LKB111" s="364"/>
      <c r="LKC111" s="364"/>
      <c r="LKD111" s="364"/>
      <c r="LKE111" s="364"/>
      <c r="LKF111" s="364"/>
      <c r="LKG111" s="364"/>
      <c r="LKH111" s="364"/>
      <c r="LKI111" s="364"/>
      <c r="LKJ111" s="364"/>
      <c r="LKK111" s="364"/>
      <c r="LKL111" s="364"/>
      <c r="LKM111" s="364"/>
      <c r="LKN111" s="364"/>
      <c r="LKO111" s="364"/>
      <c r="LKP111" s="364"/>
      <c r="LKQ111" s="364"/>
      <c r="LKR111" s="364"/>
      <c r="LKS111" s="364"/>
      <c r="LKT111" s="364"/>
      <c r="LKU111" s="364"/>
      <c r="LKV111" s="364"/>
      <c r="LKW111" s="364"/>
      <c r="LKX111" s="364"/>
      <c r="LKY111" s="364"/>
      <c r="LKZ111" s="364"/>
      <c r="LLA111" s="364"/>
      <c r="LLB111" s="364"/>
      <c r="LLC111" s="364"/>
      <c r="LLD111" s="364"/>
      <c r="LLE111" s="364"/>
      <c r="LLF111" s="364"/>
      <c r="LLG111" s="364"/>
      <c r="LLH111" s="364"/>
      <c r="LLI111" s="364"/>
      <c r="LLJ111" s="364"/>
      <c r="LLK111" s="364"/>
      <c r="LLL111" s="364"/>
      <c r="LLM111" s="364"/>
      <c r="LLN111" s="364"/>
      <c r="LLO111" s="364"/>
      <c r="LLP111" s="364"/>
      <c r="LLQ111" s="364"/>
      <c r="LLR111" s="364"/>
      <c r="LLS111" s="364"/>
      <c r="LLT111" s="364"/>
      <c r="LLU111" s="364"/>
      <c r="LLV111" s="364"/>
      <c r="LLW111" s="364"/>
      <c r="LLX111" s="364"/>
      <c r="LLY111" s="364"/>
      <c r="LLZ111" s="364"/>
      <c r="LMA111" s="364"/>
      <c r="LMB111" s="364"/>
      <c r="LMC111" s="364"/>
      <c r="LMD111" s="364"/>
      <c r="LME111" s="364"/>
      <c r="LMF111" s="364"/>
      <c r="LMG111" s="364"/>
      <c r="LMH111" s="364"/>
      <c r="LMI111" s="364"/>
      <c r="LMJ111" s="364"/>
      <c r="LMK111" s="364"/>
      <c r="LML111" s="364"/>
      <c r="LMM111" s="364"/>
      <c r="LMN111" s="364"/>
      <c r="LMO111" s="364"/>
      <c r="LMP111" s="364"/>
      <c r="LMQ111" s="364"/>
      <c r="LMR111" s="364"/>
      <c r="LMS111" s="364"/>
      <c r="LMT111" s="364"/>
      <c r="LMU111" s="364"/>
      <c r="LMV111" s="364"/>
      <c r="LMW111" s="364"/>
      <c r="LMX111" s="364"/>
      <c r="LMY111" s="364"/>
      <c r="LMZ111" s="364"/>
      <c r="LNA111" s="364"/>
      <c r="LNB111" s="364"/>
      <c r="LNC111" s="364"/>
      <c r="LND111" s="364"/>
      <c r="LNE111" s="364"/>
      <c r="LNF111" s="364"/>
      <c r="LNG111" s="364"/>
      <c r="LNH111" s="364"/>
      <c r="LNI111" s="364"/>
      <c r="LNJ111" s="364"/>
      <c r="LNK111" s="364"/>
      <c r="LNL111" s="364"/>
      <c r="LNM111" s="364"/>
      <c r="LNN111" s="364"/>
      <c r="LNO111" s="364"/>
      <c r="LNP111" s="364"/>
      <c r="LNQ111" s="364"/>
      <c r="LNR111" s="364"/>
      <c r="LNS111" s="364"/>
      <c r="LNT111" s="364"/>
      <c r="LNU111" s="364"/>
      <c r="LNV111" s="364"/>
      <c r="LNW111" s="364"/>
      <c r="LNX111" s="364"/>
      <c r="LNY111" s="364"/>
      <c r="LNZ111" s="364"/>
      <c r="LOA111" s="364"/>
      <c r="LOB111" s="364"/>
      <c r="LOC111" s="364"/>
      <c r="LOD111" s="364"/>
      <c r="LOE111" s="364"/>
      <c r="LOF111" s="364"/>
      <c r="LOG111" s="364"/>
      <c r="LOH111" s="364"/>
      <c r="LOI111" s="364"/>
      <c r="LOJ111" s="364"/>
      <c r="LOK111" s="364"/>
      <c r="LOL111" s="364"/>
      <c r="LOM111" s="364"/>
      <c r="LON111" s="364"/>
      <c r="LOO111" s="364"/>
      <c r="LOP111" s="364"/>
      <c r="LOQ111" s="364"/>
      <c r="LOR111" s="364"/>
      <c r="LOS111" s="364"/>
      <c r="LOT111" s="364"/>
      <c r="LOU111" s="364"/>
      <c r="LOV111" s="364"/>
      <c r="LOW111" s="364"/>
      <c r="LOX111" s="364"/>
      <c r="LOY111" s="364"/>
      <c r="LOZ111" s="364"/>
      <c r="LPA111" s="364"/>
      <c r="LPB111" s="364"/>
      <c r="LPC111" s="364"/>
      <c r="LPD111" s="364"/>
      <c r="LPE111" s="364"/>
      <c r="LPF111" s="364"/>
      <c r="LPG111" s="364"/>
      <c r="LPH111" s="364"/>
      <c r="LPI111" s="364"/>
      <c r="LPJ111" s="364"/>
      <c r="LPK111" s="364"/>
      <c r="LPL111" s="364"/>
      <c r="LPM111" s="364"/>
      <c r="LPN111" s="364"/>
      <c r="LPO111" s="364"/>
      <c r="LPP111" s="364"/>
      <c r="LPQ111" s="364"/>
      <c r="LPR111" s="364"/>
      <c r="LPS111" s="364"/>
      <c r="LPT111" s="364"/>
      <c r="LPU111" s="364"/>
      <c r="LPV111" s="364"/>
      <c r="LPW111" s="364"/>
      <c r="LPX111" s="364"/>
      <c r="LPY111" s="364"/>
      <c r="LPZ111" s="364"/>
      <c r="LQA111" s="364"/>
      <c r="LQB111" s="364"/>
      <c r="LQC111" s="364"/>
      <c r="LQD111" s="364"/>
      <c r="LQE111" s="364"/>
      <c r="LQF111" s="364"/>
      <c r="LQG111" s="364"/>
      <c r="LQH111" s="364"/>
      <c r="LQI111" s="364"/>
      <c r="LQJ111" s="364"/>
      <c r="LQK111" s="364"/>
      <c r="LQL111" s="364"/>
      <c r="LQM111" s="364"/>
      <c r="LQN111" s="364"/>
      <c r="LQO111" s="364"/>
      <c r="LQP111" s="364"/>
      <c r="LQQ111" s="364"/>
      <c r="LQR111" s="364"/>
      <c r="LQS111" s="364"/>
      <c r="LQT111" s="364"/>
      <c r="LQU111" s="364"/>
      <c r="LQV111" s="364"/>
      <c r="LQW111" s="364"/>
      <c r="LQX111" s="364"/>
      <c r="LQY111" s="364"/>
      <c r="LQZ111" s="364"/>
      <c r="LRA111" s="364"/>
      <c r="LRB111" s="364"/>
      <c r="LRC111" s="364"/>
      <c r="LRD111" s="364"/>
      <c r="LRE111" s="364"/>
      <c r="LRF111" s="364"/>
      <c r="LRG111" s="364"/>
      <c r="LRH111" s="364"/>
      <c r="LRI111" s="364"/>
      <c r="LRJ111" s="364"/>
      <c r="LRK111" s="364"/>
      <c r="LRL111" s="364"/>
      <c r="LRM111" s="364"/>
      <c r="LRN111" s="364"/>
      <c r="LRO111" s="364"/>
      <c r="LRP111" s="364"/>
      <c r="LRQ111" s="364"/>
      <c r="LRR111" s="364"/>
      <c r="LRS111" s="364"/>
      <c r="LRT111" s="364"/>
      <c r="LRU111" s="364"/>
      <c r="LRV111" s="364"/>
      <c r="LRW111" s="364"/>
      <c r="LRX111" s="364"/>
      <c r="LRY111" s="364"/>
      <c r="LRZ111" s="364"/>
      <c r="LSA111" s="364"/>
      <c r="LSB111" s="364"/>
      <c r="LSC111" s="364"/>
      <c r="LSD111" s="364"/>
      <c r="LSE111" s="364"/>
      <c r="LSF111" s="364"/>
      <c r="LSG111" s="364"/>
      <c r="LSH111" s="364"/>
      <c r="LSI111" s="364"/>
      <c r="LSJ111" s="364"/>
      <c r="LSK111" s="364"/>
      <c r="LSL111" s="364"/>
      <c r="LSM111" s="364"/>
      <c r="LSN111" s="364"/>
      <c r="LSO111" s="364"/>
      <c r="LSP111" s="364"/>
      <c r="LSQ111" s="364"/>
      <c r="LSR111" s="364"/>
      <c r="LSS111" s="364"/>
      <c r="LST111" s="364"/>
      <c r="LSU111" s="364"/>
      <c r="LSV111" s="364"/>
      <c r="LSW111" s="364"/>
      <c r="LSX111" s="364"/>
      <c r="LSY111" s="364"/>
      <c r="LSZ111" s="364"/>
      <c r="LTA111" s="364"/>
      <c r="LTB111" s="364"/>
      <c r="LTC111" s="364"/>
      <c r="LTD111" s="364"/>
      <c r="LTE111" s="364"/>
      <c r="LTF111" s="364"/>
      <c r="LTG111" s="364"/>
      <c r="LTH111" s="364"/>
      <c r="LTI111" s="364"/>
      <c r="LTJ111" s="364"/>
      <c r="LTK111" s="364"/>
      <c r="LTL111" s="364"/>
      <c r="LTM111" s="364"/>
      <c r="LTN111" s="364"/>
      <c r="LTO111" s="364"/>
      <c r="LTP111" s="364"/>
      <c r="LTQ111" s="364"/>
      <c r="LTR111" s="364"/>
      <c r="LTS111" s="364"/>
      <c r="LTT111" s="364"/>
      <c r="LTU111" s="364"/>
      <c r="LTV111" s="364"/>
      <c r="LTW111" s="364"/>
      <c r="LTX111" s="364"/>
      <c r="LTY111" s="364"/>
      <c r="LTZ111" s="364"/>
      <c r="LUA111" s="364"/>
      <c r="LUB111" s="364"/>
      <c r="LUC111" s="364"/>
      <c r="LUD111" s="364"/>
      <c r="LUE111" s="364"/>
      <c r="LUF111" s="364"/>
      <c r="LUG111" s="364"/>
      <c r="LUH111" s="364"/>
      <c r="LUI111" s="364"/>
      <c r="LUJ111" s="364"/>
      <c r="LUK111" s="364"/>
      <c r="LUL111" s="364"/>
      <c r="LUM111" s="364"/>
      <c r="LUN111" s="364"/>
      <c r="LUO111" s="364"/>
      <c r="LUP111" s="364"/>
      <c r="LUQ111" s="364"/>
      <c r="LUR111" s="364"/>
      <c r="LUS111" s="364"/>
      <c r="LUT111" s="364"/>
      <c r="LUU111" s="364"/>
      <c r="LUV111" s="364"/>
      <c r="LUW111" s="364"/>
      <c r="LUX111" s="364"/>
      <c r="LUY111" s="364"/>
      <c r="LUZ111" s="364"/>
      <c r="LVA111" s="364"/>
      <c r="LVB111" s="364"/>
      <c r="LVC111" s="364"/>
      <c r="LVD111" s="364"/>
      <c r="LVE111" s="364"/>
      <c r="LVF111" s="364"/>
      <c r="LVG111" s="364"/>
      <c r="LVH111" s="364"/>
      <c r="LVI111" s="364"/>
      <c r="LVJ111" s="364"/>
      <c r="LVK111" s="364"/>
      <c r="LVL111" s="364"/>
      <c r="LVM111" s="364"/>
      <c r="LVN111" s="364"/>
      <c r="LVO111" s="364"/>
      <c r="LVP111" s="364"/>
      <c r="LVQ111" s="364"/>
      <c r="LVR111" s="364"/>
      <c r="LVS111" s="364"/>
      <c r="LVT111" s="364"/>
      <c r="LVU111" s="364"/>
      <c r="LVV111" s="364"/>
      <c r="LVW111" s="364"/>
      <c r="LVX111" s="364"/>
      <c r="LVY111" s="364"/>
      <c r="LVZ111" s="364"/>
      <c r="LWA111" s="364"/>
      <c r="LWB111" s="364"/>
      <c r="LWC111" s="364"/>
      <c r="LWD111" s="364"/>
      <c r="LWE111" s="364"/>
      <c r="LWF111" s="364"/>
      <c r="LWG111" s="364"/>
      <c r="LWH111" s="364"/>
      <c r="LWI111" s="364"/>
      <c r="LWJ111" s="364"/>
      <c r="LWK111" s="364"/>
      <c r="LWL111" s="364"/>
      <c r="LWM111" s="364"/>
      <c r="LWN111" s="364"/>
      <c r="LWO111" s="364"/>
      <c r="LWP111" s="364"/>
      <c r="LWQ111" s="364"/>
      <c r="LWR111" s="364"/>
      <c r="LWS111" s="364"/>
      <c r="LWT111" s="364"/>
      <c r="LWU111" s="364"/>
      <c r="LWV111" s="364"/>
      <c r="LWW111" s="364"/>
      <c r="LWX111" s="364"/>
      <c r="LWY111" s="364"/>
      <c r="LWZ111" s="364"/>
      <c r="LXA111" s="364"/>
      <c r="LXB111" s="364"/>
      <c r="LXC111" s="364"/>
      <c r="LXD111" s="364"/>
      <c r="LXE111" s="364"/>
      <c r="LXF111" s="364"/>
      <c r="LXG111" s="364"/>
      <c r="LXH111" s="364"/>
      <c r="LXI111" s="364"/>
      <c r="LXJ111" s="364"/>
      <c r="LXK111" s="364"/>
      <c r="LXL111" s="364"/>
      <c r="LXM111" s="364"/>
      <c r="LXN111" s="364"/>
      <c r="LXO111" s="364"/>
      <c r="LXP111" s="364"/>
      <c r="LXQ111" s="364"/>
      <c r="LXR111" s="364"/>
      <c r="LXS111" s="364"/>
      <c r="LXT111" s="364"/>
      <c r="LXU111" s="364"/>
      <c r="LXV111" s="364"/>
      <c r="LXW111" s="364"/>
      <c r="LXX111" s="364"/>
      <c r="LXY111" s="364"/>
      <c r="LXZ111" s="364"/>
      <c r="LYA111" s="364"/>
      <c r="LYB111" s="364"/>
      <c r="LYC111" s="364"/>
      <c r="LYD111" s="364"/>
      <c r="LYE111" s="364"/>
      <c r="LYF111" s="364"/>
      <c r="LYG111" s="364"/>
      <c r="LYH111" s="364"/>
      <c r="LYI111" s="364"/>
      <c r="LYJ111" s="364"/>
      <c r="LYK111" s="364"/>
      <c r="LYL111" s="364"/>
      <c r="LYM111" s="364"/>
      <c r="LYN111" s="364"/>
      <c r="LYO111" s="364"/>
      <c r="LYP111" s="364"/>
      <c r="LYQ111" s="364"/>
      <c r="LYR111" s="364"/>
      <c r="LYS111" s="364"/>
      <c r="LYT111" s="364"/>
      <c r="LYU111" s="364"/>
      <c r="LYV111" s="364"/>
      <c r="LYW111" s="364"/>
      <c r="LYX111" s="364"/>
      <c r="LYY111" s="364"/>
      <c r="LYZ111" s="364"/>
      <c r="LZA111" s="364"/>
      <c r="LZB111" s="364"/>
      <c r="LZC111" s="364"/>
      <c r="LZD111" s="364"/>
      <c r="LZE111" s="364"/>
      <c r="LZF111" s="364"/>
      <c r="LZG111" s="364"/>
      <c r="LZH111" s="364"/>
      <c r="LZI111" s="364"/>
      <c r="LZJ111" s="364"/>
      <c r="LZK111" s="364"/>
      <c r="LZL111" s="364"/>
      <c r="LZM111" s="364"/>
      <c r="LZN111" s="364"/>
      <c r="LZO111" s="364"/>
      <c r="LZP111" s="364"/>
      <c r="LZQ111" s="364"/>
      <c r="LZR111" s="364"/>
      <c r="LZS111" s="364"/>
      <c r="LZT111" s="364"/>
      <c r="LZU111" s="364"/>
      <c r="LZV111" s="364"/>
      <c r="LZW111" s="364"/>
      <c r="LZX111" s="364"/>
      <c r="LZY111" s="364"/>
      <c r="LZZ111" s="364"/>
      <c r="MAA111" s="364"/>
      <c r="MAB111" s="364"/>
      <c r="MAC111" s="364"/>
      <c r="MAD111" s="364"/>
      <c r="MAE111" s="364"/>
      <c r="MAF111" s="364"/>
      <c r="MAG111" s="364"/>
      <c r="MAH111" s="364"/>
      <c r="MAI111" s="364"/>
      <c r="MAJ111" s="364"/>
      <c r="MAK111" s="364"/>
      <c r="MAL111" s="364"/>
      <c r="MAM111" s="364"/>
      <c r="MAN111" s="364"/>
      <c r="MAO111" s="364"/>
      <c r="MAP111" s="364"/>
      <c r="MAQ111" s="364"/>
      <c r="MAR111" s="364"/>
      <c r="MAS111" s="364"/>
      <c r="MAT111" s="364"/>
      <c r="MAU111" s="364"/>
      <c r="MAV111" s="364"/>
      <c r="MAW111" s="364"/>
      <c r="MAX111" s="364"/>
      <c r="MAY111" s="364"/>
      <c r="MAZ111" s="364"/>
      <c r="MBA111" s="364"/>
      <c r="MBB111" s="364"/>
      <c r="MBC111" s="364"/>
      <c r="MBD111" s="364"/>
      <c r="MBE111" s="364"/>
      <c r="MBF111" s="364"/>
      <c r="MBG111" s="364"/>
      <c r="MBH111" s="364"/>
      <c r="MBI111" s="364"/>
      <c r="MBJ111" s="364"/>
      <c r="MBK111" s="364"/>
      <c r="MBL111" s="364"/>
      <c r="MBM111" s="364"/>
      <c r="MBN111" s="364"/>
      <c r="MBO111" s="364"/>
      <c r="MBP111" s="364"/>
      <c r="MBQ111" s="364"/>
      <c r="MBR111" s="364"/>
      <c r="MBS111" s="364"/>
      <c r="MBT111" s="364"/>
      <c r="MBU111" s="364"/>
      <c r="MBV111" s="364"/>
      <c r="MBW111" s="364"/>
      <c r="MBX111" s="364"/>
      <c r="MBY111" s="364"/>
      <c r="MBZ111" s="364"/>
      <c r="MCA111" s="364"/>
      <c r="MCB111" s="364"/>
      <c r="MCC111" s="364"/>
      <c r="MCD111" s="364"/>
      <c r="MCE111" s="364"/>
      <c r="MCF111" s="364"/>
      <c r="MCG111" s="364"/>
      <c r="MCH111" s="364"/>
      <c r="MCI111" s="364"/>
      <c r="MCJ111" s="364"/>
      <c r="MCK111" s="364"/>
      <c r="MCL111" s="364"/>
      <c r="MCM111" s="364"/>
      <c r="MCN111" s="364"/>
      <c r="MCO111" s="364"/>
      <c r="MCP111" s="364"/>
      <c r="MCQ111" s="364"/>
      <c r="MCR111" s="364"/>
      <c r="MCS111" s="364"/>
      <c r="MCT111" s="364"/>
      <c r="MCU111" s="364"/>
      <c r="MCV111" s="364"/>
      <c r="MCW111" s="364"/>
      <c r="MCX111" s="364"/>
      <c r="MCY111" s="364"/>
      <c r="MCZ111" s="364"/>
      <c r="MDA111" s="364"/>
      <c r="MDB111" s="364"/>
      <c r="MDC111" s="364"/>
      <c r="MDD111" s="364"/>
      <c r="MDE111" s="364"/>
      <c r="MDF111" s="364"/>
      <c r="MDG111" s="364"/>
      <c r="MDH111" s="364"/>
      <c r="MDI111" s="364"/>
      <c r="MDJ111" s="364"/>
      <c r="MDK111" s="364"/>
      <c r="MDL111" s="364"/>
      <c r="MDM111" s="364"/>
      <c r="MDN111" s="364"/>
      <c r="MDO111" s="364"/>
      <c r="MDP111" s="364"/>
      <c r="MDQ111" s="364"/>
      <c r="MDR111" s="364"/>
      <c r="MDS111" s="364"/>
      <c r="MDT111" s="364"/>
      <c r="MDU111" s="364"/>
      <c r="MDV111" s="364"/>
      <c r="MDW111" s="364"/>
      <c r="MDX111" s="364"/>
      <c r="MDY111" s="364"/>
      <c r="MDZ111" s="364"/>
      <c r="MEA111" s="364"/>
      <c r="MEB111" s="364"/>
      <c r="MEC111" s="364"/>
      <c r="MED111" s="364"/>
      <c r="MEE111" s="364"/>
      <c r="MEF111" s="364"/>
      <c r="MEG111" s="364"/>
      <c r="MEH111" s="364"/>
      <c r="MEI111" s="364"/>
      <c r="MEJ111" s="364"/>
      <c r="MEK111" s="364"/>
      <c r="MEL111" s="364"/>
      <c r="MEM111" s="364"/>
      <c r="MEN111" s="364"/>
      <c r="MEO111" s="364"/>
      <c r="MEP111" s="364"/>
      <c r="MEQ111" s="364"/>
      <c r="MER111" s="364"/>
      <c r="MES111" s="364"/>
      <c r="MET111" s="364"/>
      <c r="MEU111" s="364"/>
      <c r="MEV111" s="364"/>
      <c r="MEW111" s="364"/>
      <c r="MEX111" s="364"/>
      <c r="MEY111" s="364"/>
      <c r="MEZ111" s="364"/>
      <c r="MFA111" s="364"/>
      <c r="MFB111" s="364"/>
      <c r="MFC111" s="364"/>
      <c r="MFD111" s="364"/>
      <c r="MFE111" s="364"/>
      <c r="MFF111" s="364"/>
      <c r="MFG111" s="364"/>
      <c r="MFH111" s="364"/>
      <c r="MFI111" s="364"/>
      <c r="MFJ111" s="364"/>
      <c r="MFK111" s="364"/>
      <c r="MFL111" s="364"/>
      <c r="MFM111" s="364"/>
      <c r="MFN111" s="364"/>
      <c r="MFO111" s="364"/>
      <c r="MFP111" s="364"/>
      <c r="MFQ111" s="364"/>
      <c r="MFR111" s="364"/>
      <c r="MFS111" s="364"/>
      <c r="MFT111" s="364"/>
      <c r="MFU111" s="364"/>
      <c r="MFV111" s="364"/>
      <c r="MFW111" s="364"/>
      <c r="MFX111" s="364"/>
      <c r="MFY111" s="364"/>
      <c r="MFZ111" s="364"/>
      <c r="MGA111" s="364"/>
      <c r="MGB111" s="364"/>
      <c r="MGC111" s="364"/>
      <c r="MGD111" s="364"/>
      <c r="MGE111" s="364"/>
      <c r="MGF111" s="364"/>
      <c r="MGG111" s="364"/>
      <c r="MGH111" s="364"/>
      <c r="MGI111" s="364"/>
      <c r="MGJ111" s="364"/>
      <c r="MGK111" s="364"/>
      <c r="MGL111" s="364"/>
      <c r="MGM111" s="364"/>
      <c r="MGN111" s="364"/>
      <c r="MGO111" s="364"/>
      <c r="MGP111" s="364"/>
      <c r="MGQ111" s="364"/>
      <c r="MGR111" s="364"/>
      <c r="MGS111" s="364"/>
      <c r="MGT111" s="364"/>
      <c r="MGU111" s="364"/>
      <c r="MGV111" s="364"/>
      <c r="MGW111" s="364"/>
      <c r="MGX111" s="364"/>
      <c r="MGY111" s="364"/>
      <c r="MGZ111" s="364"/>
      <c r="MHA111" s="364"/>
      <c r="MHB111" s="364"/>
      <c r="MHC111" s="364"/>
      <c r="MHD111" s="364"/>
      <c r="MHE111" s="364"/>
      <c r="MHF111" s="364"/>
      <c r="MHG111" s="364"/>
      <c r="MHH111" s="364"/>
      <c r="MHI111" s="364"/>
      <c r="MHJ111" s="364"/>
      <c r="MHK111" s="364"/>
      <c r="MHL111" s="364"/>
      <c r="MHM111" s="364"/>
      <c r="MHN111" s="364"/>
      <c r="MHO111" s="364"/>
      <c r="MHP111" s="364"/>
      <c r="MHQ111" s="364"/>
      <c r="MHR111" s="364"/>
      <c r="MHS111" s="364"/>
      <c r="MHT111" s="364"/>
      <c r="MHU111" s="364"/>
      <c r="MHV111" s="364"/>
      <c r="MHW111" s="364"/>
      <c r="MHX111" s="364"/>
      <c r="MHY111" s="364"/>
      <c r="MHZ111" s="364"/>
      <c r="MIA111" s="364"/>
      <c r="MIB111" s="364"/>
      <c r="MIC111" s="364"/>
      <c r="MID111" s="364"/>
      <c r="MIE111" s="364"/>
      <c r="MIF111" s="364"/>
      <c r="MIG111" s="364"/>
      <c r="MIH111" s="364"/>
      <c r="MII111" s="364"/>
      <c r="MIJ111" s="364"/>
      <c r="MIK111" s="364"/>
      <c r="MIL111" s="364"/>
      <c r="MIM111" s="364"/>
      <c r="MIN111" s="364"/>
      <c r="MIO111" s="364"/>
      <c r="MIP111" s="364"/>
      <c r="MIQ111" s="364"/>
      <c r="MIR111" s="364"/>
      <c r="MIS111" s="364"/>
      <c r="MIT111" s="364"/>
      <c r="MIU111" s="364"/>
      <c r="MIV111" s="364"/>
      <c r="MIW111" s="364"/>
      <c r="MIX111" s="364"/>
      <c r="MIY111" s="364"/>
      <c r="MIZ111" s="364"/>
      <c r="MJA111" s="364"/>
      <c r="MJB111" s="364"/>
      <c r="MJC111" s="364"/>
      <c r="MJD111" s="364"/>
      <c r="MJE111" s="364"/>
      <c r="MJF111" s="364"/>
      <c r="MJG111" s="364"/>
      <c r="MJH111" s="364"/>
      <c r="MJI111" s="364"/>
      <c r="MJJ111" s="364"/>
      <c r="MJK111" s="364"/>
      <c r="MJL111" s="364"/>
      <c r="MJM111" s="364"/>
      <c r="MJN111" s="364"/>
      <c r="MJO111" s="364"/>
      <c r="MJP111" s="364"/>
      <c r="MJQ111" s="364"/>
      <c r="MJR111" s="364"/>
      <c r="MJS111" s="364"/>
      <c r="MJT111" s="364"/>
      <c r="MJU111" s="364"/>
      <c r="MJV111" s="364"/>
      <c r="MJW111" s="364"/>
      <c r="MJX111" s="364"/>
      <c r="MJY111" s="364"/>
      <c r="MJZ111" s="364"/>
      <c r="MKA111" s="364"/>
      <c r="MKB111" s="364"/>
      <c r="MKC111" s="364"/>
      <c r="MKD111" s="364"/>
      <c r="MKE111" s="364"/>
      <c r="MKF111" s="364"/>
      <c r="MKG111" s="364"/>
      <c r="MKH111" s="364"/>
      <c r="MKI111" s="364"/>
      <c r="MKJ111" s="364"/>
      <c r="MKK111" s="364"/>
      <c r="MKL111" s="364"/>
      <c r="MKM111" s="364"/>
      <c r="MKN111" s="364"/>
      <c r="MKO111" s="364"/>
      <c r="MKP111" s="364"/>
      <c r="MKQ111" s="364"/>
      <c r="MKR111" s="364"/>
      <c r="MKS111" s="364"/>
      <c r="MKT111" s="364"/>
      <c r="MKU111" s="364"/>
      <c r="MKV111" s="364"/>
      <c r="MKW111" s="364"/>
      <c r="MKX111" s="364"/>
      <c r="MKY111" s="364"/>
      <c r="MKZ111" s="364"/>
      <c r="MLA111" s="364"/>
      <c r="MLB111" s="364"/>
      <c r="MLC111" s="364"/>
      <c r="MLD111" s="364"/>
      <c r="MLE111" s="364"/>
      <c r="MLF111" s="364"/>
      <c r="MLG111" s="364"/>
      <c r="MLH111" s="364"/>
      <c r="MLI111" s="364"/>
      <c r="MLJ111" s="364"/>
      <c r="MLK111" s="364"/>
      <c r="MLL111" s="364"/>
      <c r="MLM111" s="364"/>
      <c r="MLN111" s="364"/>
      <c r="MLO111" s="364"/>
      <c r="MLP111" s="364"/>
      <c r="MLQ111" s="364"/>
      <c r="MLR111" s="364"/>
      <c r="MLS111" s="364"/>
      <c r="MLT111" s="364"/>
      <c r="MLU111" s="364"/>
      <c r="MLV111" s="364"/>
      <c r="MLW111" s="364"/>
      <c r="MLX111" s="364"/>
      <c r="MLY111" s="364"/>
      <c r="MLZ111" s="364"/>
      <c r="MMA111" s="364"/>
      <c r="MMB111" s="364"/>
      <c r="MMC111" s="364"/>
      <c r="MMD111" s="364"/>
      <c r="MME111" s="364"/>
      <c r="MMF111" s="364"/>
      <c r="MMG111" s="364"/>
      <c r="MMH111" s="364"/>
      <c r="MMI111" s="364"/>
      <c r="MMJ111" s="364"/>
      <c r="MMK111" s="364"/>
      <c r="MML111" s="364"/>
      <c r="MMM111" s="364"/>
      <c r="MMN111" s="364"/>
      <c r="MMO111" s="364"/>
      <c r="MMP111" s="364"/>
      <c r="MMQ111" s="364"/>
      <c r="MMR111" s="364"/>
      <c r="MMS111" s="364"/>
      <c r="MMT111" s="364"/>
      <c r="MMU111" s="364"/>
      <c r="MMV111" s="364"/>
      <c r="MMW111" s="364"/>
      <c r="MMX111" s="364"/>
      <c r="MMY111" s="364"/>
      <c r="MMZ111" s="364"/>
      <c r="MNA111" s="364"/>
      <c r="MNB111" s="364"/>
      <c r="MNC111" s="364"/>
      <c r="MND111" s="364"/>
      <c r="MNE111" s="364"/>
      <c r="MNF111" s="364"/>
      <c r="MNG111" s="364"/>
      <c r="MNH111" s="364"/>
      <c r="MNI111" s="364"/>
      <c r="MNJ111" s="364"/>
      <c r="MNK111" s="364"/>
      <c r="MNL111" s="364"/>
      <c r="MNM111" s="364"/>
      <c r="MNN111" s="364"/>
      <c r="MNO111" s="364"/>
      <c r="MNP111" s="364"/>
      <c r="MNQ111" s="364"/>
      <c r="MNR111" s="364"/>
      <c r="MNS111" s="364"/>
      <c r="MNT111" s="364"/>
      <c r="MNU111" s="364"/>
      <c r="MNV111" s="364"/>
      <c r="MNW111" s="364"/>
      <c r="MNX111" s="364"/>
      <c r="MNY111" s="364"/>
      <c r="MNZ111" s="364"/>
      <c r="MOA111" s="364"/>
      <c r="MOB111" s="364"/>
      <c r="MOC111" s="364"/>
      <c r="MOD111" s="364"/>
      <c r="MOE111" s="364"/>
      <c r="MOF111" s="364"/>
      <c r="MOG111" s="364"/>
      <c r="MOH111" s="364"/>
      <c r="MOI111" s="364"/>
      <c r="MOJ111" s="364"/>
      <c r="MOK111" s="364"/>
      <c r="MOL111" s="364"/>
      <c r="MOM111" s="364"/>
      <c r="MON111" s="364"/>
      <c r="MOO111" s="364"/>
      <c r="MOP111" s="364"/>
      <c r="MOQ111" s="364"/>
      <c r="MOR111" s="364"/>
      <c r="MOS111" s="364"/>
      <c r="MOT111" s="364"/>
      <c r="MOU111" s="364"/>
      <c r="MOV111" s="364"/>
      <c r="MOW111" s="364"/>
      <c r="MOX111" s="364"/>
      <c r="MOY111" s="364"/>
      <c r="MOZ111" s="364"/>
      <c r="MPA111" s="364"/>
      <c r="MPB111" s="364"/>
      <c r="MPC111" s="364"/>
      <c r="MPD111" s="364"/>
      <c r="MPE111" s="364"/>
      <c r="MPF111" s="364"/>
      <c r="MPG111" s="364"/>
      <c r="MPH111" s="364"/>
      <c r="MPI111" s="364"/>
      <c r="MPJ111" s="364"/>
      <c r="MPK111" s="364"/>
      <c r="MPL111" s="364"/>
      <c r="MPM111" s="364"/>
      <c r="MPN111" s="364"/>
      <c r="MPO111" s="364"/>
      <c r="MPP111" s="364"/>
      <c r="MPQ111" s="364"/>
      <c r="MPR111" s="364"/>
      <c r="MPS111" s="364"/>
      <c r="MPT111" s="364"/>
      <c r="MPU111" s="364"/>
      <c r="MPV111" s="364"/>
      <c r="MPW111" s="364"/>
      <c r="MPX111" s="364"/>
      <c r="MPY111" s="364"/>
      <c r="MPZ111" s="364"/>
      <c r="MQA111" s="364"/>
      <c r="MQB111" s="364"/>
      <c r="MQC111" s="364"/>
      <c r="MQD111" s="364"/>
      <c r="MQE111" s="364"/>
      <c r="MQF111" s="364"/>
      <c r="MQG111" s="364"/>
      <c r="MQH111" s="364"/>
      <c r="MQI111" s="364"/>
      <c r="MQJ111" s="364"/>
      <c r="MQK111" s="364"/>
      <c r="MQL111" s="364"/>
      <c r="MQM111" s="364"/>
      <c r="MQN111" s="364"/>
      <c r="MQO111" s="364"/>
      <c r="MQP111" s="364"/>
      <c r="MQQ111" s="364"/>
      <c r="MQR111" s="364"/>
      <c r="MQS111" s="364"/>
      <c r="MQT111" s="364"/>
      <c r="MQU111" s="364"/>
      <c r="MQV111" s="364"/>
      <c r="MQW111" s="364"/>
      <c r="MQX111" s="364"/>
      <c r="MQY111" s="364"/>
      <c r="MQZ111" s="364"/>
      <c r="MRA111" s="364"/>
      <c r="MRB111" s="364"/>
      <c r="MRC111" s="364"/>
      <c r="MRD111" s="364"/>
      <c r="MRE111" s="364"/>
      <c r="MRF111" s="364"/>
      <c r="MRG111" s="364"/>
      <c r="MRH111" s="364"/>
      <c r="MRI111" s="364"/>
      <c r="MRJ111" s="364"/>
      <c r="MRK111" s="364"/>
      <c r="MRL111" s="364"/>
      <c r="MRM111" s="364"/>
      <c r="MRN111" s="364"/>
      <c r="MRO111" s="364"/>
      <c r="MRP111" s="364"/>
      <c r="MRQ111" s="364"/>
      <c r="MRR111" s="364"/>
      <c r="MRS111" s="364"/>
      <c r="MRT111" s="364"/>
      <c r="MRU111" s="364"/>
      <c r="MRV111" s="364"/>
      <c r="MRW111" s="364"/>
      <c r="MRX111" s="364"/>
      <c r="MRY111" s="364"/>
      <c r="MRZ111" s="364"/>
      <c r="MSA111" s="364"/>
      <c r="MSB111" s="364"/>
      <c r="MSC111" s="364"/>
      <c r="MSD111" s="364"/>
      <c r="MSE111" s="364"/>
      <c r="MSF111" s="364"/>
      <c r="MSG111" s="364"/>
      <c r="MSH111" s="364"/>
      <c r="MSI111" s="364"/>
      <c r="MSJ111" s="364"/>
      <c r="MSK111" s="364"/>
      <c r="MSL111" s="364"/>
      <c r="MSM111" s="364"/>
      <c r="MSN111" s="364"/>
      <c r="MSO111" s="364"/>
      <c r="MSP111" s="364"/>
      <c r="MSQ111" s="364"/>
      <c r="MSR111" s="364"/>
      <c r="MSS111" s="364"/>
      <c r="MST111" s="364"/>
      <c r="MSU111" s="364"/>
      <c r="MSV111" s="364"/>
      <c r="MSW111" s="364"/>
      <c r="MSX111" s="364"/>
      <c r="MSY111" s="364"/>
      <c r="MSZ111" s="364"/>
      <c r="MTA111" s="364"/>
      <c r="MTB111" s="364"/>
      <c r="MTC111" s="364"/>
      <c r="MTD111" s="364"/>
      <c r="MTE111" s="364"/>
      <c r="MTF111" s="364"/>
      <c r="MTG111" s="364"/>
      <c r="MTH111" s="364"/>
      <c r="MTI111" s="364"/>
      <c r="MTJ111" s="364"/>
      <c r="MTK111" s="364"/>
      <c r="MTL111" s="364"/>
      <c r="MTM111" s="364"/>
      <c r="MTN111" s="364"/>
      <c r="MTO111" s="364"/>
      <c r="MTP111" s="364"/>
      <c r="MTQ111" s="364"/>
      <c r="MTR111" s="364"/>
      <c r="MTS111" s="364"/>
      <c r="MTT111" s="364"/>
      <c r="MTU111" s="364"/>
      <c r="MTV111" s="364"/>
      <c r="MTW111" s="364"/>
      <c r="MTX111" s="364"/>
      <c r="MTY111" s="364"/>
      <c r="MTZ111" s="364"/>
      <c r="MUA111" s="364"/>
      <c r="MUB111" s="364"/>
      <c r="MUC111" s="364"/>
      <c r="MUD111" s="364"/>
      <c r="MUE111" s="364"/>
      <c r="MUF111" s="364"/>
      <c r="MUG111" s="364"/>
      <c r="MUH111" s="364"/>
      <c r="MUI111" s="364"/>
      <c r="MUJ111" s="364"/>
      <c r="MUK111" s="364"/>
      <c r="MUL111" s="364"/>
      <c r="MUM111" s="364"/>
      <c r="MUN111" s="364"/>
      <c r="MUO111" s="364"/>
      <c r="MUP111" s="364"/>
      <c r="MUQ111" s="364"/>
      <c r="MUR111" s="364"/>
      <c r="MUS111" s="364"/>
      <c r="MUT111" s="364"/>
      <c r="MUU111" s="364"/>
      <c r="MUV111" s="364"/>
      <c r="MUW111" s="364"/>
      <c r="MUX111" s="364"/>
      <c r="MUY111" s="364"/>
      <c r="MUZ111" s="364"/>
      <c r="MVA111" s="364"/>
      <c r="MVB111" s="364"/>
      <c r="MVC111" s="364"/>
      <c r="MVD111" s="364"/>
      <c r="MVE111" s="364"/>
      <c r="MVF111" s="364"/>
      <c r="MVG111" s="364"/>
      <c r="MVH111" s="364"/>
      <c r="MVI111" s="364"/>
      <c r="MVJ111" s="364"/>
      <c r="MVK111" s="364"/>
      <c r="MVL111" s="364"/>
      <c r="MVM111" s="364"/>
      <c r="MVN111" s="364"/>
      <c r="MVO111" s="364"/>
      <c r="MVP111" s="364"/>
      <c r="MVQ111" s="364"/>
      <c r="MVR111" s="364"/>
      <c r="MVS111" s="364"/>
      <c r="MVT111" s="364"/>
      <c r="MVU111" s="364"/>
      <c r="MVV111" s="364"/>
      <c r="MVW111" s="364"/>
      <c r="MVX111" s="364"/>
      <c r="MVY111" s="364"/>
      <c r="MVZ111" s="364"/>
      <c r="MWA111" s="364"/>
      <c r="MWB111" s="364"/>
      <c r="MWC111" s="364"/>
      <c r="MWD111" s="364"/>
      <c r="MWE111" s="364"/>
      <c r="MWF111" s="364"/>
      <c r="MWG111" s="364"/>
      <c r="MWH111" s="364"/>
      <c r="MWI111" s="364"/>
      <c r="MWJ111" s="364"/>
      <c r="MWK111" s="364"/>
      <c r="MWL111" s="364"/>
      <c r="MWM111" s="364"/>
      <c r="MWN111" s="364"/>
      <c r="MWO111" s="364"/>
      <c r="MWP111" s="364"/>
      <c r="MWQ111" s="364"/>
      <c r="MWR111" s="364"/>
      <c r="MWS111" s="364"/>
      <c r="MWT111" s="364"/>
      <c r="MWU111" s="364"/>
      <c r="MWV111" s="364"/>
      <c r="MWW111" s="364"/>
      <c r="MWX111" s="364"/>
      <c r="MWY111" s="364"/>
      <c r="MWZ111" s="364"/>
      <c r="MXA111" s="364"/>
      <c r="MXB111" s="364"/>
      <c r="MXC111" s="364"/>
      <c r="MXD111" s="364"/>
      <c r="MXE111" s="364"/>
      <c r="MXF111" s="364"/>
      <c r="MXG111" s="364"/>
      <c r="MXH111" s="364"/>
      <c r="MXI111" s="364"/>
      <c r="MXJ111" s="364"/>
      <c r="MXK111" s="364"/>
      <c r="MXL111" s="364"/>
      <c r="MXM111" s="364"/>
      <c r="MXN111" s="364"/>
      <c r="MXO111" s="364"/>
      <c r="MXP111" s="364"/>
      <c r="MXQ111" s="364"/>
      <c r="MXR111" s="364"/>
      <c r="MXS111" s="364"/>
      <c r="MXT111" s="364"/>
      <c r="MXU111" s="364"/>
      <c r="MXV111" s="364"/>
      <c r="MXW111" s="364"/>
      <c r="MXX111" s="364"/>
      <c r="MXY111" s="364"/>
      <c r="MXZ111" s="364"/>
      <c r="MYA111" s="364"/>
      <c r="MYB111" s="364"/>
      <c r="MYC111" s="364"/>
      <c r="MYD111" s="364"/>
      <c r="MYE111" s="364"/>
      <c r="MYF111" s="364"/>
      <c r="MYG111" s="364"/>
      <c r="MYH111" s="364"/>
      <c r="MYI111" s="364"/>
      <c r="MYJ111" s="364"/>
      <c r="MYK111" s="364"/>
      <c r="MYL111" s="364"/>
      <c r="MYM111" s="364"/>
      <c r="MYN111" s="364"/>
      <c r="MYO111" s="364"/>
      <c r="MYP111" s="364"/>
      <c r="MYQ111" s="364"/>
      <c r="MYR111" s="364"/>
      <c r="MYS111" s="364"/>
      <c r="MYT111" s="364"/>
      <c r="MYU111" s="364"/>
      <c r="MYV111" s="364"/>
      <c r="MYW111" s="364"/>
      <c r="MYX111" s="364"/>
      <c r="MYY111" s="364"/>
      <c r="MYZ111" s="364"/>
      <c r="MZA111" s="364"/>
      <c r="MZB111" s="364"/>
      <c r="MZC111" s="364"/>
      <c r="MZD111" s="364"/>
      <c r="MZE111" s="364"/>
      <c r="MZF111" s="364"/>
      <c r="MZG111" s="364"/>
      <c r="MZH111" s="364"/>
      <c r="MZI111" s="364"/>
      <c r="MZJ111" s="364"/>
      <c r="MZK111" s="364"/>
      <c r="MZL111" s="364"/>
      <c r="MZM111" s="364"/>
      <c r="MZN111" s="364"/>
      <c r="MZO111" s="364"/>
      <c r="MZP111" s="364"/>
      <c r="MZQ111" s="364"/>
      <c r="MZR111" s="364"/>
      <c r="MZS111" s="364"/>
      <c r="MZT111" s="364"/>
      <c r="MZU111" s="364"/>
      <c r="MZV111" s="364"/>
      <c r="MZW111" s="364"/>
      <c r="MZX111" s="364"/>
      <c r="MZY111" s="364"/>
      <c r="MZZ111" s="364"/>
      <c r="NAA111" s="364"/>
      <c r="NAB111" s="364"/>
      <c r="NAC111" s="364"/>
      <c r="NAD111" s="364"/>
      <c r="NAE111" s="364"/>
      <c r="NAF111" s="364"/>
      <c r="NAG111" s="364"/>
      <c r="NAH111" s="364"/>
      <c r="NAI111" s="364"/>
      <c r="NAJ111" s="364"/>
      <c r="NAK111" s="364"/>
      <c r="NAL111" s="364"/>
      <c r="NAM111" s="364"/>
      <c r="NAN111" s="364"/>
      <c r="NAO111" s="364"/>
      <c r="NAP111" s="364"/>
      <c r="NAQ111" s="364"/>
      <c r="NAR111" s="364"/>
      <c r="NAS111" s="364"/>
      <c r="NAT111" s="364"/>
      <c r="NAU111" s="364"/>
      <c r="NAV111" s="364"/>
      <c r="NAW111" s="364"/>
      <c r="NAX111" s="364"/>
      <c r="NAY111" s="364"/>
      <c r="NAZ111" s="364"/>
      <c r="NBA111" s="364"/>
      <c r="NBB111" s="364"/>
      <c r="NBC111" s="364"/>
      <c r="NBD111" s="364"/>
      <c r="NBE111" s="364"/>
      <c r="NBF111" s="364"/>
      <c r="NBG111" s="364"/>
      <c r="NBH111" s="364"/>
      <c r="NBI111" s="364"/>
      <c r="NBJ111" s="364"/>
      <c r="NBK111" s="364"/>
      <c r="NBL111" s="364"/>
      <c r="NBM111" s="364"/>
      <c r="NBN111" s="364"/>
      <c r="NBO111" s="364"/>
      <c r="NBP111" s="364"/>
      <c r="NBQ111" s="364"/>
      <c r="NBR111" s="364"/>
      <c r="NBS111" s="364"/>
      <c r="NBT111" s="364"/>
      <c r="NBU111" s="364"/>
      <c r="NBV111" s="364"/>
      <c r="NBW111" s="364"/>
      <c r="NBX111" s="364"/>
      <c r="NBY111" s="364"/>
      <c r="NBZ111" s="364"/>
      <c r="NCA111" s="364"/>
      <c r="NCB111" s="364"/>
      <c r="NCC111" s="364"/>
      <c r="NCD111" s="364"/>
      <c r="NCE111" s="364"/>
      <c r="NCF111" s="364"/>
      <c r="NCG111" s="364"/>
      <c r="NCH111" s="364"/>
      <c r="NCI111" s="364"/>
      <c r="NCJ111" s="364"/>
      <c r="NCK111" s="364"/>
      <c r="NCL111" s="364"/>
      <c r="NCM111" s="364"/>
      <c r="NCN111" s="364"/>
      <c r="NCO111" s="364"/>
      <c r="NCP111" s="364"/>
      <c r="NCQ111" s="364"/>
      <c r="NCR111" s="364"/>
      <c r="NCS111" s="364"/>
      <c r="NCT111" s="364"/>
      <c r="NCU111" s="364"/>
      <c r="NCV111" s="364"/>
      <c r="NCW111" s="364"/>
      <c r="NCX111" s="364"/>
      <c r="NCY111" s="364"/>
      <c r="NCZ111" s="364"/>
      <c r="NDA111" s="364"/>
      <c r="NDB111" s="364"/>
      <c r="NDC111" s="364"/>
      <c r="NDD111" s="364"/>
      <c r="NDE111" s="364"/>
      <c r="NDF111" s="364"/>
      <c r="NDG111" s="364"/>
      <c r="NDH111" s="364"/>
      <c r="NDI111" s="364"/>
      <c r="NDJ111" s="364"/>
      <c r="NDK111" s="364"/>
      <c r="NDL111" s="364"/>
      <c r="NDM111" s="364"/>
      <c r="NDN111" s="364"/>
      <c r="NDO111" s="364"/>
      <c r="NDP111" s="364"/>
      <c r="NDQ111" s="364"/>
      <c r="NDR111" s="364"/>
      <c r="NDS111" s="364"/>
      <c r="NDT111" s="364"/>
      <c r="NDU111" s="364"/>
      <c r="NDV111" s="364"/>
      <c r="NDW111" s="364"/>
      <c r="NDX111" s="364"/>
      <c r="NDY111" s="364"/>
      <c r="NDZ111" s="364"/>
      <c r="NEA111" s="364"/>
      <c r="NEB111" s="364"/>
      <c r="NEC111" s="364"/>
      <c r="NED111" s="364"/>
      <c r="NEE111" s="364"/>
      <c r="NEF111" s="364"/>
      <c r="NEG111" s="364"/>
      <c r="NEH111" s="364"/>
      <c r="NEI111" s="364"/>
      <c r="NEJ111" s="364"/>
      <c r="NEK111" s="364"/>
      <c r="NEL111" s="364"/>
      <c r="NEM111" s="364"/>
      <c r="NEN111" s="364"/>
      <c r="NEO111" s="364"/>
      <c r="NEP111" s="364"/>
      <c r="NEQ111" s="364"/>
      <c r="NER111" s="364"/>
      <c r="NES111" s="364"/>
      <c r="NET111" s="364"/>
      <c r="NEU111" s="364"/>
      <c r="NEV111" s="364"/>
      <c r="NEW111" s="364"/>
      <c r="NEX111" s="364"/>
      <c r="NEY111" s="364"/>
      <c r="NEZ111" s="364"/>
      <c r="NFA111" s="364"/>
      <c r="NFB111" s="364"/>
      <c r="NFC111" s="364"/>
      <c r="NFD111" s="364"/>
      <c r="NFE111" s="364"/>
      <c r="NFF111" s="364"/>
      <c r="NFG111" s="364"/>
      <c r="NFH111" s="364"/>
      <c r="NFI111" s="364"/>
      <c r="NFJ111" s="364"/>
      <c r="NFK111" s="364"/>
      <c r="NFL111" s="364"/>
      <c r="NFM111" s="364"/>
      <c r="NFN111" s="364"/>
      <c r="NFO111" s="364"/>
      <c r="NFP111" s="364"/>
      <c r="NFQ111" s="364"/>
      <c r="NFR111" s="364"/>
      <c r="NFS111" s="364"/>
      <c r="NFT111" s="364"/>
      <c r="NFU111" s="364"/>
      <c r="NFV111" s="364"/>
      <c r="NFW111" s="364"/>
      <c r="NFX111" s="364"/>
      <c r="NFY111" s="364"/>
      <c r="NFZ111" s="364"/>
      <c r="NGA111" s="364"/>
      <c r="NGB111" s="364"/>
      <c r="NGC111" s="364"/>
      <c r="NGD111" s="364"/>
      <c r="NGE111" s="364"/>
      <c r="NGF111" s="364"/>
      <c r="NGG111" s="364"/>
      <c r="NGH111" s="364"/>
      <c r="NGI111" s="364"/>
      <c r="NGJ111" s="364"/>
      <c r="NGK111" s="364"/>
      <c r="NGL111" s="364"/>
      <c r="NGM111" s="364"/>
      <c r="NGN111" s="364"/>
      <c r="NGO111" s="364"/>
      <c r="NGP111" s="364"/>
      <c r="NGQ111" s="364"/>
      <c r="NGR111" s="364"/>
      <c r="NGS111" s="364"/>
      <c r="NGT111" s="364"/>
      <c r="NGU111" s="364"/>
      <c r="NGV111" s="364"/>
      <c r="NGW111" s="364"/>
      <c r="NGX111" s="364"/>
      <c r="NGY111" s="364"/>
      <c r="NGZ111" s="364"/>
      <c r="NHA111" s="364"/>
      <c r="NHB111" s="364"/>
      <c r="NHC111" s="364"/>
      <c r="NHD111" s="364"/>
      <c r="NHE111" s="364"/>
      <c r="NHF111" s="364"/>
      <c r="NHG111" s="364"/>
      <c r="NHH111" s="364"/>
      <c r="NHI111" s="364"/>
      <c r="NHJ111" s="364"/>
      <c r="NHK111" s="364"/>
      <c r="NHL111" s="364"/>
      <c r="NHM111" s="364"/>
      <c r="NHN111" s="364"/>
      <c r="NHO111" s="364"/>
      <c r="NHP111" s="364"/>
      <c r="NHQ111" s="364"/>
      <c r="NHR111" s="364"/>
      <c r="NHS111" s="364"/>
      <c r="NHT111" s="364"/>
      <c r="NHU111" s="364"/>
      <c r="NHV111" s="364"/>
      <c r="NHW111" s="364"/>
      <c r="NHX111" s="364"/>
      <c r="NHY111" s="364"/>
      <c r="NHZ111" s="364"/>
      <c r="NIA111" s="364"/>
      <c r="NIB111" s="364"/>
      <c r="NIC111" s="364"/>
      <c r="NID111" s="364"/>
      <c r="NIE111" s="364"/>
      <c r="NIF111" s="364"/>
      <c r="NIG111" s="364"/>
      <c r="NIH111" s="364"/>
      <c r="NII111" s="364"/>
      <c r="NIJ111" s="364"/>
      <c r="NIK111" s="364"/>
      <c r="NIL111" s="364"/>
      <c r="NIM111" s="364"/>
      <c r="NIN111" s="364"/>
      <c r="NIO111" s="364"/>
      <c r="NIP111" s="364"/>
      <c r="NIQ111" s="364"/>
      <c r="NIR111" s="364"/>
      <c r="NIS111" s="364"/>
      <c r="NIT111" s="364"/>
      <c r="NIU111" s="364"/>
      <c r="NIV111" s="364"/>
      <c r="NIW111" s="364"/>
      <c r="NIX111" s="364"/>
      <c r="NIY111" s="364"/>
      <c r="NIZ111" s="364"/>
      <c r="NJA111" s="364"/>
      <c r="NJB111" s="364"/>
      <c r="NJC111" s="364"/>
      <c r="NJD111" s="364"/>
      <c r="NJE111" s="364"/>
      <c r="NJF111" s="364"/>
      <c r="NJG111" s="364"/>
      <c r="NJH111" s="364"/>
      <c r="NJI111" s="364"/>
      <c r="NJJ111" s="364"/>
      <c r="NJK111" s="364"/>
      <c r="NJL111" s="364"/>
      <c r="NJM111" s="364"/>
      <c r="NJN111" s="364"/>
      <c r="NJO111" s="364"/>
      <c r="NJP111" s="364"/>
      <c r="NJQ111" s="364"/>
      <c r="NJR111" s="364"/>
      <c r="NJS111" s="364"/>
      <c r="NJT111" s="364"/>
      <c r="NJU111" s="364"/>
      <c r="NJV111" s="364"/>
      <c r="NJW111" s="364"/>
      <c r="NJX111" s="364"/>
      <c r="NJY111" s="364"/>
      <c r="NJZ111" s="364"/>
      <c r="NKA111" s="364"/>
      <c r="NKB111" s="364"/>
      <c r="NKC111" s="364"/>
      <c r="NKD111" s="364"/>
      <c r="NKE111" s="364"/>
      <c r="NKF111" s="364"/>
      <c r="NKG111" s="364"/>
      <c r="NKH111" s="364"/>
      <c r="NKI111" s="364"/>
      <c r="NKJ111" s="364"/>
      <c r="NKK111" s="364"/>
      <c r="NKL111" s="364"/>
      <c r="NKM111" s="364"/>
      <c r="NKN111" s="364"/>
      <c r="NKO111" s="364"/>
      <c r="NKP111" s="364"/>
      <c r="NKQ111" s="364"/>
      <c r="NKR111" s="364"/>
      <c r="NKS111" s="364"/>
      <c r="NKT111" s="364"/>
      <c r="NKU111" s="364"/>
      <c r="NKV111" s="364"/>
      <c r="NKW111" s="364"/>
      <c r="NKX111" s="364"/>
      <c r="NKY111" s="364"/>
      <c r="NKZ111" s="364"/>
      <c r="NLA111" s="364"/>
      <c r="NLB111" s="364"/>
      <c r="NLC111" s="364"/>
      <c r="NLD111" s="364"/>
      <c r="NLE111" s="364"/>
      <c r="NLF111" s="364"/>
      <c r="NLG111" s="364"/>
      <c r="NLH111" s="364"/>
      <c r="NLI111" s="364"/>
      <c r="NLJ111" s="364"/>
      <c r="NLK111" s="364"/>
      <c r="NLL111" s="364"/>
      <c r="NLM111" s="364"/>
      <c r="NLN111" s="364"/>
      <c r="NLO111" s="364"/>
      <c r="NLP111" s="364"/>
      <c r="NLQ111" s="364"/>
      <c r="NLR111" s="364"/>
      <c r="NLS111" s="364"/>
      <c r="NLT111" s="364"/>
      <c r="NLU111" s="364"/>
      <c r="NLV111" s="364"/>
      <c r="NLW111" s="364"/>
      <c r="NLX111" s="364"/>
      <c r="NLY111" s="364"/>
      <c r="NLZ111" s="364"/>
      <c r="NMA111" s="364"/>
      <c r="NMB111" s="364"/>
      <c r="NMC111" s="364"/>
      <c r="NMD111" s="364"/>
      <c r="NME111" s="364"/>
      <c r="NMF111" s="364"/>
      <c r="NMG111" s="364"/>
      <c r="NMH111" s="364"/>
      <c r="NMI111" s="364"/>
      <c r="NMJ111" s="364"/>
      <c r="NMK111" s="364"/>
      <c r="NML111" s="364"/>
      <c r="NMM111" s="364"/>
      <c r="NMN111" s="364"/>
      <c r="NMO111" s="364"/>
      <c r="NMP111" s="364"/>
      <c r="NMQ111" s="364"/>
      <c r="NMR111" s="364"/>
      <c r="NMS111" s="364"/>
      <c r="NMT111" s="364"/>
      <c r="NMU111" s="364"/>
      <c r="NMV111" s="364"/>
      <c r="NMW111" s="364"/>
      <c r="NMX111" s="364"/>
      <c r="NMY111" s="364"/>
      <c r="NMZ111" s="364"/>
      <c r="NNA111" s="364"/>
      <c r="NNB111" s="364"/>
      <c r="NNC111" s="364"/>
      <c r="NND111" s="364"/>
      <c r="NNE111" s="364"/>
      <c r="NNF111" s="364"/>
      <c r="NNG111" s="364"/>
      <c r="NNH111" s="364"/>
      <c r="NNI111" s="364"/>
      <c r="NNJ111" s="364"/>
      <c r="NNK111" s="364"/>
      <c r="NNL111" s="364"/>
      <c r="NNM111" s="364"/>
      <c r="NNN111" s="364"/>
      <c r="NNO111" s="364"/>
      <c r="NNP111" s="364"/>
      <c r="NNQ111" s="364"/>
      <c r="NNR111" s="364"/>
      <c r="NNS111" s="364"/>
      <c r="NNT111" s="364"/>
      <c r="NNU111" s="364"/>
      <c r="NNV111" s="364"/>
      <c r="NNW111" s="364"/>
      <c r="NNX111" s="364"/>
      <c r="NNY111" s="364"/>
      <c r="NNZ111" s="364"/>
      <c r="NOA111" s="364"/>
      <c r="NOB111" s="364"/>
      <c r="NOC111" s="364"/>
      <c r="NOD111" s="364"/>
      <c r="NOE111" s="364"/>
      <c r="NOF111" s="364"/>
      <c r="NOG111" s="364"/>
      <c r="NOH111" s="364"/>
      <c r="NOI111" s="364"/>
      <c r="NOJ111" s="364"/>
      <c r="NOK111" s="364"/>
      <c r="NOL111" s="364"/>
      <c r="NOM111" s="364"/>
      <c r="NON111" s="364"/>
      <c r="NOO111" s="364"/>
      <c r="NOP111" s="364"/>
      <c r="NOQ111" s="364"/>
      <c r="NOR111" s="364"/>
      <c r="NOS111" s="364"/>
      <c r="NOT111" s="364"/>
      <c r="NOU111" s="364"/>
      <c r="NOV111" s="364"/>
      <c r="NOW111" s="364"/>
      <c r="NOX111" s="364"/>
      <c r="NOY111" s="364"/>
      <c r="NOZ111" s="364"/>
      <c r="NPA111" s="364"/>
      <c r="NPB111" s="364"/>
      <c r="NPC111" s="364"/>
      <c r="NPD111" s="364"/>
      <c r="NPE111" s="364"/>
      <c r="NPF111" s="364"/>
      <c r="NPG111" s="364"/>
      <c r="NPH111" s="364"/>
      <c r="NPI111" s="364"/>
      <c r="NPJ111" s="364"/>
      <c r="NPK111" s="364"/>
      <c r="NPL111" s="364"/>
      <c r="NPM111" s="364"/>
      <c r="NPN111" s="364"/>
      <c r="NPO111" s="364"/>
      <c r="NPP111" s="364"/>
      <c r="NPQ111" s="364"/>
      <c r="NPR111" s="364"/>
      <c r="NPS111" s="364"/>
      <c r="NPT111" s="364"/>
      <c r="NPU111" s="364"/>
      <c r="NPV111" s="364"/>
      <c r="NPW111" s="364"/>
      <c r="NPX111" s="364"/>
      <c r="NPY111" s="364"/>
      <c r="NPZ111" s="364"/>
      <c r="NQA111" s="364"/>
      <c r="NQB111" s="364"/>
      <c r="NQC111" s="364"/>
      <c r="NQD111" s="364"/>
      <c r="NQE111" s="364"/>
      <c r="NQF111" s="364"/>
      <c r="NQG111" s="364"/>
      <c r="NQH111" s="364"/>
      <c r="NQI111" s="364"/>
      <c r="NQJ111" s="364"/>
      <c r="NQK111" s="364"/>
      <c r="NQL111" s="364"/>
      <c r="NQM111" s="364"/>
      <c r="NQN111" s="364"/>
      <c r="NQO111" s="364"/>
      <c r="NQP111" s="364"/>
      <c r="NQQ111" s="364"/>
      <c r="NQR111" s="364"/>
      <c r="NQS111" s="364"/>
      <c r="NQT111" s="364"/>
      <c r="NQU111" s="364"/>
      <c r="NQV111" s="364"/>
      <c r="NQW111" s="364"/>
      <c r="NQX111" s="364"/>
      <c r="NQY111" s="364"/>
      <c r="NQZ111" s="364"/>
      <c r="NRA111" s="364"/>
      <c r="NRB111" s="364"/>
      <c r="NRC111" s="364"/>
      <c r="NRD111" s="364"/>
      <c r="NRE111" s="364"/>
      <c r="NRF111" s="364"/>
      <c r="NRG111" s="364"/>
      <c r="NRH111" s="364"/>
      <c r="NRI111" s="364"/>
      <c r="NRJ111" s="364"/>
      <c r="NRK111" s="364"/>
      <c r="NRL111" s="364"/>
      <c r="NRM111" s="364"/>
      <c r="NRN111" s="364"/>
      <c r="NRO111" s="364"/>
      <c r="NRP111" s="364"/>
      <c r="NRQ111" s="364"/>
      <c r="NRR111" s="364"/>
      <c r="NRS111" s="364"/>
      <c r="NRT111" s="364"/>
      <c r="NRU111" s="364"/>
      <c r="NRV111" s="364"/>
      <c r="NRW111" s="364"/>
      <c r="NRX111" s="364"/>
      <c r="NRY111" s="364"/>
      <c r="NRZ111" s="364"/>
      <c r="NSA111" s="364"/>
      <c r="NSB111" s="364"/>
      <c r="NSC111" s="364"/>
      <c r="NSD111" s="364"/>
      <c r="NSE111" s="364"/>
      <c r="NSF111" s="364"/>
      <c r="NSG111" s="364"/>
      <c r="NSH111" s="364"/>
      <c r="NSI111" s="364"/>
      <c r="NSJ111" s="364"/>
      <c r="NSK111" s="364"/>
      <c r="NSL111" s="364"/>
      <c r="NSM111" s="364"/>
      <c r="NSN111" s="364"/>
      <c r="NSO111" s="364"/>
      <c r="NSP111" s="364"/>
      <c r="NSQ111" s="364"/>
      <c r="NSR111" s="364"/>
      <c r="NSS111" s="364"/>
      <c r="NST111" s="364"/>
      <c r="NSU111" s="364"/>
      <c r="NSV111" s="364"/>
      <c r="NSW111" s="364"/>
      <c r="NSX111" s="364"/>
      <c r="NSY111" s="364"/>
      <c r="NSZ111" s="364"/>
      <c r="NTA111" s="364"/>
      <c r="NTB111" s="364"/>
      <c r="NTC111" s="364"/>
      <c r="NTD111" s="364"/>
      <c r="NTE111" s="364"/>
      <c r="NTF111" s="364"/>
      <c r="NTG111" s="364"/>
      <c r="NTH111" s="364"/>
      <c r="NTI111" s="364"/>
      <c r="NTJ111" s="364"/>
      <c r="NTK111" s="364"/>
      <c r="NTL111" s="364"/>
      <c r="NTM111" s="364"/>
      <c r="NTN111" s="364"/>
      <c r="NTO111" s="364"/>
      <c r="NTP111" s="364"/>
      <c r="NTQ111" s="364"/>
      <c r="NTR111" s="364"/>
      <c r="NTS111" s="364"/>
      <c r="NTT111" s="364"/>
      <c r="NTU111" s="364"/>
      <c r="NTV111" s="364"/>
      <c r="NTW111" s="364"/>
      <c r="NTX111" s="364"/>
      <c r="NTY111" s="364"/>
      <c r="NTZ111" s="364"/>
      <c r="NUA111" s="364"/>
      <c r="NUB111" s="364"/>
      <c r="NUC111" s="364"/>
      <c r="NUD111" s="364"/>
      <c r="NUE111" s="364"/>
      <c r="NUF111" s="364"/>
      <c r="NUG111" s="364"/>
      <c r="NUH111" s="364"/>
      <c r="NUI111" s="364"/>
      <c r="NUJ111" s="364"/>
      <c r="NUK111" s="364"/>
      <c r="NUL111" s="364"/>
      <c r="NUM111" s="364"/>
      <c r="NUN111" s="364"/>
      <c r="NUO111" s="364"/>
      <c r="NUP111" s="364"/>
      <c r="NUQ111" s="364"/>
      <c r="NUR111" s="364"/>
      <c r="NUS111" s="364"/>
      <c r="NUT111" s="364"/>
      <c r="NUU111" s="364"/>
      <c r="NUV111" s="364"/>
      <c r="NUW111" s="364"/>
      <c r="NUX111" s="364"/>
      <c r="NUY111" s="364"/>
      <c r="NUZ111" s="364"/>
      <c r="NVA111" s="364"/>
      <c r="NVB111" s="364"/>
      <c r="NVC111" s="364"/>
      <c r="NVD111" s="364"/>
      <c r="NVE111" s="364"/>
      <c r="NVF111" s="364"/>
      <c r="NVG111" s="364"/>
      <c r="NVH111" s="364"/>
      <c r="NVI111" s="364"/>
      <c r="NVJ111" s="364"/>
      <c r="NVK111" s="364"/>
      <c r="NVL111" s="364"/>
      <c r="NVM111" s="364"/>
      <c r="NVN111" s="364"/>
      <c r="NVO111" s="364"/>
      <c r="NVP111" s="364"/>
      <c r="NVQ111" s="364"/>
      <c r="NVR111" s="364"/>
      <c r="NVS111" s="364"/>
      <c r="NVT111" s="364"/>
      <c r="NVU111" s="364"/>
      <c r="NVV111" s="364"/>
      <c r="NVW111" s="364"/>
      <c r="NVX111" s="364"/>
      <c r="NVY111" s="364"/>
      <c r="NVZ111" s="364"/>
      <c r="NWA111" s="364"/>
      <c r="NWB111" s="364"/>
      <c r="NWC111" s="364"/>
      <c r="NWD111" s="364"/>
      <c r="NWE111" s="364"/>
      <c r="NWF111" s="364"/>
      <c r="NWG111" s="364"/>
      <c r="NWH111" s="364"/>
      <c r="NWI111" s="364"/>
      <c r="NWJ111" s="364"/>
      <c r="NWK111" s="364"/>
      <c r="NWL111" s="364"/>
      <c r="NWM111" s="364"/>
      <c r="NWN111" s="364"/>
      <c r="NWO111" s="364"/>
      <c r="NWP111" s="364"/>
      <c r="NWQ111" s="364"/>
      <c r="NWR111" s="364"/>
      <c r="NWS111" s="364"/>
      <c r="NWT111" s="364"/>
      <c r="NWU111" s="364"/>
      <c r="NWV111" s="364"/>
      <c r="NWW111" s="364"/>
      <c r="NWX111" s="364"/>
      <c r="NWY111" s="364"/>
      <c r="NWZ111" s="364"/>
      <c r="NXA111" s="364"/>
      <c r="NXB111" s="364"/>
      <c r="NXC111" s="364"/>
      <c r="NXD111" s="364"/>
      <c r="NXE111" s="364"/>
      <c r="NXF111" s="364"/>
      <c r="NXG111" s="364"/>
      <c r="NXH111" s="364"/>
      <c r="NXI111" s="364"/>
      <c r="NXJ111" s="364"/>
      <c r="NXK111" s="364"/>
      <c r="NXL111" s="364"/>
      <c r="NXM111" s="364"/>
      <c r="NXN111" s="364"/>
      <c r="NXO111" s="364"/>
      <c r="NXP111" s="364"/>
      <c r="NXQ111" s="364"/>
      <c r="NXR111" s="364"/>
      <c r="NXS111" s="364"/>
      <c r="NXT111" s="364"/>
      <c r="NXU111" s="364"/>
      <c r="NXV111" s="364"/>
      <c r="NXW111" s="364"/>
      <c r="NXX111" s="364"/>
      <c r="NXY111" s="364"/>
      <c r="NXZ111" s="364"/>
      <c r="NYA111" s="364"/>
      <c r="NYB111" s="364"/>
      <c r="NYC111" s="364"/>
      <c r="NYD111" s="364"/>
      <c r="NYE111" s="364"/>
      <c r="NYF111" s="364"/>
      <c r="NYG111" s="364"/>
      <c r="NYH111" s="364"/>
      <c r="NYI111" s="364"/>
      <c r="NYJ111" s="364"/>
      <c r="NYK111" s="364"/>
      <c r="NYL111" s="364"/>
      <c r="NYM111" s="364"/>
      <c r="NYN111" s="364"/>
      <c r="NYO111" s="364"/>
      <c r="NYP111" s="364"/>
      <c r="NYQ111" s="364"/>
      <c r="NYR111" s="364"/>
      <c r="NYS111" s="364"/>
      <c r="NYT111" s="364"/>
      <c r="NYU111" s="364"/>
      <c r="NYV111" s="364"/>
      <c r="NYW111" s="364"/>
      <c r="NYX111" s="364"/>
      <c r="NYY111" s="364"/>
      <c r="NYZ111" s="364"/>
      <c r="NZA111" s="364"/>
      <c r="NZB111" s="364"/>
      <c r="NZC111" s="364"/>
      <c r="NZD111" s="364"/>
      <c r="NZE111" s="364"/>
      <c r="NZF111" s="364"/>
      <c r="NZG111" s="364"/>
      <c r="NZH111" s="364"/>
      <c r="NZI111" s="364"/>
      <c r="NZJ111" s="364"/>
      <c r="NZK111" s="364"/>
      <c r="NZL111" s="364"/>
      <c r="NZM111" s="364"/>
      <c r="NZN111" s="364"/>
      <c r="NZO111" s="364"/>
      <c r="NZP111" s="364"/>
      <c r="NZQ111" s="364"/>
      <c r="NZR111" s="364"/>
      <c r="NZS111" s="364"/>
      <c r="NZT111" s="364"/>
      <c r="NZU111" s="364"/>
      <c r="NZV111" s="364"/>
      <c r="NZW111" s="364"/>
      <c r="NZX111" s="364"/>
      <c r="NZY111" s="364"/>
      <c r="NZZ111" s="364"/>
      <c r="OAA111" s="364"/>
      <c r="OAB111" s="364"/>
      <c r="OAC111" s="364"/>
      <c r="OAD111" s="364"/>
      <c r="OAE111" s="364"/>
      <c r="OAF111" s="364"/>
      <c r="OAG111" s="364"/>
      <c r="OAH111" s="364"/>
      <c r="OAI111" s="364"/>
      <c r="OAJ111" s="364"/>
      <c r="OAK111" s="364"/>
      <c r="OAL111" s="364"/>
      <c r="OAM111" s="364"/>
      <c r="OAN111" s="364"/>
      <c r="OAO111" s="364"/>
      <c r="OAP111" s="364"/>
      <c r="OAQ111" s="364"/>
      <c r="OAR111" s="364"/>
      <c r="OAS111" s="364"/>
      <c r="OAT111" s="364"/>
      <c r="OAU111" s="364"/>
      <c r="OAV111" s="364"/>
      <c r="OAW111" s="364"/>
      <c r="OAX111" s="364"/>
      <c r="OAY111" s="364"/>
      <c r="OAZ111" s="364"/>
      <c r="OBA111" s="364"/>
      <c r="OBB111" s="364"/>
      <c r="OBC111" s="364"/>
      <c r="OBD111" s="364"/>
      <c r="OBE111" s="364"/>
      <c r="OBF111" s="364"/>
      <c r="OBG111" s="364"/>
      <c r="OBH111" s="364"/>
      <c r="OBI111" s="364"/>
      <c r="OBJ111" s="364"/>
      <c r="OBK111" s="364"/>
      <c r="OBL111" s="364"/>
      <c r="OBM111" s="364"/>
      <c r="OBN111" s="364"/>
      <c r="OBO111" s="364"/>
      <c r="OBP111" s="364"/>
      <c r="OBQ111" s="364"/>
      <c r="OBR111" s="364"/>
      <c r="OBS111" s="364"/>
      <c r="OBT111" s="364"/>
      <c r="OBU111" s="364"/>
      <c r="OBV111" s="364"/>
      <c r="OBW111" s="364"/>
      <c r="OBX111" s="364"/>
      <c r="OBY111" s="364"/>
      <c r="OBZ111" s="364"/>
      <c r="OCA111" s="364"/>
      <c r="OCB111" s="364"/>
      <c r="OCC111" s="364"/>
      <c r="OCD111" s="364"/>
      <c r="OCE111" s="364"/>
      <c r="OCF111" s="364"/>
      <c r="OCG111" s="364"/>
      <c r="OCH111" s="364"/>
      <c r="OCI111" s="364"/>
      <c r="OCJ111" s="364"/>
      <c r="OCK111" s="364"/>
      <c r="OCL111" s="364"/>
      <c r="OCM111" s="364"/>
      <c r="OCN111" s="364"/>
      <c r="OCO111" s="364"/>
      <c r="OCP111" s="364"/>
      <c r="OCQ111" s="364"/>
      <c r="OCR111" s="364"/>
      <c r="OCS111" s="364"/>
      <c r="OCT111" s="364"/>
      <c r="OCU111" s="364"/>
      <c r="OCV111" s="364"/>
      <c r="OCW111" s="364"/>
      <c r="OCX111" s="364"/>
      <c r="OCY111" s="364"/>
      <c r="OCZ111" s="364"/>
      <c r="ODA111" s="364"/>
      <c r="ODB111" s="364"/>
      <c r="ODC111" s="364"/>
      <c r="ODD111" s="364"/>
      <c r="ODE111" s="364"/>
      <c r="ODF111" s="364"/>
      <c r="ODG111" s="364"/>
      <c r="ODH111" s="364"/>
      <c r="ODI111" s="364"/>
      <c r="ODJ111" s="364"/>
      <c r="ODK111" s="364"/>
      <c r="ODL111" s="364"/>
      <c r="ODM111" s="364"/>
      <c r="ODN111" s="364"/>
      <c r="ODO111" s="364"/>
      <c r="ODP111" s="364"/>
      <c r="ODQ111" s="364"/>
      <c r="ODR111" s="364"/>
      <c r="ODS111" s="364"/>
      <c r="ODT111" s="364"/>
      <c r="ODU111" s="364"/>
      <c r="ODV111" s="364"/>
      <c r="ODW111" s="364"/>
      <c r="ODX111" s="364"/>
      <c r="ODY111" s="364"/>
      <c r="ODZ111" s="364"/>
      <c r="OEA111" s="364"/>
      <c r="OEB111" s="364"/>
      <c r="OEC111" s="364"/>
      <c r="OED111" s="364"/>
      <c r="OEE111" s="364"/>
      <c r="OEF111" s="364"/>
      <c r="OEG111" s="364"/>
      <c r="OEH111" s="364"/>
      <c r="OEI111" s="364"/>
      <c r="OEJ111" s="364"/>
      <c r="OEK111" s="364"/>
      <c r="OEL111" s="364"/>
      <c r="OEM111" s="364"/>
      <c r="OEN111" s="364"/>
      <c r="OEO111" s="364"/>
      <c r="OEP111" s="364"/>
      <c r="OEQ111" s="364"/>
      <c r="OER111" s="364"/>
      <c r="OES111" s="364"/>
      <c r="OET111" s="364"/>
      <c r="OEU111" s="364"/>
      <c r="OEV111" s="364"/>
      <c r="OEW111" s="364"/>
      <c r="OEX111" s="364"/>
      <c r="OEY111" s="364"/>
      <c r="OEZ111" s="364"/>
      <c r="OFA111" s="364"/>
      <c r="OFB111" s="364"/>
      <c r="OFC111" s="364"/>
      <c r="OFD111" s="364"/>
      <c r="OFE111" s="364"/>
      <c r="OFF111" s="364"/>
      <c r="OFG111" s="364"/>
      <c r="OFH111" s="364"/>
      <c r="OFI111" s="364"/>
      <c r="OFJ111" s="364"/>
      <c r="OFK111" s="364"/>
      <c r="OFL111" s="364"/>
      <c r="OFM111" s="364"/>
      <c r="OFN111" s="364"/>
      <c r="OFO111" s="364"/>
      <c r="OFP111" s="364"/>
      <c r="OFQ111" s="364"/>
      <c r="OFR111" s="364"/>
      <c r="OFS111" s="364"/>
      <c r="OFT111" s="364"/>
      <c r="OFU111" s="364"/>
      <c r="OFV111" s="364"/>
      <c r="OFW111" s="364"/>
      <c r="OFX111" s="364"/>
      <c r="OFY111" s="364"/>
      <c r="OFZ111" s="364"/>
      <c r="OGA111" s="364"/>
      <c r="OGB111" s="364"/>
      <c r="OGC111" s="364"/>
      <c r="OGD111" s="364"/>
      <c r="OGE111" s="364"/>
      <c r="OGF111" s="364"/>
      <c r="OGG111" s="364"/>
      <c r="OGH111" s="364"/>
      <c r="OGI111" s="364"/>
      <c r="OGJ111" s="364"/>
      <c r="OGK111" s="364"/>
      <c r="OGL111" s="364"/>
      <c r="OGM111" s="364"/>
      <c r="OGN111" s="364"/>
      <c r="OGO111" s="364"/>
      <c r="OGP111" s="364"/>
      <c r="OGQ111" s="364"/>
      <c r="OGR111" s="364"/>
      <c r="OGS111" s="364"/>
      <c r="OGT111" s="364"/>
      <c r="OGU111" s="364"/>
      <c r="OGV111" s="364"/>
      <c r="OGW111" s="364"/>
      <c r="OGX111" s="364"/>
      <c r="OGY111" s="364"/>
      <c r="OGZ111" s="364"/>
      <c r="OHA111" s="364"/>
      <c r="OHB111" s="364"/>
      <c r="OHC111" s="364"/>
      <c r="OHD111" s="364"/>
      <c r="OHE111" s="364"/>
      <c r="OHF111" s="364"/>
      <c r="OHG111" s="364"/>
      <c r="OHH111" s="364"/>
      <c r="OHI111" s="364"/>
      <c r="OHJ111" s="364"/>
      <c r="OHK111" s="364"/>
      <c r="OHL111" s="364"/>
      <c r="OHM111" s="364"/>
      <c r="OHN111" s="364"/>
      <c r="OHO111" s="364"/>
      <c r="OHP111" s="364"/>
      <c r="OHQ111" s="364"/>
      <c r="OHR111" s="364"/>
      <c r="OHS111" s="364"/>
      <c r="OHT111" s="364"/>
      <c r="OHU111" s="364"/>
      <c r="OHV111" s="364"/>
      <c r="OHW111" s="364"/>
      <c r="OHX111" s="364"/>
      <c r="OHY111" s="364"/>
      <c r="OHZ111" s="364"/>
      <c r="OIA111" s="364"/>
      <c r="OIB111" s="364"/>
      <c r="OIC111" s="364"/>
      <c r="OID111" s="364"/>
      <c r="OIE111" s="364"/>
      <c r="OIF111" s="364"/>
      <c r="OIG111" s="364"/>
      <c r="OIH111" s="364"/>
      <c r="OII111" s="364"/>
      <c r="OIJ111" s="364"/>
      <c r="OIK111" s="364"/>
      <c r="OIL111" s="364"/>
      <c r="OIM111" s="364"/>
      <c r="OIN111" s="364"/>
      <c r="OIO111" s="364"/>
      <c r="OIP111" s="364"/>
      <c r="OIQ111" s="364"/>
      <c r="OIR111" s="364"/>
      <c r="OIS111" s="364"/>
      <c r="OIT111" s="364"/>
      <c r="OIU111" s="364"/>
      <c r="OIV111" s="364"/>
      <c r="OIW111" s="364"/>
      <c r="OIX111" s="364"/>
      <c r="OIY111" s="364"/>
      <c r="OIZ111" s="364"/>
      <c r="OJA111" s="364"/>
      <c r="OJB111" s="364"/>
      <c r="OJC111" s="364"/>
      <c r="OJD111" s="364"/>
      <c r="OJE111" s="364"/>
      <c r="OJF111" s="364"/>
      <c r="OJG111" s="364"/>
      <c r="OJH111" s="364"/>
      <c r="OJI111" s="364"/>
      <c r="OJJ111" s="364"/>
      <c r="OJK111" s="364"/>
      <c r="OJL111" s="364"/>
      <c r="OJM111" s="364"/>
      <c r="OJN111" s="364"/>
      <c r="OJO111" s="364"/>
      <c r="OJP111" s="364"/>
      <c r="OJQ111" s="364"/>
      <c r="OJR111" s="364"/>
      <c r="OJS111" s="364"/>
      <c r="OJT111" s="364"/>
      <c r="OJU111" s="364"/>
      <c r="OJV111" s="364"/>
      <c r="OJW111" s="364"/>
      <c r="OJX111" s="364"/>
      <c r="OJY111" s="364"/>
      <c r="OJZ111" s="364"/>
      <c r="OKA111" s="364"/>
      <c r="OKB111" s="364"/>
      <c r="OKC111" s="364"/>
      <c r="OKD111" s="364"/>
      <c r="OKE111" s="364"/>
      <c r="OKF111" s="364"/>
      <c r="OKG111" s="364"/>
      <c r="OKH111" s="364"/>
      <c r="OKI111" s="364"/>
      <c r="OKJ111" s="364"/>
      <c r="OKK111" s="364"/>
      <c r="OKL111" s="364"/>
      <c r="OKM111" s="364"/>
      <c r="OKN111" s="364"/>
      <c r="OKO111" s="364"/>
      <c r="OKP111" s="364"/>
      <c r="OKQ111" s="364"/>
      <c r="OKR111" s="364"/>
      <c r="OKS111" s="364"/>
      <c r="OKT111" s="364"/>
      <c r="OKU111" s="364"/>
      <c r="OKV111" s="364"/>
      <c r="OKW111" s="364"/>
      <c r="OKX111" s="364"/>
      <c r="OKY111" s="364"/>
      <c r="OKZ111" s="364"/>
      <c r="OLA111" s="364"/>
      <c r="OLB111" s="364"/>
      <c r="OLC111" s="364"/>
      <c r="OLD111" s="364"/>
      <c r="OLE111" s="364"/>
      <c r="OLF111" s="364"/>
      <c r="OLG111" s="364"/>
      <c r="OLH111" s="364"/>
      <c r="OLI111" s="364"/>
      <c r="OLJ111" s="364"/>
      <c r="OLK111" s="364"/>
      <c r="OLL111" s="364"/>
      <c r="OLM111" s="364"/>
      <c r="OLN111" s="364"/>
      <c r="OLO111" s="364"/>
      <c r="OLP111" s="364"/>
      <c r="OLQ111" s="364"/>
      <c r="OLR111" s="364"/>
      <c r="OLS111" s="364"/>
      <c r="OLT111" s="364"/>
      <c r="OLU111" s="364"/>
      <c r="OLV111" s="364"/>
      <c r="OLW111" s="364"/>
      <c r="OLX111" s="364"/>
      <c r="OLY111" s="364"/>
      <c r="OLZ111" s="364"/>
      <c r="OMA111" s="364"/>
      <c r="OMB111" s="364"/>
      <c r="OMC111" s="364"/>
      <c r="OMD111" s="364"/>
      <c r="OME111" s="364"/>
      <c r="OMF111" s="364"/>
      <c r="OMG111" s="364"/>
      <c r="OMH111" s="364"/>
      <c r="OMI111" s="364"/>
      <c r="OMJ111" s="364"/>
      <c r="OMK111" s="364"/>
      <c r="OML111" s="364"/>
      <c r="OMM111" s="364"/>
      <c r="OMN111" s="364"/>
      <c r="OMO111" s="364"/>
      <c r="OMP111" s="364"/>
      <c r="OMQ111" s="364"/>
      <c r="OMR111" s="364"/>
      <c r="OMS111" s="364"/>
      <c r="OMT111" s="364"/>
      <c r="OMU111" s="364"/>
      <c r="OMV111" s="364"/>
      <c r="OMW111" s="364"/>
      <c r="OMX111" s="364"/>
      <c r="OMY111" s="364"/>
      <c r="OMZ111" s="364"/>
      <c r="ONA111" s="364"/>
      <c r="ONB111" s="364"/>
      <c r="ONC111" s="364"/>
      <c r="OND111" s="364"/>
      <c r="ONE111" s="364"/>
      <c r="ONF111" s="364"/>
      <c r="ONG111" s="364"/>
      <c r="ONH111" s="364"/>
      <c r="ONI111" s="364"/>
      <c r="ONJ111" s="364"/>
      <c r="ONK111" s="364"/>
      <c r="ONL111" s="364"/>
      <c r="ONM111" s="364"/>
      <c r="ONN111" s="364"/>
      <c r="ONO111" s="364"/>
      <c r="ONP111" s="364"/>
      <c r="ONQ111" s="364"/>
      <c r="ONR111" s="364"/>
      <c r="ONS111" s="364"/>
      <c r="ONT111" s="364"/>
      <c r="ONU111" s="364"/>
      <c r="ONV111" s="364"/>
      <c r="ONW111" s="364"/>
      <c r="ONX111" s="364"/>
      <c r="ONY111" s="364"/>
      <c r="ONZ111" s="364"/>
      <c r="OOA111" s="364"/>
      <c r="OOB111" s="364"/>
      <c r="OOC111" s="364"/>
      <c r="OOD111" s="364"/>
      <c r="OOE111" s="364"/>
      <c r="OOF111" s="364"/>
      <c r="OOG111" s="364"/>
      <c r="OOH111" s="364"/>
      <c r="OOI111" s="364"/>
      <c r="OOJ111" s="364"/>
      <c r="OOK111" s="364"/>
      <c r="OOL111" s="364"/>
      <c r="OOM111" s="364"/>
      <c r="OON111" s="364"/>
      <c r="OOO111" s="364"/>
      <c r="OOP111" s="364"/>
      <c r="OOQ111" s="364"/>
      <c r="OOR111" s="364"/>
      <c r="OOS111" s="364"/>
      <c r="OOT111" s="364"/>
      <c r="OOU111" s="364"/>
      <c r="OOV111" s="364"/>
      <c r="OOW111" s="364"/>
      <c r="OOX111" s="364"/>
      <c r="OOY111" s="364"/>
      <c r="OOZ111" s="364"/>
      <c r="OPA111" s="364"/>
      <c r="OPB111" s="364"/>
      <c r="OPC111" s="364"/>
      <c r="OPD111" s="364"/>
      <c r="OPE111" s="364"/>
      <c r="OPF111" s="364"/>
      <c r="OPG111" s="364"/>
      <c r="OPH111" s="364"/>
      <c r="OPI111" s="364"/>
      <c r="OPJ111" s="364"/>
      <c r="OPK111" s="364"/>
      <c r="OPL111" s="364"/>
      <c r="OPM111" s="364"/>
      <c r="OPN111" s="364"/>
      <c r="OPO111" s="364"/>
      <c r="OPP111" s="364"/>
      <c r="OPQ111" s="364"/>
      <c r="OPR111" s="364"/>
      <c r="OPS111" s="364"/>
      <c r="OPT111" s="364"/>
      <c r="OPU111" s="364"/>
      <c r="OPV111" s="364"/>
      <c r="OPW111" s="364"/>
      <c r="OPX111" s="364"/>
      <c r="OPY111" s="364"/>
      <c r="OPZ111" s="364"/>
      <c r="OQA111" s="364"/>
      <c r="OQB111" s="364"/>
      <c r="OQC111" s="364"/>
      <c r="OQD111" s="364"/>
      <c r="OQE111" s="364"/>
      <c r="OQF111" s="364"/>
      <c r="OQG111" s="364"/>
      <c r="OQH111" s="364"/>
      <c r="OQI111" s="364"/>
      <c r="OQJ111" s="364"/>
      <c r="OQK111" s="364"/>
      <c r="OQL111" s="364"/>
      <c r="OQM111" s="364"/>
      <c r="OQN111" s="364"/>
      <c r="OQO111" s="364"/>
      <c r="OQP111" s="364"/>
      <c r="OQQ111" s="364"/>
      <c r="OQR111" s="364"/>
      <c r="OQS111" s="364"/>
      <c r="OQT111" s="364"/>
      <c r="OQU111" s="364"/>
      <c r="OQV111" s="364"/>
      <c r="OQW111" s="364"/>
      <c r="OQX111" s="364"/>
      <c r="OQY111" s="364"/>
      <c r="OQZ111" s="364"/>
      <c r="ORA111" s="364"/>
      <c r="ORB111" s="364"/>
      <c r="ORC111" s="364"/>
      <c r="ORD111" s="364"/>
      <c r="ORE111" s="364"/>
      <c r="ORF111" s="364"/>
      <c r="ORG111" s="364"/>
      <c r="ORH111" s="364"/>
      <c r="ORI111" s="364"/>
      <c r="ORJ111" s="364"/>
      <c r="ORK111" s="364"/>
      <c r="ORL111" s="364"/>
      <c r="ORM111" s="364"/>
      <c r="ORN111" s="364"/>
      <c r="ORO111" s="364"/>
      <c r="ORP111" s="364"/>
      <c r="ORQ111" s="364"/>
      <c r="ORR111" s="364"/>
      <c r="ORS111" s="364"/>
      <c r="ORT111" s="364"/>
      <c r="ORU111" s="364"/>
      <c r="ORV111" s="364"/>
      <c r="ORW111" s="364"/>
      <c r="ORX111" s="364"/>
      <c r="ORY111" s="364"/>
      <c r="ORZ111" s="364"/>
      <c r="OSA111" s="364"/>
      <c r="OSB111" s="364"/>
      <c r="OSC111" s="364"/>
      <c r="OSD111" s="364"/>
      <c r="OSE111" s="364"/>
      <c r="OSF111" s="364"/>
      <c r="OSG111" s="364"/>
      <c r="OSH111" s="364"/>
      <c r="OSI111" s="364"/>
      <c r="OSJ111" s="364"/>
      <c r="OSK111" s="364"/>
      <c r="OSL111" s="364"/>
      <c r="OSM111" s="364"/>
      <c r="OSN111" s="364"/>
      <c r="OSO111" s="364"/>
      <c r="OSP111" s="364"/>
      <c r="OSQ111" s="364"/>
      <c r="OSR111" s="364"/>
      <c r="OSS111" s="364"/>
      <c r="OST111" s="364"/>
      <c r="OSU111" s="364"/>
      <c r="OSV111" s="364"/>
      <c r="OSW111" s="364"/>
      <c r="OSX111" s="364"/>
      <c r="OSY111" s="364"/>
      <c r="OSZ111" s="364"/>
      <c r="OTA111" s="364"/>
      <c r="OTB111" s="364"/>
      <c r="OTC111" s="364"/>
      <c r="OTD111" s="364"/>
      <c r="OTE111" s="364"/>
      <c r="OTF111" s="364"/>
      <c r="OTG111" s="364"/>
      <c r="OTH111" s="364"/>
      <c r="OTI111" s="364"/>
      <c r="OTJ111" s="364"/>
      <c r="OTK111" s="364"/>
      <c r="OTL111" s="364"/>
      <c r="OTM111" s="364"/>
      <c r="OTN111" s="364"/>
      <c r="OTO111" s="364"/>
      <c r="OTP111" s="364"/>
      <c r="OTQ111" s="364"/>
      <c r="OTR111" s="364"/>
      <c r="OTS111" s="364"/>
      <c r="OTT111" s="364"/>
      <c r="OTU111" s="364"/>
      <c r="OTV111" s="364"/>
      <c r="OTW111" s="364"/>
      <c r="OTX111" s="364"/>
      <c r="OTY111" s="364"/>
      <c r="OTZ111" s="364"/>
      <c r="OUA111" s="364"/>
      <c r="OUB111" s="364"/>
      <c r="OUC111" s="364"/>
      <c r="OUD111" s="364"/>
      <c r="OUE111" s="364"/>
      <c r="OUF111" s="364"/>
      <c r="OUG111" s="364"/>
      <c r="OUH111" s="364"/>
      <c r="OUI111" s="364"/>
      <c r="OUJ111" s="364"/>
      <c r="OUK111" s="364"/>
      <c r="OUL111" s="364"/>
      <c r="OUM111" s="364"/>
      <c r="OUN111" s="364"/>
      <c r="OUO111" s="364"/>
      <c r="OUP111" s="364"/>
      <c r="OUQ111" s="364"/>
      <c r="OUR111" s="364"/>
      <c r="OUS111" s="364"/>
      <c r="OUT111" s="364"/>
      <c r="OUU111" s="364"/>
      <c r="OUV111" s="364"/>
      <c r="OUW111" s="364"/>
      <c r="OUX111" s="364"/>
      <c r="OUY111" s="364"/>
      <c r="OUZ111" s="364"/>
      <c r="OVA111" s="364"/>
      <c r="OVB111" s="364"/>
      <c r="OVC111" s="364"/>
      <c r="OVD111" s="364"/>
      <c r="OVE111" s="364"/>
      <c r="OVF111" s="364"/>
      <c r="OVG111" s="364"/>
      <c r="OVH111" s="364"/>
      <c r="OVI111" s="364"/>
      <c r="OVJ111" s="364"/>
      <c r="OVK111" s="364"/>
      <c r="OVL111" s="364"/>
      <c r="OVM111" s="364"/>
      <c r="OVN111" s="364"/>
      <c r="OVO111" s="364"/>
      <c r="OVP111" s="364"/>
      <c r="OVQ111" s="364"/>
      <c r="OVR111" s="364"/>
      <c r="OVS111" s="364"/>
      <c r="OVT111" s="364"/>
      <c r="OVU111" s="364"/>
      <c r="OVV111" s="364"/>
      <c r="OVW111" s="364"/>
      <c r="OVX111" s="364"/>
      <c r="OVY111" s="364"/>
      <c r="OVZ111" s="364"/>
      <c r="OWA111" s="364"/>
      <c r="OWB111" s="364"/>
      <c r="OWC111" s="364"/>
      <c r="OWD111" s="364"/>
      <c r="OWE111" s="364"/>
      <c r="OWF111" s="364"/>
      <c r="OWG111" s="364"/>
      <c r="OWH111" s="364"/>
      <c r="OWI111" s="364"/>
      <c r="OWJ111" s="364"/>
      <c r="OWK111" s="364"/>
      <c r="OWL111" s="364"/>
      <c r="OWM111" s="364"/>
      <c r="OWN111" s="364"/>
      <c r="OWO111" s="364"/>
      <c r="OWP111" s="364"/>
      <c r="OWQ111" s="364"/>
      <c r="OWR111" s="364"/>
      <c r="OWS111" s="364"/>
      <c r="OWT111" s="364"/>
      <c r="OWU111" s="364"/>
      <c r="OWV111" s="364"/>
      <c r="OWW111" s="364"/>
      <c r="OWX111" s="364"/>
      <c r="OWY111" s="364"/>
      <c r="OWZ111" s="364"/>
      <c r="OXA111" s="364"/>
      <c r="OXB111" s="364"/>
      <c r="OXC111" s="364"/>
      <c r="OXD111" s="364"/>
      <c r="OXE111" s="364"/>
      <c r="OXF111" s="364"/>
      <c r="OXG111" s="364"/>
      <c r="OXH111" s="364"/>
      <c r="OXI111" s="364"/>
      <c r="OXJ111" s="364"/>
      <c r="OXK111" s="364"/>
      <c r="OXL111" s="364"/>
      <c r="OXM111" s="364"/>
      <c r="OXN111" s="364"/>
      <c r="OXO111" s="364"/>
      <c r="OXP111" s="364"/>
      <c r="OXQ111" s="364"/>
      <c r="OXR111" s="364"/>
      <c r="OXS111" s="364"/>
      <c r="OXT111" s="364"/>
      <c r="OXU111" s="364"/>
      <c r="OXV111" s="364"/>
      <c r="OXW111" s="364"/>
      <c r="OXX111" s="364"/>
      <c r="OXY111" s="364"/>
      <c r="OXZ111" s="364"/>
      <c r="OYA111" s="364"/>
      <c r="OYB111" s="364"/>
      <c r="OYC111" s="364"/>
      <c r="OYD111" s="364"/>
      <c r="OYE111" s="364"/>
      <c r="OYF111" s="364"/>
      <c r="OYG111" s="364"/>
      <c r="OYH111" s="364"/>
      <c r="OYI111" s="364"/>
      <c r="OYJ111" s="364"/>
      <c r="OYK111" s="364"/>
      <c r="OYL111" s="364"/>
      <c r="OYM111" s="364"/>
      <c r="OYN111" s="364"/>
      <c r="OYO111" s="364"/>
      <c r="OYP111" s="364"/>
      <c r="OYQ111" s="364"/>
      <c r="OYR111" s="364"/>
      <c r="OYS111" s="364"/>
      <c r="OYT111" s="364"/>
      <c r="OYU111" s="364"/>
      <c r="OYV111" s="364"/>
      <c r="OYW111" s="364"/>
      <c r="OYX111" s="364"/>
      <c r="OYY111" s="364"/>
      <c r="OYZ111" s="364"/>
      <c r="OZA111" s="364"/>
      <c r="OZB111" s="364"/>
      <c r="OZC111" s="364"/>
      <c r="OZD111" s="364"/>
      <c r="OZE111" s="364"/>
      <c r="OZF111" s="364"/>
      <c r="OZG111" s="364"/>
      <c r="OZH111" s="364"/>
      <c r="OZI111" s="364"/>
      <c r="OZJ111" s="364"/>
      <c r="OZK111" s="364"/>
      <c r="OZL111" s="364"/>
      <c r="OZM111" s="364"/>
      <c r="OZN111" s="364"/>
      <c r="OZO111" s="364"/>
      <c r="OZP111" s="364"/>
      <c r="OZQ111" s="364"/>
      <c r="OZR111" s="364"/>
      <c r="OZS111" s="364"/>
      <c r="OZT111" s="364"/>
      <c r="OZU111" s="364"/>
      <c r="OZV111" s="364"/>
      <c r="OZW111" s="364"/>
      <c r="OZX111" s="364"/>
      <c r="OZY111" s="364"/>
      <c r="OZZ111" s="364"/>
      <c r="PAA111" s="364"/>
      <c r="PAB111" s="364"/>
      <c r="PAC111" s="364"/>
      <c r="PAD111" s="364"/>
      <c r="PAE111" s="364"/>
      <c r="PAF111" s="364"/>
      <c r="PAG111" s="364"/>
      <c r="PAH111" s="364"/>
      <c r="PAI111" s="364"/>
      <c r="PAJ111" s="364"/>
      <c r="PAK111" s="364"/>
      <c r="PAL111" s="364"/>
      <c r="PAM111" s="364"/>
      <c r="PAN111" s="364"/>
      <c r="PAO111" s="364"/>
      <c r="PAP111" s="364"/>
      <c r="PAQ111" s="364"/>
      <c r="PAR111" s="364"/>
      <c r="PAS111" s="364"/>
      <c r="PAT111" s="364"/>
      <c r="PAU111" s="364"/>
      <c r="PAV111" s="364"/>
      <c r="PAW111" s="364"/>
      <c r="PAX111" s="364"/>
      <c r="PAY111" s="364"/>
      <c r="PAZ111" s="364"/>
      <c r="PBA111" s="364"/>
      <c r="PBB111" s="364"/>
      <c r="PBC111" s="364"/>
      <c r="PBD111" s="364"/>
      <c r="PBE111" s="364"/>
      <c r="PBF111" s="364"/>
      <c r="PBG111" s="364"/>
      <c r="PBH111" s="364"/>
      <c r="PBI111" s="364"/>
      <c r="PBJ111" s="364"/>
      <c r="PBK111" s="364"/>
      <c r="PBL111" s="364"/>
      <c r="PBM111" s="364"/>
      <c r="PBN111" s="364"/>
      <c r="PBO111" s="364"/>
      <c r="PBP111" s="364"/>
      <c r="PBQ111" s="364"/>
      <c r="PBR111" s="364"/>
      <c r="PBS111" s="364"/>
      <c r="PBT111" s="364"/>
      <c r="PBU111" s="364"/>
      <c r="PBV111" s="364"/>
      <c r="PBW111" s="364"/>
      <c r="PBX111" s="364"/>
      <c r="PBY111" s="364"/>
      <c r="PBZ111" s="364"/>
      <c r="PCA111" s="364"/>
      <c r="PCB111" s="364"/>
      <c r="PCC111" s="364"/>
      <c r="PCD111" s="364"/>
      <c r="PCE111" s="364"/>
      <c r="PCF111" s="364"/>
      <c r="PCG111" s="364"/>
      <c r="PCH111" s="364"/>
      <c r="PCI111" s="364"/>
      <c r="PCJ111" s="364"/>
      <c r="PCK111" s="364"/>
      <c r="PCL111" s="364"/>
      <c r="PCM111" s="364"/>
      <c r="PCN111" s="364"/>
      <c r="PCO111" s="364"/>
      <c r="PCP111" s="364"/>
      <c r="PCQ111" s="364"/>
      <c r="PCR111" s="364"/>
      <c r="PCS111" s="364"/>
      <c r="PCT111" s="364"/>
      <c r="PCU111" s="364"/>
      <c r="PCV111" s="364"/>
      <c r="PCW111" s="364"/>
      <c r="PCX111" s="364"/>
      <c r="PCY111" s="364"/>
      <c r="PCZ111" s="364"/>
      <c r="PDA111" s="364"/>
      <c r="PDB111" s="364"/>
      <c r="PDC111" s="364"/>
      <c r="PDD111" s="364"/>
      <c r="PDE111" s="364"/>
      <c r="PDF111" s="364"/>
      <c r="PDG111" s="364"/>
      <c r="PDH111" s="364"/>
      <c r="PDI111" s="364"/>
      <c r="PDJ111" s="364"/>
      <c r="PDK111" s="364"/>
      <c r="PDL111" s="364"/>
      <c r="PDM111" s="364"/>
      <c r="PDN111" s="364"/>
      <c r="PDO111" s="364"/>
      <c r="PDP111" s="364"/>
      <c r="PDQ111" s="364"/>
      <c r="PDR111" s="364"/>
      <c r="PDS111" s="364"/>
      <c r="PDT111" s="364"/>
      <c r="PDU111" s="364"/>
      <c r="PDV111" s="364"/>
      <c r="PDW111" s="364"/>
      <c r="PDX111" s="364"/>
      <c r="PDY111" s="364"/>
      <c r="PDZ111" s="364"/>
      <c r="PEA111" s="364"/>
      <c r="PEB111" s="364"/>
      <c r="PEC111" s="364"/>
      <c r="PED111" s="364"/>
      <c r="PEE111" s="364"/>
      <c r="PEF111" s="364"/>
      <c r="PEG111" s="364"/>
      <c r="PEH111" s="364"/>
      <c r="PEI111" s="364"/>
      <c r="PEJ111" s="364"/>
      <c r="PEK111" s="364"/>
      <c r="PEL111" s="364"/>
      <c r="PEM111" s="364"/>
      <c r="PEN111" s="364"/>
      <c r="PEO111" s="364"/>
      <c r="PEP111" s="364"/>
      <c r="PEQ111" s="364"/>
      <c r="PER111" s="364"/>
      <c r="PES111" s="364"/>
      <c r="PET111" s="364"/>
      <c r="PEU111" s="364"/>
      <c r="PEV111" s="364"/>
      <c r="PEW111" s="364"/>
      <c r="PEX111" s="364"/>
      <c r="PEY111" s="364"/>
      <c r="PEZ111" s="364"/>
      <c r="PFA111" s="364"/>
      <c r="PFB111" s="364"/>
      <c r="PFC111" s="364"/>
      <c r="PFD111" s="364"/>
      <c r="PFE111" s="364"/>
      <c r="PFF111" s="364"/>
      <c r="PFG111" s="364"/>
      <c r="PFH111" s="364"/>
      <c r="PFI111" s="364"/>
      <c r="PFJ111" s="364"/>
      <c r="PFK111" s="364"/>
      <c r="PFL111" s="364"/>
      <c r="PFM111" s="364"/>
      <c r="PFN111" s="364"/>
      <c r="PFO111" s="364"/>
      <c r="PFP111" s="364"/>
      <c r="PFQ111" s="364"/>
      <c r="PFR111" s="364"/>
      <c r="PFS111" s="364"/>
      <c r="PFT111" s="364"/>
      <c r="PFU111" s="364"/>
      <c r="PFV111" s="364"/>
      <c r="PFW111" s="364"/>
      <c r="PFX111" s="364"/>
      <c r="PFY111" s="364"/>
      <c r="PFZ111" s="364"/>
      <c r="PGA111" s="364"/>
      <c r="PGB111" s="364"/>
      <c r="PGC111" s="364"/>
      <c r="PGD111" s="364"/>
      <c r="PGE111" s="364"/>
      <c r="PGF111" s="364"/>
      <c r="PGG111" s="364"/>
      <c r="PGH111" s="364"/>
      <c r="PGI111" s="364"/>
      <c r="PGJ111" s="364"/>
      <c r="PGK111" s="364"/>
      <c r="PGL111" s="364"/>
      <c r="PGM111" s="364"/>
      <c r="PGN111" s="364"/>
      <c r="PGO111" s="364"/>
      <c r="PGP111" s="364"/>
      <c r="PGQ111" s="364"/>
      <c r="PGR111" s="364"/>
      <c r="PGS111" s="364"/>
      <c r="PGT111" s="364"/>
      <c r="PGU111" s="364"/>
      <c r="PGV111" s="364"/>
      <c r="PGW111" s="364"/>
      <c r="PGX111" s="364"/>
      <c r="PGY111" s="364"/>
      <c r="PGZ111" s="364"/>
      <c r="PHA111" s="364"/>
      <c r="PHB111" s="364"/>
      <c r="PHC111" s="364"/>
      <c r="PHD111" s="364"/>
      <c r="PHE111" s="364"/>
      <c r="PHF111" s="364"/>
      <c r="PHG111" s="364"/>
      <c r="PHH111" s="364"/>
      <c r="PHI111" s="364"/>
      <c r="PHJ111" s="364"/>
      <c r="PHK111" s="364"/>
      <c r="PHL111" s="364"/>
      <c r="PHM111" s="364"/>
      <c r="PHN111" s="364"/>
      <c r="PHO111" s="364"/>
      <c r="PHP111" s="364"/>
      <c r="PHQ111" s="364"/>
      <c r="PHR111" s="364"/>
      <c r="PHS111" s="364"/>
      <c r="PHT111" s="364"/>
      <c r="PHU111" s="364"/>
      <c r="PHV111" s="364"/>
      <c r="PHW111" s="364"/>
      <c r="PHX111" s="364"/>
      <c r="PHY111" s="364"/>
      <c r="PHZ111" s="364"/>
      <c r="PIA111" s="364"/>
      <c r="PIB111" s="364"/>
      <c r="PIC111" s="364"/>
      <c r="PID111" s="364"/>
      <c r="PIE111" s="364"/>
      <c r="PIF111" s="364"/>
      <c r="PIG111" s="364"/>
      <c r="PIH111" s="364"/>
      <c r="PII111" s="364"/>
      <c r="PIJ111" s="364"/>
      <c r="PIK111" s="364"/>
      <c r="PIL111" s="364"/>
      <c r="PIM111" s="364"/>
      <c r="PIN111" s="364"/>
      <c r="PIO111" s="364"/>
      <c r="PIP111" s="364"/>
      <c r="PIQ111" s="364"/>
      <c r="PIR111" s="364"/>
      <c r="PIS111" s="364"/>
      <c r="PIT111" s="364"/>
      <c r="PIU111" s="364"/>
      <c r="PIV111" s="364"/>
      <c r="PIW111" s="364"/>
      <c r="PIX111" s="364"/>
      <c r="PIY111" s="364"/>
      <c r="PIZ111" s="364"/>
      <c r="PJA111" s="364"/>
      <c r="PJB111" s="364"/>
      <c r="PJC111" s="364"/>
      <c r="PJD111" s="364"/>
      <c r="PJE111" s="364"/>
      <c r="PJF111" s="364"/>
      <c r="PJG111" s="364"/>
      <c r="PJH111" s="364"/>
      <c r="PJI111" s="364"/>
      <c r="PJJ111" s="364"/>
      <c r="PJK111" s="364"/>
      <c r="PJL111" s="364"/>
      <c r="PJM111" s="364"/>
      <c r="PJN111" s="364"/>
      <c r="PJO111" s="364"/>
      <c r="PJP111" s="364"/>
      <c r="PJQ111" s="364"/>
      <c r="PJR111" s="364"/>
      <c r="PJS111" s="364"/>
      <c r="PJT111" s="364"/>
      <c r="PJU111" s="364"/>
      <c r="PJV111" s="364"/>
      <c r="PJW111" s="364"/>
      <c r="PJX111" s="364"/>
      <c r="PJY111" s="364"/>
      <c r="PJZ111" s="364"/>
      <c r="PKA111" s="364"/>
      <c r="PKB111" s="364"/>
      <c r="PKC111" s="364"/>
      <c r="PKD111" s="364"/>
      <c r="PKE111" s="364"/>
      <c r="PKF111" s="364"/>
      <c r="PKG111" s="364"/>
      <c r="PKH111" s="364"/>
      <c r="PKI111" s="364"/>
      <c r="PKJ111" s="364"/>
      <c r="PKK111" s="364"/>
      <c r="PKL111" s="364"/>
      <c r="PKM111" s="364"/>
      <c r="PKN111" s="364"/>
      <c r="PKO111" s="364"/>
      <c r="PKP111" s="364"/>
      <c r="PKQ111" s="364"/>
      <c r="PKR111" s="364"/>
      <c r="PKS111" s="364"/>
      <c r="PKT111" s="364"/>
      <c r="PKU111" s="364"/>
      <c r="PKV111" s="364"/>
      <c r="PKW111" s="364"/>
      <c r="PKX111" s="364"/>
      <c r="PKY111" s="364"/>
      <c r="PKZ111" s="364"/>
      <c r="PLA111" s="364"/>
      <c r="PLB111" s="364"/>
      <c r="PLC111" s="364"/>
      <c r="PLD111" s="364"/>
      <c r="PLE111" s="364"/>
      <c r="PLF111" s="364"/>
      <c r="PLG111" s="364"/>
      <c r="PLH111" s="364"/>
      <c r="PLI111" s="364"/>
      <c r="PLJ111" s="364"/>
      <c r="PLK111" s="364"/>
      <c r="PLL111" s="364"/>
      <c r="PLM111" s="364"/>
      <c r="PLN111" s="364"/>
      <c r="PLO111" s="364"/>
      <c r="PLP111" s="364"/>
      <c r="PLQ111" s="364"/>
      <c r="PLR111" s="364"/>
      <c r="PLS111" s="364"/>
      <c r="PLT111" s="364"/>
      <c r="PLU111" s="364"/>
      <c r="PLV111" s="364"/>
      <c r="PLW111" s="364"/>
      <c r="PLX111" s="364"/>
      <c r="PLY111" s="364"/>
      <c r="PLZ111" s="364"/>
      <c r="PMA111" s="364"/>
      <c r="PMB111" s="364"/>
      <c r="PMC111" s="364"/>
      <c r="PMD111" s="364"/>
      <c r="PME111" s="364"/>
      <c r="PMF111" s="364"/>
      <c r="PMG111" s="364"/>
      <c r="PMH111" s="364"/>
      <c r="PMI111" s="364"/>
      <c r="PMJ111" s="364"/>
      <c r="PMK111" s="364"/>
      <c r="PML111" s="364"/>
      <c r="PMM111" s="364"/>
      <c r="PMN111" s="364"/>
      <c r="PMO111" s="364"/>
      <c r="PMP111" s="364"/>
      <c r="PMQ111" s="364"/>
      <c r="PMR111" s="364"/>
      <c r="PMS111" s="364"/>
      <c r="PMT111" s="364"/>
      <c r="PMU111" s="364"/>
      <c r="PMV111" s="364"/>
      <c r="PMW111" s="364"/>
      <c r="PMX111" s="364"/>
      <c r="PMY111" s="364"/>
      <c r="PMZ111" s="364"/>
      <c r="PNA111" s="364"/>
      <c r="PNB111" s="364"/>
      <c r="PNC111" s="364"/>
      <c r="PND111" s="364"/>
      <c r="PNE111" s="364"/>
      <c r="PNF111" s="364"/>
      <c r="PNG111" s="364"/>
      <c r="PNH111" s="364"/>
      <c r="PNI111" s="364"/>
      <c r="PNJ111" s="364"/>
      <c r="PNK111" s="364"/>
      <c r="PNL111" s="364"/>
      <c r="PNM111" s="364"/>
      <c r="PNN111" s="364"/>
      <c r="PNO111" s="364"/>
      <c r="PNP111" s="364"/>
      <c r="PNQ111" s="364"/>
      <c r="PNR111" s="364"/>
      <c r="PNS111" s="364"/>
      <c r="PNT111" s="364"/>
      <c r="PNU111" s="364"/>
      <c r="PNV111" s="364"/>
      <c r="PNW111" s="364"/>
      <c r="PNX111" s="364"/>
      <c r="PNY111" s="364"/>
      <c r="PNZ111" s="364"/>
      <c r="POA111" s="364"/>
      <c r="POB111" s="364"/>
      <c r="POC111" s="364"/>
      <c r="POD111" s="364"/>
      <c r="POE111" s="364"/>
      <c r="POF111" s="364"/>
      <c r="POG111" s="364"/>
      <c r="POH111" s="364"/>
      <c r="POI111" s="364"/>
      <c r="POJ111" s="364"/>
      <c r="POK111" s="364"/>
      <c r="POL111" s="364"/>
      <c r="POM111" s="364"/>
      <c r="PON111" s="364"/>
      <c r="POO111" s="364"/>
      <c r="POP111" s="364"/>
      <c r="POQ111" s="364"/>
      <c r="POR111" s="364"/>
      <c r="POS111" s="364"/>
      <c r="POT111" s="364"/>
      <c r="POU111" s="364"/>
      <c r="POV111" s="364"/>
      <c r="POW111" s="364"/>
      <c r="POX111" s="364"/>
      <c r="POY111" s="364"/>
      <c r="POZ111" s="364"/>
      <c r="PPA111" s="364"/>
      <c r="PPB111" s="364"/>
      <c r="PPC111" s="364"/>
      <c r="PPD111" s="364"/>
      <c r="PPE111" s="364"/>
      <c r="PPF111" s="364"/>
      <c r="PPG111" s="364"/>
      <c r="PPH111" s="364"/>
      <c r="PPI111" s="364"/>
      <c r="PPJ111" s="364"/>
      <c r="PPK111" s="364"/>
      <c r="PPL111" s="364"/>
      <c r="PPM111" s="364"/>
      <c r="PPN111" s="364"/>
      <c r="PPO111" s="364"/>
      <c r="PPP111" s="364"/>
      <c r="PPQ111" s="364"/>
      <c r="PPR111" s="364"/>
      <c r="PPS111" s="364"/>
      <c r="PPT111" s="364"/>
      <c r="PPU111" s="364"/>
      <c r="PPV111" s="364"/>
      <c r="PPW111" s="364"/>
      <c r="PPX111" s="364"/>
      <c r="PPY111" s="364"/>
      <c r="PPZ111" s="364"/>
      <c r="PQA111" s="364"/>
      <c r="PQB111" s="364"/>
      <c r="PQC111" s="364"/>
      <c r="PQD111" s="364"/>
      <c r="PQE111" s="364"/>
      <c r="PQF111" s="364"/>
      <c r="PQG111" s="364"/>
      <c r="PQH111" s="364"/>
      <c r="PQI111" s="364"/>
      <c r="PQJ111" s="364"/>
      <c r="PQK111" s="364"/>
      <c r="PQL111" s="364"/>
      <c r="PQM111" s="364"/>
      <c r="PQN111" s="364"/>
      <c r="PQO111" s="364"/>
      <c r="PQP111" s="364"/>
      <c r="PQQ111" s="364"/>
      <c r="PQR111" s="364"/>
      <c r="PQS111" s="364"/>
      <c r="PQT111" s="364"/>
      <c r="PQU111" s="364"/>
      <c r="PQV111" s="364"/>
      <c r="PQW111" s="364"/>
      <c r="PQX111" s="364"/>
      <c r="PQY111" s="364"/>
      <c r="PQZ111" s="364"/>
      <c r="PRA111" s="364"/>
      <c r="PRB111" s="364"/>
      <c r="PRC111" s="364"/>
      <c r="PRD111" s="364"/>
      <c r="PRE111" s="364"/>
      <c r="PRF111" s="364"/>
      <c r="PRG111" s="364"/>
      <c r="PRH111" s="364"/>
      <c r="PRI111" s="364"/>
      <c r="PRJ111" s="364"/>
      <c r="PRK111" s="364"/>
      <c r="PRL111" s="364"/>
      <c r="PRM111" s="364"/>
      <c r="PRN111" s="364"/>
      <c r="PRO111" s="364"/>
      <c r="PRP111" s="364"/>
      <c r="PRQ111" s="364"/>
      <c r="PRR111" s="364"/>
      <c r="PRS111" s="364"/>
      <c r="PRT111" s="364"/>
      <c r="PRU111" s="364"/>
      <c r="PRV111" s="364"/>
      <c r="PRW111" s="364"/>
      <c r="PRX111" s="364"/>
      <c r="PRY111" s="364"/>
      <c r="PRZ111" s="364"/>
      <c r="PSA111" s="364"/>
      <c r="PSB111" s="364"/>
      <c r="PSC111" s="364"/>
      <c r="PSD111" s="364"/>
      <c r="PSE111" s="364"/>
      <c r="PSF111" s="364"/>
      <c r="PSG111" s="364"/>
      <c r="PSH111" s="364"/>
      <c r="PSI111" s="364"/>
      <c r="PSJ111" s="364"/>
      <c r="PSK111" s="364"/>
      <c r="PSL111" s="364"/>
      <c r="PSM111" s="364"/>
      <c r="PSN111" s="364"/>
      <c r="PSO111" s="364"/>
      <c r="PSP111" s="364"/>
      <c r="PSQ111" s="364"/>
      <c r="PSR111" s="364"/>
      <c r="PSS111" s="364"/>
      <c r="PST111" s="364"/>
      <c r="PSU111" s="364"/>
      <c r="PSV111" s="364"/>
      <c r="PSW111" s="364"/>
      <c r="PSX111" s="364"/>
      <c r="PSY111" s="364"/>
      <c r="PSZ111" s="364"/>
      <c r="PTA111" s="364"/>
      <c r="PTB111" s="364"/>
      <c r="PTC111" s="364"/>
      <c r="PTD111" s="364"/>
      <c r="PTE111" s="364"/>
      <c r="PTF111" s="364"/>
      <c r="PTG111" s="364"/>
      <c r="PTH111" s="364"/>
      <c r="PTI111" s="364"/>
      <c r="PTJ111" s="364"/>
      <c r="PTK111" s="364"/>
      <c r="PTL111" s="364"/>
      <c r="PTM111" s="364"/>
      <c r="PTN111" s="364"/>
      <c r="PTO111" s="364"/>
      <c r="PTP111" s="364"/>
      <c r="PTQ111" s="364"/>
      <c r="PTR111" s="364"/>
      <c r="PTS111" s="364"/>
      <c r="PTT111" s="364"/>
      <c r="PTU111" s="364"/>
      <c r="PTV111" s="364"/>
      <c r="PTW111" s="364"/>
      <c r="PTX111" s="364"/>
      <c r="PTY111" s="364"/>
      <c r="PTZ111" s="364"/>
      <c r="PUA111" s="364"/>
      <c r="PUB111" s="364"/>
      <c r="PUC111" s="364"/>
      <c r="PUD111" s="364"/>
      <c r="PUE111" s="364"/>
      <c r="PUF111" s="364"/>
      <c r="PUG111" s="364"/>
      <c r="PUH111" s="364"/>
      <c r="PUI111" s="364"/>
      <c r="PUJ111" s="364"/>
      <c r="PUK111" s="364"/>
      <c r="PUL111" s="364"/>
      <c r="PUM111" s="364"/>
      <c r="PUN111" s="364"/>
      <c r="PUO111" s="364"/>
      <c r="PUP111" s="364"/>
      <c r="PUQ111" s="364"/>
      <c r="PUR111" s="364"/>
      <c r="PUS111" s="364"/>
      <c r="PUT111" s="364"/>
      <c r="PUU111" s="364"/>
      <c r="PUV111" s="364"/>
      <c r="PUW111" s="364"/>
      <c r="PUX111" s="364"/>
      <c r="PUY111" s="364"/>
      <c r="PUZ111" s="364"/>
      <c r="PVA111" s="364"/>
      <c r="PVB111" s="364"/>
      <c r="PVC111" s="364"/>
      <c r="PVD111" s="364"/>
      <c r="PVE111" s="364"/>
      <c r="PVF111" s="364"/>
      <c r="PVG111" s="364"/>
      <c r="PVH111" s="364"/>
      <c r="PVI111" s="364"/>
      <c r="PVJ111" s="364"/>
      <c r="PVK111" s="364"/>
      <c r="PVL111" s="364"/>
      <c r="PVM111" s="364"/>
      <c r="PVN111" s="364"/>
      <c r="PVO111" s="364"/>
      <c r="PVP111" s="364"/>
      <c r="PVQ111" s="364"/>
      <c r="PVR111" s="364"/>
      <c r="PVS111" s="364"/>
      <c r="PVT111" s="364"/>
      <c r="PVU111" s="364"/>
      <c r="PVV111" s="364"/>
      <c r="PVW111" s="364"/>
      <c r="PVX111" s="364"/>
      <c r="PVY111" s="364"/>
      <c r="PVZ111" s="364"/>
      <c r="PWA111" s="364"/>
      <c r="PWB111" s="364"/>
      <c r="PWC111" s="364"/>
      <c r="PWD111" s="364"/>
      <c r="PWE111" s="364"/>
      <c r="PWF111" s="364"/>
      <c r="PWG111" s="364"/>
      <c r="PWH111" s="364"/>
      <c r="PWI111" s="364"/>
      <c r="PWJ111" s="364"/>
      <c r="PWK111" s="364"/>
      <c r="PWL111" s="364"/>
      <c r="PWM111" s="364"/>
      <c r="PWN111" s="364"/>
      <c r="PWO111" s="364"/>
      <c r="PWP111" s="364"/>
      <c r="PWQ111" s="364"/>
      <c r="PWR111" s="364"/>
      <c r="PWS111" s="364"/>
      <c r="PWT111" s="364"/>
      <c r="PWU111" s="364"/>
      <c r="PWV111" s="364"/>
      <c r="PWW111" s="364"/>
      <c r="PWX111" s="364"/>
      <c r="PWY111" s="364"/>
      <c r="PWZ111" s="364"/>
      <c r="PXA111" s="364"/>
      <c r="PXB111" s="364"/>
      <c r="PXC111" s="364"/>
      <c r="PXD111" s="364"/>
      <c r="PXE111" s="364"/>
      <c r="PXF111" s="364"/>
      <c r="PXG111" s="364"/>
      <c r="PXH111" s="364"/>
      <c r="PXI111" s="364"/>
      <c r="PXJ111" s="364"/>
      <c r="PXK111" s="364"/>
      <c r="PXL111" s="364"/>
      <c r="PXM111" s="364"/>
      <c r="PXN111" s="364"/>
      <c r="PXO111" s="364"/>
      <c r="PXP111" s="364"/>
      <c r="PXQ111" s="364"/>
      <c r="PXR111" s="364"/>
      <c r="PXS111" s="364"/>
      <c r="PXT111" s="364"/>
      <c r="PXU111" s="364"/>
      <c r="PXV111" s="364"/>
      <c r="PXW111" s="364"/>
      <c r="PXX111" s="364"/>
      <c r="PXY111" s="364"/>
      <c r="PXZ111" s="364"/>
      <c r="PYA111" s="364"/>
      <c r="PYB111" s="364"/>
      <c r="PYC111" s="364"/>
      <c r="PYD111" s="364"/>
      <c r="PYE111" s="364"/>
      <c r="PYF111" s="364"/>
      <c r="PYG111" s="364"/>
      <c r="PYH111" s="364"/>
      <c r="PYI111" s="364"/>
      <c r="PYJ111" s="364"/>
      <c r="PYK111" s="364"/>
      <c r="PYL111" s="364"/>
      <c r="PYM111" s="364"/>
      <c r="PYN111" s="364"/>
      <c r="PYO111" s="364"/>
      <c r="PYP111" s="364"/>
      <c r="PYQ111" s="364"/>
      <c r="PYR111" s="364"/>
      <c r="PYS111" s="364"/>
      <c r="PYT111" s="364"/>
      <c r="PYU111" s="364"/>
      <c r="PYV111" s="364"/>
      <c r="PYW111" s="364"/>
      <c r="PYX111" s="364"/>
      <c r="PYY111" s="364"/>
      <c r="PYZ111" s="364"/>
      <c r="PZA111" s="364"/>
      <c r="PZB111" s="364"/>
      <c r="PZC111" s="364"/>
      <c r="PZD111" s="364"/>
      <c r="PZE111" s="364"/>
      <c r="PZF111" s="364"/>
      <c r="PZG111" s="364"/>
      <c r="PZH111" s="364"/>
      <c r="PZI111" s="364"/>
      <c r="PZJ111" s="364"/>
      <c r="PZK111" s="364"/>
      <c r="PZL111" s="364"/>
      <c r="PZM111" s="364"/>
      <c r="PZN111" s="364"/>
      <c r="PZO111" s="364"/>
      <c r="PZP111" s="364"/>
      <c r="PZQ111" s="364"/>
      <c r="PZR111" s="364"/>
      <c r="PZS111" s="364"/>
      <c r="PZT111" s="364"/>
      <c r="PZU111" s="364"/>
      <c r="PZV111" s="364"/>
      <c r="PZW111" s="364"/>
      <c r="PZX111" s="364"/>
      <c r="PZY111" s="364"/>
      <c r="PZZ111" s="364"/>
      <c r="QAA111" s="364"/>
      <c r="QAB111" s="364"/>
      <c r="QAC111" s="364"/>
      <c r="QAD111" s="364"/>
      <c r="QAE111" s="364"/>
      <c r="QAF111" s="364"/>
      <c r="QAG111" s="364"/>
      <c r="QAH111" s="364"/>
      <c r="QAI111" s="364"/>
      <c r="QAJ111" s="364"/>
      <c r="QAK111" s="364"/>
      <c r="QAL111" s="364"/>
      <c r="QAM111" s="364"/>
      <c r="QAN111" s="364"/>
      <c r="QAO111" s="364"/>
      <c r="QAP111" s="364"/>
      <c r="QAQ111" s="364"/>
      <c r="QAR111" s="364"/>
      <c r="QAS111" s="364"/>
      <c r="QAT111" s="364"/>
      <c r="QAU111" s="364"/>
      <c r="QAV111" s="364"/>
      <c r="QAW111" s="364"/>
      <c r="QAX111" s="364"/>
      <c r="QAY111" s="364"/>
      <c r="QAZ111" s="364"/>
      <c r="QBA111" s="364"/>
      <c r="QBB111" s="364"/>
      <c r="QBC111" s="364"/>
      <c r="QBD111" s="364"/>
      <c r="QBE111" s="364"/>
      <c r="QBF111" s="364"/>
      <c r="QBG111" s="364"/>
      <c r="QBH111" s="364"/>
      <c r="QBI111" s="364"/>
      <c r="QBJ111" s="364"/>
      <c r="QBK111" s="364"/>
      <c r="QBL111" s="364"/>
      <c r="QBM111" s="364"/>
      <c r="QBN111" s="364"/>
      <c r="QBO111" s="364"/>
      <c r="QBP111" s="364"/>
      <c r="QBQ111" s="364"/>
      <c r="QBR111" s="364"/>
      <c r="QBS111" s="364"/>
      <c r="QBT111" s="364"/>
      <c r="QBU111" s="364"/>
      <c r="QBV111" s="364"/>
      <c r="QBW111" s="364"/>
      <c r="QBX111" s="364"/>
      <c r="QBY111" s="364"/>
      <c r="QBZ111" s="364"/>
      <c r="QCA111" s="364"/>
      <c r="QCB111" s="364"/>
      <c r="QCC111" s="364"/>
      <c r="QCD111" s="364"/>
      <c r="QCE111" s="364"/>
      <c r="QCF111" s="364"/>
      <c r="QCG111" s="364"/>
      <c r="QCH111" s="364"/>
      <c r="QCI111" s="364"/>
      <c r="QCJ111" s="364"/>
      <c r="QCK111" s="364"/>
      <c r="QCL111" s="364"/>
      <c r="QCM111" s="364"/>
      <c r="QCN111" s="364"/>
      <c r="QCO111" s="364"/>
      <c r="QCP111" s="364"/>
      <c r="QCQ111" s="364"/>
      <c r="QCR111" s="364"/>
      <c r="QCS111" s="364"/>
      <c r="QCT111" s="364"/>
      <c r="QCU111" s="364"/>
      <c r="QCV111" s="364"/>
      <c r="QCW111" s="364"/>
      <c r="QCX111" s="364"/>
      <c r="QCY111" s="364"/>
      <c r="QCZ111" s="364"/>
      <c r="QDA111" s="364"/>
      <c r="QDB111" s="364"/>
      <c r="QDC111" s="364"/>
      <c r="QDD111" s="364"/>
      <c r="QDE111" s="364"/>
      <c r="QDF111" s="364"/>
      <c r="QDG111" s="364"/>
      <c r="QDH111" s="364"/>
      <c r="QDI111" s="364"/>
      <c r="QDJ111" s="364"/>
      <c r="QDK111" s="364"/>
      <c r="QDL111" s="364"/>
      <c r="QDM111" s="364"/>
      <c r="QDN111" s="364"/>
      <c r="QDO111" s="364"/>
      <c r="QDP111" s="364"/>
      <c r="QDQ111" s="364"/>
      <c r="QDR111" s="364"/>
      <c r="QDS111" s="364"/>
      <c r="QDT111" s="364"/>
      <c r="QDU111" s="364"/>
      <c r="QDV111" s="364"/>
      <c r="QDW111" s="364"/>
      <c r="QDX111" s="364"/>
      <c r="QDY111" s="364"/>
      <c r="QDZ111" s="364"/>
      <c r="QEA111" s="364"/>
      <c r="QEB111" s="364"/>
      <c r="QEC111" s="364"/>
      <c r="QED111" s="364"/>
      <c r="QEE111" s="364"/>
      <c r="QEF111" s="364"/>
      <c r="QEG111" s="364"/>
      <c r="QEH111" s="364"/>
      <c r="QEI111" s="364"/>
      <c r="QEJ111" s="364"/>
      <c r="QEK111" s="364"/>
      <c r="QEL111" s="364"/>
      <c r="QEM111" s="364"/>
      <c r="QEN111" s="364"/>
      <c r="QEO111" s="364"/>
      <c r="QEP111" s="364"/>
      <c r="QEQ111" s="364"/>
      <c r="QER111" s="364"/>
      <c r="QES111" s="364"/>
      <c r="QET111" s="364"/>
      <c r="QEU111" s="364"/>
      <c r="QEV111" s="364"/>
      <c r="QEW111" s="364"/>
      <c r="QEX111" s="364"/>
      <c r="QEY111" s="364"/>
      <c r="QEZ111" s="364"/>
      <c r="QFA111" s="364"/>
      <c r="QFB111" s="364"/>
      <c r="QFC111" s="364"/>
      <c r="QFD111" s="364"/>
      <c r="QFE111" s="364"/>
      <c r="QFF111" s="364"/>
      <c r="QFG111" s="364"/>
      <c r="QFH111" s="364"/>
      <c r="QFI111" s="364"/>
      <c r="QFJ111" s="364"/>
      <c r="QFK111" s="364"/>
      <c r="QFL111" s="364"/>
      <c r="QFM111" s="364"/>
      <c r="QFN111" s="364"/>
      <c r="QFO111" s="364"/>
      <c r="QFP111" s="364"/>
      <c r="QFQ111" s="364"/>
      <c r="QFR111" s="364"/>
      <c r="QFS111" s="364"/>
      <c r="QFT111" s="364"/>
      <c r="QFU111" s="364"/>
      <c r="QFV111" s="364"/>
      <c r="QFW111" s="364"/>
      <c r="QFX111" s="364"/>
      <c r="QFY111" s="364"/>
      <c r="QFZ111" s="364"/>
      <c r="QGA111" s="364"/>
      <c r="QGB111" s="364"/>
      <c r="QGC111" s="364"/>
      <c r="QGD111" s="364"/>
      <c r="QGE111" s="364"/>
      <c r="QGF111" s="364"/>
      <c r="QGG111" s="364"/>
      <c r="QGH111" s="364"/>
      <c r="QGI111" s="364"/>
      <c r="QGJ111" s="364"/>
      <c r="QGK111" s="364"/>
      <c r="QGL111" s="364"/>
      <c r="QGM111" s="364"/>
      <c r="QGN111" s="364"/>
      <c r="QGO111" s="364"/>
      <c r="QGP111" s="364"/>
      <c r="QGQ111" s="364"/>
      <c r="QGR111" s="364"/>
      <c r="QGS111" s="364"/>
      <c r="QGT111" s="364"/>
      <c r="QGU111" s="364"/>
      <c r="QGV111" s="364"/>
      <c r="QGW111" s="364"/>
      <c r="QGX111" s="364"/>
      <c r="QGY111" s="364"/>
      <c r="QGZ111" s="364"/>
      <c r="QHA111" s="364"/>
      <c r="QHB111" s="364"/>
      <c r="QHC111" s="364"/>
      <c r="QHD111" s="364"/>
      <c r="QHE111" s="364"/>
      <c r="QHF111" s="364"/>
      <c r="QHG111" s="364"/>
      <c r="QHH111" s="364"/>
      <c r="QHI111" s="364"/>
      <c r="QHJ111" s="364"/>
      <c r="QHK111" s="364"/>
      <c r="QHL111" s="364"/>
      <c r="QHM111" s="364"/>
      <c r="QHN111" s="364"/>
      <c r="QHO111" s="364"/>
      <c r="QHP111" s="364"/>
      <c r="QHQ111" s="364"/>
      <c r="QHR111" s="364"/>
      <c r="QHS111" s="364"/>
      <c r="QHT111" s="364"/>
      <c r="QHU111" s="364"/>
      <c r="QHV111" s="364"/>
      <c r="QHW111" s="364"/>
      <c r="QHX111" s="364"/>
      <c r="QHY111" s="364"/>
      <c r="QHZ111" s="364"/>
      <c r="QIA111" s="364"/>
      <c r="QIB111" s="364"/>
      <c r="QIC111" s="364"/>
      <c r="QID111" s="364"/>
      <c r="QIE111" s="364"/>
      <c r="QIF111" s="364"/>
      <c r="QIG111" s="364"/>
      <c r="QIH111" s="364"/>
      <c r="QII111" s="364"/>
      <c r="QIJ111" s="364"/>
      <c r="QIK111" s="364"/>
      <c r="QIL111" s="364"/>
      <c r="QIM111" s="364"/>
      <c r="QIN111" s="364"/>
      <c r="QIO111" s="364"/>
      <c r="QIP111" s="364"/>
      <c r="QIQ111" s="364"/>
      <c r="QIR111" s="364"/>
      <c r="QIS111" s="364"/>
      <c r="QIT111" s="364"/>
      <c r="QIU111" s="364"/>
      <c r="QIV111" s="364"/>
      <c r="QIW111" s="364"/>
      <c r="QIX111" s="364"/>
      <c r="QIY111" s="364"/>
      <c r="QIZ111" s="364"/>
      <c r="QJA111" s="364"/>
      <c r="QJB111" s="364"/>
      <c r="QJC111" s="364"/>
      <c r="QJD111" s="364"/>
      <c r="QJE111" s="364"/>
      <c r="QJF111" s="364"/>
      <c r="QJG111" s="364"/>
      <c r="QJH111" s="364"/>
      <c r="QJI111" s="364"/>
      <c r="QJJ111" s="364"/>
      <c r="QJK111" s="364"/>
      <c r="QJL111" s="364"/>
      <c r="QJM111" s="364"/>
      <c r="QJN111" s="364"/>
      <c r="QJO111" s="364"/>
      <c r="QJP111" s="364"/>
      <c r="QJQ111" s="364"/>
      <c r="QJR111" s="364"/>
      <c r="QJS111" s="364"/>
      <c r="QJT111" s="364"/>
      <c r="QJU111" s="364"/>
      <c r="QJV111" s="364"/>
      <c r="QJW111" s="364"/>
      <c r="QJX111" s="364"/>
      <c r="QJY111" s="364"/>
      <c r="QJZ111" s="364"/>
      <c r="QKA111" s="364"/>
      <c r="QKB111" s="364"/>
      <c r="QKC111" s="364"/>
      <c r="QKD111" s="364"/>
      <c r="QKE111" s="364"/>
      <c r="QKF111" s="364"/>
      <c r="QKG111" s="364"/>
      <c r="QKH111" s="364"/>
      <c r="QKI111" s="364"/>
      <c r="QKJ111" s="364"/>
      <c r="QKK111" s="364"/>
      <c r="QKL111" s="364"/>
      <c r="QKM111" s="364"/>
      <c r="QKN111" s="364"/>
      <c r="QKO111" s="364"/>
      <c r="QKP111" s="364"/>
      <c r="QKQ111" s="364"/>
      <c r="QKR111" s="364"/>
      <c r="QKS111" s="364"/>
      <c r="QKT111" s="364"/>
      <c r="QKU111" s="364"/>
      <c r="QKV111" s="364"/>
      <c r="QKW111" s="364"/>
      <c r="QKX111" s="364"/>
      <c r="QKY111" s="364"/>
      <c r="QKZ111" s="364"/>
      <c r="QLA111" s="364"/>
      <c r="QLB111" s="364"/>
      <c r="QLC111" s="364"/>
      <c r="QLD111" s="364"/>
      <c r="QLE111" s="364"/>
      <c r="QLF111" s="364"/>
      <c r="QLG111" s="364"/>
      <c r="QLH111" s="364"/>
      <c r="QLI111" s="364"/>
      <c r="QLJ111" s="364"/>
      <c r="QLK111" s="364"/>
      <c r="QLL111" s="364"/>
      <c r="QLM111" s="364"/>
      <c r="QLN111" s="364"/>
      <c r="QLO111" s="364"/>
      <c r="QLP111" s="364"/>
      <c r="QLQ111" s="364"/>
      <c r="QLR111" s="364"/>
      <c r="QLS111" s="364"/>
      <c r="QLT111" s="364"/>
      <c r="QLU111" s="364"/>
      <c r="QLV111" s="364"/>
      <c r="QLW111" s="364"/>
      <c r="QLX111" s="364"/>
      <c r="QLY111" s="364"/>
      <c r="QLZ111" s="364"/>
      <c r="QMA111" s="364"/>
      <c r="QMB111" s="364"/>
      <c r="QMC111" s="364"/>
      <c r="QMD111" s="364"/>
      <c r="QME111" s="364"/>
      <c r="QMF111" s="364"/>
      <c r="QMG111" s="364"/>
      <c r="QMH111" s="364"/>
      <c r="QMI111" s="364"/>
      <c r="QMJ111" s="364"/>
      <c r="QMK111" s="364"/>
      <c r="QML111" s="364"/>
      <c r="QMM111" s="364"/>
      <c r="QMN111" s="364"/>
      <c r="QMO111" s="364"/>
      <c r="QMP111" s="364"/>
      <c r="QMQ111" s="364"/>
      <c r="QMR111" s="364"/>
      <c r="QMS111" s="364"/>
      <c r="QMT111" s="364"/>
      <c r="QMU111" s="364"/>
      <c r="QMV111" s="364"/>
      <c r="QMW111" s="364"/>
      <c r="QMX111" s="364"/>
      <c r="QMY111" s="364"/>
      <c r="QMZ111" s="364"/>
      <c r="QNA111" s="364"/>
      <c r="QNB111" s="364"/>
      <c r="QNC111" s="364"/>
      <c r="QND111" s="364"/>
      <c r="QNE111" s="364"/>
      <c r="QNF111" s="364"/>
      <c r="QNG111" s="364"/>
      <c r="QNH111" s="364"/>
      <c r="QNI111" s="364"/>
      <c r="QNJ111" s="364"/>
      <c r="QNK111" s="364"/>
      <c r="QNL111" s="364"/>
      <c r="QNM111" s="364"/>
      <c r="QNN111" s="364"/>
      <c r="QNO111" s="364"/>
      <c r="QNP111" s="364"/>
      <c r="QNQ111" s="364"/>
      <c r="QNR111" s="364"/>
      <c r="QNS111" s="364"/>
      <c r="QNT111" s="364"/>
      <c r="QNU111" s="364"/>
      <c r="QNV111" s="364"/>
      <c r="QNW111" s="364"/>
      <c r="QNX111" s="364"/>
      <c r="QNY111" s="364"/>
      <c r="QNZ111" s="364"/>
      <c r="QOA111" s="364"/>
      <c r="QOB111" s="364"/>
      <c r="QOC111" s="364"/>
      <c r="QOD111" s="364"/>
      <c r="QOE111" s="364"/>
      <c r="QOF111" s="364"/>
      <c r="QOG111" s="364"/>
      <c r="QOH111" s="364"/>
      <c r="QOI111" s="364"/>
      <c r="QOJ111" s="364"/>
      <c r="QOK111" s="364"/>
      <c r="QOL111" s="364"/>
      <c r="QOM111" s="364"/>
      <c r="QON111" s="364"/>
      <c r="QOO111" s="364"/>
      <c r="QOP111" s="364"/>
      <c r="QOQ111" s="364"/>
      <c r="QOR111" s="364"/>
      <c r="QOS111" s="364"/>
      <c r="QOT111" s="364"/>
      <c r="QOU111" s="364"/>
      <c r="QOV111" s="364"/>
      <c r="QOW111" s="364"/>
      <c r="QOX111" s="364"/>
      <c r="QOY111" s="364"/>
      <c r="QOZ111" s="364"/>
      <c r="QPA111" s="364"/>
      <c r="QPB111" s="364"/>
      <c r="QPC111" s="364"/>
      <c r="QPD111" s="364"/>
      <c r="QPE111" s="364"/>
      <c r="QPF111" s="364"/>
      <c r="QPG111" s="364"/>
      <c r="QPH111" s="364"/>
      <c r="QPI111" s="364"/>
      <c r="QPJ111" s="364"/>
      <c r="QPK111" s="364"/>
      <c r="QPL111" s="364"/>
      <c r="QPM111" s="364"/>
      <c r="QPN111" s="364"/>
      <c r="QPO111" s="364"/>
      <c r="QPP111" s="364"/>
      <c r="QPQ111" s="364"/>
      <c r="QPR111" s="364"/>
      <c r="QPS111" s="364"/>
      <c r="QPT111" s="364"/>
      <c r="QPU111" s="364"/>
      <c r="QPV111" s="364"/>
      <c r="QPW111" s="364"/>
      <c r="QPX111" s="364"/>
      <c r="QPY111" s="364"/>
      <c r="QPZ111" s="364"/>
      <c r="QQA111" s="364"/>
      <c r="QQB111" s="364"/>
      <c r="QQC111" s="364"/>
      <c r="QQD111" s="364"/>
      <c r="QQE111" s="364"/>
      <c r="QQF111" s="364"/>
      <c r="QQG111" s="364"/>
      <c r="QQH111" s="364"/>
      <c r="QQI111" s="364"/>
      <c r="QQJ111" s="364"/>
      <c r="QQK111" s="364"/>
      <c r="QQL111" s="364"/>
      <c r="QQM111" s="364"/>
      <c r="QQN111" s="364"/>
      <c r="QQO111" s="364"/>
      <c r="QQP111" s="364"/>
      <c r="QQQ111" s="364"/>
      <c r="QQR111" s="364"/>
      <c r="QQS111" s="364"/>
      <c r="QQT111" s="364"/>
      <c r="QQU111" s="364"/>
      <c r="QQV111" s="364"/>
      <c r="QQW111" s="364"/>
      <c r="QQX111" s="364"/>
      <c r="QQY111" s="364"/>
      <c r="QQZ111" s="364"/>
      <c r="QRA111" s="364"/>
      <c r="QRB111" s="364"/>
      <c r="QRC111" s="364"/>
      <c r="QRD111" s="364"/>
      <c r="QRE111" s="364"/>
      <c r="QRF111" s="364"/>
      <c r="QRG111" s="364"/>
      <c r="QRH111" s="364"/>
      <c r="QRI111" s="364"/>
      <c r="QRJ111" s="364"/>
      <c r="QRK111" s="364"/>
      <c r="QRL111" s="364"/>
      <c r="QRM111" s="364"/>
      <c r="QRN111" s="364"/>
      <c r="QRO111" s="364"/>
      <c r="QRP111" s="364"/>
      <c r="QRQ111" s="364"/>
      <c r="QRR111" s="364"/>
      <c r="QRS111" s="364"/>
      <c r="QRT111" s="364"/>
      <c r="QRU111" s="364"/>
      <c r="QRV111" s="364"/>
      <c r="QRW111" s="364"/>
      <c r="QRX111" s="364"/>
      <c r="QRY111" s="364"/>
      <c r="QRZ111" s="364"/>
      <c r="QSA111" s="364"/>
      <c r="QSB111" s="364"/>
      <c r="QSC111" s="364"/>
      <c r="QSD111" s="364"/>
      <c r="QSE111" s="364"/>
      <c r="QSF111" s="364"/>
      <c r="QSG111" s="364"/>
      <c r="QSH111" s="364"/>
      <c r="QSI111" s="364"/>
      <c r="QSJ111" s="364"/>
      <c r="QSK111" s="364"/>
      <c r="QSL111" s="364"/>
      <c r="QSM111" s="364"/>
      <c r="QSN111" s="364"/>
      <c r="QSO111" s="364"/>
      <c r="QSP111" s="364"/>
      <c r="QSQ111" s="364"/>
      <c r="QSR111" s="364"/>
      <c r="QSS111" s="364"/>
      <c r="QST111" s="364"/>
      <c r="QSU111" s="364"/>
      <c r="QSV111" s="364"/>
      <c r="QSW111" s="364"/>
      <c r="QSX111" s="364"/>
      <c r="QSY111" s="364"/>
      <c r="QSZ111" s="364"/>
      <c r="QTA111" s="364"/>
      <c r="QTB111" s="364"/>
      <c r="QTC111" s="364"/>
      <c r="QTD111" s="364"/>
      <c r="QTE111" s="364"/>
      <c r="QTF111" s="364"/>
      <c r="QTG111" s="364"/>
      <c r="QTH111" s="364"/>
      <c r="QTI111" s="364"/>
      <c r="QTJ111" s="364"/>
      <c r="QTK111" s="364"/>
      <c r="QTL111" s="364"/>
      <c r="QTM111" s="364"/>
      <c r="QTN111" s="364"/>
      <c r="QTO111" s="364"/>
      <c r="QTP111" s="364"/>
      <c r="QTQ111" s="364"/>
      <c r="QTR111" s="364"/>
      <c r="QTS111" s="364"/>
      <c r="QTT111" s="364"/>
      <c r="QTU111" s="364"/>
      <c r="QTV111" s="364"/>
      <c r="QTW111" s="364"/>
      <c r="QTX111" s="364"/>
      <c r="QTY111" s="364"/>
      <c r="QTZ111" s="364"/>
      <c r="QUA111" s="364"/>
      <c r="QUB111" s="364"/>
      <c r="QUC111" s="364"/>
      <c r="QUD111" s="364"/>
      <c r="QUE111" s="364"/>
      <c r="QUF111" s="364"/>
      <c r="QUG111" s="364"/>
      <c r="QUH111" s="364"/>
      <c r="QUI111" s="364"/>
      <c r="QUJ111" s="364"/>
      <c r="QUK111" s="364"/>
      <c r="QUL111" s="364"/>
      <c r="QUM111" s="364"/>
      <c r="QUN111" s="364"/>
      <c r="QUO111" s="364"/>
      <c r="QUP111" s="364"/>
      <c r="QUQ111" s="364"/>
      <c r="QUR111" s="364"/>
      <c r="QUS111" s="364"/>
      <c r="QUT111" s="364"/>
      <c r="QUU111" s="364"/>
      <c r="QUV111" s="364"/>
      <c r="QUW111" s="364"/>
      <c r="QUX111" s="364"/>
      <c r="QUY111" s="364"/>
      <c r="QUZ111" s="364"/>
      <c r="QVA111" s="364"/>
      <c r="QVB111" s="364"/>
      <c r="QVC111" s="364"/>
      <c r="QVD111" s="364"/>
      <c r="QVE111" s="364"/>
      <c r="QVF111" s="364"/>
      <c r="QVG111" s="364"/>
      <c r="QVH111" s="364"/>
      <c r="QVI111" s="364"/>
      <c r="QVJ111" s="364"/>
      <c r="QVK111" s="364"/>
      <c r="QVL111" s="364"/>
      <c r="QVM111" s="364"/>
      <c r="QVN111" s="364"/>
      <c r="QVO111" s="364"/>
      <c r="QVP111" s="364"/>
      <c r="QVQ111" s="364"/>
      <c r="QVR111" s="364"/>
      <c r="QVS111" s="364"/>
      <c r="QVT111" s="364"/>
      <c r="QVU111" s="364"/>
      <c r="QVV111" s="364"/>
      <c r="QVW111" s="364"/>
      <c r="QVX111" s="364"/>
      <c r="QVY111" s="364"/>
      <c r="QVZ111" s="364"/>
      <c r="QWA111" s="364"/>
      <c r="QWB111" s="364"/>
      <c r="QWC111" s="364"/>
      <c r="QWD111" s="364"/>
      <c r="QWE111" s="364"/>
      <c r="QWF111" s="364"/>
      <c r="QWG111" s="364"/>
      <c r="QWH111" s="364"/>
      <c r="QWI111" s="364"/>
      <c r="QWJ111" s="364"/>
      <c r="QWK111" s="364"/>
      <c r="QWL111" s="364"/>
      <c r="QWM111" s="364"/>
      <c r="QWN111" s="364"/>
      <c r="QWO111" s="364"/>
      <c r="QWP111" s="364"/>
      <c r="QWQ111" s="364"/>
      <c r="QWR111" s="364"/>
      <c r="QWS111" s="364"/>
      <c r="QWT111" s="364"/>
      <c r="QWU111" s="364"/>
      <c r="QWV111" s="364"/>
      <c r="QWW111" s="364"/>
      <c r="QWX111" s="364"/>
      <c r="QWY111" s="364"/>
      <c r="QWZ111" s="364"/>
      <c r="QXA111" s="364"/>
      <c r="QXB111" s="364"/>
      <c r="QXC111" s="364"/>
      <c r="QXD111" s="364"/>
      <c r="QXE111" s="364"/>
      <c r="QXF111" s="364"/>
      <c r="QXG111" s="364"/>
      <c r="QXH111" s="364"/>
      <c r="QXI111" s="364"/>
      <c r="QXJ111" s="364"/>
      <c r="QXK111" s="364"/>
      <c r="QXL111" s="364"/>
      <c r="QXM111" s="364"/>
      <c r="QXN111" s="364"/>
      <c r="QXO111" s="364"/>
      <c r="QXP111" s="364"/>
      <c r="QXQ111" s="364"/>
      <c r="QXR111" s="364"/>
      <c r="QXS111" s="364"/>
      <c r="QXT111" s="364"/>
      <c r="QXU111" s="364"/>
      <c r="QXV111" s="364"/>
      <c r="QXW111" s="364"/>
      <c r="QXX111" s="364"/>
      <c r="QXY111" s="364"/>
      <c r="QXZ111" s="364"/>
      <c r="QYA111" s="364"/>
      <c r="QYB111" s="364"/>
      <c r="QYC111" s="364"/>
      <c r="QYD111" s="364"/>
      <c r="QYE111" s="364"/>
      <c r="QYF111" s="364"/>
      <c r="QYG111" s="364"/>
      <c r="QYH111" s="364"/>
      <c r="QYI111" s="364"/>
      <c r="QYJ111" s="364"/>
      <c r="QYK111" s="364"/>
      <c r="QYL111" s="364"/>
      <c r="QYM111" s="364"/>
      <c r="QYN111" s="364"/>
      <c r="QYO111" s="364"/>
      <c r="QYP111" s="364"/>
      <c r="QYQ111" s="364"/>
      <c r="QYR111" s="364"/>
      <c r="QYS111" s="364"/>
      <c r="QYT111" s="364"/>
      <c r="QYU111" s="364"/>
      <c r="QYV111" s="364"/>
      <c r="QYW111" s="364"/>
      <c r="QYX111" s="364"/>
      <c r="QYY111" s="364"/>
      <c r="QYZ111" s="364"/>
      <c r="QZA111" s="364"/>
      <c r="QZB111" s="364"/>
      <c r="QZC111" s="364"/>
      <c r="QZD111" s="364"/>
      <c r="QZE111" s="364"/>
      <c r="QZF111" s="364"/>
      <c r="QZG111" s="364"/>
      <c r="QZH111" s="364"/>
      <c r="QZI111" s="364"/>
      <c r="QZJ111" s="364"/>
      <c r="QZK111" s="364"/>
      <c r="QZL111" s="364"/>
      <c r="QZM111" s="364"/>
      <c r="QZN111" s="364"/>
      <c r="QZO111" s="364"/>
      <c r="QZP111" s="364"/>
      <c r="QZQ111" s="364"/>
      <c r="QZR111" s="364"/>
      <c r="QZS111" s="364"/>
      <c r="QZT111" s="364"/>
      <c r="QZU111" s="364"/>
      <c r="QZV111" s="364"/>
      <c r="QZW111" s="364"/>
      <c r="QZX111" s="364"/>
      <c r="QZY111" s="364"/>
      <c r="QZZ111" s="364"/>
      <c r="RAA111" s="364"/>
      <c r="RAB111" s="364"/>
      <c r="RAC111" s="364"/>
      <c r="RAD111" s="364"/>
      <c r="RAE111" s="364"/>
      <c r="RAF111" s="364"/>
      <c r="RAG111" s="364"/>
      <c r="RAH111" s="364"/>
      <c r="RAI111" s="364"/>
      <c r="RAJ111" s="364"/>
      <c r="RAK111" s="364"/>
      <c r="RAL111" s="364"/>
      <c r="RAM111" s="364"/>
      <c r="RAN111" s="364"/>
      <c r="RAO111" s="364"/>
      <c r="RAP111" s="364"/>
      <c r="RAQ111" s="364"/>
      <c r="RAR111" s="364"/>
      <c r="RAS111" s="364"/>
      <c r="RAT111" s="364"/>
      <c r="RAU111" s="364"/>
      <c r="RAV111" s="364"/>
      <c r="RAW111" s="364"/>
      <c r="RAX111" s="364"/>
      <c r="RAY111" s="364"/>
      <c r="RAZ111" s="364"/>
      <c r="RBA111" s="364"/>
      <c r="RBB111" s="364"/>
      <c r="RBC111" s="364"/>
      <c r="RBD111" s="364"/>
      <c r="RBE111" s="364"/>
      <c r="RBF111" s="364"/>
      <c r="RBG111" s="364"/>
      <c r="RBH111" s="364"/>
      <c r="RBI111" s="364"/>
      <c r="RBJ111" s="364"/>
      <c r="RBK111" s="364"/>
      <c r="RBL111" s="364"/>
      <c r="RBM111" s="364"/>
      <c r="RBN111" s="364"/>
      <c r="RBO111" s="364"/>
      <c r="RBP111" s="364"/>
      <c r="RBQ111" s="364"/>
      <c r="RBR111" s="364"/>
      <c r="RBS111" s="364"/>
      <c r="RBT111" s="364"/>
      <c r="RBU111" s="364"/>
      <c r="RBV111" s="364"/>
      <c r="RBW111" s="364"/>
      <c r="RBX111" s="364"/>
      <c r="RBY111" s="364"/>
      <c r="RBZ111" s="364"/>
      <c r="RCA111" s="364"/>
      <c r="RCB111" s="364"/>
      <c r="RCC111" s="364"/>
      <c r="RCD111" s="364"/>
      <c r="RCE111" s="364"/>
      <c r="RCF111" s="364"/>
      <c r="RCG111" s="364"/>
      <c r="RCH111" s="364"/>
      <c r="RCI111" s="364"/>
      <c r="RCJ111" s="364"/>
      <c r="RCK111" s="364"/>
      <c r="RCL111" s="364"/>
      <c r="RCM111" s="364"/>
      <c r="RCN111" s="364"/>
      <c r="RCO111" s="364"/>
      <c r="RCP111" s="364"/>
      <c r="RCQ111" s="364"/>
      <c r="RCR111" s="364"/>
      <c r="RCS111" s="364"/>
      <c r="RCT111" s="364"/>
      <c r="RCU111" s="364"/>
      <c r="RCV111" s="364"/>
      <c r="RCW111" s="364"/>
      <c r="RCX111" s="364"/>
      <c r="RCY111" s="364"/>
      <c r="RCZ111" s="364"/>
      <c r="RDA111" s="364"/>
      <c r="RDB111" s="364"/>
      <c r="RDC111" s="364"/>
      <c r="RDD111" s="364"/>
      <c r="RDE111" s="364"/>
      <c r="RDF111" s="364"/>
      <c r="RDG111" s="364"/>
      <c r="RDH111" s="364"/>
      <c r="RDI111" s="364"/>
      <c r="RDJ111" s="364"/>
      <c r="RDK111" s="364"/>
      <c r="RDL111" s="364"/>
      <c r="RDM111" s="364"/>
      <c r="RDN111" s="364"/>
      <c r="RDO111" s="364"/>
      <c r="RDP111" s="364"/>
      <c r="RDQ111" s="364"/>
      <c r="RDR111" s="364"/>
      <c r="RDS111" s="364"/>
      <c r="RDT111" s="364"/>
      <c r="RDU111" s="364"/>
      <c r="RDV111" s="364"/>
      <c r="RDW111" s="364"/>
      <c r="RDX111" s="364"/>
      <c r="RDY111" s="364"/>
      <c r="RDZ111" s="364"/>
      <c r="REA111" s="364"/>
      <c r="REB111" s="364"/>
      <c r="REC111" s="364"/>
      <c r="RED111" s="364"/>
      <c r="REE111" s="364"/>
      <c r="REF111" s="364"/>
      <c r="REG111" s="364"/>
      <c r="REH111" s="364"/>
      <c r="REI111" s="364"/>
      <c r="REJ111" s="364"/>
      <c r="REK111" s="364"/>
      <c r="REL111" s="364"/>
      <c r="REM111" s="364"/>
      <c r="REN111" s="364"/>
      <c r="REO111" s="364"/>
      <c r="REP111" s="364"/>
      <c r="REQ111" s="364"/>
      <c r="RER111" s="364"/>
      <c r="RES111" s="364"/>
      <c r="RET111" s="364"/>
      <c r="REU111" s="364"/>
      <c r="REV111" s="364"/>
      <c r="REW111" s="364"/>
      <c r="REX111" s="364"/>
      <c r="REY111" s="364"/>
      <c r="REZ111" s="364"/>
      <c r="RFA111" s="364"/>
      <c r="RFB111" s="364"/>
      <c r="RFC111" s="364"/>
      <c r="RFD111" s="364"/>
      <c r="RFE111" s="364"/>
      <c r="RFF111" s="364"/>
      <c r="RFG111" s="364"/>
      <c r="RFH111" s="364"/>
      <c r="RFI111" s="364"/>
      <c r="RFJ111" s="364"/>
      <c r="RFK111" s="364"/>
      <c r="RFL111" s="364"/>
      <c r="RFM111" s="364"/>
      <c r="RFN111" s="364"/>
      <c r="RFO111" s="364"/>
      <c r="RFP111" s="364"/>
      <c r="RFQ111" s="364"/>
      <c r="RFR111" s="364"/>
      <c r="RFS111" s="364"/>
      <c r="RFT111" s="364"/>
      <c r="RFU111" s="364"/>
      <c r="RFV111" s="364"/>
      <c r="RFW111" s="364"/>
      <c r="RFX111" s="364"/>
      <c r="RFY111" s="364"/>
      <c r="RFZ111" s="364"/>
      <c r="RGA111" s="364"/>
      <c r="RGB111" s="364"/>
      <c r="RGC111" s="364"/>
      <c r="RGD111" s="364"/>
      <c r="RGE111" s="364"/>
      <c r="RGF111" s="364"/>
      <c r="RGG111" s="364"/>
      <c r="RGH111" s="364"/>
      <c r="RGI111" s="364"/>
      <c r="RGJ111" s="364"/>
      <c r="RGK111" s="364"/>
      <c r="RGL111" s="364"/>
      <c r="RGM111" s="364"/>
      <c r="RGN111" s="364"/>
      <c r="RGO111" s="364"/>
      <c r="RGP111" s="364"/>
      <c r="RGQ111" s="364"/>
      <c r="RGR111" s="364"/>
      <c r="RGS111" s="364"/>
      <c r="RGT111" s="364"/>
      <c r="RGU111" s="364"/>
      <c r="RGV111" s="364"/>
      <c r="RGW111" s="364"/>
      <c r="RGX111" s="364"/>
      <c r="RGY111" s="364"/>
      <c r="RGZ111" s="364"/>
      <c r="RHA111" s="364"/>
      <c r="RHB111" s="364"/>
      <c r="RHC111" s="364"/>
      <c r="RHD111" s="364"/>
      <c r="RHE111" s="364"/>
      <c r="RHF111" s="364"/>
      <c r="RHG111" s="364"/>
      <c r="RHH111" s="364"/>
      <c r="RHI111" s="364"/>
      <c r="RHJ111" s="364"/>
      <c r="RHK111" s="364"/>
      <c r="RHL111" s="364"/>
      <c r="RHM111" s="364"/>
      <c r="RHN111" s="364"/>
      <c r="RHO111" s="364"/>
      <c r="RHP111" s="364"/>
      <c r="RHQ111" s="364"/>
      <c r="RHR111" s="364"/>
      <c r="RHS111" s="364"/>
      <c r="RHT111" s="364"/>
      <c r="RHU111" s="364"/>
      <c r="RHV111" s="364"/>
      <c r="RHW111" s="364"/>
      <c r="RHX111" s="364"/>
      <c r="RHY111" s="364"/>
      <c r="RHZ111" s="364"/>
      <c r="RIA111" s="364"/>
      <c r="RIB111" s="364"/>
      <c r="RIC111" s="364"/>
      <c r="RID111" s="364"/>
      <c r="RIE111" s="364"/>
      <c r="RIF111" s="364"/>
      <c r="RIG111" s="364"/>
      <c r="RIH111" s="364"/>
      <c r="RII111" s="364"/>
      <c r="RIJ111" s="364"/>
      <c r="RIK111" s="364"/>
      <c r="RIL111" s="364"/>
      <c r="RIM111" s="364"/>
      <c r="RIN111" s="364"/>
      <c r="RIO111" s="364"/>
      <c r="RIP111" s="364"/>
      <c r="RIQ111" s="364"/>
      <c r="RIR111" s="364"/>
      <c r="RIS111" s="364"/>
      <c r="RIT111" s="364"/>
      <c r="RIU111" s="364"/>
      <c r="RIV111" s="364"/>
      <c r="RIW111" s="364"/>
      <c r="RIX111" s="364"/>
      <c r="RIY111" s="364"/>
      <c r="RIZ111" s="364"/>
      <c r="RJA111" s="364"/>
      <c r="RJB111" s="364"/>
      <c r="RJC111" s="364"/>
      <c r="RJD111" s="364"/>
      <c r="RJE111" s="364"/>
      <c r="RJF111" s="364"/>
      <c r="RJG111" s="364"/>
      <c r="RJH111" s="364"/>
      <c r="RJI111" s="364"/>
      <c r="RJJ111" s="364"/>
      <c r="RJK111" s="364"/>
      <c r="RJL111" s="364"/>
      <c r="RJM111" s="364"/>
      <c r="RJN111" s="364"/>
      <c r="RJO111" s="364"/>
      <c r="RJP111" s="364"/>
      <c r="RJQ111" s="364"/>
      <c r="RJR111" s="364"/>
      <c r="RJS111" s="364"/>
      <c r="RJT111" s="364"/>
      <c r="RJU111" s="364"/>
      <c r="RJV111" s="364"/>
      <c r="RJW111" s="364"/>
      <c r="RJX111" s="364"/>
      <c r="RJY111" s="364"/>
      <c r="RJZ111" s="364"/>
      <c r="RKA111" s="364"/>
      <c r="RKB111" s="364"/>
      <c r="RKC111" s="364"/>
      <c r="RKD111" s="364"/>
      <c r="RKE111" s="364"/>
      <c r="RKF111" s="364"/>
      <c r="RKG111" s="364"/>
      <c r="RKH111" s="364"/>
      <c r="RKI111" s="364"/>
      <c r="RKJ111" s="364"/>
      <c r="RKK111" s="364"/>
      <c r="RKL111" s="364"/>
      <c r="RKM111" s="364"/>
      <c r="RKN111" s="364"/>
      <c r="RKO111" s="364"/>
      <c r="RKP111" s="364"/>
      <c r="RKQ111" s="364"/>
      <c r="RKR111" s="364"/>
      <c r="RKS111" s="364"/>
      <c r="RKT111" s="364"/>
      <c r="RKU111" s="364"/>
      <c r="RKV111" s="364"/>
      <c r="RKW111" s="364"/>
      <c r="RKX111" s="364"/>
      <c r="RKY111" s="364"/>
      <c r="RKZ111" s="364"/>
      <c r="RLA111" s="364"/>
      <c r="RLB111" s="364"/>
      <c r="RLC111" s="364"/>
      <c r="RLD111" s="364"/>
      <c r="RLE111" s="364"/>
      <c r="RLF111" s="364"/>
      <c r="RLG111" s="364"/>
      <c r="RLH111" s="364"/>
      <c r="RLI111" s="364"/>
      <c r="RLJ111" s="364"/>
      <c r="RLK111" s="364"/>
      <c r="RLL111" s="364"/>
      <c r="RLM111" s="364"/>
      <c r="RLN111" s="364"/>
      <c r="RLO111" s="364"/>
      <c r="RLP111" s="364"/>
      <c r="RLQ111" s="364"/>
      <c r="RLR111" s="364"/>
      <c r="RLS111" s="364"/>
      <c r="RLT111" s="364"/>
      <c r="RLU111" s="364"/>
      <c r="RLV111" s="364"/>
      <c r="RLW111" s="364"/>
      <c r="RLX111" s="364"/>
      <c r="RLY111" s="364"/>
      <c r="RLZ111" s="364"/>
      <c r="RMA111" s="364"/>
      <c r="RMB111" s="364"/>
      <c r="RMC111" s="364"/>
      <c r="RMD111" s="364"/>
      <c r="RME111" s="364"/>
      <c r="RMF111" s="364"/>
      <c r="RMG111" s="364"/>
      <c r="RMH111" s="364"/>
      <c r="RMI111" s="364"/>
      <c r="RMJ111" s="364"/>
      <c r="RMK111" s="364"/>
      <c r="RML111" s="364"/>
      <c r="RMM111" s="364"/>
      <c r="RMN111" s="364"/>
      <c r="RMO111" s="364"/>
      <c r="RMP111" s="364"/>
      <c r="RMQ111" s="364"/>
      <c r="RMR111" s="364"/>
      <c r="RMS111" s="364"/>
      <c r="RMT111" s="364"/>
      <c r="RMU111" s="364"/>
      <c r="RMV111" s="364"/>
      <c r="RMW111" s="364"/>
      <c r="RMX111" s="364"/>
      <c r="RMY111" s="364"/>
      <c r="RMZ111" s="364"/>
      <c r="RNA111" s="364"/>
      <c r="RNB111" s="364"/>
      <c r="RNC111" s="364"/>
      <c r="RND111" s="364"/>
      <c r="RNE111" s="364"/>
      <c r="RNF111" s="364"/>
      <c r="RNG111" s="364"/>
      <c r="RNH111" s="364"/>
      <c r="RNI111" s="364"/>
      <c r="RNJ111" s="364"/>
      <c r="RNK111" s="364"/>
      <c r="RNL111" s="364"/>
      <c r="RNM111" s="364"/>
      <c r="RNN111" s="364"/>
      <c r="RNO111" s="364"/>
      <c r="RNP111" s="364"/>
      <c r="RNQ111" s="364"/>
      <c r="RNR111" s="364"/>
      <c r="RNS111" s="364"/>
      <c r="RNT111" s="364"/>
      <c r="RNU111" s="364"/>
      <c r="RNV111" s="364"/>
      <c r="RNW111" s="364"/>
      <c r="RNX111" s="364"/>
      <c r="RNY111" s="364"/>
      <c r="RNZ111" s="364"/>
      <c r="ROA111" s="364"/>
      <c r="ROB111" s="364"/>
      <c r="ROC111" s="364"/>
      <c r="ROD111" s="364"/>
      <c r="ROE111" s="364"/>
      <c r="ROF111" s="364"/>
      <c r="ROG111" s="364"/>
      <c r="ROH111" s="364"/>
      <c r="ROI111" s="364"/>
      <c r="ROJ111" s="364"/>
      <c r="ROK111" s="364"/>
      <c r="ROL111" s="364"/>
      <c r="ROM111" s="364"/>
      <c r="RON111" s="364"/>
      <c r="ROO111" s="364"/>
      <c r="ROP111" s="364"/>
      <c r="ROQ111" s="364"/>
      <c r="ROR111" s="364"/>
      <c r="ROS111" s="364"/>
      <c r="ROT111" s="364"/>
      <c r="ROU111" s="364"/>
      <c r="ROV111" s="364"/>
      <c r="ROW111" s="364"/>
      <c r="ROX111" s="364"/>
      <c r="ROY111" s="364"/>
      <c r="ROZ111" s="364"/>
      <c r="RPA111" s="364"/>
      <c r="RPB111" s="364"/>
      <c r="RPC111" s="364"/>
      <c r="RPD111" s="364"/>
      <c r="RPE111" s="364"/>
      <c r="RPF111" s="364"/>
      <c r="RPG111" s="364"/>
      <c r="RPH111" s="364"/>
      <c r="RPI111" s="364"/>
      <c r="RPJ111" s="364"/>
      <c r="RPK111" s="364"/>
      <c r="RPL111" s="364"/>
      <c r="RPM111" s="364"/>
      <c r="RPN111" s="364"/>
      <c r="RPO111" s="364"/>
      <c r="RPP111" s="364"/>
      <c r="RPQ111" s="364"/>
      <c r="RPR111" s="364"/>
      <c r="RPS111" s="364"/>
      <c r="RPT111" s="364"/>
      <c r="RPU111" s="364"/>
      <c r="RPV111" s="364"/>
      <c r="RPW111" s="364"/>
      <c r="RPX111" s="364"/>
      <c r="RPY111" s="364"/>
      <c r="RPZ111" s="364"/>
      <c r="RQA111" s="364"/>
      <c r="RQB111" s="364"/>
      <c r="RQC111" s="364"/>
      <c r="RQD111" s="364"/>
      <c r="RQE111" s="364"/>
      <c r="RQF111" s="364"/>
      <c r="RQG111" s="364"/>
      <c r="RQH111" s="364"/>
      <c r="RQI111" s="364"/>
      <c r="RQJ111" s="364"/>
      <c r="RQK111" s="364"/>
      <c r="RQL111" s="364"/>
      <c r="RQM111" s="364"/>
      <c r="RQN111" s="364"/>
      <c r="RQO111" s="364"/>
      <c r="RQP111" s="364"/>
      <c r="RQQ111" s="364"/>
      <c r="RQR111" s="364"/>
      <c r="RQS111" s="364"/>
      <c r="RQT111" s="364"/>
      <c r="RQU111" s="364"/>
      <c r="RQV111" s="364"/>
      <c r="RQW111" s="364"/>
      <c r="RQX111" s="364"/>
      <c r="RQY111" s="364"/>
      <c r="RQZ111" s="364"/>
      <c r="RRA111" s="364"/>
      <c r="RRB111" s="364"/>
      <c r="RRC111" s="364"/>
      <c r="RRD111" s="364"/>
      <c r="RRE111" s="364"/>
      <c r="RRF111" s="364"/>
      <c r="RRG111" s="364"/>
      <c r="RRH111" s="364"/>
      <c r="RRI111" s="364"/>
      <c r="RRJ111" s="364"/>
      <c r="RRK111" s="364"/>
      <c r="RRL111" s="364"/>
      <c r="RRM111" s="364"/>
      <c r="RRN111" s="364"/>
      <c r="RRO111" s="364"/>
      <c r="RRP111" s="364"/>
      <c r="RRQ111" s="364"/>
      <c r="RRR111" s="364"/>
      <c r="RRS111" s="364"/>
      <c r="RRT111" s="364"/>
      <c r="RRU111" s="364"/>
      <c r="RRV111" s="364"/>
      <c r="RRW111" s="364"/>
      <c r="RRX111" s="364"/>
      <c r="RRY111" s="364"/>
      <c r="RRZ111" s="364"/>
      <c r="RSA111" s="364"/>
      <c r="RSB111" s="364"/>
      <c r="RSC111" s="364"/>
      <c r="RSD111" s="364"/>
      <c r="RSE111" s="364"/>
      <c r="RSF111" s="364"/>
      <c r="RSG111" s="364"/>
      <c r="RSH111" s="364"/>
      <c r="RSI111" s="364"/>
      <c r="RSJ111" s="364"/>
      <c r="RSK111" s="364"/>
      <c r="RSL111" s="364"/>
      <c r="RSM111" s="364"/>
      <c r="RSN111" s="364"/>
      <c r="RSO111" s="364"/>
      <c r="RSP111" s="364"/>
      <c r="RSQ111" s="364"/>
      <c r="RSR111" s="364"/>
      <c r="RSS111" s="364"/>
      <c r="RST111" s="364"/>
      <c r="RSU111" s="364"/>
      <c r="RSV111" s="364"/>
      <c r="RSW111" s="364"/>
      <c r="RSX111" s="364"/>
      <c r="RSY111" s="364"/>
      <c r="RSZ111" s="364"/>
      <c r="RTA111" s="364"/>
      <c r="RTB111" s="364"/>
      <c r="RTC111" s="364"/>
      <c r="RTD111" s="364"/>
      <c r="RTE111" s="364"/>
      <c r="RTF111" s="364"/>
      <c r="RTG111" s="364"/>
      <c r="RTH111" s="364"/>
      <c r="RTI111" s="364"/>
      <c r="RTJ111" s="364"/>
      <c r="RTK111" s="364"/>
      <c r="RTL111" s="364"/>
      <c r="RTM111" s="364"/>
      <c r="RTN111" s="364"/>
      <c r="RTO111" s="364"/>
      <c r="RTP111" s="364"/>
      <c r="RTQ111" s="364"/>
      <c r="RTR111" s="364"/>
      <c r="RTS111" s="364"/>
      <c r="RTT111" s="364"/>
      <c r="RTU111" s="364"/>
      <c r="RTV111" s="364"/>
      <c r="RTW111" s="364"/>
      <c r="RTX111" s="364"/>
      <c r="RTY111" s="364"/>
      <c r="RTZ111" s="364"/>
      <c r="RUA111" s="364"/>
      <c r="RUB111" s="364"/>
      <c r="RUC111" s="364"/>
      <c r="RUD111" s="364"/>
      <c r="RUE111" s="364"/>
      <c r="RUF111" s="364"/>
      <c r="RUG111" s="364"/>
      <c r="RUH111" s="364"/>
      <c r="RUI111" s="364"/>
      <c r="RUJ111" s="364"/>
      <c r="RUK111" s="364"/>
      <c r="RUL111" s="364"/>
      <c r="RUM111" s="364"/>
      <c r="RUN111" s="364"/>
      <c r="RUO111" s="364"/>
      <c r="RUP111" s="364"/>
      <c r="RUQ111" s="364"/>
      <c r="RUR111" s="364"/>
      <c r="RUS111" s="364"/>
      <c r="RUT111" s="364"/>
      <c r="RUU111" s="364"/>
      <c r="RUV111" s="364"/>
      <c r="RUW111" s="364"/>
      <c r="RUX111" s="364"/>
      <c r="RUY111" s="364"/>
      <c r="RUZ111" s="364"/>
      <c r="RVA111" s="364"/>
      <c r="RVB111" s="364"/>
      <c r="RVC111" s="364"/>
      <c r="RVD111" s="364"/>
      <c r="RVE111" s="364"/>
      <c r="RVF111" s="364"/>
      <c r="RVG111" s="364"/>
      <c r="RVH111" s="364"/>
      <c r="RVI111" s="364"/>
      <c r="RVJ111" s="364"/>
      <c r="RVK111" s="364"/>
      <c r="RVL111" s="364"/>
      <c r="RVM111" s="364"/>
      <c r="RVN111" s="364"/>
      <c r="RVO111" s="364"/>
      <c r="RVP111" s="364"/>
      <c r="RVQ111" s="364"/>
      <c r="RVR111" s="364"/>
      <c r="RVS111" s="364"/>
      <c r="RVT111" s="364"/>
      <c r="RVU111" s="364"/>
      <c r="RVV111" s="364"/>
      <c r="RVW111" s="364"/>
      <c r="RVX111" s="364"/>
      <c r="RVY111" s="364"/>
      <c r="RVZ111" s="364"/>
      <c r="RWA111" s="364"/>
      <c r="RWB111" s="364"/>
      <c r="RWC111" s="364"/>
      <c r="RWD111" s="364"/>
      <c r="RWE111" s="364"/>
      <c r="RWF111" s="364"/>
      <c r="RWG111" s="364"/>
      <c r="RWH111" s="364"/>
      <c r="RWI111" s="364"/>
      <c r="RWJ111" s="364"/>
      <c r="RWK111" s="364"/>
      <c r="RWL111" s="364"/>
      <c r="RWM111" s="364"/>
      <c r="RWN111" s="364"/>
      <c r="RWO111" s="364"/>
      <c r="RWP111" s="364"/>
      <c r="RWQ111" s="364"/>
      <c r="RWR111" s="364"/>
      <c r="RWS111" s="364"/>
      <c r="RWT111" s="364"/>
      <c r="RWU111" s="364"/>
      <c r="RWV111" s="364"/>
      <c r="RWW111" s="364"/>
      <c r="RWX111" s="364"/>
      <c r="RWY111" s="364"/>
      <c r="RWZ111" s="364"/>
      <c r="RXA111" s="364"/>
      <c r="RXB111" s="364"/>
      <c r="RXC111" s="364"/>
      <c r="RXD111" s="364"/>
      <c r="RXE111" s="364"/>
      <c r="RXF111" s="364"/>
      <c r="RXG111" s="364"/>
      <c r="RXH111" s="364"/>
      <c r="RXI111" s="364"/>
      <c r="RXJ111" s="364"/>
      <c r="RXK111" s="364"/>
      <c r="RXL111" s="364"/>
      <c r="RXM111" s="364"/>
      <c r="RXN111" s="364"/>
      <c r="RXO111" s="364"/>
      <c r="RXP111" s="364"/>
      <c r="RXQ111" s="364"/>
      <c r="RXR111" s="364"/>
      <c r="RXS111" s="364"/>
      <c r="RXT111" s="364"/>
      <c r="RXU111" s="364"/>
      <c r="RXV111" s="364"/>
      <c r="RXW111" s="364"/>
      <c r="RXX111" s="364"/>
      <c r="RXY111" s="364"/>
      <c r="RXZ111" s="364"/>
      <c r="RYA111" s="364"/>
      <c r="RYB111" s="364"/>
      <c r="RYC111" s="364"/>
      <c r="RYD111" s="364"/>
      <c r="RYE111" s="364"/>
      <c r="RYF111" s="364"/>
      <c r="RYG111" s="364"/>
      <c r="RYH111" s="364"/>
      <c r="RYI111" s="364"/>
      <c r="RYJ111" s="364"/>
      <c r="RYK111" s="364"/>
      <c r="RYL111" s="364"/>
      <c r="RYM111" s="364"/>
      <c r="RYN111" s="364"/>
      <c r="RYO111" s="364"/>
      <c r="RYP111" s="364"/>
      <c r="RYQ111" s="364"/>
      <c r="RYR111" s="364"/>
      <c r="RYS111" s="364"/>
      <c r="RYT111" s="364"/>
      <c r="RYU111" s="364"/>
      <c r="RYV111" s="364"/>
      <c r="RYW111" s="364"/>
      <c r="RYX111" s="364"/>
      <c r="RYY111" s="364"/>
      <c r="RYZ111" s="364"/>
      <c r="RZA111" s="364"/>
      <c r="RZB111" s="364"/>
      <c r="RZC111" s="364"/>
      <c r="RZD111" s="364"/>
      <c r="RZE111" s="364"/>
      <c r="RZF111" s="364"/>
      <c r="RZG111" s="364"/>
      <c r="RZH111" s="364"/>
      <c r="RZI111" s="364"/>
      <c r="RZJ111" s="364"/>
      <c r="RZK111" s="364"/>
      <c r="RZL111" s="364"/>
      <c r="RZM111" s="364"/>
      <c r="RZN111" s="364"/>
      <c r="RZO111" s="364"/>
      <c r="RZP111" s="364"/>
      <c r="RZQ111" s="364"/>
      <c r="RZR111" s="364"/>
      <c r="RZS111" s="364"/>
      <c r="RZT111" s="364"/>
      <c r="RZU111" s="364"/>
      <c r="RZV111" s="364"/>
      <c r="RZW111" s="364"/>
      <c r="RZX111" s="364"/>
      <c r="RZY111" s="364"/>
      <c r="RZZ111" s="364"/>
      <c r="SAA111" s="364"/>
      <c r="SAB111" s="364"/>
      <c r="SAC111" s="364"/>
      <c r="SAD111" s="364"/>
      <c r="SAE111" s="364"/>
      <c r="SAF111" s="364"/>
      <c r="SAG111" s="364"/>
      <c r="SAH111" s="364"/>
      <c r="SAI111" s="364"/>
      <c r="SAJ111" s="364"/>
      <c r="SAK111" s="364"/>
      <c r="SAL111" s="364"/>
      <c r="SAM111" s="364"/>
      <c r="SAN111" s="364"/>
      <c r="SAO111" s="364"/>
      <c r="SAP111" s="364"/>
      <c r="SAQ111" s="364"/>
      <c r="SAR111" s="364"/>
      <c r="SAS111" s="364"/>
      <c r="SAT111" s="364"/>
      <c r="SAU111" s="364"/>
      <c r="SAV111" s="364"/>
      <c r="SAW111" s="364"/>
      <c r="SAX111" s="364"/>
      <c r="SAY111" s="364"/>
      <c r="SAZ111" s="364"/>
      <c r="SBA111" s="364"/>
      <c r="SBB111" s="364"/>
      <c r="SBC111" s="364"/>
      <c r="SBD111" s="364"/>
      <c r="SBE111" s="364"/>
      <c r="SBF111" s="364"/>
      <c r="SBG111" s="364"/>
      <c r="SBH111" s="364"/>
      <c r="SBI111" s="364"/>
      <c r="SBJ111" s="364"/>
      <c r="SBK111" s="364"/>
      <c r="SBL111" s="364"/>
      <c r="SBM111" s="364"/>
      <c r="SBN111" s="364"/>
      <c r="SBO111" s="364"/>
      <c r="SBP111" s="364"/>
      <c r="SBQ111" s="364"/>
      <c r="SBR111" s="364"/>
      <c r="SBS111" s="364"/>
      <c r="SBT111" s="364"/>
      <c r="SBU111" s="364"/>
      <c r="SBV111" s="364"/>
      <c r="SBW111" s="364"/>
      <c r="SBX111" s="364"/>
      <c r="SBY111" s="364"/>
      <c r="SBZ111" s="364"/>
      <c r="SCA111" s="364"/>
      <c r="SCB111" s="364"/>
      <c r="SCC111" s="364"/>
      <c r="SCD111" s="364"/>
      <c r="SCE111" s="364"/>
      <c r="SCF111" s="364"/>
      <c r="SCG111" s="364"/>
      <c r="SCH111" s="364"/>
      <c r="SCI111" s="364"/>
      <c r="SCJ111" s="364"/>
      <c r="SCK111" s="364"/>
      <c r="SCL111" s="364"/>
      <c r="SCM111" s="364"/>
      <c r="SCN111" s="364"/>
      <c r="SCO111" s="364"/>
      <c r="SCP111" s="364"/>
      <c r="SCQ111" s="364"/>
      <c r="SCR111" s="364"/>
      <c r="SCS111" s="364"/>
      <c r="SCT111" s="364"/>
      <c r="SCU111" s="364"/>
      <c r="SCV111" s="364"/>
      <c r="SCW111" s="364"/>
      <c r="SCX111" s="364"/>
      <c r="SCY111" s="364"/>
      <c r="SCZ111" s="364"/>
      <c r="SDA111" s="364"/>
      <c r="SDB111" s="364"/>
      <c r="SDC111" s="364"/>
      <c r="SDD111" s="364"/>
      <c r="SDE111" s="364"/>
      <c r="SDF111" s="364"/>
      <c r="SDG111" s="364"/>
      <c r="SDH111" s="364"/>
      <c r="SDI111" s="364"/>
      <c r="SDJ111" s="364"/>
      <c r="SDK111" s="364"/>
      <c r="SDL111" s="364"/>
      <c r="SDM111" s="364"/>
      <c r="SDN111" s="364"/>
      <c r="SDO111" s="364"/>
      <c r="SDP111" s="364"/>
      <c r="SDQ111" s="364"/>
      <c r="SDR111" s="364"/>
      <c r="SDS111" s="364"/>
      <c r="SDT111" s="364"/>
      <c r="SDU111" s="364"/>
      <c r="SDV111" s="364"/>
      <c r="SDW111" s="364"/>
      <c r="SDX111" s="364"/>
      <c r="SDY111" s="364"/>
      <c r="SDZ111" s="364"/>
      <c r="SEA111" s="364"/>
      <c r="SEB111" s="364"/>
      <c r="SEC111" s="364"/>
      <c r="SED111" s="364"/>
      <c r="SEE111" s="364"/>
      <c r="SEF111" s="364"/>
      <c r="SEG111" s="364"/>
      <c r="SEH111" s="364"/>
      <c r="SEI111" s="364"/>
      <c r="SEJ111" s="364"/>
      <c r="SEK111" s="364"/>
      <c r="SEL111" s="364"/>
      <c r="SEM111" s="364"/>
      <c r="SEN111" s="364"/>
      <c r="SEO111" s="364"/>
      <c r="SEP111" s="364"/>
      <c r="SEQ111" s="364"/>
      <c r="SER111" s="364"/>
      <c r="SES111" s="364"/>
      <c r="SET111" s="364"/>
      <c r="SEU111" s="364"/>
      <c r="SEV111" s="364"/>
      <c r="SEW111" s="364"/>
      <c r="SEX111" s="364"/>
      <c r="SEY111" s="364"/>
      <c r="SEZ111" s="364"/>
      <c r="SFA111" s="364"/>
      <c r="SFB111" s="364"/>
      <c r="SFC111" s="364"/>
      <c r="SFD111" s="364"/>
      <c r="SFE111" s="364"/>
      <c r="SFF111" s="364"/>
      <c r="SFG111" s="364"/>
      <c r="SFH111" s="364"/>
      <c r="SFI111" s="364"/>
      <c r="SFJ111" s="364"/>
      <c r="SFK111" s="364"/>
      <c r="SFL111" s="364"/>
      <c r="SFM111" s="364"/>
      <c r="SFN111" s="364"/>
      <c r="SFO111" s="364"/>
      <c r="SFP111" s="364"/>
      <c r="SFQ111" s="364"/>
      <c r="SFR111" s="364"/>
      <c r="SFS111" s="364"/>
      <c r="SFT111" s="364"/>
      <c r="SFU111" s="364"/>
      <c r="SFV111" s="364"/>
      <c r="SFW111" s="364"/>
      <c r="SFX111" s="364"/>
      <c r="SFY111" s="364"/>
      <c r="SFZ111" s="364"/>
      <c r="SGA111" s="364"/>
      <c r="SGB111" s="364"/>
      <c r="SGC111" s="364"/>
      <c r="SGD111" s="364"/>
      <c r="SGE111" s="364"/>
      <c r="SGF111" s="364"/>
      <c r="SGG111" s="364"/>
      <c r="SGH111" s="364"/>
      <c r="SGI111" s="364"/>
      <c r="SGJ111" s="364"/>
      <c r="SGK111" s="364"/>
      <c r="SGL111" s="364"/>
      <c r="SGM111" s="364"/>
      <c r="SGN111" s="364"/>
      <c r="SGO111" s="364"/>
      <c r="SGP111" s="364"/>
      <c r="SGQ111" s="364"/>
      <c r="SGR111" s="364"/>
      <c r="SGS111" s="364"/>
      <c r="SGT111" s="364"/>
      <c r="SGU111" s="364"/>
      <c r="SGV111" s="364"/>
      <c r="SGW111" s="364"/>
      <c r="SGX111" s="364"/>
      <c r="SGY111" s="364"/>
      <c r="SGZ111" s="364"/>
      <c r="SHA111" s="364"/>
      <c r="SHB111" s="364"/>
      <c r="SHC111" s="364"/>
      <c r="SHD111" s="364"/>
      <c r="SHE111" s="364"/>
      <c r="SHF111" s="364"/>
      <c r="SHG111" s="364"/>
      <c r="SHH111" s="364"/>
      <c r="SHI111" s="364"/>
      <c r="SHJ111" s="364"/>
      <c r="SHK111" s="364"/>
      <c r="SHL111" s="364"/>
      <c r="SHM111" s="364"/>
      <c r="SHN111" s="364"/>
      <c r="SHO111" s="364"/>
      <c r="SHP111" s="364"/>
      <c r="SHQ111" s="364"/>
      <c r="SHR111" s="364"/>
      <c r="SHS111" s="364"/>
      <c r="SHT111" s="364"/>
      <c r="SHU111" s="364"/>
      <c r="SHV111" s="364"/>
      <c r="SHW111" s="364"/>
      <c r="SHX111" s="364"/>
      <c r="SHY111" s="364"/>
      <c r="SHZ111" s="364"/>
      <c r="SIA111" s="364"/>
      <c r="SIB111" s="364"/>
      <c r="SIC111" s="364"/>
      <c r="SID111" s="364"/>
      <c r="SIE111" s="364"/>
      <c r="SIF111" s="364"/>
      <c r="SIG111" s="364"/>
      <c r="SIH111" s="364"/>
      <c r="SII111" s="364"/>
      <c r="SIJ111" s="364"/>
      <c r="SIK111" s="364"/>
      <c r="SIL111" s="364"/>
      <c r="SIM111" s="364"/>
      <c r="SIN111" s="364"/>
      <c r="SIO111" s="364"/>
      <c r="SIP111" s="364"/>
      <c r="SIQ111" s="364"/>
      <c r="SIR111" s="364"/>
      <c r="SIS111" s="364"/>
      <c r="SIT111" s="364"/>
      <c r="SIU111" s="364"/>
      <c r="SIV111" s="364"/>
      <c r="SIW111" s="364"/>
      <c r="SIX111" s="364"/>
      <c r="SIY111" s="364"/>
      <c r="SIZ111" s="364"/>
      <c r="SJA111" s="364"/>
      <c r="SJB111" s="364"/>
      <c r="SJC111" s="364"/>
      <c r="SJD111" s="364"/>
      <c r="SJE111" s="364"/>
      <c r="SJF111" s="364"/>
      <c r="SJG111" s="364"/>
      <c r="SJH111" s="364"/>
      <c r="SJI111" s="364"/>
      <c r="SJJ111" s="364"/>
      <c r="SJK111" s="364"/>
      <c r="SJL111" s="364"/>
      <c r="SJM111" s="364"/>
      <c r="SJN111" s="364"/>
      <c r="SJO111" s="364"/>
      <c r="SJP111" s="364"/>
      <c r="SJQ111" s="364"/>
      <c r="SJR111" s="364"/>
      <c r="SJS111" s="364"/>
      <c r="SJT111" s="364"/>
      <c r="SJU111" s="364"/>
      <c r="SJV111" s="364"/>
      <c r="SJW111" s="364"/>
      <c r="SJX111" s="364"/>
      <c r="SJY111" s="364"/>
      <c r="SJZ111" s="364"/>
      <c r="SKA111" s="364"/>
      <c r="SKB111" s="364"/>
      <c r="SKC111" s="364"/>
      <c r="SKD111" s="364"/>
      <c r="SKE111" s="364"/>
      <c r="SKF111" s="364"/>
      <c r="SKG111" s="364"/>
      <c r="SKH111" s="364"/>
      <c r="SKI111" s="364"/>
      <c r="SKJ111" s="364"/>
      <c r="SKK111" s="364"/>
      <c r="SKL111" s="364"/>
      <c r="SKM111" s="364"/>
      <c r="SKN111" s="364"/>
      <c r="SKO111" s="364"/>
      <c r="SKP111" s="364"/>
      <c r="SKQ111" s="364"/>
      <c r="SKR111" s="364"/>
      <c r="SKS111" s="364"/>
      <c r="SKT111" s="364"/>
      <c r="SKU111" s="364"/>
      <c r="SKV111" s="364"/>
      <c r="SKW111" s="364"/>
      <c r="SKX111" s="364"/>
      <c r="SKY111" s="364"/>
      <c r="SKZ111" s="364"/>
      <c r="SLA111" s="364"/>
      <c r="SLB111" s="364"/>
      <c r="SLC111" s="364"/>
      <c r="SLD111" s="364"/>
      <c r="SLE111" s="364"/>
      <c r="SLF111" s="364"/>
      <c r="SLG111" s="364"/>
      <c r="SLH111" s="364"/>
      <c r="SLI111" s="364"/>
      <c r="SLJ111" s="364"/>
      <c r="SLK111" s="364"/>
      <c r="SLL111" s="364"/>
      <c r="SLM111" s="364"/>
      <c r="SLN111" s="364"/>
      <c r="SLO111" s="364"/>
      <c r="SLP111" s="364"/>
      <c r="SLQ111" s="364"/>
      <c r="SLR111" s="364"/>
      <c r="SLS111" s="364"/>
      <c r="SLT111" s="364"/>
      <c r="SLU111" s="364"/>
      <c r="SLV111" s="364"/>
      <c r="SLW111" s="364"/>
      <c r="SLX111" s="364"/>
      <c r="SLY111" s="364"/>
      <c r="SLZ111" s="364"/>
      <c r="SMA111" s="364"/>
      <c r="SMB111" s="364"/>
      <c r="SMC111" s="364"/>
      <c r="SMD111" s="364"/>
      <c r="SME111" s="364"/>
      <c r="SMF111" s="364"/>
      <c r="SMG111" s="364"/>
      <c r="SMH111" s="364"/>
      <c r="SMI111" s="364"/>
      <c r="SMJ111" s="364"/>
      <c r="SMK111" s="364"/>
      <c r="SML111" s="364"/>
      <c r="SMM111" s="364"/>
      <c r="SMN111" s="364"/>
      <c r="SMO111" s="364"/>
      <c r="SMP111" s="364"/>
      <c r="SMQ111" s="364"/>
      <c r="SMR111" s="364"/>
      <c r="SMS111" s="364"/>
      <c r="SMT111" s="364"/>
      <c r="SMU111" s="364"/>
      <c r="SMV111" s="364"/>
      <c r="SMW111" s="364"/>
      <c r="SMX111" s="364"/>
      <c r="SMY111" s="364"/>
      <c r="SMZ111" s="364"/>
      <c r="SNA111" s="364"/>
      <c r="SNB111" s="364"/>
      <c r="SNC111" s="364"/>
      <c r="SND111" s="364"/>
      <c r="SNE111" s="364"/>
      <c r="SNF111" s="364"/>
      <c r="SNG111" s="364"/>
      <c r="SNH111" s="364"/>
      <c r="SNI111" s="364"/>
      <c r="SNJ111" s="364"/>
      <c r="SNK111" s="364"/>
      <c r="SNL111" s="364"/>
      <c r="SNM111" s="364"/>
      <c r="SNN111" s="364"/>
      <c r="SNO111" s="364"/>
      <c r="SNP111" s="364"/>
      <c r="SNQ111" s="364"/>
      <c r="SNR111" s="364"/>
      <c r="SNS111" s="364"/>
      <c r="SNT111" s="364"/>
      <c r="SNU111" s="364"/>
      <c r="SNV111" s="364"/>
      <c r="SNW111" s="364"/>
      <c r="SNX111" s="364"/>
      <c r="SNY111" s="364"/>
      <c r="SNZ111" s="364"/>
      <c r="SOA111" s="364"/>
      <c r="SOB111" s="364"/>
      <c r="SOC111" s="364"/>
      <c r="SOD111" s="364"/>
      <c r="SOE111" s="364"/>
      <c r="SOF111" s="364"/>
      <c r="SOG111" s="364"/>
      <c r="SOH111" s="364"/>
      <c r="SOI111" s="364"/>
      <c r="SOJ111" s="364"/>
      <c r="SOK111" s="364"/>
      <c r="SOL111" s="364"/>
      <c r="SOM111" s="364"/>
      <c r="SON111" s="364"/>
      <c r="SOO111" s="364"/>
      <c r="SOP111" s="364"/>
      <c r="SOQ111" s="364"/>
      <c r="SOR111" s="364"/>
      <c r="SOS111" s="364"/>
      <c r="SOT111" s="364"/>
      <c r="SOU111" s="364"/>
      <c r="SOV111" s="364"/>
      <c r="SOW111" s="364"/>
      <c r="SOX111" s="364"/>
      <c r="SOY111" s="364"/>
      <c r="SOZ111" s="364"/>
      <c r="SPA111" s="364"/>
      <c r="SPB111" s="364"/>
      <c r="SPC111" s="364"/>
      <c r="SPD111" s="364"/>
      <c r="SPE111" s="364"/>
      <c r="SPF111" s="364"/>
      <c r="SPG111" s="364"/>
      <c r="SPH111" s="364"/>
      <c r="SPI111" s="364"/>
      <c r="SPJ111" s="364"/>
      <c r="SPK111" s="364"/>
      <c r="SPL111" s="364"/>
      <c r="SPM111" s="364"/>
      <c r="SPN111" s="364"/>
      <c r="SPO111" s="364"/>
      <c r="SPP111" s="364"/>
      <c r="SPQ111" s="364"/>
      <c r="SPR111" s="364"/>
      <c r="SPS111" s="364"/>
      <c r="SPT111" s="364"/>
      <c r="SPU111" s="364"/>
      <c r="SPV111" s="364"/>
      <c r="SPW111" s="364"/>
      <c r="SPX111" s="364"/>
      <c r="SPY111" s="364"/>
      <c r="SPZ111" s="364"/>
      <c r="SQA111" s="364"/>
      <c r="SQB111" s="364"/>
      <c r="SQC111" s="364"/>
      <c r="SQD111" s="364"/>
      <c r="SQE111" s="364"/>
      <c r="SQF111" s="364"/>
      <c r="SQG111" s="364"/>
      <c r="SQH111" s="364"/>
      <c r="SQI111" s="364"/>
      <c r="SQJ111" s="364"/>
      <c r="SQK111" s="364"/>
      <c r="SQL111" s="364"/>
      <c r="SQM111" s="364"/>
      <c r="SQN111" s="364"/>
      <c r="SQO111" s="364"/>
      <c r="SQP111" s="364"/>
      <c r="SQQ111" s="364"/>
      <c r="SQR111" s="364"/>
      <c r="SQS111" s="364"/>
      <c r="SQT111" s="364"/>
      <c r="SQU111" s="364"/>
      <c r="SQV111" s="364"/>
      <c r="SQW111" s="364"/>
      <c r="SQX111" s="364"/>
      <c r="SQY111" s="364"/>
      <c r="SQZ111" s="364"/>
      <c r="SRA111" s="364"/>
      <c r="SRB111" s="364"/>
      <c r="SRC111" s="364"/>
      <c r="SRD111" s="364"/>
      <c r="SRE111" s="364"/>
      <c r="SRF111" s="364"/>
      <c r="SRG111" s="364"/>
      <c r="SRH111" s="364"/>
      <c r="SRI111" s="364"/>
      <c r="SRJ111" s="364"/>
      <c r="SRK111" s="364"/>
      <c r="SRL111" s="364"/>
      <c r="SRM111" s="364"/>
      <c r="SRN111" s="364"/>
      <c r="SRO111" s="364"/>
      <c r="SRP111" s="364"/>
      <c r="SRQ111" s="364"/>
      <c r="SRR111" s="364"/>
      <c r="SRS111" s="364"/>
      <c r="SRT111" s="364"/>
      <c r="SRU111" s="364"/>
      <c r="SRV111" s="364"/>
      <c r="SRW111" s="364"/>
      <c r="SRX111" s="364"/>
      <c r="SRY111" s="364"/>
      <c r="SRZ111" s="364"/>
      <c r="SSA111" s="364"/>
      <c r="SSB111" s="364"/>
      <c r="SSC111" s="364"/>
      <c r="SSD111" s="364"/>
      <c r="SSE111" s="364"/>
      <c r="SSF111" s="364"/>
      <c r="SSG111" s="364"/>
      <c r="SSH111" s="364"/>
      <c r="SSI111" s="364"/>
      <c r="SSJ111" s="364"/>
      <c r="SSK111" s="364"/>
      <c r="SSL111" s="364"/>
      <c r="SSM111" s="364"/>
      <c r="SSN111" s="364"/>
      <c r="SSO111" s="364"/>
      <c r="SSP111" s="364"/>
      <c r="SSQ111" s="364"/>
      <c r="SSR111" s="364"/>
      <c r="SSS111" s="364"/>
      <c r="SST111" s="364"/>
      <c r="SSU111" s="364"/>
      <c r="SSV111" s="364"/>
      <c r="SSW111" s="364"/>
      <c r="SSX111" s="364"/>
      <c r="SSY111" s="364"/>
      <c r="SSZ111" s="364"/>
      <c r="STA111" s="364"/>
      <c r="STB111" s="364"/>
      <c r="STC111" s="364"/>
      <c r="STD111" s="364"/>
      <c r="STE111" s="364"/>
      <c r="STF111" s="364"/>
      <c r="STG111" s="364"/>
      <c r="STH111" s="364"/>
      <c r="STI111" s="364"/>
      <c r="STJ111" s="364"/>
      <c r="STK111" s="364"/>
      <c r="STL111" s="364"/>
      <c r="STM111" s="364"/>
      <c r="STN111" s="364"/>
      <c r="STO111" s="364"/>
      <c r="STP111" s="364"/>
      <c r="STQ111" s="364"/>
      <c r="STR111" s="364"/>
      <c r="STS111" s="364"/>
      <c r="STT111" s="364"/>
      <c r="STU111" s="364"/>
      <c r="STV111" s="364"/>
      <c r="STW111" s="364"/>
      <c r="STX111" s="364"/>
      <c r="STY111" s="364"/>
      <c r="STZ111" s="364"/>
      <c r="SUA111" s="364"/>
      <c r="SUB111" s="364"/>
      <c r="SUC111" s="364"/>
      <c r="SUD111" s="364"/>
      <c r="SUE111" s="364"/>
      <c r="SUF111" s="364"/>
      <c r="SUG111" s="364"/>
      <c r="SUH111" s="364"/>
      <c r="SUI111" s="364"/>
      <c r="SUJ111" s="364"/>
      <c r="SUK111" s="364"/>
      <c r="SUL111" s="364"/>
      <c r="SUM111" s="364"/>
      <c r="SUN111" s="364"/>
      <c r="SUO111" s="364"/>
      <c r="SUP111" s="364"/>
      <c r="SUQ111" s="364"/>
      <c r="SUR111" s="364"/>
      <c r="SUS111" s="364"/>
      <c r="SUT111" s="364"/>
      <c r="SUU111" s="364"/>
      <c r="SUV111" s="364"/>
      <c r="SUW111" s="364"/>
      <c r="SUX111" s="364"/>
      <c r="SUY111" s="364"/>
      <c r="SUZ111" s="364"/>
      <c r="SVA111" s="364"/>
      <c r="SVB111" s="364"/>
      <c r="SVC111" s="364"/>
      <c r="SVD111" s="364"/>
      <c r="SVE111" s="364"/>
      <c r="SVF111" s="364"/>
      <c r="SVG111" s="364"/>
      <c r="SVH111" s="364"/>
      <c r="SVI111" s="364"/>
      <c r="SVJ111" s="364"/>
      <c r="SVK111" s="364"/>
      <c r="SVL111" s="364"/>
      <c r="SVM111" s="364"/>
      <c r="SVN111" s="364"/>
      <c r="SVO111" s="364"/>
      <c r="SVP111" s="364"/>
      <c r="SVQ111" s="364"/>
      <c r="SVR111" s="364"/>
      <c r="SVS111" s="364"/>
      <c r="SVT111" s="364"/>
      <c r="SVU111" s="364"/>
      <c r="SVV111" s="364"/>
      <c r="SVW111" s="364"/>
      <c r="SVX111" s="364"/>
      <c r="SVY111" s="364"/>
      <c r="SVZ111" s="364"/>
      <c r="SWA111" s="364"/>
      <c r="SWB111" s="364"/>
      <c r="SWC111" s="364"/>
      <c r="SWD111" s="364"/>
      <c r="SWE111" s="364"/>
      <c r="SWF111" s="364"/>
      <c r="SWG111" s="364"/>
      <c r="SWH111" s="364"/>
      <c r="SWI111" s="364"/>
      <c r="SWJ111" s="364"/>
      <c r="SWK111" s="364"/>
      <c r="SWL111" s="364"/>
      <c r="SWM111" s="364"/>
      <c r="SWN111" s="364"/>
      <c r="SWO111" s="364"/>
      <c r="SWP111" s="364"/>
      <c r="SWQ111" s="364"/>
      <c r="SWR111" s="364"/>
      <c r="SWS111" s="364"/>
      <c r="SWT111" s="364"/>
      <c r="SWU111" s="364"/>
      <c r="SWV111" s="364"/>
      <c r="SWW111" s="364"/>
      <c r="SWX111" s="364"/>
      <c r="SWY111" s="364"/>
      <c r="SWZ111" s="364"/>
      <c r="SXA111" s="364"/>
      <c r="SXB111" s="364"/>
      <c r="SXC111" s="364"/>
      <c r="SXD111" s="364"/>
      <c r="SXE111" s="364"/>
      <c r="SXF111" s="364"/>
      <c r="SXG111" s="364"/>
      <c r="SXH111" s="364"/>
      <c r="SXI111" s="364"/>
      <c r="SXJ111" s="364"/>
      <c r="SXK111" s="364"/>
      <c r="SXL111" s="364"/>
      <c r="SXM111" s="364"/>
      <c r="SXN111" s="364"/>
      <c r="SXO111" s="364"/>
      <c r="SXP111" s="364"/>
      <c r="SXQ111" s="364"/>
      <c r="SXR111" s="364"/>
      <c r="SXS111" s="364"/>
      <c r="SXT111" s="364"/>
      <c r="SXU111" s="364"/>
      <c r="SXV111" s="364"/>
      <c r="SXW111" s="364"/>
      <c r="SXX111" s="364"/>
      <c r="SXY111" s="364"/>
      <c r="SXZ111" s="364"/>
      <c r="SYA111" s="364"/>
      <c r="SYB111" s="364"/>
      <c r="SYC111" s="364"/>
      <c r="SYD111" s="364"/>
      <c r="SYE111" s="364"/>
      <c r="SYF111" s="364"/>
      <c r="SYG111" s="364"/>
      <c r="SYH111" s="364"/>
      <c r="SYI111" s="364"/>
      <c r="SYJ111" s="364"/>
      <c r="SYK111" s="364"/>
      <c r="SYL111" s="364"/>
      <c r="SYM111" s="364"/>
      <c r="SYN111" s="364"/>
      <c r="SYO111" s="364"/>
      <c r="SYP111" s="364"/>
      <c r="SYQ111" s="364"/>
      <c r="SYR111" s="364"/>
      <c r="SYS111" s="364"/>
      <c r="SYT111" s="364"/>
      <c r="SYU111" s="364"/>
      <c r="SYV111" s="364"/>
      <c r="SYW111" s="364"/>
      <c r="SYX111" s="364"/>
      <c r="SYY111" s="364"/>
      <c r="SYZ111" s="364"/>
      <c r="SZA111" s="364"/>
      <c r="SZB111" s="364"/>
      <c r="SZC111" s="364"/>
      <c r="SZD111" s="364"/>
      <c r="SZE111" s="364"/>
      <c r="SZF111" s="364"/>
      <c r="SZG111" s="364"/>
      <c r="SZH111" s="364"/>
      <c r="SZI111" s="364"/>
      <c r="SZJ111" s="364"/>
      <c r="SZK111" s="364"/>
      <c r="SZL111" s="364"/>
      <c r="SZM111" s="364"/>
      <c r="SZN111" s="364"/>
      <c r="SZO111" s="364"/>
      <c r="SZP111" s="364"/>
      <c r="SZQ111" s="364"/>
      <c r="SZR111" s="364"/>
      <c r="SZS111" s="364"/>
      <c r="SZT111" s="364"/>
      <c r="SZU111" s="364"/>
      <c r="SZV111" s="364"/>
      <c r="SZW111" s="364"/>
      <c r="SZX111" s="364"/>
      <c r="SZY111" s="364"/>
      <c r="SZZ111" s="364"/>
      <c r="TAA111" s="364"/>
      <c r="TAB111" s="364"/>
      <c r="TAC111" s="364"/>
      <c r="TAD111" s="364"/>
      <c r="TAE111" s="364"/>
      <c r="TAF111" s="364"/>
      <c r="TAG111" s="364"/>
      <c r="TAH111" s="364"/>
      <c r="TAI111" s="364"/>
      <c r="TAJ111" s="364"/>
      <c r="TAK111" s="364"/>
      <c r="TAL111" s="364"/>
      <c r="TAM111" s="364"/>
      <c r="TAN111" s="364"/>
      <c r="TAO111" s="364"/>
      <c r="TAP111" s="364"/>
      <c r="TAQ111" s="364"/>
      <c r="TAR111" s="364"/>
      <c r="TAS111" s="364"/>
      <c r="TAT111" s="364"/>
      <c r="TAU111" s="364"/>
      <c r="TAV111" s="364"/>
      <c r="TAW111" s="364"/>
      <c r="TAX111" s="364"/>
      <c r="TAY111" s="364"/>
      <c r="TAZ111" s="364"/>
      <c r="TBA111" s="364"/>
      <c r="TBB111" s="364"/>
      <c r="TBC111" s="364"/>
      <c r="TBD111" s="364"/>
      <c r="TBE111" s="364"/>
      <c r="TBF111" s="364"/>
      <c r="TBG111" s="364"/>
      <c r="TBH111" s="364"/>
      <c r="TBI111" s="364"/>
      <c r="TBJ111" s="364"/>
      <c r="TBK111" s="364"/>
      <c r="TBL111" s="364"/>
      <c r="TBM111" s="364"/>
      <c r="TBN111" s="364"/>
      <c r="TBO111" s="364"/>
      <c r="TBP111" s="364"/>
      <c r="TBQ111" s="364"/>
      <c r="TBR111" s="364"/>
      <c r="TBS111" s="364"/>
      <c r="TBT111" s="364"/>
      <c r="TBU111" s="364"/>
      <c r="TBV111" s="364"/>
      <c r="TBW111" s="364"/>
      <c r="TBX111" s="364"/>
      <c r="TBY111" s="364"/>
      <c r="TBZ111" s="364"/>
      <c r="TCA111" s="364"/>
      <c r="TCB111" s="364"/>
      <c r="TCC111" s="364"/>
      <c r="TCD111" s="364"/>
      <c r="TCE111" s="364"/>
      <c r="TCF111" s="364"/>
      <c r="TCG111" s="364"/>
      <c r="TCH111" s="364"/>
      <c r="TCI111" s="364"/>
      <c r="TCJ111" s="364"/>
      <c r="TCK111" s="364"/>
      <c r="TCL111" s="364"/>
      <c r="TCM111" s="364"/>
      <c r="TCN111" s="364"/>
      <c r="TCO111" s="364"/>
      <c r="TCP111" s="364"/>
      <c r="TCQ111" s="364"/>
      <c r="TCR111" s="364"/>
      <c r="TCS111" s="364"/>
      <c r="TCT111" s="364"/>
      <c r="TCU111" s="364"/>
      <c r="TCV111" s="364"/>
      <c r="TCW111" s="364"/>
      <c r="TCX111" s="364"/>
      <c r="TCY111" s="364"/>
      <c r="TCZ111" s="364"/>
      <c r="TDA111" s="364"/>
      <c r="TDB111" s="364"/>
      <c r="TDC111" s="364"/>
      <c r="TDD111" s="364"/>
      <c r="TDE111" s="364"/>
      <c r="TDF111" s="364"/>
      <c r="TDG111" s="364"/>
      <c r="TDH111" s="364"/>
      <c r="TDI111" s="364"/>
      <c r="TDJ111" s="364"/>
      <c r="TDK111" s="364"/>
      <c r="TDL111" s="364"/>
      <c r="TDM111" s="364"/>
      <c r="TDN111" s="364"/>
      <c r="TDO111" s="364"/>
      <c r="TDP111" s="364"/>
      <c r="TDQ111" s="364"/>
      <c r="TDR111" s="364"/>
      <c r="TDS111" s="364"/>
      <c r="TDT111" s="364"/>
      <c r="TDU111" s="364"/>
      <c r="TDV111" s="364"/>
      <c r="TDW111" s="364"/>
      <c r="TDX111" s="364"/>
      <c r="TDY111" s="364"/>
      <c r="TDZ111" s="364"/>
      <c r="TEA111" s="364"/>
      <c r="TEB111" s="364"/>
      <c r="TEC111" s="364"/>
      <c r="TED111" s="364"/>
      <c r="TEE111" s="364"/>
      <c r="TEF111" s="364"/>
      <c r="TEG111" s="364"/>
      <c r="TEH111" s="364"/>
      <c r="TEI111" s="364"/>
      <c r="TEJ111" s="364"/>
      <c r="TEK111" s="364"/>
      <c r="TEL111" s="364"/>
      <c r="TEM111" s="364"/>
      <c r="TEN111" s="364"/>
      <c r="TEO111" s="364"/>
      <c r="TEP111" s="364"/>
      <c r="TEQ111" s="364"/>
      <c r="TER111" s="364"/>
      <c r="TES111" s="364"/>
      <c r="TET111" s="364"/>
      <c r="TEU111" s="364"/>
      <c r="TEV111" s="364"/>
      <c r="TEW111" s="364"/>
      <c r="TEX111" s="364"/>
      <c r="TEY111" s="364"/>
      <c r="TEZ111" s="364"/>
      <c r="TFA111" s="364"/>
      <c r="TFB111" s="364"/>
      <c r="TFC111" s="364"/>
      <c r="TFD111" s="364"/>
      <c r="TFE111" s="364"/>
      <c r="TFF111" s="364"/>
      <c r="TFG111" s="364"/>
      <c r="TFH111" s="364"/>
      <c r="TFI111" s="364"/>
      <c r="TFJ111" s="364"/>
      <c r="TFK111" s="364"/>
      <c r="TFL111" s="364"/>
      <c r="TFM111" s="364"/>
      <c r="TFN111" s="364"/>
      <c r="TFO111" s="364"/>
      <c r="TFP111" s="364"/>
      <c r="TFQ111" s="364"/>
      <c r="TFR111" s="364"/>
      <c r="TFS111" s="364"/>
      <c r="TFT111" s="364"/>
      <c r="TFU111" s="364"/>
      <c r="TFV111" s="364"/>
      <c r="TFW111" s="364"/>
      <c r="TFX111" s="364"/>
      <c r="TFY111" s="364"/>
      <c r="TFZ111" s="364"/>
      <c r="TGA111" s="364"/>
      <c r="TGB111" s="364"/>
      <c r="TGC111" s="364"/>
      <c r="TGD111" s="364"/>
      <c r="TGE111" s="364"/>
      <c r="TGF111" s="364"/>
      <c r="TGG111" s="364"/>
      <c r="TGH111" s="364"/>
      <c r="TGI111" s="364"/>
      <c r="TGJ111" s="364"/>
      <c r="TGK111" s="364"/>
      <c r="TGL111" s="364"/>
      <c r="TGM111" s="364"/>
      <c r="TGN111" s="364"/>
      <c r="TGO111" s="364"/>
      <c r="TGP111" s="364"/>
      <c r="TGQ111" s="364"/>
      <c r="TGR111" s="364"/>
      <c r="TGS111" s="364"/>
      <c r="TGT111" s="364"/>
      <c r="TGU111" s="364"/>
      <c r="TGV111" s="364"/>
      <c r="TGW111" s="364"/>
      <c r="TGX111" s="364"/>
      <c r="TGY111" s="364"/>
      <c r="TGZ111" s="364"/>
      <c r="THA111" s="364"/>
      <c r="THB111" s="364"/>
      <c r="THC111" s="364"/>
      <c r="THD111" s="364"/>
      <c r="THE111" s="364"/>
      <c r="THF111" s="364"/>
      <c r="THG111" s="364"/>
      <c r="THH111" s="364"/>
      <c r="THI111" s="364"/>
      <c r="THJ111" s="364"/>
      <c r="THK111" s="364"/>
      <c r="THL111" s="364"/>
      <c r="THM111" s="364"/>
      <c r="THN111" s="364"/>
      <c r="THO111" s="364"/>
      <c r="THP111" s="364"/>
      <c r="THQ111" s="364"/>
      <c r="THR111" s="364"/>
      <c r="THS111" s="364"/>
      <c r="THT111" s="364"/>
      <c r="THU111" s="364"/>
      <c r="THV111" s="364"/>
      <c r="THW111" s="364"/>
      <c r="THX111" s="364"/>
      <c r="THY111" s="364"/>
      <c r="THZ111" s="364"/>
      <c r="TIA111" s="364"/>
      <c r="TIB111" s="364"/>
      <c r="TIC111" s="364"/>
      <c r="TID111" s="364"/>
      <c r="TIE111" s="364"/>
      <c r="TIF111" s="364"/>
      <c r="TIG111" s="364"/>
      <c r="TIH111" s="364"/>
      <c r="TII111" s="364"/>
      <c r="TIJ111" s="364"/>
      <c r="TIK111" s="364"/>
      <c r="TIL111" s="364"/>
      <c r="TIM111" s="364"/>
      <c r="TIN111" s="364"/>
      <c r="TIO111" s="364"/>
      <c r="TIP111" s="364"/>
      <c r="TIQ111" s="364"/>
      <c r="TIR111" s="364"/>
      <c r="TIS111" s="364"/>
      <c r="TIT111" s="364"/>
      <c r="TIU111" s="364"/>
      <c r="TIV111" s="364"/>
      <c r="TIW111" s="364"/>
      <c r="TIX111" s="364"/>
      <c r="TIY111" s="364"/>
      <c r="TIZ111" s="364"/>
      <c r="TJA111" s="364"/>
      <c r="TJB111" s="364"/>
      <c r="TJC111" s="364"/>
      <c r="TJD111" s="364"/>
      <c r="TJE111" s="364"/>
      <c r="TJF111" s="364"/>
      <c r="TJG111" s="364"/>
      <c r="TJH111" s="364"/>
      <c r="TJI111" s="364"/>
      <c r="TJJ111" s="364"/>
      <c r="TJK111" s="364"/>
      <c r="TJL111" s="364"/>
      <c r="TJM111" s="364"/>
      <c r="TJN111" s="364"/>
      <c r="TJO111" s="364"/>
      <c r="TJP111" s="364"/>
      <c r="TJQ111" s="364"/>
      <c r="TJR111" s="364"/>
      <c r="TJS111" s="364"/>
      <c r="TJT111" s="364"/>
      <c r="TJU111" s="364"/>
      <c r="TJV111" s="364"/>
      <c r="TJW111" s="364"/>
      <c r="TJX111" s="364"/>
      <c r="TJY111" s="364"/>
      <c r="TJZ111" s="364"/>
      <c r="TKA111" s="364"/>
      <c r="TKB111" s="364"/>
      <c r="TKC111" s="364"/>
      <c r="TKD111" s="364"/>
      <c r="TKE111" s="364"/>
      <c r="TKF111" s="364"/>
      <c r="TKG111" s="364"/>
      <c r="TKH111" s="364"/>
      <c r="TKI111" s="364"/>
      <c r="TKJ111" s="364"/>
      <c r="TKK111" s="364"/>
      <c r="TKL111" s="364"/>
      <c r="TKM111" s="364"/>
      <c r="TKN111" s="364"/>
      <c r="TKO111" s="364"/>
      <c r="TKP111" s="364"/>
      <c r="TKQ111" s="364"/>
      <c r="TKR111" s="364"/>
      <c r="TKS111" s="364"/>
      <c r="TKT111" s="364"/>
      <c r="TKU111" s="364"/>
      <c r="TKV111" s="364"/>
      <c r="TKW111" s="364"/>
      <c r="TKX111" s="364"/>
      <c r="TKY111" s="364"/>
      <c r="TKZ111" s="364"/>
      <c r="TLA111" s="364"/>
      <c r="TLB111" s="364"/>
      <c r="TLC111" s="364"/>
      <c r="TLD111" s="364"/>
      <c r="TLE111" s="364"/>
      <c r="TLF111" s="364"/>
      <c r="TLG111" s="364"/>
      <c r="TLH111" s="364"/>
      <c r="TLI111" s="364"/>
      <c r="TLJ111" s="364"/>
      <c r="TLK111" s="364"/>
      <c r="TLL111" s="364"/>
      <c r="TLM111" s="364"/>
      <c r="TLN111" s="364"/>
      <c r="TLO111" s="364"/>
      <c r="TLP111" s="364"/>
      <c r="TLQ111" s="364"/>
      <c r="TLR111" s="364"/>
      <c r="TLS111" s="364"/>
      <c r="TLT111" s="364"/>
      <c r="TLU111" s="364"/>
      <c r="TLV111" s="364"/>
      <c r="TLW111" s="364"/>
      <c r="TLX111" s="364"/>
      <c r="TLY111" s="364"/>
      <c r="TLZ111" s="364"/>
      <c r="TMA111" s="364"/>
      <c r="TMB111" s="364"/>
      <c r="TMC111" s="364"/>
      <c r="TMD111" s="364"/>
      <c r="TME111" s="364"/>
      <c r="TMF111" s="364"/>
      <c r="TMG111" s="364"/>
      <c r="TMH111" s="364"/>
      <c r="TMI111" s="364"/>
      <c r="TMJ111" s="364"/>
      <c r="TMK111" s="364"/>
      <c r="TML111" s="364"/>
      <c r="TMM111" s="364"/>
      <c r="TMN111" s="364"/>
      <c r="TMO111" s="364"/>
      <c r="TMP111" s="364"/>
      <c r="TMQ111" s="364"/>
      <c r="TMR111" s="364"/>
      <c r="TMS111" s="364"/>
      <c r="TMT111" s="364"/>
      <c r="TMU111" s="364"/>
      <c r="TMV111" s="364"/>
      <c r="TMW111" s="364"/>
      <c r="TMX111" s="364"/>
      <c r="TMY111" s="364"/>
      <c r="TMZ111" s="364"/>
      <c r="TNA111" s="364"/>
      <c r="TNB111" s="364"/>
      <c r="TNC111" s="364"/>
      <c r="TND111" s="364"/>
      <c r="TNE111" s="364"/>
      <c r="TNF111" s="364"/>
      <c r="TNG111" s="364"/>
      <c r="TNH111" s="364"/>
      <c r="TNI111" s="364"/>
      <c r="TNJ111" s="364"/>
      <c r="TNK111" s="364"/>
      <c r="TNL111" s="364"/>
      <c r="TNM111" s="364"/>
      <c r="TNN111" s="364"/>
      <c r="TNO111" s="364"/>
      <c r="TNP111" s="364"/>
      <c r="TNQ111" s="364"/>
      <c r="TNR111" s="364"/>
      <c r="TNS111" s="364"/>
      <c r="TNT111" s="364"/>
      <c r="TNU111" s="364"/>
      <c r="TNV111" s="364"/>
      <c r="TNW111" s="364"/>
      <c r="TNX111" s="364"/>
      <c r="TNY111" s="364"/>
      <c r="TNZ111" s="364"/>
      <c r="TOA111" s="364"/>
      <c r="TOB111" s="364"/>
      <c r="TOC111" s="364"/>
      <c r="TOD111" s="364"/>
      <c r="TOE111" s="364"/>
      <c r="TOF111" s="364"/>
      <c r="TOG111" s="364"/>
      <c r="TOH111" s="364"/>
      <c r="TOI111" s="364"/>
      <c r="TOJ111" s="364"/>
      <c r="TOK111" s="364"/>
      <c r="TOL111" s="364"/>
      <c r="TOM111" s="364"/>
      <c r="TON111" s="364"/>
      <c r="TOO111" s="364"/>
      <c r="TOP111" s="364"/>
      <c r="TOQ111" s="364"/>
      <c r="TOR111" s="364"/>
      <c r="TOS111" s="364"/>
      <c r="TOT111" s="364"/>
      <c r="TOU111" s="364"/>
      <c r="TOV111" s="364"/>
      <c r="TOW111" s="364"/>
      <c r="TOX111" s="364"/>
      <c r="TOY111" s="364"/>
      <c r="TOZ111" s="364"/>
      <c r="TPA111" s="364"/>
      <c r="TPB111" s="364"/>
      <c r="TPC111" s="364"/>
      <c r="TPD111" s="364"/>
      <c r="TPE111" s="364"/>
      <c r="TPF111" s="364"/>
      <c r="TPG111" s="364"/>
      <c r="TPH111" s="364"/>
      <c r="TPI111" s="364"/>
      <c r="TPJ111" s="364"/>
      <c r="TPK111" s="364"/>
      <c r="TPL111" s="364"/>
      <c r="TPM111" s="364"/>
      <c r="TPN111" s="364"/>
      <c r="TPO111" s="364"/>
      <c r="TPP111" s="364"/>
      <c r="TPQ111" s="364"/>
      <c r="TPR111" s="364"/>
      <c r="TPS111" s="364"/>
      <c r="TPT111" s="364"/>
      <c r="TPU111" s="364"/>
      <c r="TPV111" s="364"/>
      <c r="TPW111" s="364"/>
      <c r="TPX111" s="364"/>
      <c r="TPY111" s="364"/>
      <c r="TPZ111" s="364"/>
      <c r="TQA111" s="364"/>
      <c r="TQB111" s="364"/>
      <c r="TQC111" s="364"/>
      <c r="TQD111" s="364"/>
      <c r="TQE111" s="364"/>
      <c r="TQF111" s="364"/>
      <c r="TQG111" s="364"/>
      <c r="TQH111" s="364"/>
      <c r="TQI111" s="364"/>
      <c r="TQJ111" s="364"/>
      <c r="TQK111" s="364"/>
      <c r="TQL111" s="364"/>
      <c r="TQM111" s="364"/>
      <c r="TQN111" s="364"/>
      <c r="TQO111" s="364"/>
      <c r="TQP111" s="364"/>
      <c r="TQQ111" s="364"/>
      <c r="TQR111" s="364"/>
      <c r="TQS111" s="364"/>
      <c r="TQT111" s="364"/>
      <c r="TQU111" s="364"/>
      <c r="TQV111" s="364"/>
      <c r="TQW111" s="364"/>
      <c r="TQX111" s="364"/>
      <c r="TQY111" s="364"/>
      <c r="TQZ111" s="364"/>
      <c r="TRA111" s="364"/>
      <c r="TRB111" s="364"/>
      <c r="TRC111" s="364"/>
      <c r="TRD111" s="364"/>
      <c r="TRE111" s="364"/>
      <c r="TRF111" s="364"/>
      <c r="TRG111" s="364"/>
      <c r="TRH111" s="364"/>
      <c r="TRI111" s="364"/>
      <c r="TRJ111" s="364"/>
      <c r="TRK111" s="364"/>
      <c r="TRL111" s="364"/>
      <c r="TRM111" s="364"/>
      <c r="TRN111" s="364"/>
      <c r="TRO111" s="364"/>
      <c r="TRP111" s="364"/>
      <c r="TRQ111" s="364"/>
      <c r="TRR111" s="364"/>
      <c r="TRS111" s="364"/>
      <c r="TRT111" s="364"/>
      <c r="TRU111" s="364"/>
      <c r="TRV111" s="364"/>
      <c r="TRW111" s="364"/>
      <c r="TRX111" s="364"/>
      <c r="TRY111" s="364"/>
      <c r="TRZ111" s="364"/>
      <c r="TSA111" s="364"/>
      <c r="TSB111" s="364"/>
      <c r="TSC111" s="364"/>
      <c r="TSD111" s="364"/>
      <c r="TSE111" s="364"/>
      <c r="TSF111" s="364"/>
      <c r="TSG111" s="364"/>
      <c r="TSH111" s="364"/>
      <c r="TSI111" s="364"/>
      <c r="TSJ111" s="364"/>
      <c r="TSK111" s="364"/>
      <c r="TSL111" s="364"/>
      <c r="TSM111" s="364"/>
      <c r="TSN111" s="364"/>
      <c r="TSO111" s="364"/>
      <c r="TSP111" s="364"/>
      <c r="TSQ111" s="364"/>
      <c r="TSR111" s="364"/>
      <c r="TSS111" s="364"/>
      <c r="TST111" s="364"/>
      <c r="TSU111" s="364"/>
      <c r="TSV111" s="364"/>
      <c r="TSW111" s="364"/>
      <c r="TSX111" s="364"/>
      <c r="TSY111" s="364"/>
      <c r="TSZ111" s="364"/>
      <c r="TTA111" s="364"/>
      <c r="TTB111" s="364"/>
      <c r="TTC111" s="364"/>
      <c r="TTD111" s="364"/>
      <c r="TTE111" s="364"/>
      <c r="TTF111" s="364"/>
      <c r="TTG111" s="364"/>
      <c r="TTH111" s="364"/>
      <c r="TTI111" s="364"/>
      <c r="TTJ111" s="364"/>
      <c r="TTK111" s="364"/>
      <c r="TTL111" s="364"/>
      <c r="TTM111" s="364"/>
      <c r="TTN111" s="364"/>
      <c r="TTO111" s="364"/>
      <c r="TTP111" s="364"/>
      <c r="TTQ111" s="364"/>
      <c r="TTR111" s="364"/>
      <c r="TTS111" s="364"/>
      <c r="TTT111" s="364"/>
      <c r="TTU111" s="364"/>
      <c r="TTV111" s="364"/>
      <c r="TTW111" s="364"/>
      <c r="TTX111" s="364"/>
      <c r="TTY111" s="364"/>
      <c r="TTZ111" s="364"/>
      <c r="TUA111" s="364"/>
      <c r="TUB111" s="364"/>
      <c r="TUC111" s="364"/>
      <c r="TUD111" s="364"/>
      <c r="TUE111" s="364"/>
      <c r="TUF111" s="364"/>
      <c r="TUG111" s="364"/>
      <c r="TUH111" s="364"/>
      <c r="TUI111" s="364"/>
      <c r="TUJ111" s="364"/>
      <c r="TUK111" s="364"/>
      <c r="TUL111" s="364"/>
      <c r="TUM111" s="364"/>
      <c r="TUN111" s="364"/>
      <c r="TUO111" s="364"/>
      <c r="TUP111" s="364"/>
      <c r="TUQ111" s="364"/>
      <c r="TUR111" s="364"/>
      <c r="TUS111" s="364"/>
      <c r="TUT111" s="364"/>
      <c r="TUU111" s="364"/>
      <c r="TUV111" s="364"/>
      <c r="TUW111" s="364"/>
      <c r="TUX111" s="364"/>
      <c r="TUY111" s="364"/>
      <c r="TUZ111" s="364"/>
      <c r="TVA111" s="364"/>
      <c r="TVB111" s="364"/>
      <c r="TVC111" s="364"/>
      <c r="TVD111" s="364"/>
      <c r="TVE111" s="364"/>
      <c r="TVF111" s="364"/>
      <c r="TVG111" s="364"/>
      <c r="TVH111" s="364"/>
      <c r="TVI111" s="364"/>
      <c r="TVJ111" s="364"/>
      <c r="TVK111" s="364"/>
      <c r="TVL111" s="364"/>
      <c r="TVM111" s="364"/>
      <c r="TVN111" s="364"/>
      <c r="TVO111" s="364"/>
      <c r="TVP111" s="364"/>
      <c r="TVQ111" s="364"/>
      <c r="TVR111" s="364"/>
      <c r="TVS111" s="364"/>
      <c r="TVT111" s="364"/>
      <c r="TVU111" s="364"/>
      <c r="TVV111" s="364"/>
      <c r="TVW111" s="364"/>
      <c r="TVX111" s="364"/>
      <c r="TVY111" s="364"/>
      <c r="TVZ111" s="364"/>
      <c r="TWA111" s="364"/>
      <c r="TWB111" s="364"/>
      <c r="TWC111" s="364"/>
      <c r="TWD111" s="364"/>
      <c r="TWE111" s="364"/>
      <c r="TWF111" s="364"/>
      <c r="TWG111" s="364"/>
      <c r="TWH111" s="364"/>
      <c r="TWI111" s="364"/>
      <c r="TWJ111" s="364"/>
      <c r="TWK111" s="364"/>
      <c r="TWL111" s="364"/>
      <c r="TWM111" s="364"/>
      <c r="TWN111" s="364"/>
      <c r="TWO111" s="364"/>
      <c r="TWP111" s="364"/>
      <c r="TWQ111" s="364"/>
      <c r="TWR111" s="364"/>
      <c r="TWS111" s="364"/>
      <c r="TWT111" s="364"/>
      <c r="TWU111" s="364"/>
      <c r="TWV111" s="364"/>
      <c r="TWW111" s="364"/>
      <c r="TWX111" s="364"/>
      <c r="TWY111" s="364"/>
      <c r="TWZ111" s="364"/>
      <c r="TXA111" s="364"/>
      <c r="TXB111" s="364"/>
      <c r="TXC111" s="364"/>
      <c r="TXD111" s="364"/>
      <c r="TXE111" s="364"/>
      <c r="TXF111" s="364"/>
      <c r="TXG111" s="364"/>
      <c r="TXH111" s="364"/>
      <c r="TXI111" s="364"/>
      <c r="TXJ111" s="364"/>
      <c r="TXK111" s="364"/>
      <c r="TXL111" s="364"/>
      <c r="TXM111" s="364"/>
      <c r="TXN111" s="364"/>
      <c r="TXO111" s="364"/>
      <c r="TXP111" s="364"/>
      <c r="TXQ111" s="364"/>
      <c r="TXR111" s="364"/>
      <c r="TXS111" s="364"/>
      <c r="TXT111" s="364"/>
      <c r="TXU111" s="364"/>
      <c r="TXV111" s="364"/>
      <c r="TXW111" s="364"/>
      <c r="TXX111" s="364"/>
      <c r="TXY111" s="364"/>
      <c r="TXZ111" s="364"/>
      <c r="TYA111" s="364"/>
      <c r="TYB111" s="364"/>
      <c r="TYC111" s="364"/>
      <c r="TYD111" s="364"/>
      <c r="TYE111" s="364"/>
      <c r="TYF111" s="364"/>
      <c r="TYG111" s="364"/>
      <c r="TYH111" s="364"/>
      <c r="TYI111" s="364"/>
      <c r="TYJ111" s="364"/>
      <c r="TYK111" s="364"/>
      <c r="TYL111" s="364"/>
      <c r="TYM111" s="364"/>
      <c r="TYN111" s="364"/>
      <c r="TYO111" s="364"/>
      <c r="TYP111" s="364"/>
      <c r="TYQ111" s="364"/>
      <c r="TYR111" s="364"/>
      <c r="TYS111" s="364"/>
      <c r="TYT111" s="364"/>
      <c r="TYU111" s="364"/>
      <c r="TYV111" s="364"/>
      <c r="TYW111" s="364"/>
      <c r="TYX111" s="364"/>
      <c r="TYY111" s="364"/>
      <c r="TYZ111" s="364"/>
      <c r="TZA111" s="364"/>
      <c r="TZB111" s="364"/>
      <c r="TZC111" s="364"/>
      <c r="TZD111" s="364"/>
      <c r="TZE111" s="364"/>
      <c r="TZF111" s="364"/>
      <c r="TZG111" s="364"/>
      <c r="TZH111" s="364"/>
      <c r="TZI111" s="364"/>
      <c r="TZJ111" s="364"/>
      <c r="TZK111" s="364"/>
      <c r="TZL111" s="364"/>
      <c r="TZM111" s="364"/>
      <c r="TZN111" s="364"/>
      <c r="TZO111" s="364"/>
      <c r="TZP111" s="364"/>
      <c r="TZQ111" s="364"/>
      <c r="TZR111" s="364"/>
      <c r="TZS111" s="364"/>
      <c r="TZT111" s="364"/>
      <c r="TZU111" s="364"/>
      <c r="TZV111" s="364"/>
      <c r="TZW111" s="364"/>
      <c r="TZX111" s="364"/>
      <c r="TZY111" s="364"/>
      <c r="TZZ111" s="364"/>
      <c r="UAA111" s="364"/>
      <c r="UAB111" s="364"/>
      <c r="UAC111" s="364"/>
      <c r="UAD111" s="364"/>
      <c r="UAE111" s="364"/>
      <c r="UAF111" s="364"/>
      <c r="UAG111" s="364"/>
      <c r="UAH111" s="364"/>
      <c r="UAI111" s="364"/>
      <c r="UAJ111" s="364"/>
      <c r="UAK111" s="364"/>
      <c r="UAL111" s="364"/>
      <c r="UAM111" s="364"/>
      <c r="UAN111" s="364"/>
      <c r="UAO111" s="364"/>
      <c r="UAP111" s="364"/>
      <c r="UAQ111" s="364"/>
      <c r="UAR111" s="364"/>
      <c r="UAS111" s="364"/>
      <c r="UAT111" s="364"/>
      <c r="UAU111" s="364"/>
      <c r="UAV111" s="364"/>
      <c r="UAW111" s="364"/>
      <c r="UAX111" s="364"/>
      <c r="UAY111" s="364"/>
      <c r="UAZ111" s="364"/>
      <c r="UBA111" s="364"/>
      <c r="UBB111" s="364"/>
      <c r="UBC111" s="364"/>
      <c r="UBD111" s="364"/>
      <c r="UBE111" s="364"/>
      <c r="UBF111" s="364"/>
      <c r="UBG111" s="364"/>
      <c r="UBH111" s="364"/>
      <c r="UBI111" s="364"/>
      <c r="UBJ111" s="364"/>
      <c r="UBK111" s="364"/>
      <c r="UBL111" s="364"/>
      <c r="UBM111" s="364"/>
      <c r="UBN111" s="364"/>
      <c r="UBO111" s="364"/>
      <c r="UBP111" s="364"/>
      <c r="UBQ111" s="364"/>
      <c r="UBR111" s="364"/>
      <c r="UBS111" s="364"/>
      <c r="UBT111" s="364"/>
      <c r="UBU111" s="364"/>
      <c r="UBV111" s="364"/>
      <c r="UBW111" s="364"/>
      <c r="UBX111" s="364"/>
      <c r="UBY111" s="364"/>
      <c r="UBZ111" s="364"/>
      <c r="UCA111" s="364"/>
      <c r="UCB111" s="364"/>
      <c r="UCC111" s="364"/>
      <c r="UCD111" s="364"/>
      <c r="UCE111" s="364"/>
      <c r="UCF111" s="364"/>
      <c r="UCG111" s="364"/>
      <c r="UCH111" s="364"/>
      <c r="UCI111" s="364"/>
      <c r="UCJ111" s="364"/>
      <c r="UCK111" s="364"/>
      <c r="UCL111" s="364"/>
      <c r="UCM111" s="364"/>
      <c r="UCN111" s="364"/>
      <c r="UCO111" s="364"/>
      <c r="UCP111" s="364"/>
      <c r="UCQ111" s="364"/>
      <c r="UCR111" s="364"/>
      <c r="UCS111" s="364"/>
      <c r="UCT111" s="364"/>
      <c r="UCU111" s="364"/>
      <c r="UCV111" s="364"/>
      <c r="UCW111" s="364"/>
      <c r="UCX111" s="364"/>
      <c r="UCY111" s="364"/>
      <c r="UCZ111" s="364"/>
      <c r="UDA111" s="364"/>
      <c r="UDB111" s="364"/>
      <c r="UDC111" s="364"/>
      <c r="UDD111" s="364"/>
      <c r="UDE111" s="364"/>
      <c r="UDF111" s="364"/>
      <c r="UDG111" s="364"/>
      <c r="UDH111" s="364"/>
      <c r="UDI111" s="364"/>
      <c r="UDJ111" s="364"/>
      <c r="UDK111" s="364"/>
      <c r="UDL111" s="364"/>
      <c r="UDM111" s="364"/>
      <c r="UDN111" s="364"/>
      <c r="UDO111" s="364"/>
      <c r="UDP111" s="364"/>
      <c r="UDQ111" s="364"/>
      <c r="UDR111" s="364"/>
      <c r="UDS111" s="364"/>
      <c r="UDT111" s="364"/>
      <c r="UDU111" s="364"/>
      <c r="UDV111" s="364"/>
      <c r="UDW111" s="364"/>
      <c r="UDX111" s="364"/>
      <c r="UDY111" s="364"/>
      <c r="UDZ111" s="364"/>
      <c r="UEA111" s="364"/>
      <c r="UEB111" s="364"/>
      <c r="UEC111" s="364"/>
      <c r="UED111" s="364"/>
      <c r="UEE111" s="364"/>
      <c r="UEF111" s="364"/>
      <c r="UEG111" s="364"/>
      <c r="UEH111" s="364"/>
      <c r="UEI111" s="364"/>
      <c r="UEJ111" s="364"/>
      <c r="UEK111" s="364"/>
      <c r="UEL111" s="364"/>
      <c r="UEM111" s="364"/>
      <c r="UEN111" s="364"/>
      <c r="UEO111" s="364"/>
      <c r="UEP111" s="364"/>
      <c r="UEQ111" s="364"/>
      <c r="UER111" s="364"/>
      <c r="UES111" s="364"/>
      <c r="UET111" s="364"/>
      <c r="UEU111" s="364"/>
      <c r="UEV111" s="364"/>
      <c r="UEW111" s="364"/>
      <c r="UEX111" s="364"/>
      <c r="UEY111" s="364"/>
      <c r="UEZ111" s="364"/>
      <c r="UFA111" s="364"/>
      <c r="UFB111" s="364"/>
      <c r="UFC111" s="364"/>
      <c r="UFD111" s="364"/>
      <c r="UFE111" s="364"/>
      <c r="UFF111" s="364"/>
      <c r="UFG111" s="364"/>
      <c r="UFH111" s="364"/>
      <c r="UFI111" s="364"/>
      <c r="UFJ111" s="364"/>
      <c r="UFK111" s="364"/>
      <c r="UFL111" s="364"/>
      <c r="UFM111" s="364"/>
      <c r="UFN111" s="364"/>
      <c r="UFO111" s="364"/>
      <c r="UFP111" s="364"/>
      <c r="UFQ111" s="364"/>
      <c r="UFR111" s="364"/>
      <c r="UFS111" s="364"/>
      <c r="UFT111" s="364"/>
      <c r="UFU111" s="364"/>
      <c r="UFV111" s="364"/>
      <c r="UFW111" s="364"/>
      <c r="UFX111" s="364"/>
      <c r="UFY111" s="364"/>
      <c r="UFZ111" s="364"/>
      <c r="UGA111" s="364"/>
      <c r="UGB111" s="364"/>
      <c r="UGC111" s="364"/>
      <c r="UGD111" s="364"/>
      <c r="UGE111" s="364"/>
      <c r="UGF111" s="364"/>
      <c r="UGG111" s="364"/>
      <c r="UGH111" s="364"/>
      <c r="UGI111" s="364"/>
      <c r="UGJ111" s="364"/>
      <c r="UGK111" s="364"/>
      <c r="UGL111" s="364"/>
      <c r="UGM111" s="364"/>
      <c r="UGN111" s="364"/>
      <c r="UGO111" s="364"/>
      <c r="UGP111" s="364"/>
      <c r="UGQ111" s="364"/>
      <c r="UGR111" s="364"/>
      <c r="UGS111" s="364"/>
      <c r="UGT111" s="364"/>
      <c r="UGU111" s="364"/>
      <c r="UGV111" s="364"/>
      <c r="UGW111" s="364"/>
      <c r="UGX111" s="364"/>
      <c r="UGY111" s="364"/>
      <c r="UGZ111" s="364"/>
      <c r="UHA111" s="364"/>
      <c r="UHB111" s="364"/>
      <c r="UHC111" s="364"/>
      <c r="UHD111" s="364"/>
      <c r="UHE111" s="364"/>
      <c r="UHF111" s="364"/>
      <c r="UHG111" s="364"/>
      <c r="UHH111" s="364"/>
      <c r="UHI111" s="364"/>
      <c r="UHJ111" s="364"/>
      <c r="UHK111" s="364"/>
      <c r="UHL111" s="364"/>
      <c r="UHM111" s="364"/>
      <c r="UHN111" s="364"/>
      <c r="UHO111" s="364"/>
      <c r="UHP111" s="364"/>
      <c r="UHQ111" s="364"/>
      <c r="UHR111" s="364"/>
      <c r="UHS111" s="364"/>
      <c r="UHT111" s="364"/>
      <c r="UHU111" s="364"/>
      <c r="UHV111" s="364"/>
      <c r="UHW111" s="364"/>
      <c r="UHX111" s="364"/>
      <c r="UHY111" s="364"/>
      <c r="UHZ111" s="364"/>
      <c r="UIA111" s="364"/>
      <c r="UIB111" s="364"/>
      <c r="UIC111" s="364"/>
      <c r="UID111" s="364"/>
      <c r="UIE111" s="364"/>
      <c r="UIF111" s="364"/>
      <c r="UIG111" s="364"/>
      <c r="UIH111" s="364"/>
      <c r="UII111" s="364"/>
      <c r="UIJ111" s="364"/>
      <c r="UIK111" s="364"/>
      <c r="UIL111" s="364"/>
      <c r="UIM111" s="364"/>
      <c r="UIN111" s="364"/>
      <c r="UIO111" s="364"/>
      <c r="UIP111" s="364"/>
      <c r="UIQ111" s="364"/>
      <c r="UIR111" s="364"/>
      <c r="UIS111" s="364"/>
      <c r="UIT111" s="364"/>
      <c r="UIU111" s="364"/>
      <c r="UIV111" s="364"/>
      <c r="UIW111" s="364"/>
      <c r="UIX111" s="364"/>
      <c r="UIY111" s="364"/>
      <c r="UIZ111" s="364"/>
      <c r="UJA111" s="364"/>
      <c r="UJB111" s="364"/>
      <c r="UJC111" s="364"/>
      <c r="UJD111" s="364"/>
      <c r="UJE111" s="364"/>
      <c r="UJF111" s="364"/>
      <c r="UJG111" s="364"/>
      <c r="UJH111" s="364"/>
      <c r="UJI111" s="364"/>
      <c r="UJJ111" s="364"/>
      <c r="UJK111" s="364"/>
      <c r="UJL111" s="364"/>
      <c r="UJM111" s="364"/>
      <c r="UJN111" s="364"/>
      <c r="UJO111" s="364"/>
      <c r="UJP111" s="364"/>
      <c r="UJQ111" s="364"/>
      <c r="UJR111" s="364"/>
      <c r="UJS111" s="364"/>
      <c r="UJT111" s="364"/>
      <c r="UJU111" s="364"/>
      <c r="UJV111" s="364"/>
      <c r="UJW111" s="364"/>
      <c r="UJX111" s="364"/>
      <c r="UJY111" s="364"/>
      <c r="UJZ111" s="364"/>
      <c r="UKA111" s="364"/>
      <c r="UKB111" s="364"/>
      <c r="UKC111" s="364"/>
      <c r="UKD111" s="364"/>
      <c r="UKE111" s="364"/>
      <c r="UKF111" s="364"/>
      <c r="UKG111" s="364"/>
      <c r="UKH111" s="364"/>
      <c r="UKI111" s="364"/>
      <c r="UKJ111" s="364"/>
      <c r="UKK111" s="364"/>
      <c r="UKL111" s="364"/>
      <c r="UKM111" s="364"/>
      <c r="UKN111" s="364"/>
      <c r="UKO111" s="364"/>
      <c r="UKP111" s="364"/>
      <c r="UKQ111" s="364"/>
      <c r="UKR111" s="364"/>
      <c r="UKS111" s="364"/>
      <c r="UKT111" s="364"/>
      <c r="UKU111" s="364"/>
      <c r="UKV111" s="364"/>
      <c r="UKW111" s="364"/>
      <c r="UKX111" s="364"/>
      <c r="UKY111" s="364"/>
      <c r="UKZ111" s="364"/>
      <c r="ULA111" s="364"/>
      <c r="ULB111" s="364"/>
      <c r="ULC111" s="364"/>
      <c r="ULD111" s="364"/>
      <c r="ULE111" s="364"/>
      <c r="ULF111" s="364"/>
      <c r="ULG111" s="364"/>
      <c r="ULH111" s="364"/>
      <c r="ULI111" s="364"/>
      <c r="ULJ111" s="364"/>
      <c r="ULK111" s="364"/>
      <c r="ULL111" s="364"/>
      <c r="ULM111" s="364"/>
      <c r="ULN111" s="364"/>
      <c r="ULO111" s="364"/>
      <c r="ULP111" s="364"/>
      <c r="ULQ111" s="364"/>
      <c r="ULR111" s="364"/>
      <c r="ULS111" s="364"/>
      <c r="ULT111" s="364"/>
      <c r="ULU111" s="364"/>
      <c r="ULV111" s="364"/>
      <c r="ULW111" s="364"/>
      <c r="ULX111" s="364"/>
      <c r="ULY111" s="364"/>
      <c r="ULZ111" s="364"/>
      <c r="UMA111" s="364"/>
      <c r="UMB111" s="364"/>
      <c r="UMC111" s="364"/>
      <c r="UMD111" s="364"/>
      <c r="UME111" s="364"/>
      <c r="UMF111" s="364"/>
      <c r="UMG111" s="364"/>
      <c r="UMH111" s="364"/>
      <c r="UMI111" s="364"/>
      <c r="UMJ111" s="364"/>
      <c r="UMK111" s="364"/>
      <c r="UML111" s="364"/>
      <c r="UMM111" s="364"/>
      <c r="UMN111" s="364"/>
      <c r="UMO111" s="364"/>
      <c r="UMP111" s="364"/>
      <c r="UMQ111" s="364"/>
      <c r="UMR111" s="364"/>
      <c r="UMS111" s="364"/>
      <c r="UMT111" s="364"/>
      <c r="UMU111" s="364"/>
      <c r="UMV111" s="364"/>
      <c r="UMW111" s="364"/>
      <c r="UMX111" s="364"/>
      <c r="UMY111" s="364"/>
      <c r="UMZ111" s="364"/>
      <c r="UNA111" s="364"/>
      <c r="UNB111" s="364"/>
      <c r="UNC111" s="364"/>
      <c r="UND111" s="364"/>
      <c r="UNE111" s="364"/>
      <c r="UNF111" s="364"/>
      <c r="UNG111" s="364"/>
      <c r="UNH111" s="364"/>
      <c r="UNI111" s="364"/>
      <c r="UNJ111" s="364"/>
      <c r="UNK111" s="364"/>
      <c r="UNL111" s="364"/>
      <c r="UNM111" s="364"/>
      <c r="UNN111" s="364"/>
      <c r="UNO111" s="364"/>
      <c r="UNP111" s="364"/>
      <c r="UNQ111" s="364"/>
      <c r="UNR111" s="364"/>
      <c r="UNS111" s="364"/>
      <c r="UNT111" s="364"/>
      <c r="UNU111" s="364"/>
      <c r="UNV111" s="364"/>
      <c r="UNW111" s="364"/>
      <c r="UNX111" s="364"/>
      <c r="UNY111" s="364"/>
      <c r="UNZ111" s="364"/>
      <c r="UOA111" s="364"/>
      <c r="UOB111" s="364"/>
      <c r="UOC111" s="364"/>
      <c r="UOD111" s="364"/>
      <c r="UOE111" s="364"/>
      <c r="UOF111" s="364"/>
      <c r="UOG111" s="364"/>
      <c r="UOH111" s="364"/>
      <c r="UOI111" s="364"/>
      <c r="UOJ111" s="364"/>
      <c r="UOK111" s="364"/>
      <c r="UOL111" s="364"/>
      <c r="UOM111" s="364"/>
      <c r="UON111" s="364"/>
      <c r="UOO111" s="364"/>
      <c r="UOP111" s="364"/>
      <c r="UOQ111" s="364"/>
      <c r="UOR111" s="364"/>
      <c r="UOS111" s="364"/>
      <c r="UOT111" s="364"/>
      <c r="UOU111" s="364"/>
      <c r="UOV111" s="364"/>
      <c r="UOW111" s="364"/>
      <c r="UOX111" s="364"/>
      <c r="UOY111" s="364"/>
      <c r="UOZ111" s="364"/>
      <c r="UPA111" s="364"/>
      <c r="UPB111" s="364"/>
      <c r="UPC111" s="364"/>
      <c r="UPD111" s="364"/>
      <c r="UPE111" s="364"/>
      <c r="UPF111" s="364"/>
      <c r="UPG111" s="364"/>
      <c r="UPH111" s="364"/>
      <c r="UPI111" s="364"/>
      <c r="UPJ111" s="364"/>
      <c r="UPK111" s="364"/>
      <c r="UPL111" s="364"/>
      <c r="UPM111" s="364"/>
      <c r="UPN111" s="364"/>
      <c r="UPO111" s="364"/>
      <c r="UPP111" s="364"/>
      <c r="UPQ111" s="364"/>
      <c r="UPR111" s="364"/>
      <c r="UPS111" s="364"/>
      <c r="UPT111" s="364"/>
      <c r="UPU111" s="364"/>
      <c r="UPV111" s="364"/>
      <c r="UPW111" s="364"/>
      <c r="UPX111" s="364"/>
      <c r="UPY111" s="364"/>
      <c r="UPZ111" s="364"/>
      <c r="UQA111" s="364"/>
      <c r="UQB111" s="364"/>
      <c r="UQC111" s="364"/>
      <c r="UQD111" s="364"/>
      <c r="UQE111" s="364"/>
      <c r="UQF111" s="364"/>
      <c r="UQG111" s="364"/>
      <c r="UQH111" s="364"/>
      <c r="UQI111" s="364"/>
      <c r="UQJ111" s="364"/>
      <c r="UQK111" s="364"/>
      <c r="UQL111" s="364"/>
      <c r="UQM111" s="364"/>
      <c r="UQN111" s="364"/>
      <c r="UQO111" s="364"/>
      <c r="UQP111" s="364"/>
      <c r="UQQ111" s="364"/>
      <c r="UQR111" s="364"/>
      <c r="UQS111" s="364"/>
      <c r="UQT111" s="364"/>
      <c r="UQU111" s="364"/>
      <c r="UQV111" s="364"/>
      <c r="UQW111" s="364"/>
      <c r="UQX111" s="364"/>
      <c r="UQY111" s="364"/>
      <c r="UQZ111" s="364"/>
      <c r="URA111" s="364"/>
      <c r="URB111" s="364"/>
      <c r="URC111" s="364"/>
      <c r="URD111" s="364"/>
      <c r="URE111" s="364"/>
      <c r="URF111" s="364"/>
      <c r="URG111" s="364"/>
      <c r="URH111" s="364"/>
      <c r="URI111" s="364"/>
      <c r="URJ111" s="364"/>
      <c r="URK111" s="364"/>
      <c r="URL111" s="364"/>
      <c r="URM111" s="364"/>
      <c r="URN111" s="364"/>
      <c r="URO111" s="364"/>
      <c r="URP111" s="364"/>
      <c r="URQ111" s="364"/>
      <c r="URR111" s="364"/>
      <c r="URS111" s="364"/>
      <c r="URT111" s="364"/>
      <c r="URU111" s="364"/>
      <c r="URV111" s="364"/>
      <c r="URW111" s="364"/>
      <c r="URX111" s="364"/>
      <c r="URY111" s="364"/>
      <c r="URZ111" s="364"/>
      <c r="USA111" s="364"/>
      <c r="USB111" s="364"/>
      <c r="USC111" s="364"/>
      <c r="USD111" s="364"/>
      <c r="USE111" s="364"/>
      <c r="USF111" s="364"/>
      <c r="USG111" s="364"/>
      <c r="USH111" s="364"/>
      <c r="USI111" s="364"/>
      <c r="USJ111" s="364"/>
      <c r="USK111" s="364"/>
      <c r="USL111" s="364"/>
      <c r="USM111" s="364"/>
      <c r="USN111" s="364"/>
      <c r="USO111" s="364"/>
      <c r="USP111" s="364"/>
      <c r="USQ111" s="364"/>
      <c r="USR111" s="364"/>
      <c r="USS111" s="364"/>
      <c r="UST111" s="364"/>
      <c r="USU111" s="364"/>
      <c r="USV111" s="364"/>
      <c r="USW111" s="364"/>
      <c r="USX111" s="364"/>
      <c r="USY111" s="364"/>
      <c r="USZ111" s="364"/>
      <c r="UTA111" s="364"/>
      <c r="UTB111" s="364"/>
      <c r="UTC111" s="364"/>
      <c r="UTD111" s="364"/>
      <c r="UTE111" s="364"/>
      <c r="UTF111" s="364"/>
      <c r="UTG111" s="364"/>
      <c r="UTH111" s="364"/>
      <c r="UTI111" s="364"/>
      <c r="UTJ111" s="364"/>
      <c r="UTK111" s="364"/>
      <c r="UTL111" s="364"/>
      <c r="UTM111" s="364"/>
      <c r="UTN111" s="364"/>
      <c r="UTO111" s="364"/>
      <c r="UTP111" s="364"/>
      <c r="UTQ111" s="364"/>
      <c r="UTR111" s="364"/>
      <c r="UTS111" s="364"/>
      <c r="UTT111" s="364"/>
      <c r="UTU111" s="364"/>
      <c r="UTV111" s="364"/>
      <c r="UTW111" s="364"/>
      <c r="UTX111" s="364"/>
      <c r="UTY111" s="364"/>
      <c r="UTZ111" s="364"/>
      <c r="UUA111" s="364"/>
      <c r="UUB111" s="364"/>
      <c r="UUC111" s="364"/>
      <c r="UUD111" s="364"/>
      <c r="UUE111" s="364"/>
      <c r="UUF111" s="364"/>
      <c r="UUG111" s="364"/>
      <c r="UUH111" s="364"/>
      <c r="UUI111" s="364"/>
      <c r="UUJ111" s="364"/>
      <c r="UUK111" s="364"/>
      <c r="UUL111" s="364"/>
      <c r="UUM111" s="364"/>
      <c r="UUN111" s="364"/>
      <c r="UUO111" s="364"/>
      <c r="UUP111" s="364"/>
      <c r="UUQ111" s="364"/>
      <c r="UUR111" s="364"/>
      <c r="UUS111" s="364"/>
      <c r="UUT111" s="364"/>
      <c r="UUU111" s="364"/>
      <c r="UUV111" s="364"/>
      <c r="UUW111" s="364"/>
      <c r="UUX111" s="364"/>
      <c r="UUY111" s="364"/>
      <c r="UUZ111" s="364"/>
      <c r="UVA111" s="364"/>
      <c r="UVB111" s="364"/>
      <c r="UVC111" s="364"/>
      <c r="UVD111" s="364"/>
      <c r="UVE111" s="364"/>
      <c r="UVF111" s="364"/>
      <c r="UVG111" s="364"/>
      <c r="UVH111" s="364"/>
      <c r="UVI111" s="364"/>
      <c r="UVJ111" s="364"/>
      <c r="UVK111" s="364"/>
      <c r="UVL111" s="364"/>
      <c r="UVM111" s="364"/>
      <c r="UVN111" s="364"/>
      <c r="UVO111" s="364"/>
      <c r="UVP111" s="364"/>
      <c r="UVQ111" s="364"/>
      <c r="UVR111" s="364"/>
      <c r="UVS111" s="364"/>
      <c r="UVT111" s="364"/>
      <c r="UVU111" s="364"/>
      <c r="UVV111" s="364"/>
      <c r="UVW111" s="364"/>
      <c r="UVX111" s="364"/>
      <c r="UVY111" s="364"/>
      <c r="UVZ111" s="364"/>
      <c r="UWA111" s="364"/>
      <c r="UWB111" s="364"/>
      <c r="UWC111" s="364"/>
      <c r="UWD111" s="364"/>
      <c r="UWE111" s="364"/>
      <c r="UWF111" s="364"/>
      <c r="UWG111" s="364"/>
      <c r="UWH111" s="364"/>
      <c r="UWI111" s="364"/>
      <c r="UWJ111" s="364"/>
      <c r="UWK111" s="364"/>
      <c r="UWL111" s="364"/>
      <c r="UWM111" s="364"/>
      <c r="UWN111" s="364"/>
      <c r="UWO111" s="364"/>
      <c r="UWP111" s="364"/>
      <c r="UWQ111" s="364"/>
      <c r="UWR111" s="364"/>
      <c r="UWS111" s="364"/>
      <c r="UWT111" s="364"/>
      <c r="UWU111" s="364"/>
      <c r="UWV111" s="364"/>
      <c r="UWW111" s="364"/>
      <c r="UWX111" s="364"/>
      <c r="UWY111" s="364"/>
      <c r="UWZ111" s="364"/>
      <c r="UXA111" s="364"/>
      <c r="UXB111" s="364"/>
      <c r="UXC111" s="364"/>
      <c r="UXD111" s="364"/>
      <c r="UXE111" s="364"/>
      <c r="UXF111" s="364"/>
      <c r="UXG111" s="364"/>
      <c r="UXH111" s="364"/>
      <c r="UXI111" s="364"/>
      <c r="UXJ111" s="364"/>
      <c r="UXK111" s="364"/>
      <c r="UXL111" s="364"/>
      <c r="UXM111" s="364"/>
      <c r="UXN111" s="364"/>
      <c r="UXO111" s="364"/>
      <c r="UXP111" s="364"/>
      <c r="UXQ111" s="364"/>
      <c r="UXR111" s="364"/>
      <c r="UXS111" s="364"/>
      <c r="UXT111" s="364"/>
      <c r="UXU111" s="364"/>
      <c r="UXV111" s="364"/>
      <c r="UXW111" s="364"/>
      <c r="UXX111" s="364"/>
      <c r="UXY111" s="364"/>
      <c r="UXZ111" s="364"/>
      <c r="UYA111" s="364"/>
      <c r="UYB111" s="364"/>
      <c r="UYC111" s="364"/>
      <c r="UYD111" s="364"/>
      <c r="UYE111" s="364"/>
      <c r="UYF111" s="364"/>
      <c r="UYG111" s="364"/>
      <c r="UYH111" s="364"/>
      <c r="UYI111" s="364"/>
      <c r="UYJ111" s="364"/>
      <c r="UYK111" s="364"/>
      <c r="UYL111" s="364"/>
      <c r="UYM111" s="364"/>
      <c r="UYN111" s="364"/>
      <c r="UYO111" s="364"/>
      <c r="UYP111" s="364"/>
      <c r="UYQ111" s="364"/>
      <c r="UYR111" s="364"/>
      <c r="UYS111" s="364"/>
      <c r="UYT111" s="364"/>
      <c r="UYU111" s="364"/>
      <c r="UYV111" s="364"/>
      <c r="UYW111" s="364"/>
      <c r="UYX111" s="364"/>
      <c r="UYY111" s="364"/>
      <c r="UYZ111" s="364"/>
      <c r="UZA111" s="364"/>
      <c r="UZB111" s="364"/>
      <c r="UZC111" s="364"/>
      <c r="UZD111" s="364"/>
      <c r="UZE111" s="364"/>
      <c r="UZF111" s="364"/>
      <c r="UZG111" s="364"/>
      <c r="UZH111" s="364"/>
      <c r="UZI111" s="364"/>
      <c r="UZJ111" s="364"/>
      <c r="UZK111" s="364"/>
      <c r="UZL111" s="364"/>
      <c r="UZM111" s="364"/>
      <c r="UZN111" s="364"/>
      <c r="UZO111" s="364"/>
      <c r="UZP111" s="364"/>
      <c r="UZQ111" s="364"/>
      <c r="UZR111" s="364"/>
      <c r="UZS111" s="364"/>
      <c r="UZT111" s="364"/>
      <c r="UZU111" s="364"/>
      <c r="UZV111" s="364"/>
      <c r="UZW111" s="364"/>
      <c r="UZX111" s="364"/>
      <c r="UZY111" s="364"/>
      <c r="UZZ111" s="364"/>
      <c r="VAA111" s="364"/>
      <c r="VAB111" s="364"/>
      <c r="VAC111" s="364"/>
      <c r="VAD111" s="364"/>
      <c r="VAE111" s="364"/>
      <c r="VAF111" s="364"/>
      <c r="VAG111" s="364"/>
      <c r="VAH111" s="364"/>
      <c r="VAI111" s="364"/>
      <c r="VAJ111" s="364"/>
      <c r="VAK111" s="364"/>
      <c r="VAL111" s="364"/>
      <c r="VAM111" s="364"/>
      <c r="VAN111" s="364"/>
      <c r="VAO111" s="364"/>
      <c r="VAP111" s="364"/>
      <c r="VAQ111" s="364"/>
      <c r="VAR111" s="364"/>
      <c r="VAS111" s="364"/>
      <c r="VAT111" s="364"/>
      <c r="VAU111" s="364"/>
      <c r="VAV111" s="364"/>
      <c r="VAW111" s="364"/>
      <c r="VAX111" s="364"/>
      <c r="VAY111" s="364"/>
      <c r="VAZ111" s="364"/>
      <c r="VBA111" s="364"/>
      <c r="VBB111" s="364"/>
      <c r="VBC111" s="364"/>
      <c r="VBD111" s="364"/>
      <c r="VBE111" s="364"/>
      <c r="VBF111" s="364"/>
      <c r="VBG111" s="364"/>
      <c r="VBH111" s="364"/>
      <c r="VBI111" s="364"/>
      <c r="VBJ111" s="364"/>
      <c r="VBK111" s="364"/>
      <c r="VBL111" s="364"/>
      <c r="VBM111" s="364"/>
      <c r="VBN111" s="364"/>
      <c r="VBO111" s="364"/>
      <c r="VBP111" s="364"/>
      <c r="VBQ111" s="364"/>
      <c r="VBR111" s="364"/>
      <c r="VBS111" s="364"/>
      <c r="VBT111" s="364"/>
      <c r="VBU111" s="364"/>
      <c r="VBV111" s="364"/>
      <c r="VBW111" s="364"/>
      <c r="VBX111" s="364"/>
      <c r="VBY111" s="364"/>
      <c r="VBZ111" s="364"/>
      <c r="VCA111" s="364"/>
      <c r="VCB111" s="364"/>
      <c r="VCC111" s="364"/>
      <c r="VCD111" s="364"/>
      <c r="VCE111" s="364"/>
      <c r="VCF111" s="364"/>
      <c r="VCG111" s="364"/>
      <c r="VCH111" s="364"/>
      <c r="VCI111" s="364"/>
      <c r="VCJ111" s="364"/>
      <c r="VCK111" s="364"/>
      <c r="VCL111" s="364"/>
      <c r="VCM111" s="364"/>
      <c r="VCN111" s="364"/>
      <c r="VCO111" s="364"/>
      <c r="VCP111" s="364"/>
      <c r="VCQ111" s="364"/>
      <c r="VCR111" s="364"/>
      <c r="VCS111" s="364"/>
      <c r="VCT111" s="364"/>
      <c r="VCU111" s="364"/>
      <c r="VCV111" s="364"/>
      <c r="VCW111" s="364"/>
      <c r="VCX111" s="364"/>
      <c r="VCY111" s="364"/>
      <c r="VCZ111" s="364"/>
      <c r="VDA111" s="364"/>
      <c r="VDB111" s="364"/>
      <c r="VDC111" s="364"/>
      <c r="VDD111" s="364"/>
      <c r="VDE111" s="364"/>
      <c r="VDF111" s="364"/>
      <c r="VDG111" s="364"/>
      <c r="VDH111" s="364"/>
      <c r="VDI111" s="364"/>
      <c r="VDJ111" s="364"/>
      <c r="VDK111" s="364"/>
      <c r="VDL111" s="364"/>
      <c r="VDM111" s="364"/>
      <c r="VDN111" s="364"/>
      <c r="VDO111" s="364"/>
      <c r="VDP111" s="364"/>
      <c r="VDQ111" s="364"/>
      <c r="VDR111" s="364"/>
      <c r="VDS111" s="364"/>
      <c r="VDT111" s="364"/>
      <c r="VDU111" s="364"/>
      <c r="VDV111" s="364"/>
      <c r="VDW111" s="364"/>
      <c r="VDX111" s="364"/>
      <c r="VDY111" s="364"/>
      <c r="VDZ111" s="364"/>
      <c r="VEA111" s="364"/>
      <c r="VEB111" s="364"/>
      <c r="VEC111" s="364"/>
      <c r="VED111" s="364"/>
      <c r="VEE111" s="364"/>
      <c r="VEF111" s="364"/>
      <c r="VEG111" s="364"/>
      <c r="VEH111" s="364"/>
      <c r="VEI111" s="364"/>
      <c r="VEJ111" s="364"/>
      <c r="VEK111" s="364"/>
      <c r="VEL111" s="364"/>
      <c r="VEM111" s="364"/>
      <c r="VEN111" s="364"/>
      <c r="VEO111" s="364"/>
      <c r="VEP111" s="364"/>
      <c r="VEQ111" s="364"/>
      <c r="VER111" s="364"/>
      <c r="VES111" s="364"/>
      <c r="VET111" s="364"/>
      <c r="VEU111" s="364"/>
      <c r="VEV111" s="364"/>
      <c r="VEW111" s="364"/>
      <c r="VEX111" s="364"/>
      <c r="VEY111" s="364"/>
      <c r="VEZ111" s="364"/>
      <c r="VFA111" s="364"/>
      <c r="VFB111" s="364"/>
      <c r="VFC111" s="364"/>
      <c r="VFD111" s="364"/>
      <c r="VFE111" s="364"/>
      <c r="VFF111" s="364"/>
      <c r="VFG111" s="364"/>
      <c r="VFH111" s="364"/>
      <c r="VFI111" s="364"/>
      <c r="VFJ111" s="364"/>
      <c r="VFK111" s="364"/>
      <c r="VFL111" s="364"/>
      <c r="VFM111" s="364"/>
      <c r="VFN111" s="364"/>
      <c r="VFO111" s="364"/>
      <c r="VFP111" s="364"/>
      <c r="VFQ111" s="364"/>
      <c r="VFR111" s="364"/>
      <c r="VFS111" s="364"/>
      <c r="VFT111" s="364"/>
      <c r="VFU111" s="364"/>
      <c r="VFV111" s="364"/>
      <c r="VFW111" s="364"/>
      <c r="VFX111" s="364"/>
      <c r="VFY111" s="364"/>
      <c r="VFZ111" s="364"/>
      <c r="VGA111" s="364"/>
      <c r="VGB111" s="364"/>
      <c r="VGC111" s="364"/>
      <c r="VGD111" s="364"/>
      <c r="VGE111" s="364"/>
      <c r="VGF111" s="364"/>
      <c r="VGG111" s="364"/>
      <c r="VGH111" s="364"/>
      <c r="VGI111" s="364"/>
      <c r="VGJ111" s="364"/>
      <c r="VGK111" s="364"/>
      <c r="VGL111" s="364"/>
      <c r="VGM111" s="364"/>
      <c r="VGN111" s="364"/>
      <c r="VGO111" s="364"/>
      <c r="VGP111" s="364"/>
      <c r="VGQ111" s="364"/>
      <c r="VGR111" s="364"/>
      <c r="VGS111" s="364"/>
      <c r="VGT111" s="364"/>
      <c r="VGU111" s="364"/>
      <c r="VGV111" s="364"/>
      <c r="VGW111" s="364"/>
      <c r="VGX111" s="364"/>
      <c r="VGY111" s="364"/>
      <c r="VGZ111" s="364"/>
      <c r="VHA111" s="364"/>
      <c r="VHB111" s="364"/>
      <c r="VHC111" s="364"/>
      <c r="VHD111" s="364"/>
      <c r="VHE111" s="364"/>
      <c r="VHF111" s="364"/>
      <c r="VHG111" s="364"/>
      <c r="VHH111" s="364"/>
      <c r="VHI111" s="364"/>
      <c r="VHJ111" s="364"/>
      <c r="VHK111" s="364"/>
      <c r="VHL111" s="364"/>
      <c r="VHM111" s="364"/>
      <c r="VHN111" s="364"/>
      <c r="VHO111" s="364"/>
      <c r="VHP111" s="364"/>
      <c r="VHQ111" s="364"/>
      <c r="VHR111" s="364"/>
      <c r="VHS111" s="364"/>
      <c r="VHT111" s="364"/>
      <c r="VHU111" s="364"/>
      <c r="VHV111" s="364"/>
      <c r="VHW111" s="364"/>
      <c r="VHX111" s="364"/>
      <c r="VHY111" s="364"/>
      <c r="VHZ111" s="364"/>
      <c r="VIA111" s="364"/>
      <c r="VIB111" s="364"/>
      <c r="VIC111" s="364"/>
      <c r="VID111" s="364"/>
      <c r="VIE111" s="364"/>
      <c r="VIF111" s="364"/>
      <c r="VIG111" s="364"/>
      <c r="VIH111" s="364"/>
      <c r="VII111" s="364"/>
      <c r="VIJ111" s="364"/>
      <c r="VIK111" s="364"/>
      <c r="VIL111" s="364"/>
      <c r="VIM111" s="364"/>
      <c r="VIN111" s="364"/>
      <c r="VIO111" s="364"/>
      <c r="VIP111" s="364"/>
      <c r="VIQ111" s="364"/>
      <c r="VIR111" s="364"/>
      <c r="VIS111" s="364"/>
      <c r="VIT111" s="364"/>
      <c r="VIU111" s="364"/>
      <c r="VIV111" s="364"/>
      <c r="VIW111" s="364"/>
      <c r="VIX111" s="364"/>
      <c r="VIY111" s="364"/>
      <c r="VIZ111" s="364"/>
      <c r="VJA111" s="364"/>
      <c r="VJB111" s="364"/>
      <c r="VJC111" s="364"/>
      <c r="VJD111" s="364"/>
      <c r="VJE111" s="364"/>
      <c r="VJF111" s="364"/>
      <c r="VJG111" s="364"/>
      <c r="VJH111" s="364"/>
      <c r="VJI111" s="364"/>
      <c r="VJJ111" s="364"/>
      <c r="VJK111" s="364"/>
      <c r="VJL111" s="364"/>
      <c r="VJM111" s="364"/>
      <c r="VJN111" s="364"/>
      <c r="VJO111" s="364"/>
      <c r="VJP111" s="364"/>
      <c r="VJQ111" s="364"/>
      <c r="VJR111" s="364"/>
      <c r="VJS111" s="364"/>
      <c r="VJT111" s="364"/>
      <c r="VJU111" s="364"/>
      <c r="VJV111" s="364"/>
      <c r="VJW111" s="364"/>
      <c r="VJX111" s="364"/>
      <c r="VJY111" s="364"/>
      <c r="VJZ111" s="364"/>
      <c r="VKA111" s="364"/>
      <c r="VKB111" s="364"/>
      <c r="VKC111" s="364"/>
      <c r="VKD111" s="364"/>
      <c r="VKE111" s="364"/>
      <c r="VKF111" s="364"/>
      <c r="VKG111" s="364"/>
      <c r="VKH111" s="364"/>
      <c r="VKI111" s="364"/>
      <c r="VKJ111" s="364"/>
      <c r="VKK111" s="364"/>
      <c r="VKL111" s="364"/>
      <c r="VKM111" s="364"/>
      <c r="VKN111" s="364"/>
      <c r="VKO111" s="364"/>
      <c r="VKP111" s="364"/>
      <c r="VKQ111" s="364"/>
      <c r="VKR111" s="364"/>
      <c r="VKS111" s="364"/>
      <c r="VKT111" s="364"/>
      <c r="VKU111" s="364"/>
      <c r="VKV111" s="364"/>
      <c r="VKW111" s="364"/>
      <c r="VKX111" s="364"/>
      <c r="VKY111" s="364"/>
      <c r="VKZ111" s="364"/>
      <c r="VLA111" s="364"/>
      <c r="VLB111" s="364"/>
      <c r="VLC111" s="364"/>
      <c r="VLD111" s="364"/>
      <c r="VLE111" s="364"/>
      <c r="VLF111" s="364"/>
      <c r="VLG111" s="364"/>
      <c r="VLH111" s="364"/>
      <c r="VLI111" s="364"/>
      <c r="VLJ111" s="364"/>
      <c r="VLK111" s="364"/>
      <c r="VLL111" s="364"/>
      <c r="VLM111" s="364"/>
      <c r="VLN111" s="364"/>
      <c r="VLO111" s="364"/>
      <c r="VLP111" s="364"/>
      <c r="VLQ111" s="364"/>
      <c r="VLR111" s="364"/>
      <c r="VLS111" s="364"/>
      <c r="VLT111" s="364"/>
      <c r="VLU111" s="364"/>
      <c r="VLV111" s="364"/>
      <c r="VLW111" s="364"/>
      <c r="VLX111" s="364"/>
      <c r="VLY111" s="364"/>
      <c r="VLZ111" s="364"/>
      <c r="VMA111" s="364"/>
      <c r="VMB111" s="364"/>
      <c r="VMC111" s="364"/>
      <c r="VMD111" s="364"/>
      <c r="VME111" s="364"/>
      <c r="VMF111" s="364"/>
      <c r="VMG111" s="364"/>
      <c r="VMH111" s="364"/>
      <c r="VMI111" s="364"/>
      <c r="VMJ111" s="364"/>
      <c r="VMK111" s="364"/>
      <c r="VML111" s="364"/>
      <c r="VMM111" s="364"/>
      <c r="VMN111" s="364"/>
      <c r="VMO111" s="364"/>
      <c r="VMP111" s="364"/>
      <c r="VMQ111" s="364"/>
      <c r="VMR111" s="364"/>
      <c r="VMS111" s="364"/>
      <c r="VMT111" s="364"/>
      <c r="VMU111" s="364"/>
      <c r="VMV111" s="364"/>
      <c r="VMW111" s="364"/>
      <c r="VMX111" s="364"/>
      <c r="VMY111" s="364"/>
      <c r="VMZ111" s="364"/>
      <c r="VNA111" s="364"/>
      <c r="VNB111" s="364"/>
      <c r="VNC111" s="364"/>
      <c r="VND111" s="364"/>
      <c r="VNE111" s="364"/>
      <c r="VNF111" s="364"/>
      <c r="VNG111" s="364"/>
      <c r="VNH111" s="364"/>
      <c r="VNI111" s="364"/>
      <c r="VNJ111" s="364"/>
      <c r="VNK111" s="364"/>
      <c r="VNL111" s="364"/>
      <c r="VNM111" s="364"/>
      <c r="VNN111" s="364"/>
      <c r="VNO111" s="364"/>
      <c r="VNP111" s="364"/>
      <c r="VNQ111" s="364"/>
      <c r="VNR111" s="364"/>
      <c r="VNS111" s="364"/>
      <c r="VNT111" s="364"/>
      <c r="VNU111" s="364"/>
      <c r="VNV111" s="364"/>
      <c r="VNW111" s="364"/>
      <c r="VNX111" s="364"/>
      <c r="VNY111" s="364"/>
      <c r="VNZ111" s="364"/>
      <c r="VOA111" s="364"/>
      <c r="VOB111" s="364"/>
      <c r="VOC111" s="364"/>
      <c r="VOD111" s="364"/>
      <c r="VOE111" s="364"/>
      <c r="VOF111" s="364"/>
      <c r="VOG111" s="364"/>
      <c r="VOH111" s="364"/>
      <c r="VOI111" s="364"/>
      <c r="VOJ111" s="364"/>
      <c r="VOK111" s="364"/>
      <c r="VOL111" s="364"/>
      <c r="VOM111" s="364"/>
      <c r="VON111" s="364"/>
      <c r="VOO111" s="364"/>
      <c r="VOP111" s="364"/>
      <c r="VOQ111" s="364"/>
      <c r="VOR111" s="364"/>
      <c r="VOS111" s="364"/>
      <c r="VOT111" s="364"/>
      <c r="VOU111" s="364"/>
      <c r="VOV111" s="364"/>
      <c r="VOW111" s="364"/>
      <c r="VOX111" s="364"/>
      <c r="VOY111" s="364"/>
      <c r="VOZ111" s="364"/>
      <c r="VPA111" s="364"/>
      <c r="VPB111" s="364"/>
      <c r="VPC111" s="364"/>
      <c r="VPD111" s="364"/>
      <c r="VPE111" s="364"/>
      <c r="VPF111" s="364"/>
      <c r="VPG111" s="364"/>
      <c r="VPH111" s="364"/>
      <c r="VPI111" s="364"/>
      <c r="VPJ111" s="364"/>
      <c r="VPK111" s="364"/>
      <c r="VPL111" s="364"/>
      <c r="VPM111" s="364"/>
      <c r="VPN111" s="364"/>
      <c r="VPO111" s="364"/>
      <c r="VPP111" s="364"/>
      <c r="VPQ111" s="364"/>
      <c r="VPR111" s="364"/>
      <c r="VPS111" s="364"/>
      <c r="VPT111" s="364"/>
      <c r="VPU111" s="364"/>
      <c r="VPV111" s="364"/>
      <c r="VPW111" s="364"/>
      <c r="VPX111" s="364"/>
      <c r="VPY111" s="364"/>
      <c r="VPZ111" s="364"/>
      <c r="VQA111" s="364"/>
      <c r="VQB111" s="364"/>
      <c r="VQC111" s="364"/>
      <c r="VQD111" s="364"/>
      <c r="VQE111" s="364"/>
      <c r="VQF111" s="364"/>
      <c r="VQG111" s="364"/>
      <c r="VQH111" s="364"/>
      <c r="VQI111" s="364"/>
      <c r="VQJ111" s="364"/>
      <c r="VQK111" s="364"/>
      <c r="VQL111" s="364"/>
      <c r="VQM111" s="364"/>
      <c r="VQN111" s="364"/>
      <c r="VQO111" s="364"/>
      <c r="VQP111" s="364"/>
      <c r="VQQ111" s="364"/>
      <c r="VQR111" s="364"/>
      <c r="VQS111" s="364"/>
      <c r="VQT111" s="364"/>
      <c r="VQU111" s="364"/>
      <c r="VQV111" s="364"/>
      <c r="VQW111" s="364"/>
      <c r="VQX111" s="364"/>
      <c r="VQY111" s="364"/>
      <c r="VQZ111" s="364"/>
      <c r="VRA111" s="364"/>
      <c r="VRB111" s="364"/>
      <c r="VRC111" s="364"/>
      <c r="VRD111" s="364"/>
      <c r="VRE111" s="364"/>
      <c r="VRF111" s="364"/>
      <c r="VRG111" s="364"/>
      <c r="VRH111" s="364"/>
      <c r="VRI111" s="364"/>
      <c r="VRJ111" s="364"/>
      <c r="VRK111" s="364"/>
      <c r="VRL111" s="364"/>
      <c r="VRM111" s="364"/>
      <c r="VRN111" s="364"/>
      <c r="VRO111" s="364"/>
      <c r="VRP111" s="364"/>
      <c r="VRQ111" s="364"/>
      <c r="VRR111" s="364"/>
      <c r="VRS111" s="364"/>
      <c r="VRT111" s="364"/>
      <c r="VRU111" s="364"/>
      <c r="VRV111" s="364"/>
      <c r="VRW111" s="364"/>
      <c r="VRX111" s="364"/>
      <c r="VRY111" s="364"/>
      <c r="VRZ111" s="364"/>
      <c r="VSA111" s="364"/>
      <c r="VSB111" s="364"/>
      <c r="VSC111" s="364"/>
      <c r="VSD111" s="364"/>
      <c r="VSE111" s="364"/>
      <c r="VSF111" s="364"/>
      <c r="VSG111" s="364"/>
      <c r="VSH111" s="364"/>
      <c r="VSI111" s="364"/>
      <c r="VSJ111" s="364"/>
      <c r="VSK111" s="364"/>
      <c r="VSL111" s="364"/>
      <c r="VSM111" s="364"/>
      <c r="VSN111" s="364"/>
      <c r="VSO111" s="364"/>
      <c r="VSP111" s="364"/>
      <c r="VSQ111" s="364"/>
      <c r="VSR111" s="364"/>
      <c r="VSS111" s="364"/>
      <c r="VST111" s="364"/>
      <c r="VSU111" s="364"/>
      <c r="VSV111" s="364"/>
      <c r="VSW111" s="364"/>
      <c r="VSX111" s="364"/>
      <c r="VSY111" s="364"/>
      <c r="VSZ111" s="364"/>
      <c r="VTA111" s="364"/>
      <c r="VTB111" s="364"/>
      <c r="VTC111" s="364"/>
      <c r="VTD111" s="364"/>
      <c r="VTE111" s="364"/>
      <c r="VTF111" s="364"/>
      <c r="VTG111" s="364"/>
      <c r="VTH111" s="364"/>
      <c r="VTI111" s="364"/>
      <c r="VTJ111" s="364"/>
      <c r="VTK111" s="364"/>
      <c r="VTL111" s="364"/>
      <c r="VTM111" s="364"/>
      <c r="VTN111" s="364"/>
      <c r="VTO111" s="364"/>
      <c r="VTP111" s="364"/>
      <c r="VTQ111" s="364"/>
      <c r="VTR111" s="364"/>
      <c r="VTS111" s="364"/>
      <c r="VTT111" s="364"/>
      <c r="VTU111" s="364"/>
      <c r="VTV111" s="364"/>
      <c r="VTW111" s="364"/>
      <c r="VTX111" s="364"/>
      <c r="VTY111" s="364"/>
      <c r="VTZ111" s="364"/>
      <c r="VUA111" s="364"/>
      <c r="VUB111" s="364"/>
      <c r="VUC111" s="364"/>
      <c r="VUD111" s="364"/>
      <c r="VUE111" s="364"/>
      <c r="VUF111" s="364"/>
      <c r="VUG111" s="364"/>
      <c r="VUH111" s="364"/>
      <c r="VUI111" s="364"/>
      <c r="VUJ111" s="364"/>
      <c r="VUK111" s="364"/>
      <c r="VUL111" s="364"/>
      <c r="VUM111" s="364"/>
      <c r="VUN111" s="364"/>
      <c r="VUO111" s="364"/>
      <c r="VUP111" s="364"/>
      <c r="VUQ111" s="364"/>
      <c r="VUR111" s="364"/>
      <c r="VUS111" s="364"/>
      <c r="VUT111" s="364"/>
      <c r="VUU111" s="364"/>
      <c r="VUV111" s="364"/>
      <c r="VUW111" s="364"/>
      <c r="VUX111" s="364"/>
      <c r="VUY111" s="364"/>
      <c r="VUZ111" s="364"/>
      <c r="VVA111" s="364"/>
      <c r="VVB111" s="364"/>
      <c r="VVC111" s="364"/>
      <c r="VVD111" s="364"/>
      <c r="VVE111" s="364"/>
      <c r="VVF111" s="364"/>
      <c r="VVG111" s="364"/>
      <c r="VVH111" s="364"/>
      <c r="VVI111" s="364"/>
      <c r="VVJ111" s="364"/>
      <c r="VVK111" s="364"/>
      <c r="VVL111" s="364"/>
      <c r="VVM111" s="364"/>
      <c r="VVN111" s="364"/>
      <c r="VVO111" s="364"/>
      <c r="VVP111" s="364"/>
      <c r="VVQ111" s="364"/>
      <c r="VVR111" s="364"/>
      <c r="VVS111" s="364"/>
      <c r="VVT111" s="364"/>
      <c r="VVU111" s="364"/>
      <c r="VVV111" s="364"/>
      <c r="VVW111" s="364"/>
      <c r="VVX111" s="364"/>
      <c r="VVY111" s="364"/>
      <c r="VVZ111" s="364"/>
      <c r="VWA111" s="364"/>
      <c r="VWB111" s="364"/>
      <c r="VWC111" s="364"/>
      <c r="VWD111" s="364"/>
      <c r="VWE111" s="364"/>
      <c r="VWF111" s="364"/>
      <c r="VWG111" s="364"/>
      <c r="VWH111" s="364"/>
      <c r="VWI111" s="364"/>
      <c r="VWJ111" s="364"/>
      <c r="VWK111" s="364"/>
      <c r="VWL111" s="364"/>
      <c r="VWM111" s="364"/>
      <c r="VWN111" s="364"/>
      <c r="VWO111" s="364"/>
      <c r="VWP111" s="364"/>
      <c r="VWQ111" s="364"/>
      <c r="VWR111" s="364"/>
      <c r="VWS111" s="364"/>
      <c r="VWT111" s="364"/>
      <c r="VWU111" s="364"/>
      <c r="VWV111" s="364"/>
      <c r="VWW111" s="364"/>
      <c r="VWX111" s="364"/>
      <c r="VWY111" s="364"/>
      <c r="VWZ111" s="364"/>
      <c r="VXA111" s="364"/>
      <c r="VXB111" s="364"/>
      <c r="VXC111" s="364"/>
      <c r="VXD111" s="364"/>
      <c r="VXE111" s="364"/>
      <c r="VXF111" s="364"/>
      <c r="VXG111" s="364"/>
      <c r="VXH111" s="364"/>
      <c r="VXI111" s="364"/>
      <c r="VXJ111" s="364"/>
      <c r="VXK111" s="364"/>
      <c r="VXL111" s="364"/>
      <c r="VXM111" s="364"/>
      <c r="VXN111" s="364"/>
      <c r="VXO111" s="364"/>
      <c r="VXP111" s="364"/>
      <c r="VXQ111" s="364"/>
      <c r="VXR111" s="364"/>
      <c r="VXS111" s="364"/>
      <c r="VXT111" s="364"/>
      <c r="VXU111" s="364"/>
      <c r="VXV111" s="364"/>
      <c r="VXW111" s="364"/>
      <c r="VXX111" s="364"/>
      <c r="VXY111" s="364"/>
      <c r="VXZ111" s="364"/>
      <c r="VYA111" s="364"/>
      <c r="VYB111" s="364"/>
      <c r="VYC111" s="364"/>
      <c r="VYD111" s="364"/>
      <c r="VYE111" s="364"/>
      <c r="VYF111" s="364"/>
      <c r="VYG111" s="364"/>
      <c r="VYH111" s="364"/>
      <c r="VYI111" s="364"/>
      <c r="VYJ111" s="364"/>
      <c r="VYK111" s="364"/>
      <c r="VYL111" s="364"/>
      <c r="VYM111" s="364"/>
      <c r="VYN111" s="364"/>
      <c r="VYO111" s="364"/>
      <c r="VYP111" s="364"/>
      <c r="VYQ111" s="364"/>
      <c r="VYR111" s="364"/>
      <c r="VYS111" s="364"/>
      <c r="VYT111" s="364"/>
      <c r="VYU111" s="364"/>
      <c r="VYV111" s="364"/>
      <c r="VYW111" s="364"/>
      <c r="VYX111" s="364"/>
      <c r="VYY111" s="364"/>
      <c r="VYZ111" s="364"/>
      <c r="VZA111" s="364"/>
      <c r="VZB111" s="364"/>
      <c r="VZC111" s="364"/>
      <c r="VZD111" s="364"/>
      <c r="VZE111" s="364"/>
      <c r="VZF111" s="364"/>
      <c r="VZG111" s="364"/>
      <c r="VZH111" s="364"/>
      <c r="VZI111" s="364"/>
      <c r="VZJ111" s="364"/>
      <c r="VZK111" s="364"/>
      <c r="VZL111" s="364"/>
      <c r="VZM111" s="364"/>
      <c r="VZN111" s="364"/>
      <c r="VZO111" s="364"/>
      <c r="VZP111" s="364"/>
      <c r="VZQ111" s="364"/>
      <c r="VZR111" s="364"/>
      <c r="VZS111" s="364"/>
      <c r="VZT111" s="364"/>
      <c r="VZU111" s="364"/>
      <c r="VZV111" s="364"/>
      <c r="VZW111" s="364"/>
      <c r="VZX111" s="364"/>
      <c r="VZY111" s="364"/>
      <c r="VZZ111" s="364"/>
      <c r="WAA111" s="364"/>
      <c r="WAB111" s="364"/>
      <c r="WAC111" s="364"/>
      <c r="WAD111" s="364"/>
      <c r="WAE111" s="364"/>
      <c r="WAF111" s="364"/>
      <c r="WAG111" s="364"/>
      <c r="WAH111" s="364"/>
      <c r="WAI111" s="364"/>
      <c r="WAJ111" s="364"/>
      <c r="WAK111" s="364"/>
      <c r="WAL111" s="364"/>
      <c r="WAM111" s="364"/>
      <c r="WAN111" s="364"/>
      <c r="WAO111" s="364"/>
      <c r="WAP111" s="364"/>
      <c r="WAQ111" s="364"/>
      <c r="WAR111" s="364"/>
      <c r="WAS111" s="364"/>
      <c r="WAT111" s="364"/>
      <c r="WAU111" s="364"/>
      <c r="WAV111" s="364"/>
      <c r="WAW111" s="364"/>
      <c r="WAX111" s="364"/>
      <c r="WAY111" s="364"/>
      <c r="WAZ111" s="364"/>
      <c r="WBA111" s="364"/>
      <c r="WBB111" s="364"/>
      <c r="WBC111" s="364"/>
      <c r="WBD111" s="364"/>
      <c r="WBE111" s="364"/>
      <c r="WBF111" s="364"/>
      <c r="WBG111" s="364"/>
      <c r="WBH111" s="364"/>
      <c r="WBI111" s="364"/>
      <c r="WBJ111" s="364"/>
      <c r="WBK111" s="364"/>
      <c r="WBL111" s="364"/>
      <c r="WBM111" s="364"/>
      <c r="WBN111" s="364"/>
      <c r="WBO111" s="364"/>
      <c r="WBP111" s="364"/>
      <c r="WBQ111" s="364"/>
      <c r="WBR111" s="364"/>
      <c r="WBS111" s="364"/>
      <c r="WBT111" s="364"/>
      <c r="WBU111" s="364"/>
      <c r="WBV111" s="364"/>
      <c r="WBW111" s="364"/>
      <c r="WBX111" s="364"/>
      <c r="WBY111" s="364"/>
      <c r="WBZ111" s="364"/>
      <c r="WCA111" s="364"/>
      <c r="WCB111" s="364"/>
      <c r="WCC111" s="364"/>
      <c r="WCD111" s="364"/>
      <c r="WCE111" s="364"/>
      <c r="WCF111" s="364"/>
      <c r="WCG111" s="364"/>
      <c r="WCH111" s="364"/>
      <c r="WCI111" s="364"/>
      <c r="WCJ111" s="364"/>
      <c r="WCK111" s="364"/>
      <c r="WCL111" s="364"/>
      <c r="WCM111" s="364"/>
      <c r="WCN111" s="364"/>
      <c r="WCO111" s="364"/>
      <c r="WCP111" s="364"/>
      <c r="WCQ111" s="364"/>
      <c r="WCR111" s="364"/>
      <c r="WCS111" s="364"/>
      <c r="WCT111" s="364"/>
      <c r="WCU111" s="364"/>
      <c r="WCV111" s="364"/>
      <c r="WCW111" s="364"/>
      <c r="WCX111" s="364"/>
      <c r="WCY111" s="364"/>
      <c r="WCZ111" s="364"/>
      <c r="WDA111" s="364"/>
      <c r="WDB111" s="364"/>
      <c r="WDC111" s="364"/>
      <c r="WDD111" s="364"/>
      <c r="WDE111" s="364"/>
      <c r="WDF111" s="364"/>
      <c r="WDG111" s="364"/>
      <c r="WDH111" s="364"/>
      <c r="WDI111" s="364"/>
      <c r="WDJ111" s="364"/>
      <c r="WDK111" s="364"/>
      <c r="WDL111" s="364"/>
      <c r="WDM111" s="364"/>
      <c r="WDN111" s="364"/>
      <c r="WDO111" s="364"/>
      <c r="WDP111" s="364"/>
      <c r="WDQ111" s="364"/>
      <c r="WDR111" s="364"/>
      <c r="WDS111" s="364"/>
      <c r="WDT111" s="364"/>
      <c r="WDU111" s="364"/>
      <c r="WDV111" s="364"/>
      <c r="WDW111" s="364"/>
      <c r="WDX111" s="364"/>
      <c r="WDY111" s="364"/>
      <c r="WDZ111" s="364"/>
      <c r="WEA111" s="364"/>
      <c r="WEB111" s="364"/>
      <c r="WEC111" s="364"/>
      <c r="WED111" s="364"/>
      <c r="WEE111" s="364"/>
      <c r="WEF111" s="364"/>
      <c r="WEG111" s="364"/>
      <c r="WEH111" s="364"/>
      <c r="WEI111" s="364"/>
      <c r="WEJ111" s="364"/>
      <c r="WEK111" s="364"/>
      <c r="WEL111" s="364"/>
      <c r="WEM111" s="364"/>
      <c r="WEN111" s="364"/>
      <c r="WEO111" s="364"/>
      <c r="WEP111" s="364"/>
      <c r="WEQ111" s="364"/>
      <c r="WER111" s="364"/>
      <c r="WES111" s="364"/>
      <c r="WET111" s="364"/>
      <c r="WEU111" s="364"/>
      <c r="WEV111" s="364"/>
      <c r="WEW111" s="364"/>
      <c r="WEX111" s="364"/>
      <c r="WEY111" s="364"/>
      <c r="WEZ111" s="364"/>
      <c r="WFA111" s="364"/>
      <c r="WFB111" s="364"/>
      <c r="WFC111" s="364"/>
      <c r="WFD111" s="364"/>
      <c r="WFE111" s="364"/>
      <c r="WFF111" s="364"/>
      <c r="WFG111" s="364"/>
      <c r="WFH111" s="364"/>
      <c r="WFI111" s="364"/>
      <c r="WFJ111" s="364"/>
      <c r="WFK111" s="364"/>
      <c r="WFL111" s="364"/>
      <c r="WFM111" s="364"/>
      <c r="WFN111" s="364"/>
      <c r="WFO111" s="364"/>
      <c r="WFP111" s="364"/>
      <c r="WFQ111" s="364"/>
      <c r="WFR111" s="364"/>
      <c r="WFS111" s="364"/>
      <c r="WFT111" s="364"/>
      <c r="WFU111" s="364"/>
      <c r="WFV111" s="364"/>
      <c r="WFW111" s="364"/>
      <c r="WFX111" s="364"/>
      <c r="WFY111" s="364"/>
      <c r="WFZ111" s="364"/>
      <c r="WGA111" s="364"/>
      <c r="WGB111" s="364"/>
      <c r="WGC111" s="364"/>
      <c r="WGD111" s="364"/>
      <c r="WGE111" s="364"/>
      <c r="WGF111" s="364"/>
      <c r="WGG111" s="364"/>
      <c r="WGH111" s="364"/>
      <c r="WGI111" s="364"/>
      <c r="WGJ111" s="364"/>
      <c r="WGK111" s="364"/>
      <c r="WGL111" s="364"/>
      <c r="WGM111" s="364"/>
      <c r="WGN111" s="364"/>
      <c r="WGO111" s="364"/>
      <c r="WGP111" s="364"/>
      <c r="WGQ111" s="364"/>
      <c r="WGR111" s="364"/>
      <c r="WGS111" s="364"/>
      <c r="WGT111" s="364"/>
      <c r="WGU111" s="364"/>
      <c r="WGV111" s="364"/>
      <c r="WGW111" s="364"/>
      <c r="WGX111" s="364"/>
      <c r="WGY111" s="364"/>
      <c r="WGZ111" s="364"/>
      <c r="WHA111" s="364"/>
      <c r="WHB111" s="364"/>
      <c r="WHC111" s="364"/>
      <c r="WHD111" s="364"/>
      <c r="WHE111" s="364"/>
      <c r="WHF111" s="364"/>
      <c r="WHG111" s="364"/>
      <c r="WHH111" s="364"/>
      <c r="WHI111" s="364"/>
      <c r="WHJ111" s="364"/>
      <c r="WHK111" s="364"/>
      <c r="WHL111" s="364"/>
      <c r="WHM111" s="364"/>
      <c r="WHN111" s="364"/>
      <c r="WHO111" s="364"/>
      <c r="WHP111" s="364"/>
      <c r="WHQ111" s="364"/>
      <c r="WHR111" s="364"/>
      <c r="WHS111" s="364"/>
      <c r="WHT111" s="364"/>
      <c r="WHU111" s="364"/>
      <c r="WHV111" s="364"/>
      <c r="WHW111" s="364"/>
      <c r="WHX111" s="364"/>
      <c r="WHY111" s="364"/>
      <c r="WHZ111" s="364"/>
      <c r="WIA111" s="364"/>
      <c r="WIB111" s="364"/>
      <c r="WIC111" s="364"/>
      <c r="WID111" s="364"/>
      <c r="WIE111" s="364"/>
      <c r="WIF111" s="364"/>
      <c r="WIG111" s="364"/>
      <c r="WIH111" s="364"/>
      <c r="WII111" s="364"/>
      <c r="WIJ111" s="364"/>
      <c r="WIK111" s="364"/>
      <c r="WIL111" s="364"/>
      <c r="WIM111" s="364"/>
      <c r="WIN111" s="364"/>
      <c r="WIO111" s="364"/>
      <c r="WIP111" s="364"/>
      <c r="WIQ111" s="364"/>
      <c r="WIR111" s="364"/>
      <c r="WIS111" s="364"/>
      <c r="WIT111" s="364"/>
      <c r="WIU111" s="364"/>
      <c r="WIV111" s="364"/>
      <c r="WIW111" s="364"/>
      <c r="WIX111" s="364"/>
      <c r="WIY111" s="364"/>
      <c r="WIZ111" s="364"/>
      <c r="WJA111" s="364"/>
      <c r="WJB111" s="364"/>
      <c r="WJC111" s="364"/>
      <c r="WJD111" s="364"/>
      <c r="WJE111" s="364"/>
      <c r="WJF111" s="364"/>
      <c r="WJG111" s="364"/>
      <c r="WJH111" s="364"/>
      <c r="WJI111" s="364"/>
      <c r="WJJ111" s="364"/>
      <c r="WJK111" s="364"/>
      <c r="WJL111" s="364"/>
      <c r="WJM111" s="364"/>
      <c r="WJN111" s="364"/>
      <c r="WJO111" s="364"/>
      <c r="WJP111" s="364"/>
      <c r="WJQ111" s="364"/>
      <c r="WJR111" s="364"/>
      <c r="WJS111" s="364"/>
      <c r="WJT111" s="364"/>
      <c r="WJU111" s="364"/>
      <c r="WJV111" s="364"/>
      <c r="WJW111" s="364"/>
      <c r="WJX111" s="364"/>
      <c r="WJY111" s="364"/>
      <c r="WJZ111" s="364"/>
      <c r="WKA111" s="364"/>
      <c r="WKB111" s="364"/>
      <c r="WKC111" s="364"/>
      <c r="WKD111" s="364"/>
      <c r="WKE111" s="364"/>
      <c r="WKF111" s="364"/>
      <c r="WKG111" s="364"/>
      <c r="WKH111" s="364"/>
      <c r="WKI111" s="364"/>
      <c r="WKJ111" s="364"/>
      <c r="WKK111" s="364"/>
      <c r="WKL111" s="364"/>
      <c r="WKM111" s="364"/>
      <c r="WKN111" s="364"/>
      <c r="WKO111" s="364"/>
      <c r="WKP111" s="364"/>
      <c r="WKQ111" s="364"/>
      <c r="WKR111" s="364"/>
      <c r="WKS111" s="364"/>
      <c r="WKT111" s="364"/>
      <c r="WKU111" s="364"/>
      <c r="WKV111" s="364"/>
      <c r="WKW111" s="364"/>
      <c r="WKX111" s="364"/>
      <c r="WKY111" s="364"/>
      <c r="WKZ111" s="364"/>
      <c r="WLA111" s="364"/>
      <c r="WLB111" s="364"/>
      <c r="WLC111" s="364"/>
      <c r="WLD111" s="364"/>
      <c r="WLE111" s="364"/>
      <c r="WLF111" s="364"/>
      <c r="WLG111" s="364"/>
      <c r="WLH111" s="364"/>
      <c r="WLI111" s="364"/>
      <c r="WLJ111" s="364"/>
      <c r="WLK111" s="364"/>
      <c r="WLL111" s="364"/>
      <c r="WLM111" s="364"/>
      <c r="WLN111" s="364"/>
      <c r="WLO111" s="364"/>
      <c r="WLP111" s="364"/>
      <c r="WLQ111" s="364"/>
      <c r="WLR111" s="364"/>
      <c r="WLS111" s="364"/>
      <c r="WLT111" s="364"/>
      <c r="WLU111" s="364"/>
      <c r="WLV111" s="364"/>
      <c r="WLW111" s="364"/>
      <c r="WLX111" s="364"/>
      <c r="WLY111" s="364"/>
      <c r="WLZ111" s="364"/>
      <c r="WMA111" s="364"/>
      <c r="WMB111" s="364"/>
      <c r="WMC111" s="364"/>
      <c r="WMD111" s="364"/>
      <c r="WME111" s="364"/>
      <c r="WMF111" s="364"/>
      <c r="WMG111" s="364"/>
      <c r="WMH111" s="364"/>
      <c r="WMI111" s="364"/>
      <c r="WMJ111" s="364"/>
      <c r="WMK111" s="364"/>
      <c r="WML111" s="364"/>
      <c r="WMM111" s="364"/>
      <c r="WMN111" s="364"/>
      <c r="WMO111" s="364"/>
      <c r="WMP111" s="364"/>
      <c r="WMQ111" s="364"/>
      <c r="WMR111" s="364"/>
      <c r="WMS111" s="364"/>
      <c r="WMT111" s="364"/>
      <c r="WMU111" s="364"/>
      <c r="WMV111" s="364"/>
      <c r="WMW111" s="364"/>
      <c r="WMX111" s="364"/>
      <c r="WMY111" s="364"/>
      <c r="WMZ111" s="364"/>
      <c r="WNA111" s="364"/>
      <c r="WNB111" s="364"/>
      <c r="WNC111" s="364"/>
      <c r="WND111" s="364"/>
      <c r="WNE111" s="364"/>
      <c r="WNF111" s="364"/>
      <c r="WNG111" s="364"/>
      <c r="WNH111" s="364"/>
      <c r="WNI111" s="364"/>
      <c r="WNJ111" s="364"/>
      <c r="WNK111" s="364"/>
      <c r="WNL111" s="364"/>
      <c r="WNM111" s="364"/>
      <c r="WNN111" s="364"/>
      <c r="WNO111" s="364"/>
      <c r="WNP111" s="364"/>
      <c r="WNQ111" s="364"/>
      <c r="WNR111" s="364"/>
      <c r="WNS111" s="364"/>
      <c r="WNT111" s="364"/>
      <c r="WNU111" s="364"/>
      <c r="WNV111" s="364"/>
      <c r="WNW111" s="364"/>
      <c r="WNX111" s="364"/>
      <c r="WNY111" s="364"/>
      <c r="WNZ111" s="364"/>
      <c r="WOA111" s="364"/>
      <c r="WOB111" s="364"/>
      <c r="WOC111" s="364"/>
      <c r="WOD111" s="364"/>
      <c r="WOE111" s="364"/>
      <c r="WOF111" s="364"/>
      <c r="WOG111" s="364"/>
      <c r="WOH111" s="364"/>
      <c r="WOI111" s="364"/>
      <c r="WOJ111" s="364"/>
      <c r="WOK111" s="364"/>
      <c r="WOL111" s="364"/>
      <c r="WOM111" s="364"/>
      <c r="WON111" s="364"/>
      <c r="WOO111" s="364"/>
      <c r="WOP111" s="364"/>
      <c r="WOQ111" s="364"/>
      <c r="WOR111" s="364"/>
      <c r="WOS111" s="364"/>
      <c r="WOT111" s="364"/>
      <c r="WOU111" s="364"/>
      <c r="WOV111" s="364"/>
      <c r="WOW111" s="364"/>
      <c r="WOX111" s="364"/>
      <c r="WOY111" s="364"/>
      <c r="WOZ111" s="364"/>
      <c r="WPA111" s="364"/>
      <c r="WPB111" s="364"/>
      <c r="WPC111" s="364"/>
      <c r="WPD111" s="364"/>
      <c r="WPE111" s="364"/>
      <c r="WPF111" s="364"/>
      <c r="WPG111" s="364"/>
      <c r="WPH111" s="364"/>
      <c r="WPI111" s="364"/>
      <c r="WPJ111" s="364"/>
      <c r="WPK111" s="364"/>
      <c r="WPL111" s="364"/>
      <c r="WPM111" s="364"/>
      <c r="WPN111" s="364"/>
      <c r="WPO111" s="364"/>
      <c r="WPP111" s="364"/>
      <c r="WPQ111" s="364"/>
      <c r="WPR111" s="364"/>
      <c r="WPS111" s="364"/>
      <c r="WPT111" s="364"/>
      <c r="WPU111" s="364"/>
      <c r="WPV111" s="364"/>
      <c r="WPW111" s="364"/>
      <c r="WPX111" s="364"/>
      <c r="WPY111" s="364"/>
      <c r="WPZ111" s="364"/>
      <c r="WQA111" s="364"/>
      <c r="WQB111" s="364"/>
      <c r="WQC111" s="364"/>
      <c r="WQD111" s="364"/>
      <c r="WQE111" s="364"/>
      <c r="WQF111" s="364"/>
      <c r="WQG111" s="364"/>
      <c r="WQH111" s="364"/>
      <c r="WQI111" s="364"/>
      <c r="WQJ111" s="364"/>
      <c r="WQK111" s="364"/>
      <c r="WQL111" s="364"/>
      <c r="WQM111" s="364"/>
      <c r="WQN111" s="364"/>
      <c r="WQO111" s="364"/>
      <c r="WQP111" s="364"/>
      <c r="WQQ111" s="364"/>
      <c r="WQR111" s="364"/>
      <c r="WQS111" s="364"/>
      <c r="WQT111" s="364"/>
      <c r="WQU111" s="364"/>
      <c r="WQV111" s="364"/>
      <c r="WQW111" s="364"/>
      <c r="WQX111" s="364"/>
      <c r="WQY111" s="364"/>
      <c r="WQZ111" s="364"/>
      <c r="WRA111" s="364"/>
      <c r="WRB111" s="364"/>
      <c r="WRC111" s="364"/>
      <c r="WRD111" s="364"/>
      <c r="WRE111" s="364"/>
      <c r="WRF111" s="364"/>
      <c r="WRG111" s="364"/>
      <c r="WRH111" s="364"/>
      <c r="WRI111" s="364"/>
      <c r="WRJ111" s="364"/>
      <c r="WRK111" s="364"/>
      <c r="WRL111" s="364"/>
      <c r="WRM111" s="364"/>
      <c r="WRN111" s="364"/>
      <c r="WRO111" s="364"/>
      <c r="WRP111" s="364"/>
      <c r="WRQ111" s="364"/>
      <c r="WRR111" s="364"/>
      <c r="WRS111" s="364"/>
      <c r="WRT111" s="364"/>
      <c r="WRU111" s="364"/>
      <c r="WRV111" s="364"/>
      <c r="WRW111" s="364"/>
      <c r="WRX111" s="364"/>
      <c r="WRY111" s="364"/>
      <c r="WRZ111" s="364"/>
      <c r="WSA111" s="364"/>
      <c r="WSB111" s="364"/>
      <c r="WSC111" s="364"/>
      <c r="WSD111" s="364"/>
      <c r="WSE111" s="364"/>
      <c r="WSF111" s="364"/>
      <c r="WSG111" s="364"/>
      <c r="WSH111" s="364"/>
      <c r="WSI111" s="364"/>
      <c r="WSJ111" s="364"/>
      <c r="WSK111" s="364"/>
      <c r="WSL111" s="364"/>
      <c r="WSM111" s="364"/>
      <c r="WSN111" s="364"/>
      <c r="WSO111" s="364"/>
      <c r="WSP111" s="364"/>
      <c r="WSQ111" s="364"/>
      <c r="WSR111" s="364"/>
      <c r="WSS111" s="364"/>
      <c r="WST111" s="364"/>
      <c r="WSU111" s="364"/>
      <c r="WSV111" s="364"/>
      <c r="WSW111" s="364"/>
      <c r="WSX111" s="364"/>
      <c r="WSY111" s="364"/>
      <c r="WSZ111" s="364"/>
      <c r="WTA111" s="364"/>
      <c r="WTB111" s="364"/>
      <c r="WTC111" s="364"/>
      <c r="WTD111" s="364"/>
      <c r="WTE111" s="364"/>
      <c r="WTF111" s="364"/>
      <c r="WTG111" s="364"/>
      <c r="WTH111" s="364"/>
      <c r="WTI111" s="364"/>
      <c r="WTJ111" s="364"/>
      <c r="WTK111" s="364"/>
      <c r="WTL111" s="364"/>
      <c r="WTM111" s="364"/>
      <c r="WTN111" s="364"/>
      <c r="WTO111" s="364"/>
      <c r="WTP111" s="364"/>
      <c r="WTQ111" s="364"/>
      <c r="WTR111" s="364"/>
      <c r="WTS111" s="364"/>
      <c r="WTT111" s="364"/>
      <c r="WTU111" s="364"/>
      <c r="WTV111" s="364"/>
      <c r="WTW111" s="364"/>
      <c r="WTX111" s="364"/>
      <c r="WTY111" s="364"/>
      <c r="WTZ111" s="364"/>
      <c r="WUA111" s="364"/>
      <c r="WUB111" s="364"/>
      <c r="WUC111" s="364"/>
      <c r="WUD111" s="364"/>
      <c r="WUE111" s="364"/>
      <c r="WUF111" s="364"/>
      <c r="WUG111" s="364"/>
      <c r="WUH111" s="364"/>
      <c r="WUI111" s="364"/>
      <c r="WUJ111" s="364"/>
      <c r="WUK111" s="364"/>
      <c r="WUL111" s="364"/>
      <c r="WUM111" s="364"/>
      <c r="WUN111" s="364"/>
      <c r="WUO111" s="364"/>
      <c r="WUP111" s="364"/>
      <c r="WUQ111" s="364"/>
      <c r="WUR111" s="364"/>
      <c r="WUS111" s="364"/>
      <c r="WUT111" s="364"/>
      <c r="WUU111" s="364"/>
      <c r="WUV111" s="364"/>
      <c r="WUW111" s="364"/>
      <c r="WUX111" s="364"/>
      <c r="WUY111" s="364"/>
      <c r="WUZ111" s="364"/>
      <c r="WVA111" s="364"/>
      <c r="WVB111" s="364"/>
      <c r="WVC111" s="364"/>
      <c r="WVD111" s="364"/>
      <c r="WVE111" s="364"/>
      <c r="WVF111" s="364"/>
      <c r="WVG111" s="364"/>
      <c r="WVH111" s="364"/>
      <c r="WVI111" s="364"/>
      <c r="WVJ111" s="364"/>
      <c r="WVK111" s="364"/>
      <c r="WVL111" s="364"/>
      <c r="WVM111" s="364"/>
      <c r="WVN111" s="364"/>
      <c r="WVO111" s="364"/>
      <c r="WVP111" s="364"/>
      <c r="WVQ111" s="364"/>
      <c r="WVR111" s="364"/>
      <c r="WVS111" s="364"/>
      <c r="WVT111" s="364"/>
      <c r="WVU111" s="364"/>
      <c r="WVV111" s="364"/>
      <c r="WVW111" s="364"/>
      <c r="WVX111" s="364"/>
      <c r="WVY111" s="364"/>
      <c r="WVZ111" s="364"/>
      <c r="WWA111" s="364"/>
      <c r="WWB111" s="364"/>
      <c r="WWC111" s="364"/>
      <c r="WWD111" s="364"/>
      <c r="WWE111" s="364"/>
      <c r="WWF111" s="364"/>
      <c r="WWG111" s="364"/>
      <c r="WWH111" s="364"/>
      <c r="WWI111" s="364"/>
      <c r="WWJ111" s="364"/>
      <c r="WWK111" s="364"/>
      <c r="WWL111" s="364"/>
      <c r="WWM111" s="364"/>
      <c r="WWN111" s="364"/>
      <c r="WWO111" s="364"/>
      <c r="WWP111" s="364"/>
      <c r="WWQ111" s="364"/>
      <c r="WWR111" s="364"/>
      <c r="WWS111" s="364"/>
      <c r="WWT111" s="364"/>
      <c r="WWU111" s="364"/>
      <c r="WWV111" s="364"/>
      <c r="WWW111" s="364"/>
      <c r="WWX111" s="364"/>
      <c r="WWY111" s="364"/>
      <c r="WWZ111" s="364"/>
      <c r="WXA111" s="364"/>
      <c r="WXB111" s="364"/>
      <c r="WXC111" s="364"/>
      <c r="WXD111" s="364"/>
      <c r="WXE111" s="364"/>
      <c r="WXF111" s="364"/>
      <c r="WXG111" s="364"/>
      <c r="WXH111" s="364"/>
      <c r="WXI111" s="364"/>
      <c r="WXJ111" s="364"/>
      <c r="WXK111" s="364"/>
      <c r="WXL111" s="364"/>
      <c r="WXM111" s="364"/>
      <c r="WXN111" s="364"/>
      <c r="WXO111" s="364"/>
      <c r="WXP111" s="364"/>
      <c r="WXQ111" s="364"/>
      <c r="WXR111" s="364"/>
      <c r="WXS111" s="364"/>
      <c r="WXT111" s="364"/>
      <c r="WXU111" s="364"/>
      <c r="WXV111" s="364"/>
      <c r="WXW111" s="364"/>
      <c r="WXX111" s="364"/>
      <c r="WXY111" s="364"/>
      <c r="WXZ111" s="364"/>
      <c r="WYA111" s="364"/>
      <c r="WYB111" s="364"/>
      <c r="WYC111" s="364"/>
      <c r="WYD111" s="364"/>
      <c r="WYE111" s="364"/>
      <c r="WYF111" s="364"/>
      <c r="WYG111" s="364"/>
      <c r="WYH111" s="364"/>
      <c r="WYI111" s="364"/>
      <c r="WYJ111" s="364"/>
      <c r="WYK111" s="364"/>
      <c r="WYL111" s="364"/>
      <c r="WYM111" s="364"/>
      <c r="WYN111" s="364"/>
      <c r="WYO111" s="364"/>
      <c r="WYP111" s="364"/>
      <c r="WYQ111" s="364"/>
      <c r="WYR111" s="364"/>
      <c r="WYS111" s="364"/>
      <c r="WYT111" s="364"/>
      <c r="WYU111" s="364"/>
      <c r="WYV111" s="364"/>
      <c r="WYW111" s="364"/>
      <c r="WYX111" s="364"/>
      <c r="WYY111" s="364"/>
      <c r="WYZ111" s="364"/>
      <c r="WZA111" s="364"/>
      <c r="WZB111" s="364"/>
      <c r="WZC111" s="364"/>
      <c r="WZD111" s="364"/>
      <c r="WZE111" s="364"/>
      <c r="WZF111" s="364"/>
      <c r="WZG111" s="364"/>
      <c r="WZH111" s="364"/>
      <c r="WZI111" s="364"/>
      <c r="WZJ111" s="364"/>
      <c r="WZK111" s="364"/>
      <c r="WZL111" s="364"/>
      <c r="WZM111" s="364"/>
      <c r="WZN111" s="364"/>
      <c r="WZO111" s="364"/>
      <c r="WZP111" s="364"/>
      <c r="WZQ111" s="364"/>
      <c r="WZR111" s="364"/>
      <c r="WZS111" s="364"/>
      <c r="WZT111" s="364"/>
      <c r="WZU111" s="364"/>
      <c r="WZV111" s="364"/>
      <c r="WZW111" s="364"/>
      <c r="WZX111" s="364"/>
      <c r="WZY111" s="364"/>
      <c r="WZZ111" s="364"/>
      <c r="XAA111" s="364"/>
      <c r="XAB111" s="364"/>
      <c r="XAC111" s="364"/>
      <c r="XAD111" s="364"/>
      <c r="XAE111" s="364"/>
      <c r="XAF111" s="364"/>
      <c r="XAG111" s="364"/>
      <c r="XAH111" s="364"/>
      <c r="XAI111" s="364"/>
      <c r="XAJ111" s="364"/>
      <c r="XAK111" s="364"/>
      <c r="XAL111" s="364"/>
      <c r="XAM111" s="364"/>
      <c r="XAN111" s="364"/>
      <c r="XAO111" s="364"/>
      <c r="XAP111" s="364"/>
      <c r="XAQ111" s="364"/>
      <c r="XAR111" s="364"/>
      <c r="XAS111" s="364"/>
      <c r="XAT111" s="364"/>
      <c r="XAU111" s="364"/>
      <c r="XAV111" s="364"/>
      <c r="XAW111" s="364"/>
      <c r="XAX111" s="364"/>
      <c r="XAY111" s="364"/>
      <c r="XAZ111" s="364"/>
      <c r="XBA111" s="364"/>
      <c r="XBB111" s="364"/>
      <c r="XBC111" s="364"/>
      <c r="XBD111" s="364"/>
      <c r="XBE111" s="364"/>
    </row>
    <row r="112" spans="1:16281" s="355" customFormat="1" hidden="1" x14ac:dyDescent="0.25">
      <c r="A112" s="388" t="s">
        <v>358</v>
      </c>
      <c r="C112" s="282"/>
    </row>
    <row r="113" spans="1:16281" s="355" customFormat="1" hidden="1" x14ac:dyDescent="0.25">
      <c r="A113" s="385" t="s">
        <v>355</v>
      </c>
      <c r="B113" s="364"/>
      <c r="C113" s="416">
        <f>C48/smic</f>
        <v>0</v>
      </c>
      <c r="D113" s="364"/>
      <c r="E113" s="364"/>
      <c r="F113" s="364"/>
      <c r="G113" s="364"/>
      <c r="H113" s="364"/>
      <c r="I113" s="364"/>
      <c r="J113" s="364"/>
      <c r="K113" s="364"/>
      <c r="L113" s="364"/>
      <c r="M113" s="364"/>
      <c r="N113" s="364"/>
      <c r="O113" s="364"/>
      <c r="P113" s="364"/>
      <c r="Q113" s="364"/>
      <c r="R113" s="364"/>
      <c r="S113" s="364"/>
      <c r="T113" s="364"/>
      <c r="U113" s="364"/>
      <c r="V113" s="364"/>
      <c r="W113" s="364"/>
      <c r="X113" s="364"/>
      <c r="Y113" s="364"/>
      <c r="Z113" s="364"/>
      <c r="AA113" s="364"/>
      <c r="AB113" s="364"/>
      <c r="AC113" s="364"/>
      <c r="AD113" s="364"/>
      <c r="AE113" s="364"/>
      <c r="AF113" s="364"/>
      <c r="AG113" s="364"/>
      <c r="AH113" s="364"/>
      <c r="AI113" s="364"/>
      <c r="AJ113" s="364"/>
      <c r="AK113" s="364"/>
      <c r="AL113" s="364"/>
      <c r="AM113" s="364"/>
      <c r="AN113" s="364"/>
      <c r="AO113" s="364"/>
      <c r="AP113" s="364"/>
      <c r="AQ113" s="364"/>
      <c r="AR113" s="364"/>
      <c r="AS113" s="364"/>
      <c r="AT113" s="364"/>
      <c r="AU113" s="364"/>
      <c r="AV113" s="364"/>
      <c r="AW113" s="364"/>
      <c r="AX113" s="364"/>
      <c r="AY113" s="364"/>
      <c r="AZ113" s="364"/>
      <c r="BA113" s="364"/>
      <c r="BB113" s="364"/>
      <c r="BC113" s="364"/>
      <c r="BD113" s="364"/>
      <c r="BE113" s="364"/>
      <c r="BF113" s="364"/>
      <c r="BG113" s="364"/>
      <c r="BH113" s="364"/>
      <c r="BI113" s="364"/>
      <c r="BJ113" s="364"/>
      <c r="BK113" s="364"/>
      <c r="BL113" s="364"/>
      <c r="BM113" s="364"/>
      <c r="BN113" s="364"/>
      <c r="BO113" s="364"/>
      <c r="BP113" s="364"/>
      <c r="BQ113" s="364"/>
      <c r="BR113" s="364"/>
      <c r="BS113" s="364"/>
      <c r="BT113" s="364"/>
      <c r="BU113" s="364"/>
      <c r="BV113" s="364"/>
      <c r="BW113" s="364"/>
      <c r="BX113" s="364"/>
      <c r="BY113" s="364"/>
      <c r="BZ113" s="364"/>
      <c r="CA113" s="364"/>
      <c r="CB113" s="364"/>
      <c r="CC113" s="364"/>
      <c r="CD113" s="364"/>
      <c r="CE113" s="364"/>
      <c r="CF113" s="364"/>
      <c r="CG113" s="364"/>
      <c r="CH113" s="364"/>
      <c r="CI113" s="364"/>
      <c r="CJ113" s="364"/>
      <c r="CK113" s="364"/>
      <c r="CL113" s="364"/>
      <c r="CM113" s="364"/>
      <c r="CN113" s="364"/>
      <c r="CO113" s="364"/>
      <c r="CP113" s="364"/>
      <c r="CQ113" s="364"/>
      <c r="CR113" s="364"/>
      <c r="CS113" s="364"/>
      <c r="CT113" s="364"/>
      <c r="CU113" s="364"/>
      <c r="CV113" s="364"/>
      <c r="CW113" s="364"/>
      <c r="CX113" s="364"/>
      <c r="CY113" s="364"/>
      <c r="CZ113" s="364"/>
      <c r="DA113" s="364"/>
      <c r="DB113" s="364"/>
      <c r="DC113" s="364"/>
      <c r="DD113" s="364"/>
      <c r="DE113" s="364"/>
      <c r="DF113" s="364"/>
      <c r="DG113" s="364"/>
      <c r="DH113" s="364"/>
      <c r="DI113" s="364"/>
      <c r="DJ113" s="364"/>
      <c r="DK113" s="364"/>
      <c r="DL113" s="364"/>
      <c r="DM113" s="364"/>
      <c r="DN113" s="364"/>
      <c r="DO113" s="364"/>
      <c r="DP113" s="364"/>
      <c r="DQ113" s="364"/>
      <c r="DR113" s="364"/>
      <c r="DS113" s="364"/>
      <c r="DT113" s="364"/>
      <c r="DU113" s="364"/>
      <c r="DV113" s="364"/>
      <c r="DW113" s="364"/>
      <c r="DX113" s="364"/>
      <c r="DY113" s="364"/>
      <c r="DZ113" s="364"/>
      <c r="EA113" s="364"/>
      <c r="EB113" s="364"/>
      <c r="EC113" s="364"/>
      <c r="ED113" s="364"/>
      <c r="EE113" s="364"/>
      <c r="EF113" s="364"/>
      <c r="EG113" s="364"/>
      <c r="EH113" s="364"/>
      <c r="EI113" s="364"/>
      <c r="EJ113" s="364"/>
      <c r="EK113" s="364"/>
      <c r="EL113" s="364"/>
      <c r="EM113" s="364"/>
      <c r="EN113" s="364"/>
      <c r="EO113" s="364"/>
      <c r="EP113" s="364"/>
      <c r="EQ113" s="364"/>
      <c r="ER113" s="364"/>
      <c r="ES113" s="364"/>
      <c r="ET113" s="364"/>
      <c r="EU113" s="364"/>
      <c r="EV113" s="364"/>
      <c r="EW113" s="364"/>
      <c r="EX113" s="364"/>
      <c r="EY113" s="364"/>
      <c r="EZ113" s="364"/>
      <c r="FA113" s="364"/>
      <c r="FB113" s="364"/>
      <c r="FC113" s="364"/>
      <c r="FD113" s="364"/>
      <c r="FE113" s="364"/>
      <c r="FF113" s="364"/>
      <c r="FG113" s="364"/>
      <c r="FH113" s="364"/>
      <c r="FI113" s="364"/>
      <c r="FJ113" s="364"/>
      <c r="FK113" s="364"/>
      <c r="FL113" s="364"/>
      <c r="FM113" s="364"/>
      <c r="FN113" s="364"/>
      <c r="FO113" s="364"/>
      <c r="FP113" s="364"/>
      <c r="FQ113" s="364"/>
      <c r="FR113" s="364"/>
      <c r="FS113" s="364"/>
      <c r="FT113" s="364"/>
      <c r="FU113" s="364"/>
      <c r="FV113" s="364"/>
      <c r="FW113" s="364"/>
      <c r="FX113" s="364"/>
      <c r="FY113" s="364"/>
      <c r="FZ113" s="364"/>
      <c r="GA113" s="364"/>
      <c r="GB113" s="364"/>
      <c r="GC113" s="364"/>
      <c r="GD113" s="364"/>
      <c r="GE113" s="364"/>
      <c r="GF113" s="364"/>
      <c r="GG113" s="364"/>
      <c r="GH113" s="364"/>
      <c r="GI113" s="364"/>
      <c r="GJ113" s="364"/>
      <c r="GK113" s="364"/>
      <c r="GL113" s="364"/>
      <c r="GM113" s="364"/>
      <c r="GN113" s="364"/>
      <c r="GO113" s="364"/>
      <c r="GP113" s="364"/>
      <c r="GQ113" s="364"/>
      <c r="GR113" s="364"/>
      <c r="GS113" s="364"/>
      <c r="GT113" s="364"/>
      <c r="GU113" s="364"/>
      <c r="GV113" s="364"/>
      <c r="GW113" s="364"/>
      <c r="GX113" s="364"/>
      <c r="GY113" s="364"/>
      <c r="GZ113" s="364"/>
      <c r="HA113" s="364"/>
      <c r="HB113" s="364"/>
      <c r="HC113" s="364"/>
      <c r="HD113" s="364"/>
      <c r="HE113" s="364"/>
      <c r="HF113" s="364"/>
      <c r="HG113" s="364"/>
      <c r="HH113" s="364"/>
      <c r="HI113" s="364"/>
      <c r="HJ113" s="364"/>
      <c r="HK113" s="364"/>
      <c r="HL113" s="364"/>
      <c r="HM113" s="364"/>
      <c r="HN113" s="364"/>
      <c r="HO113" s="364"/>
      <c r="HP113" s="364"/>
      <c r="HQ113" s="364"/>
      <c r="HR113" s="364"/>
      <c r="HS113" s="364"/>
      <c r="HT113" s="364"/>
      <c r="HU113" s="364"/>
      <c r="HV113" s="364"/>
      <c r="HW113" s="364"/>
      <c r="HX113" s="364"/>
      <c r="HY113" s="364"/>
      <c r="HZ113" s="364"/>
      <c r="IA113" s="364"/>
      <c r="IB113" s="364"/>
      <c r="IC113" s="364"/>
      <c r="ID113" s="364"/>
      <c r="IE113" s="364"/>
      <c r="IF113" s="364"/>
      <c r="IG113" s="364"/>
      <c r="IH113" s="364"/>
      <c r="II113" s="364"/>
      <c r="IJ113" s="364"/>
      <c r="IK113" s="364"/>
      <c r="IL113" s="364"/>
      <c r="IM113" s="364"/>
      <c r="IN113" s="364"/>
      <c r="IO113" s="364"/>
      <c r="IP113" s="364"/>
      <c r="IQ113" s="364"/>
      <c r="IR113" s="364"/>
      <c r="IS113" s="364"/>
      <c r="IT113" s="364"/>
      <c r="IU113" s="364"/>
      <c r="IV113" s="364"/>
      <c r="IW113" s="364"/>
      <c r="IX113" s="364"/>
      <c r="IY113" s="364"/>
      <c r="IZ113" s="364"/>
      <c r="JA113" s="364"/>
      <c r="JB113" s="364"/>
      <c r="JC113" s="364"/>
      <c r="JD113" s="364"/>
      <c r="JE113" s="364"/>
      <c r="JF113" s="364"/>
      <c r="JG113" s="364"/>
      <c r="JH113" s="364"/>
      <c r="JI113" s="364"/>
      <c r="JJ113" s="364"/>
      <c r="JK113" s="364"/>
      <c r="JL113" s="364"/>
      <c r="JM113" s="364"/>
      <c r="JN113" s="364"/>
      <c r="JO113" s="364"/>
      <c r="JP113" s="364"/>
      <c r="JQ113" s="364"/>
      <c r="JR113" s="364"/>
      <c r="JS113" s="364"/>
      <c r="JT113" s="364"/>
      <c r="JU113" s="364"/>
      <c r="JV113" s="364"/>
      <c r="JW113" s="364"/>
      <c r="JX113" s="364"/>
      <c r="JY113" s="364"/>
      <c r="JZ113" s="364"/>
      <c r="KA113" s="364"/>
      <c r="KB113" s="364"/>
      <c r="KC113" s="364"/>
      <c r="KD113" s="364"/>
      <c r="KE113" s="364"/>
      <c r="KF113" s="364"/>
      <c r="KG113" s="364"/>
      <c r="KH113" s="364"/>
      <c r="KI113" s="364"/>
      <c r="KJ113" s="364"/>
      <c r="KK113" s="364"/>
      <c r="KL113" s="364"/>
      <c r="KM113" s="364"/>
      <c r="KN113" s="364"/>
      <c r="KO113" s="364"/>
      <c r="KP113" s="364"/>
      <c r="KQ113" s="364"/>
      <c r="KR113" s="364"/>
      <c r="KS113" s="364"/>
      <c r="KT113" s="364"/>
      <c r="KU113" s="364"/>
      <c r="KV113" s="364"/>
      <c r="KW113" s="364"/>
      <c r="KX113" s="364"/>
      <c r="KY113" s="364"/>
      <c r="KZ113" s="364"/>
      <c r="LA113" s="364"/>
      <c r="LB113" s="364"/>
      <c r="LC113" s="364"/>
      <c r="LD113" s="364"/>
      <c r="LE113" s="364"/>
      <c r="LF113" s="364"/>
      <c r="LG113" s="364"/>
      <c r="LH113" s="364"/>
      <c r="LI113" s="364"/>
      <c r="LJ113" s="364"/>
      <c r="LK113" s="364"/>
      <c r="LL113" s="364"/>
      <c r="LM113" s="364"/>
      <c r="LN113" s="364"/>
      <c r="LO113" s="364"/>
      <c r="LP113" s="364"/>
      <c r="LQ113" s="364"/>
      <c r="LR113" s="364"/>
      <c r="LS113" s="364"/>
      <c r="LT113" s="364"/>
      <c r="LU113" s="364"/>
      <c r="LV113" s="364"/>
      <c r="LW113" s="364"/>
      <c r="LX113" s="364"/>
      <c r="LY113" s="364"/>
      <c r="LZ113" s="364"/>
      <c r="MA113" s="364"/>
      <c r="MB113" s="364"/>
      <c r="MC113" s="364"/>
      <c r="MD113" s="364"/>
      <c r="ME113" s="364"/>
      <c r="MF113" s="364"/>
      <c r="MG113" s="364"/>
      <c r="MH113" s="364"/>
      <c r="MI113" s="364"/>
      <c r="MJ113" s="364"/>
      <c r="MK113" s="364"/>
      <c r="ML113" s="364"/>
      <c r="MM113" s="364"/>
      <c r="MN113" s="364"/>
      <c r="MO113" s="364"/>
      <c r="MP113" s="364"/>
      <c r="MQ113" s="364"/>
      <c r="MR113" s="364"/>
      <c r="MS113" s="364"/>
      <c r="MT113" s="364"/>
      <c r="MU113" s="364"/>
      <c r="MV113" s="364"/>
      <c r="MW113" s="364"/>
      <c r="MX113" s="364"/>
      <c r="MY113" s="364"/>
      <c r="MZ113" s="364"/>
      <c r="NA113" s="364"/>
      <c r="NB113" s="364"/>
      <c r="NC113" s="364"/>
      <c r="ND113" s="364"/>
      <c r="NE113" s="364"/>
      <c r="NF113" s="364"/>
      <c r="NG113" s="364"/>
      <c r="NH113" s="364"/>
      <c r="NI113" s="364"/>
      <c r="NJ113" s="364"/>
      <c r="NK113" s="364"/>
      <c r="NL113" s="364"/>
      <c r="NM113" s="364"/>
      <c r="NN113" s="364"/>
      <c r="NO113" s="364"/>
      <c r="NP113" s="364"/>
      <c r="NQ113" s="364"/>
      <c r="NR113" s="364"/>
      <c r="NS113" s="364"/>
      <c r="NT113" s="364"/>
      <c r="NU113" s="364"/>
      <c r="NV113" s="364"/>
      <c r="NW113" s="364"/>
      <c r="NX113" s="364"/>
      <c r="NY113" s="364"/>
      <c r="NZ113" s="364"/>
      <c r="OA113" s="364"/>
      <c r="OB113" s="364"/>
      <c r="OC113" s="364"/>
      <c r="OD113" s="364"/>
      <c r="OE113" s="364"/>
      <c r="OF113" s="364"/>
      <c r="OG113" s="364"/>
      <c r="OH113" s="364"/>
      <c r="OI113" s="364"/>
      <c r="OJ113" s="364"/>
      <c r="OK113" s="364"/>
      <c r="OL113" s="364"/>
      <c r="OM113" s="364"/>
      <c r="ON113" s="364"/>
      <c r="OO113" s="364"/>
      <c r="OP113" s="364"/>
      <c r="OQ113" s="364"/>
      <c r="OR113" s="364"/>
      <c r="OS113" s="364"/>
      <c r="OT113" s="364"/>
      <c r="OU113" s="364"/>
      <c r="OV113" s="364"/>
      <c r="OW113" s="364"/>
      <c r="OX113" s="364"/>
      <c r="OY113" s="364"/>
      <c r="OZ113" s="364"/>
      <c r="PA113" s="364"/>
      <c r="PB113" s="364"/>
      <c r="PC113" s="364"/>
      <c r="PD113" s="364"/>
      <c r="PE113" s="364"/>
      <c r="PF113" s="364"/>
      <c r="PG113" s="364"/>
      <c r="PH113" s="364"/>
      <c r="PI113" s="364"/>
      <c r="PJ113" s="364"/>
      <c r="PK113" s="364"/>
      <c r="PL113" s="364"/>
      <c r="PM113" s="364"/>
      <c r="PN113" s="364"/>
      <c r="PO113" s="364"/>
      <c r="PP113" s="364"/>
      <c r="PQ113" s="364"/>
      <c r="PR113" s="364"/>
      <c r="PS113" s="364"/>
      <c r="PT113" s="364"/>
      <c r="PU113" s="364"/>
      <c r="PV113" s="364"/>
      <c r="PW113" s="364"/>
      <c r="PX113" s="364"/>
      <c r="PY113" s="364"/>
      <c r="PZ113" s="364"/>
      <c r="QA113" s="364"/>
      <c r="QB113" s="364"/>
      <c r="QC113" s="364"/>
      <c r="QD113" s="364"/>
      <c r="QE113" s="364"/>
      <c r="QF113" s="364"/>
      <c r="QG113" s="364"/>
      <c r="QH113" s="364"/>
      <c r="QI113" s="364"/>
      <c r="QJ113" s="364"/>
      <c r="QK113" s="364"/>
      <c r="QL113" s="364"/>
      <c r="QM113" s="364"/>
      <c r="QN113" s="364"/>
      <c r="QO113" s="364"/>
      <c r="QP113" s="364"/>
      <c r="QQ113" s="364"/>
      <c r="QR113" s="364"/>
      <c r="QS113" s="364"/>
      <c r="QT113" s="364"/>
      <c r="QU113" s="364"/>
      <c r="QV113" s="364"/>
      <c r="QW113" s="364"/>
      <c r="QX113" s="364"/>
      <c r="QY113" s="364"/>
      <c r="QZ113" s="364"/>
      <c r="RA113" s="364"/>
      <c r="RB113" s="364"/>
      <c r="RC113" s="364"/>
      <c r="RD113" s="364"/>
      <c r="RE113" s="364"/>
      <c r="RF113" s="364"/>
      <c r="RG113" s="364"/>
      <c r="RH113" s="364"/>
      <c r="RI113" s="364"/>
      <c r="RJ113" s="364"/>
      <c r="RK113" s="364"/>
      <c r="RL113" s="364"/>
      <c r="RM113" s="364"/>
      <c r="RN113" s="364"/>
      <c r="RO113" s="364"/>
      <c r="RP113" s="364"/>
      <c r="RQ113" s="364"/>
      <c r="RR113" s="364"/>
      <c r="RS113" s="364"/>
      <c r="RT113" s="364"/>
      <c r="RU113" s="364"/>
      <c r="RV113" s="364"/>
      <c r="RW113" s="364"/>
      <c r="RX113" s="364"/>
      <c r="RY113" s="364"/>
      <c r="RZ113" s="364"/>
      <c r="SA113" s="364"/>
      <c r="SB113" s="364"/>
      <c r="SC113" s="364"/>
      <c r="SD113" s="364"/>
      <c r="SE113" s="364"/>
      <c r="SF113" s="364"/>
      <c r="SG113" s="364"/>
      <c r="SH113" s="364"/>
      <c r="SI113" s="364"/>
      <c r="SJ113" s="364"/>
      <c r="SK113" s="364"/>
      <c r="SL113" s="364"/>
      <c r="SM113" s="364"/>
      <c r="SN113" s="364"/>
      <c r="SO113" s="364"/>
      <c r="SP113" s="364"/>
      <c r="SQ113" s="364"/>
      <c r="SR113" s="364"/>
      <c r="SS113" s="364"/>
      <c r="ST113" s="364"/>
      <c r="SU113" s="364"/>
      <c r="SV113" s="364"/>
      <c r="SW113" s="364"/>
      <c r="SX113" s="364"/>
      <c r="SY113" s="364"/>
      <c r="SZ113" s="364"/>
      <c r="TA113" s="364"/>
      <c r="TB113" s="364"/>
      <c r="TC113" s="364"/>
      <c r="TD113" s="364"/>
      <c r="TE113" s="364"/>
      <c r="TF113" s="364"/>
      <c r="TG113" s="364"/>
      <c r="TH113" s="364"/>
      <c r="TI113" s="364"/>
      <c r="TJ113" s="364"/>
      <c r="TK113" s="364"/>
      <c r="TL113" s="364"/>
      <c r="TM113" s="364"/>
      <c r="TN113" s="364"/>
      <c r="TO113" s="364"/>
      <c r="TP113" s="364"/>
      <c r="TQ113" s="364"/>
      <c r="TR113" s="364"/>
      <c r="TS113" s="364"/>
      <c r="TT113" s="364"/>
      <c r="TU113" s="364"/>
      <c r="TV113" s="364"/>
      <c r="TW113" s="364"/>
      <c r="TX113" s="364"/>
      <c r="TY113" s="364"/>
      <c r="TZ113" s="364"/>
      <c r="UA113" s="364"/>
      <c r="UB113" s="364"/>
      <c r="UC113" s="364"/>
      <c r="UD113" s="364"/>
      <c r="UE113" s="364"/>
      <c r="UF113" s="364"/>
      <c r="UG113" s="364"/>
      <c r="UH113" s="364"/>
      <c r="UI113" s="364"/>
      <c r="UJ113" s="364"/>
      <c r="UK113" s="364"/>
      <c r="UL113" s="364"/>
      <c r="UM113" s="364"/>
      <c r="UN113" s="364"/>
      <c r="UO113" s="364"/>
      <c r="UP113" s="364"/>
      <c r="UQ113" s="364"/>
      <c r="UR113" s="364"/>
      <c r="US113" s="364"/>
      <c r="UT113" s="364"/>
      <c r="UU113" s="364"/>
      <c r="UV113" s="364"/>
      <c r="UW113" s="364"/>
      <c r="UX113" s="364"/>
      <c r="UY113" s="364"/>
      <c r="UZ113" s="364"/>
      <c r="VA113" s="364"/>
      <c r="VB113" s="364"/>
      <c r="VC113" s="364"/>
      <c r="VD113" s="364"/>
      <c r="VE113" s="364"/>
      <c r="VF113" s="364"/>
      <c r="VG113" s="364"/>
      <c r="VH113" s="364"/>
      <c r="VI113" s="364"/>
      <c r="VJ113" s="364"/>
      <c r="VK113" s="364"/>
      <c r="VL113" s="364"/>
      <c r="VM113" s="364"/>
      <c r="VN113" s="364"/>
      <c r="VO113" s="364"/>
      <c r="VP113" s="364"/>
      <c r="VQ113" s="364"/>
      <c r="VR113" s="364"/>
      <c r="VS113" s="364"/>
      <c r="VT113" s="364"/>
      <c r="VU113" s="364"/>
      <c r="VV113" s="364"/>
      <c r="VW113" s="364"/>
      <c r="VX113" s="364"/>
      <c r="VY113" s="364"/>
      <c r="VZ113" s="364"/>
      <c r="WA113" s="364"/>
      <c r="WB113" s="364"/>
      <c r="WC113" s="364"/>
      <c r="WD113" s="364"/>
      <c r="WE113" s="364"/>
      <c r="WF113" s="364"/>
      <c r="WG113" s="364"/>
      <c r="WH113" s="364"/>
      <c r="WI113" s="364"/>
      <c r="WJ113" s="364"/>
      <c r="WK113" s="364"/>
      <c r="WL113" s="364"/>
      <c r="WM113" s="364"/>
      <c r="WN113" s="364"/>
      <c r="WO113" s="364"/>
      <c r="WP113" s="364"/>
      <c r="WQ113" s="364"/>
      <c r="WR113" s="364"/>
      <c r="WS113" s="364"/>
      <c r="WT113" s="364"/>
      <c r="WU113" s="364"/>
      <c r="WV113" s="364"/>
      <c r="WW113" s="364"/>
      <c r="WX113" s="364"/>
      <c r="WY113" s="364"/>
      <c r="WZ113" s="364"/>
      <c r="XA113" s="364"/>
      <c r="XB113" s="364"/>
      <c r="XC113" s="364"/>
      <c r="XD113" s="364"/>
      <c r="XE113" s="364"/>
      <c r="XF113" s="364"/>
      <c r="XG113" s="364"/>
      <c r="XH113" s="364"/>
      <c r="XI113" s="364"/>
      <c r="XJ113" s="364"/>
      <c r="XK113" s="364"/>
      <c r="XL113" s="364"/>
      <c r="XM113" s="364"/>
      <c r="XN113" s="364"/>
      <c r="XO113" s="364"/>
      <c r="XP113" s="364"/>
      <c r="XQ113" s="364"/>
      <c r="XR113" s="364"/>
      <c r="XS113" s="364"/>
      <c r="XT113" s="364"/>
      <c r="XU113" s="364"/>
      <c r="XV113" s="364"/>
      <c r="XW113" s="364"/>
      <c r="XX113" s="364"/>
      <c r="XY113" s="364"/>
      <c r="XZ113" s="364"/>
      <c r="YA113" s="364"/>
      <c r="YB113" s="364"/>
      <c r="YC113" s="364"/>
      <c r="YD113" s="364"/>
      <c r="YE113" s="364"/>
      <c r="YF113" s="364"/>
      <c r="YG113" s="364"/>
      <c r="YH113" s="364"/>
      <c r="YI113" s="364"/>
      <c r="YJ113" s="364"/>
      <c r="YK113" s="364"/>
      <c r="YL113" s="364"/>
      <c r="YM113" s="364"/>
      <c r="YN113" s="364"/>
      <c r="YO113" s="364"/>
      <c r="YP113" s="364"/>
      <c r="YQ113" s="364"/>
      <c r="YR113" s="364"/>
      <c r="YS113" s="364"/>
      <c r="YT113" s="364"/>
      <c r="YU113" s="364"/>
      <c r="YV113" s="364"/>
      <c r="YW113" s="364"/>
      <c r="YX113" s="364"/>
      <c r="YY113" s="364"/>
      <c r="YZ113" s="364"/>
      <c r="ZA113" s="364"/>
      <c r="ZB113" s="364"/>
      <c r="ZC113" s="364"/>
      <c r="ZD113" s="364"/>
      <c r="ZE113" s="364"/>
      <c r="ZF113" s="364"/>
      <c r="ZG113" s="364"/>
      <c r="ZH113" s="364"/>
      <c r="ZI113" s="364"/>
      <c r="ZJ113" s="364"/>
      <c r="ZK113" s="364"/>
      <c r="ZL113" s="364"/>
      <c r="ZM113" s="364"/>
      <c r="ZN113" s="364"/>
      <c r="ZO113" s="364"/>
      <c r="ZP113" s="364"/>
      <c r="ZQ113" s="364"/>
      <c r="ZR113" s="364"/>
      <c r="ZS113" s="364"/>
      <c r="ZT113" s="364"/>
      <c r="ZU113" s="364"/>
      <c r="ZV113" s="364"/>
      <c r="ZW113" s="364"/>
      <c r="ZX113" s="364"/>
      <c r="ZY113" s="364"/>
      <c r="ZZ113" s="364"/>
      <c r="AAA113" s="364"/>
      <c r="AAB113" s="364"/>
      <c r="AAC113" s="364"/>
      <c r="AAD113" s="364"/>
      <c r="AAE113" s="364"/>
      <c r="AAF113" s="364"/>
      <c r="AAG113" s="364"/>
      <c r="AAH113" s="364"/>
      <c r="AAI113" s="364"/>
      <c r="AAJ113" s="364"/>
      <c r="AAK113" s="364"/>
      <c r="AAL113" s="364"/>
      <c r="AAM113" s="364"/>
      <c r="AAN113" s="364"/>
      <c r="AAO113" s="364"/>
      <c r="AAP113" s="364"/>
      <c r="AAQ113" s="364"/>
      <c r="AAR113" s="364"/>
      <c r="AAS113" s="364"/>
      <c r="AAT113" s="364"/>
      <c r="AAU113" s="364"/>
      <c r="AAV113" s="364"/>
      <c r="AAW113" s="364"/>
      <c r="AAX113" s="364"/>
      <c r="AAY113" s="364"/>
      <c r="AAZ113" s="364"/>
      <c r="ABA113" s="364"/>
      <c r="ABB113" s="364"/>
      <c r="ABC113" s="364"/>
      <c r="ABD113" s="364"/>
      <c r="ABE113" s="364"/>
      <c r="ABF113" s="364"/>
      <c r="ABG113" s="364"/>
      <c r="ABH113" s="364"/>
      <c r="ABI113" s="364"/>
      <c r="ABJ113" s="364"/>
      <c r="ABK113" s="364"/>
      <c r="ABL113" s="364"/>
      <c r="ABM113" s="364"/>
      <c r="ABN113" s="364"/>
      <c r="ABO113" s="364"/>
      <c r="ABP113" s="364"/>
      <c r="ABQ113" s="364"/>
      <c r="ABR113" s="364"/>
      <c r="ABS113" s="364"/>
      <c r="ABT113" s="364"/>
      <c r="ABU113" s="364"/>
      <c r="ABV113" s="364"/>
      <c r="ABW113" s="364"/>
      <c r="ABX113" s="364"/>
      <c r="ABY113" s="364"/>
      <c r="ABZ113" s="364"/>
      <c r="ACA113" s="364"/>
      <c r="ACB113" s="364"/>
      <c r="ACC113" s="364"/>
      <c r="ACD113" s="364"/>
      <c r="ACE113" s="364"/>
      <c r="ACF113" s="364"/>
      <c r="ACG113" s="364"/>
      <c r="ACH113" s="364"/>
      <c r="ACI113" s="364"/>
      <c r="ACJ113" s="364"/>
      <c r="ACK113" s="364"/>
      <c r="ACL113" s="364"/>
      <c r="ACM113" s="364"/>
      <c r="ACN113" s="364"/>
      <c r="ACO113" s="364"/>
      <c r="ACP113" s="364"/>
      <c r="ACQ113" s="364"/>
      <c r="ACR113" s="364"/>
      <c r="ACS113" s="364"/>
      <c r="ACT113" s="364"/>
      <c r="ACU113" s="364"/>
      <c r="ACV113" s="364"/>
      <c r="ACW113" s="364"/>
      <c r="ACX113" s="364"/>
      <c r="ACY113" s="364"/>
      <c r="ACZ113" s="364"/>
      <c r="ADA113" s="364"/>
      <c r="ADB113" s="364"/>
      <c r="ADC113" s="364"/>
      <c r="ADD113" s="364"/>
      <c r="ADE113" s="364"/>
      <c r="ADF113" s="364"/>
      <c r="ADG113" s="364"/>
      <c r="ADH113" s="364"/>
      <c r="ADI113" s="364"/>
      <c r="ADJ113" s="364"/>
      <c r="ADK113" s="364"/>
      <c r="ADL113" s="364"/>
      <c r="ADM113" s="364"/>
      <c r="ADN113" s="364"/>
      <c r="ADO113" s="364"/>
      <c r="ADP113" s="364"/>
      <c r="ADQ113" s="364"/>
      <c r="ADR113" s="364"/>
      <c r="ADS113" s="364"/>
      <c r="ADT113" s="364"/>
      <c r="ADU113" s="364"/>
      <c r="ADV113" s="364"/>
      <c r="ADW113" s="364"/>
      <c r="ADX113" s="364"/>
      <c r="ADY113" s="364"/>
      <c r="ADZ113" s="364"/>
      <c r="AEA113" s="364"/>
      <c r="AEB113" s="364"/>
      <c r="AEC113" s="364"/>
      <c r="AED113" s="364"/>
      <c r="AEE113" s="364"/>
      <c r="AEF113" s="364"/>
      <c r="AEG113" s="364"/>
      <c r="AEH113" s="364"/>
      <c r="AEI113" s="364"/>
      <c r="AEJ113" s="364"/>
      <c r="AEK113" s="364"/>
      <c r="AEL113" s="364"/>
      <c r="AEM113" s="364"/>
      <c r="AEN113" s="364"/>
      <c r="AEO113" s="364"/>
      <c r="AEP113" s="364"/>
      <c r="AEQ113" s="364"/>
      <c r="AER113" s="364"/>
      <c r="AES113" s="364"/>
      <c r="AET113" s="364"/>
      <c r="AEU113" s="364"/>
      <c r="AEV113" s="364"/>
      <c r="AEW113" s="364"/>
      <c r="AEX113" s="364"/>
      <c r="AEY113" s="364"/>
      <c r="AEZ113" s="364"/>
      <c r="AFA113" s="364"/>
      <c r="AFB113" s="364"/>
      <c r="AFC113" s="364"/>
      <c r="AFD113" s="364"/>
      <c r="AFE113" s="364"/>
      <c r="AFF113" s="364"/>
      <c r="AFG113" s="364"/>
      <c r="AFH113" s="364"/>
      <c r="AFI113" s="364"/>
      <c r="AFJ113" s="364"/>
      <c r="AFK113" s="364"/>
      <c r="AFL113" s="364"/>
      <c r="AFM113" s="364"/>
      <c r="AFN113" s="364"/>
      <c r="AFO113" s="364"/>
      <c r="AFP113" s="364"/>
      <c r="AFQ113" s="364"/>
      <c r="AFR113" s="364"/>
      <c r="AFS113" s="364"/>
      <c r="AFT113" s="364"/>
      <c r="AFU113" s="364"/>
      <c r="AFV113" s="364"/>
      <c r="AFW113" s="364"/>
      <c r="AFX113" s="364"/>
      <c r="AFY113" s="364"/>
      <c r="AFZ113" s="364"/>
      <c r="AGA113" s="364"/>
      <c r="AGB113" s="364"/>
      <c r="AGC113" s="364"/>
      <c r="AGD113" s="364"/>
      <c r="AGE113" s="364"/>
      <c r="AGF113" s="364"/>
      <c r="AGG113" s="364"/>
      <c r="AGH113" s="364"/>
      <c r="AGI113" s="364"/>
      <c r="AGJ113" s="364"/>
      <c r="AGK113" s="364"/>
      <c r="AGL113" s="364"/>
      <c r="AGM113" s="364"/>
      <c r="AGN113" s="364"/>
      <c r="AGO113" s="364"/>
      <c r="AGP113" s="364"/>
      <c r="AGQ113" s="364"/>
      <c r="AGR113" s="364"/>
      <c r="AGS113" s="364"/>
      <c r="AGT113" s="364"/>
      <c r="AGU113" s="364"/>
      <c r="AGV113" s="364"/>
      <c r="AGW113" s="364"/>
      <c r="AGX113" s="364"/>
      <c r="AGY113" s="364"/>
      <c r="AGZ113" s="364"/>
      <c r="AHA113" s="364"/>
      <c r="AHB113" s="364"/>
      <c r="AHC113" s="364"/>
      <c r="AHD113" s="364"/>
      <c r="AHE113" s="364"/>
      <c r="AHF113" s="364"/>
      <c r="AHG113" s="364"/>
      <c r="AHH113" s="364"/>
      <c r="AHI113" s="364"/>
      <c r="AHJ113" s="364"/>
      <c r="AHK113" s="364"/>
      <c r="AHL113" s="364"/>
      <c r="AHM113" s="364"/>
      <c r="AHN113" s="364"/>
      <c r="AHO113" s="364"/>
      <c r="AHP113" s="364"/>
      <c r="AHQ113" s="364"/>
      <c r="AHR113" s="364"/>
      <c r="AHS113" s="364"/>
      <c r="AHT113" s="364"/>
      <c r="AHU113" s="364"/>
      <c r="AHV113" s="364"/>
      <c r="AHW113" s="364"/>
      <c r="AHX113" s="364"/>
      <c r="AHY113" s="364"/>
      <c r="AHZ113" s="364"/>
      <c r="AIA113" s="364"/>
      <c r="AIB113" s="364"/>
      <c r="AIC113" s="364"/>
      <c r="AID113" s="364"/>
      <c r="AIE113" s="364"/>
      <c r="AIF113" s="364"/>
      <c r="AIG113" s="364"/>
      <c r="AIH113" s="364"/>
      <c r="AII113" s="364"/>
      <c r="AIJ113" s="364"/>
      <c r="AIK113" s="364"/>
      <c r="AIL113" s="364"/>
      <c r="AIM113" s="364"/>
      <c r="AIN113" s="364"/>
      <c r="AIO113" s="364"/>
      <c r="AIP113" s="364"/>
      <c r="AIQ113" s="364"/>
      <c r="AIR113" s="364"/>
      <c r="AIS113" s="364"/>
      <c r="AIT113" s="364"/>
      <c r="AIU113" s="364"/>
      <c r="AIV113" s="364"/>
      <c r="AIW113" s="364"/>
      <c r="AIX113" s="364"/>
      <c r="AIY113" s="364"/>
      <c r="AIZ113" s="364"/>
      <c r="AJA113" s="364"/>
      <c r="AJB113" s="364"/>
      <c r="AJC113" s="364"/>
      <c r="AJD113" s="364"/>
      <c r="AJE113" s="364"/>
      <c r="AJF113" s="364"/>
      <c r="AJG113" s="364"/>
      <c r="AJH113" s="364"/>
      <c r="AJI113" s="364"/>
      <c r="AJJ113" s="364"/>
      <c r="AJK113" s="364"/>
      <c r="AJL113" s="364"/>
      <c r="AJM113" s="364"/>
      <c r="AJN113" s="364"/>
      <c r="AJO113" s="364"/>
      <c r="AJP113" s="364"/>
      <c r="AJQ113" s="364"/>
      <c r="AJR113" s="364"/>
      <c r="AJS113" s="364"/>
      <c r="AJT113" s="364"/>
      <c r="AJU113" s="364"/>
      <c r="AJV113" s="364"/>
      <c r="AJW113" s="364"/>
      <c r="AJX113" s="364"/>
      <c r="AJY113" s="364"/>
      <c r="AJZ113" s="364"/>
      <c r="AKA113" s="364"/>
      <c r="AKB113" s="364"/>
      <c r="AKC113" s="364"/>
      <c r="AKD113" s="364"/>
      <c r="AKE113" s="364"/>
      <c r="AKF113" s="364"/>
      <c r="AKG113" s="364"/>
      <c r="AKH113" s="364"/>
      <c r="AKI113" s="364"/>
      <c r="AKJ113" s="364"/>
      <c r="AKK113" s="364"/>
      <c r="AKL113" s="364"/>
      <c r="AKM113" s="364"/>
      <c r="AKN113" s="364"/>
      <c r="AKO113" s="364"/>
      <c r="AKP113" s="364"/>
      <c r="AKQ113" s="364"/>
      <c r="AKR113" s="364"/>
      <c r="AKS113" s="364"/>
      <c r="AKT113" s="364"/>
      <c r="AKU113" s="364"/>
      <c r="AKV113" s="364"/>
      <c r="AKW113" s="364"/>
      <c r="AKX113" s="364"/>
      <c r="AKY113" s="364"/>
      <c r="AKZ113" s="364"/>
      <c r="ALA113" s="364"/>
      <c r="ALB113" s="364"/>
      <c r="ALC113" s="364"/>
      <c r="ALD113" s="364"/>
      <c r="ALE113" s="364"/>
      <c r="ALF113" s="364"/>
      <c r="ALG113" s="364"/>
      <c r="ALH113" s="364"/>
      <c r="ALI113" s="364"/>
      <c r="ALJ113" s="364"/>
      <c r="ALK113" s="364"/>
      <c r="ALL113" s="364"/>
      <c r="ALM113" s="364"/>
      <c r="ALN113" s="364"/>
      <c r="ALO113" s="364"/>
      <c r="ALP113" s="364"/>
      <c r="ALQ113" s="364"/>
      <c r="ALR113" s="364"/>
      <c r="ALS113" s="364"/>
      <c r="ALT113" s="364"/>
      <c r="ALU113" s="364"/>
      <c r="ALV113" s="364"/>
      <c r="ALW113" s="364"/>
      <c r="ALX113" s="364"/>
      <c r="ALY113" s="364"/>
      <c r="ALZ113" s="364"/>
      <c r="AMA113" s="364"/>
      <c r="AMB113" s="364"/>
      <c r="AMC113" s="364"/>
      <c r="AMD113" s="364"/>
      <c r="AME113" s="364"/>
      <c r="AMF113" s="364"/>
      <c r="AMG113" s="364"/>
      <c r="AMH113" s="364"/>
      <c r="AMI113" s="364"/>
      <c r="AMJ113" s="364"/>
      <c r="AMK113" s="364"/>
      <c r="AML113" s="364"/>
      <c r="AMM113" s="364"/>
      <c r="AMN113" s="364"/>
      <c r="AMO113" s="364"/>
      <c r="AMP113" s="364"/>
      <c r="AMQ113" s="364"/>
      <c r="AMR113" s="364"/>
      <c r="AMS113" s="364"/>
      <c r="AMT113" s="364"/>
      <c r="AMU113" s="364"/>
      <c r="AMV113" s="364"/>
      <c r="AMW113" s="364"/>
      <c r="AMX113" s="364"/>
      <c r="AMY113" s="364"/>
      <c r="AMZ113" s="364"/>
      <c r="ANA113" s="364"/>
      <c r="ANB113" s="364"/>
      <c r="ANC113" s="364"/>
      <c r="AND113" s="364"/>
      <c r="ANE113" s="364"/>
      <c r="ANF113" s="364"/>
      <c r="ANG113" s="364"/>
      <c r="ANH113" s="364"/>
      <c r="ANI113" s="364"/>
      <c r="ANJ113" s="364"/>
      <c r="ANK113" s="364"/>
      <c r="ANL113" s="364"/>
      <c r="ANM113" s="364"/>
      <c r="ANN113" s="364"/>
      <c r="ANO113" s="364"/>
      <c r="ANP113" s="364"/>
      <c r="ANQ113" s="364"/>
      <c r="ANR113" s="364"/>
      <c r="ANS113" s="364"/>
      <c r="ANT113" s="364"/>
      <c r="ANU113" s="364"/>
      <c r="ANV113" s="364"/>
      <c r="ANW113" s="364"/>
      <c r="ANX113" s="364"/>
      <c r="ANY113" s="364"/>
      <c r="ANZ113" s="364"/>
      <c r="AOA113" s="364"/>
      <c r="AOB113" s="364"/>
      <c r="AOC113" s="364"/>
      <c r="AOD113" s="364"/>
      <c r="AOE113" s="364"/>
      <c r="AOF113" s="364"/>
      <c r="AOG113" s="364"/>
      <c r="AOH113" s="364"/>
      <c r="AOI113" s="364"/>
      <c r="AOJ113" s="364"/>
      <c r="AOK113" s="364"/>
      <c r="AOL113" s="364"/>
      <c r="AOM113" s="364"/>
      <c r="AON113" s="364"/>
      <c r="AOO113" s="364"/>
      <c r="AOP113" s="364"/>
      <c r="AOQ113" s="364"/>
      <c r="AOR113" s="364"/>
      <c r="AOS113" s="364"/>
      <c r="AOT113" s="364"/>
      <c r="AOU113" s="364"/>
      <c r="AOV113" s="364"/>
      <c r="AOW113" s="364"/>
      <c r="AOX113" s="364"/>
      <c r="AOY113" s="364"/>
      <c r="AOZ113" s="364"/>
      <c r="APA113" s="364"/>
      <c r="APB113" s="364"/>
      <c r="APC113" s="364"/>
      <c r="APD113" s="364"/>
      <c r="APE113" s="364"/>
      <c r="APF113" s="364"/>
      <c r="APG113" s="364"/>
      <c r="APH113" s="364"/>
      <c r="API113" s="364"/>
      <c r="APJ113" s="364"/>
      <c r="APK113" s="364"/>
      <c r="APL113" s="364"/>
      <c r="APM113" s="364"/>
      <c r="APN113" s="364"/>
      <c r="APO113" s="364"/>
      <c r="APP113" s="364"/>
      <c r="APQ113" s="364"/>
      <c r="APR113" s="364"/>
      <c r="APS113" s="364"/>
      <c r="APT113" s="364"/>
      <c r="APU113" s="364"/>
      <c r="APV113" s="364"/>
      <c r="APW113" s="364"/>
      <c r="APX113" s="364"/>
      <c r="APY113" s="364"/>
      <c r="APZ113" s="364"/>
      <c r="AQA113" s="364"/>
      <c r="AQB113" s="364"/>
      <c r="AQC113" s="364"/>
      <c r="AQD113" s="364"/>
      <c r="AQE113" s="364"/>
      <c r="AQF113" s="364"/>
      <c r="AQG113" s="364"/>
      <c r="AQH113" s="364"/>
      <c r="AQI113" s="364"/>
      <c r="AQJ113" s="364"/>
      <c r="AQK113" s="364"/>
      <c r="AQL113" s="364"/>
      <c r="AQM113" s="364"/>
      <c r="AQN113" s="364"/>
      <c r="AQO113" s="364"/>
      <c r="AQP113" s="364"/>
      <c r="AQQ113" s="364"/>
      <c r="AQR113" s="364"/>
      <c r="AQS113" s="364"/>
      <c r="AQT113" s="364"/>
      <c r="AQU113" s="364"/>
      <c r="AQV113" s="364"/>
      <c r="AQW113" s="364"/>
      <c r="AQX113" s="364"/>
      <c r="AQY113" s="364"/>
      <c r="AQZ113" s="364"/>
      <c r="ARA113" s="364"/>
      <c r="ARB113" s="364"/>
      <c r="ARC113" s="364"/>
      <c r="ARD113" s="364"/>
      <c r="ARE113" s="364"/>
      <c r="ARF113" s="364"/>
      <c r="ARG113" s="364"/>
      <c r="ARH113" s="364"/>
      <c r="ARI113" s="364"/>
      <c r="ARJ113" s="364"/>
      <c r="ARK113" s="364"/>
      <c r="ARL113" s="364"/>
      <c r="ARM113" s="364"/>
      <c r="ARN113" s="364"/>
      <c r="ARO113" s="364"/>
      <c r="ARP113" s="364"/>
      <c r="ARQ113" s="364"/>
      <c r="ARR113" s="364"/>
      <c r="ARS113" s="364"/>
      <c r="ART113" s="364"/>
      <c r="ARU113" s="364"/>
      <c r="ARV113" s="364"/>
      <c r="ARW113" s="364"/>
      <c r="ARX113" s="364"/>
      <c r="ARY113" s="364"/>
      <c r="ARZ113" s="364"/>
      <c r="ASA113" s="364"/>
      <c r="ASB113" s="364"/>
      <c r="ASC113" s="364"/>
      <c r="ASD113" s="364"/>
      <c r="ASE113" s="364"/>
      <c r="ASF113" s="364"/>
      <c r="ASG113" s="364"/>
      <c r="ASH113" s="364"/>
      <c r="ASI113" s="364"/>
      <c r="ASJ113" s="364"/>
      <c r="ASK113" s="364"/>
      <c r="ASL113" s="364"/>
      <c r="ASM113" s="364"/>
      <c r="ASN113" s="364"/>
      <c r="ASO113" s="364"/>
      <c r="ASP113" s="364"/>
      <c r="ASQ113" s="364"/>
      <c r="ASR113" s="364"/>
      <c r="ASS113" s="364"/>
      <c r="AST113" s="364"/>
      <c r="ASU113" s="364"/>
      <c r="ASV113" s="364"/>
      <c r="ASW113" s="364"/>
      <c r="ASX113" s="364"/>
      <c r="ASY113" s="364"/>
      <c r="ASZ113" s="364"/>
      <c r="ATA113" s="364"/>
      <c r="ATB113" s="364"/>
      <c r="ATC113" s="364"/>
      <c r="ATD113" s="364"/>
      <c r="ATE113" s="364"/>
      <c r="ATF113" s="364"/>
      <c r="ATG113" s="364"/>
      <c r="ATH113" s="364"/>
      <c r="ATI113" s="364"/>
      <c r="ATJ113" s="364"/>
      <c r="ATK113" s="364"/>
      <c r="ATL113" s="364"/>
      <c r="ATM113" s="364"/>
      <c r="ATN113" s="364"/>
      <c r="ATO113" s="364"/>
      <c r="ATP113" s="364"/>
      <c r="ATQ113" s="364"/>
      <c r="ATR113" s="364"/>
      <c r="ATS113" s="364"/>
      <c r="ATT113" s="364"/>
      <c r="ATU113" s="364"/>
      <c r="ATV113" s="364"/>
      <c r="ATW113" s="364"/>
      <c r="ATX113" s="364"/>
      <c r="ATY113" s="364"/>
      <c r="ATZ113" s="364"/>
      <c r="AUA113" s="364"/>
      <c r="AUB113" s="364"/>
      <c r="AUC113" s="364"/>
      <c r="AUD113" s="364"/>
      <c r="AUE113" s="364"/>
      <c r="AUF113" s="364"/>
      <c r="AUG113" s="364"/>
      <c r="AUH113" s="364"/>
      <c r="AUI113" s="364"/>
      <c r="AUJ113" s="364"/>
      <c r="AUK113" s="364"/>
      <c r="AUL113" s="364"/>
      <c r="AUM113" s="364"/>
      <c r="AUN113" s="364"/>
      <c r="AUO113" s="364"/>
      <c r="AUP113" s="364"/>
      <c r="AUQ113" s="364"/>
      <c r="AUR113" s="364"/>
      <c r="AUS113" s="364"/>
      <c r="AUT113" s="364"/>
      <c r="AUU113" s="364"/>
      <c r="AUV113" s="364"/>
      <c r="AUW113" s="364"/>
      <c r="AUX113" s="364"/>
      <c r="AUY113" s="364"/>
      <c r="AUZ113" s="364"/>
      <c r="AVA113" s="364"/>
      <c r="AVB113" s="364"/>
      <c r="AVC113" s="364"/>
      <c r="AVD113" s="364"/>
      <c r="AVE113" s="364"/>
      <c r="AVF113" s="364"/>
      <c r="AVG113" s="364"/>
      <c r="AVH113" s="364"/>
      <c r="AVI113" s="364"/>
      <c r="AVJ113" s="364"/>
      <c r="AVK113" s="364"/>
      <c r="AVL113" s="364"/>
      <c r="AVM113" s="364"/>
      <c r="AVN113" s="364"/>
      <c r="AVO113" s="364"/>
      <c r="AVP113" s="364"/>
      <c r="AVQ113" s="364"/>
      <c r="AVR113" s="364"/>
      <c r="AVS113" s="364"/>
      <c r="AVT113" s="364"/>
      <c r="AVU113" s="364"/>
      <c r="AVV113" s="364"/>
      <c r="AVW113" s="364"/>
      <c r="AVX113" s="364"/>
      <c r="AVY113" s="364"/>
      <c r="AVZ113" s="364"/>
      <c r="AWA113" s="364"/>
      <c r="AWB113" s="364"/>
      <c r="AWC113" s="364"/>
      <c r="AWD113" s="364"/>
      <c r="AWE113" s="364"/>
      <c r="AWF113" s="364"/>
      <c r="AWG113" s="364"/>
      <c r="AWH113" s="364"/>
      <c r="AWI113" s="364"/>
      <c r="AWJ113" s="364"/>
      <c r="AWK113" s="364"/>
      <c r="AWL113" s="364"/>
      <c r="AWM113" s="364"/>
      <c r="AWN113" s="364"/>
      <c r="AWO113" s="364"/>
      <c r="AWP113" s="364"/>
      <c r="AWQ113" s="364"/>
      <c r="AWR113" s="364"/>
      <c r="AWS113" s="364"/>
      <c r="AWT113" s="364"/>
      <c r="AWU113" s="364"/>
      <c r="AWV113" s="364"/>
      <c r="AWW113" s="364"/>
      <c r="AWX113" s="364"/>
      <c r="AWY113" s="364"/>
      <c r="AWZ113" s="364"/>
      <c r="AXA113" s="364"/>
      <c r="AXB113" s="364"/>
      <c r="AXC113" s="364"/>
      <c r="AXD113" s="364"/>
      <c r="AXE113" s="364"/>
      <c r="AXF113" s="364"/>
      <c r="AXG113" s="364"/>
      <c r="AXH113" s="364"/>
      <c r="AXI113" s="364"/>
      <c r="AXJ113" s="364"/>
      <c r="AXK113" s="364"/>
      <c r="AXL113" s="364"/>
      <c r="AXM113" s="364"/>
      <c r="AXN113" s="364"/>
      <c r="AXO113" s="364"/>
      <c r="AXP113" s="364"/>
      <c r="AXQ113" s="364"/>
      <c r="AXR113" s="364"/>
      <c r="AXS113" s="364"/>
      <c r="AXT113" s="364"/>
      <c r="AXU113" s="364"/>
      <c r="AXV113" s="364"/>
      <c r="AXW113" s="364"/>
      <c r="AXX113" s="364"/>
      <c r="AXY113" s="364"/>
      <c r="AXZ113" s="364"/>
      <c r="AYA113" s="364"/>
      <c r="AYB113" s="364"/>
      <c r="AYC113" s="364"/>
      <c r="AYD113" s="364"/>
      <c r="AYE113" s="364"/>
      <c r="AYF113" s="364"/>
      <c r="AYG113" s="364"/>
      <c r="AYH113" s="364"/>
      <c r="AYI113" s="364"/>
      <c r="AYJ113" s="364"/>
      <c r="AYK113" s="364"/>
      <c r="AYL113" s="364"/>
      <c r="AYM113" s="364"/>
      <c r="AYN113" s="364"/>
      <c r="AYO113" s="364"/>
      <c r="AYP113" s="364"/>
      <c r="AYQ113" s="364"/>
      <c r="AYR113" s="364"/>
      <c r="AYS113" s="364"/>
      <c r="AYT113" s="364"/>
      <c r="AYU113" s="364"/>
      <c r="AYV113" s="364"/>
      <c r="AYW113" s="364"/>
      <c r="AYX113" s="364"/>
      <c r="AYY113" s="364"/>
      <c r="AYZ113" s="364"/>
      <c r="AZA113" s="364"/>
      <c r="AZB113" s="364"/>
      <c r="AZC113" s="364"/>
      <c r="AZD113" s="364"/>
      <c r="AZE113" s="364"/>
      <c r="AZF113" s="364"/>
      <c r="AZG113" s="364"/>
      <c r="AZH113" s="364"/>
      <c r="AZI113" s="364"/>
      <c r="AZJ113" s="364"/>
      <c r="AZK113" s="364"/>
      <c r="AZL113" s="364"/>
      <c r="AZM113" s="364"/>
      <c r="AZN113" s="364"/>
      <c r="AZO113" s="364"/>
      <c r="AZP113" s="364"/>
      <c r="AZQ113" s="364"/>
      <c r="AZR113" s="364"/>
      <c r="AZS113" s="364"/>
      <c r="AZT113" s="364"/>
      <c r="AZU113" s="364"/>
      <c r="AZV113" s="364"/>
      <c r="AZW113" s="364"/>
      <c r="AZX113" s="364"/>
      <c r="AZY113" s="364"/>
      <c r="AZZ113" s="364"/>
      <c r="BAA113" s="364"/>
      <c r="BAB113" s="364"/>
      <c r="BAC113" s="364"/>
      <c r="BAD113" s="364"/>
      <c r="BAE113" s="364"/>
      <c r="BAF113" s="364"/>
      <c r="BAG113" s="364"/>
      <c r="BAH113" s="364"/>
      <c r="BAI113" s="364"/>
      <c r="BAJ113" s="364"/>
      <c r="BAK113" s="364"/>
      <c r="BAL113" s="364"/>
      <c r="BAM113" s="364"/>
      <c r="BAN113" s="364"/>
      <c r="BAO113" s="364"/>
      <c r="BAP113" s="364"/>
      <c r="BAQ113" s="364"/>
      <c r="BAR113" s="364"/>
      <c r="BAS113" s="364"/>
      <c r="BAT113" s="364"/>
      <c r="BAU113" s="364"/>
      <c r="BAV113" s="364"/>
      <c r="BAW113" s="364"/>
      <c r="BAX113" s="364"/>
      <c r="BAY113" s="364"/>
      <c r="BAZ113" s="364"/>
      <c r="BBA113" s="364"/>
      <c r="BBB113" s="364"/>
      <c r="BBC113" s="364"/>
      <c r="BBD113" s="364"/>
      <c r="BBE113" s="364"/>
      <c r="BBF113" s="364"/>
      <c r="BBG113" s="364"/>
      <c r="BBH113" s="364"/>
      <c r="BBI113" s="364"/>
      <c r="BBJ113" s="364"/>
      <c r="BBK113" s="364"/>
      <c r="BBL113" s="364"/>
      <c r="BBM113" s="364"/>
      <c r="BBN113" s="364"/>
      <c r="BBO113" s="364"/>
      <c r="BBP113" s="364"/>
      <c r="BBQ113" s="364"/>
      <c r="BBR113" s="364"/>
      <c r="BBS113" s="364"/>
      <c r="BBT113" s="364"/>
      <c r="BBU113" s="364"/>
      <c r="BBV113" s="364"/>
      <c r="BBW113" s="364"/>
      <c r="BBX113" s="364"/>
      <c r="BBY113" s="364"/>
      <c r="BBZ113" s="364"/>
      <c r="BCA113" s="364"/>
      <c r="BCB113" s="364"/>
      <c r="BCC113" s="364"/>
      <c r="BCD113" s="364"/>
      <c r="BCE113" s="364"/>
      <c r="BCF113" s="364"/>
      <c r="BCG113" s="364"/>
      <c r="BCH113" s="364"/>
      <c r="BCI113" s="364"/>
      <c r="BCJ113" s="364"/>
      <c r="BCK113" s="364"/>
      <c r="BCL113" s="364"/>
      <c r="BCM113" s="364"/>
      <c r="BCN113" s="364"/>
      <c r="BCO113" s="364"/>
      <c r="BCP113" s="364"/>
      <c r="BCQ113" s="364"/>
      <c r="BCR113" s="364"/>
      <c r="BCS113" s="364"/>
      <c r="BCT113" s="364"/>
      <c r="BCU113" s="364"/>
      <c r="BCV113" s="364"/>
      <c r="BCW113" s="364"/>
      <c r="BCX113" s="364"/>
      <c r="BCY113" s="364"/>
      <c r="BCZ113" s="364"/>
      <c r="BDA113" s="364"/>
      <c r="BDB113" s="364"/>
      <c r="BDC113" s="364"/>
      <c r="BDD113" s="364"/>
      <c r="BDE113" s="364"/>
      <c r="BDF113" s="364"/>
      <c r="BDG113" s="364"/>
      <c r="BDH113" s="364"/>
      <c r="BDI113" s="364"/>
      <c r="BDJ113" s="364"/>
      <c r="BDK113" s="364"/>
      <c r="BDL113" s="364"/>
      <c r="BDM113" s="364"/>
      <c r="BDN113" s="364"/>
      <c r="BDO113" s="364"/>
      <c r="BDP113" s="364"/>
      <c r="BDQ113" s="364"/>
      <c r="BDR113" s="364"/>
      <c r="BDS113" s="364"/>
      <c r="BDT113" s="364"/>
      <c r="BDU113" s="364"/>
      <c r="BDV113" s="364"/>
      <c r="BDW113" s="364"/>
      <c r="BDX113" s="364"/>
      <c r="BDY113" s="364"/>
      <c r="BDZ113" s="364"/>
      <c r="BEA113" s="364"/>
      <c r="BEB113" s="364"/>
      <c r="BEC113" s="364"/>
      <c r="BED113" s="364"/>
      <c r="BEE113" s="364"/>
      <c r="BEF113" s="364"/>
      <c r="BEG113" s="364"/>
      <c r="BEH113" s="364"/>
      <c r="BEI113" s="364"/>
      <c r="BEJ113" s="364"/>
      <c r="BEK113" s="364"/>
      <c r="BEL113" s="364"/>
      <c r="BEM113" s="364"/>
      <c r="BEN113" s="364"/>
      <c r="BEO113" s="364"/>
      <c r="BEP113" s="364"/>
      <c r="BEQ113" s="364"/>
      <c r="BER113" s="364"/>
      <c r="BES113" s="364"/>
      <c r="BET113" s="364"/>
      <c r="BEU113" s="364"/>
      <c r="BEV113" s="364"/>
      <c r="BEW113" s="364"/>
      <c r="BEX113" s="364"/>
      <c r="BEY113" s="364"/>
      <c r="BEZ113" s="364"/>
      <c r="BFA113" s="364"/>
      <c r="BFB113" s="364"/>
      <c r="BFC113" s="364"/>
      <c r="BFD113" s="364"/>
      <c r="BFE113" s="364"/>
      <c r="BFF113" s="364"/>
      <c r="BFG113" s="364"/>
      <c r="BFH113" s="364"/>
      <c r="BFI113" s="364"/>
      <c r="BFJ113" s="364"/>
      <c r="BFK113" s="364"/>
      <c r="BFL113" s="364"/>
      <c r="BFM113" s="364"/>
      <c r="BFN113" s="364"/>
      <c r="BFO113" s="364"/>
      <c r="BFP113" s="364"/>
      <c r="BFQ113" s="364"/>
      <c r="BFR113" s="364"/>
      <c r="BFS113" s="364"/>
      <c r="BFT113" s="364"/>
      <c r="BFU113" s="364"/>
      <c r="BFV113" s="364"/>
      <c r="BFW113" s="364"/>
      <c r="BFX113" s="364"/>
      <c r="BFY113" s="364"/>
      <c r="BFZ113" s="364"/>
      <c r="BGA113" s="364"/>
      <c r="BGB113" s="364"/>
      <c r="BGC113" s="364"/>
      <c r="BGD113" s="364"/>
      <c r="BGE113" s="364"/>
      <c r="BGF113" s="364"/>
      <c r="BGG113" s="364"/>
      <c r="BGH113" s="364"/>
      <c r="BGI113" s="364"/>
      <c r="BGJ113" s="364"/>
      <c r="BGK113" s="364"/>
      <c r="BGL113" s="364"/>
      <c r="BGM113" s="364"/>
      <c r="BGN113" s="364"/>
      <c r="BGO113" s="364"/>
      <c r="BGP113" s="364"/>
      <c r="BGQ113" s="364"/>
      <c r="BGR113" s="364"/>
      <c r="BGS113" s="364"/>
      <c r="BGT113" s="364"/>
      <c r="BGU113" s="364"/>
      <c r="BGV113" s="364"/>
      <c r="BGW113" s="364"/>
      <c r="BGX113" s="364"/>
      <c r="BGY113" s="364"/>
      <c r="BGZ113" s="364"/>
      <c r="BHA113" s="364"/>
      <c r="BHB113" s="364"/>
      <c r="BHC113" s="364"/>
      <c r="BHD113" s="364"/>
      <c r="BHE113" s="364"/>
      <c r="BHF113" s="364"/>
      <c r="BHG113" s="364"/>
      <c r="BHH113" s="364"/>
      <c r="BHI113" s="364"/>
      <c r="BHJ113" s="364"/>
      <c r="BHK113" s="364"/>
      <c r="BHL113" s="364"/>
      <c r="BHM113" s="364"/>
      <c r="BHN113" s="364"/>
      <c r="BHO113" s="364"/>
      <c r="BHP113" s="364"/>
      <c r="BHQ113" s="364"/>
      <c r="BHR113" s="364"/>
      <c r="BHS113" s="364"/>
      <c r="BHT113" s="364"/>
      <c r="BHU113" s="364"/>
      <c r="BHV113" s="364"/>
      <c r="BHW113" s="364"/>
      <c r="BHX113" s="364"/>
      <c r="BHY113" s="364"/>
      <c r="BHZ113" s="364"/>
      <c r="BIA113" s="364"/>
      <c r="BIB113" s="364"/>
      <c r="BIC113" s="364"/>
      <c r="BID113" s="364"/>
      <c r="BIE113" s="364"/>
      <c r="BIF113" s="364"/>
      <c r="BIG113" s="364"/>
      <c r="BIH113" s="364"/>
      <c r="BII113" s="364"/>
      <c r="BIJ113" s="364"/>
      <c r="BIK113" s="364"/>
      <c r="BIL113" s="364"/>
      <c r="BIM113" s="364"/>
      <c r="BIN113" s="364"/>
      <c r="BIO113" s="364"/>
      <c r="BIP113" s="364"/>
      <c r="BIQ113" s="364"/>
      <c r="BIR113" s="364"/>
      <c r="BIS113" s="364"/>
      <c r="BIT113" s="364"/>
      <c r="BIU113" s="364"/>
      <c r="BIV113" s="364"/>
      <c r="BIW113" s="364"/>
      <c r="BIX113" s="364"/>
      <c r="BIY113" s="364"/>
      <c r="BIZ113" s="364"/>
      <c r="BJA113" s="364"/>
      <c r="BJB113" s="364"/>
      <c r="BJC113" s="364"/>
      <c r="BJD113" s="364"/>
      <c r="BJE113" s="364"/>
      <c r="BJF113" s="364"/>
      <c r="BJG113" s="364"/>
      <c r="BJH113" s="364"/>
      <c r="BJI113" s="364"/>
      <c r="BJJ113" s="364"/>
      <c r="BJK113" s="364"/>
      <c r="BJL113" s="364"/>
      <c r="BJM113" s="364"/>
      <c r="BJN113" s="364"/>
      <c r="BJO113" s="364"/>
      <c r="BJP113" s="364"/>
      <c r="BJQ113" s="364"/>
      <c r="BJR113" s="364"/>
      <c r="BJS113" s="364"/>
      <c r="BJT113" s="364"/>
      <c r="BJU113" s="364"/>
      <c r="BJV113" s="364"/>
      <c r="BJW113" s="364"/>
      <c r="BJX113" s="364"/>
      <c r="BJY113" s="364"/>
      <c r="BJZ113" s="364"/>
      <c r="BKA113" s="364"/>
      <c r="BKB113" s="364"/>
      <c r="BKC113" s="364"/>
      <c r="BKD113" s="364"/>
      <c r="BKE113" s="364"/>
      <c r="BKF113" s="364"/>
      <c r="BKG113" s="364"/>
      <c r="BKH113" s="364"/>
      <c r="BKI113" s="364"/>
      <c r="BKJ113" s="364"/>
      <c r="BKK113" s="364"/>
      <c r="BKL113" s="364"/>
      <c r="BKM113" s="364"/>
      <c r="BKN113" s="364"/>
      <c r="BKO113" s="364"/>
      <c r="BKP113" s="364"/>
      <c r="BKQ113" s="364"/>
      <c r="BKR113" s="364"/>
      <c r="BKS113" s="364"/>
      <c r="BKT113" s="364"/>
      <c r="BKU113" s="364"/>
      <c r="BKV113" s="364"/>
      <c r="BKW113" s="364"/>
      <c r="BKX113" s="364"/>
      <c r="BKY113" s="364"/>
      <c r="BKZ113" s="364"/>
      <c r="BLA113" s="364"/>
      <c r="BLB113" s="364"/>
      <c r="BLC113" s="364"/>
      <c r="BLD113" s="364"/>
      <c r="BLE113" s="364"/>
      <c r="BLF113" s="364"/>
      <c r="BLG113" s="364"/>
      <c r="BLH113" s="364"/>
      <c r="BLI113" s="364"/>
      <c r="BLJ113" s="364"/>
      <c r="BLK113" s="364"/>
      <c r="BLL113" s="364"/>
      <c r="BLM113" s="364"/>
      <c r="BLN113" s="364"/>
      <c r="BLO113" s="364"/>
      <c r="BLP113" s="364"/>
      <c r="BLQ113" s="364"/>
      <c r="BLR113" s="364"/>
      <c r="BLS113" s="364"/>
      <c r="BLT113" s="364"/>
      <c r="BLU113" s="364"/>
      <c r="BLV113" s="364"/>
      <c r="BLW113" s="364"/>
      <c r="BLX113" s="364"/>
      <c r="BLY113" s="364"/>
      <c r="BLZ113" s="364"/>
      <c r="BMA113" s="364"/>
      <c r="BMB113" s="364"/>
      <c r="BMC113" s="364"/>
      <c r="BMD113" s="364"/>
      <c r="BME113" s="364"/>
      <c r="BMF113" s="364"/>
      <c r="BMG113" s="364"/>
      <c r="BMH113" s="364"/>
      <c r="BMI113" s="364"/>
      <c r="BMJ113" s="364"/>
      <c r="BMK113" s="364"/>
      <c r="BML113" s="364"/>
      <c r="BMM113" s="364"/>
      <c r="BMN113" s="364"/>
      <c r="BMO113" s="364"/>
      <c r="BMP113" s="364"/>
      <c r="BMQ113" s="364"/>
      <c r="BMR113" s="364"/>
      <c r="BMS113" s="364"/>
      <c r="BMT113" s="364"/>
      <c r="BMU113" s="364"/>
      <c r="BMV113" s="364"/>
      <c r="BMW113" s="364"/>
      <c r="BMX113" s="364"/>
      <c r="BMY113" s="364"/>
      <c r="BMZ113" s="364"/>
      <c r="BNA113" s="364"/>
      <c r="BNB113" s="364"/>
      <c r="BNC113" s="364"/>
      <c r="BND113" s="364"/>
      <c r="BNE113" s="364"/>
      <c r="BNF113" s="364"/>
      <c r="BNG113" s="364"/>
      <c r="BNH113" s="364"/>
      <c r="BNI113" s="364"/>
      <c r="BNJ113" s="364"/>
      <c r="BNK113" s="364"/>
      <c r="BNL113" s="364"/>
      <c r="BNM113" s="364"/>
      <c r="BNN113" s="364"/>
      <c r="BNO113" s="364"/>
      <c r="BNP113" s="364"/>
      <c r="BNQ113" s="364"/>
      <c r="BNR113" s="364"/>
      <c r="BNS113" s="364"/>
      <c r="BNT113" s="364"/>
      <c r="BNU113" s="364"/>
      <c r="BNV113" s="364"/>
      <c r="BNW113" s="364"/>
      <c r="BNX113" s="364"/>
      <c r="BNY113" s="364"/>
      <c r="BNZ113" s="364"/>
      <c r="BOA113" s="364"/>
      <c r="BOB113" s="364"/>
      <c r="BOC113" s="364"/>
      <c r="BOD113" s="364"/>
      <c r="BOE113" s="364"/>
      <c r="BOF113" s="364"/>
      <c r="BOG113" s="364"/>
      <c r="BOH113" s="364"/>
      <c r="BOI113" s="364"/>
      <c r="BOJ113" s="364"/>
      <c r="BOK113" s="364"/>
      <c r="BOL113" s="364"/>
      <c r="BOM113" s="364"/>
      <c r="BON113" s="364"/>
      <c r="BOO113" s="364"/>
      <c r="BOP113" s="364"/>
      <c r="BOQ113" s="364"/>
      <c r="BOR113" s="364"/>
      <c r="BOS113" s="364"/>
      <c r="BOT113" s="364"/>
      <c r="BOU113" s="364"/>
      <c r="BOV113" s="364"/>
      <c r="BOW113" s="364"/>
      <c r="BOX113" s="364"/>
      <c r="BOY113" s="364"/>
      <c r="BOZ113" s="364"/>
      <c r="BPA113" s="364"/>
      <c r="BPB113" s="364"/>
      <c r="BPC113" s="364"/>
      <c r="BPD113" s="364"/>
      <c r="BPE113" s="364"/>
      <c r="BPF113" s="364"/>
      <c r="BPG113" s="364"/>
      <c r="BPH113" s="364"/>
      <c r="BPI113" s="364"/>
      <c r="BPJ113" s="364"/>
      <c r="BPK113" s="364"/>
      <c r="BPL113" s="364"/>
      <c r="BPM113" s="364"/>
      <c r="BPN113" s="364"/>
      <c r="BPO113" s="364"/>
      <c r="BPP113" s="364"/>
      <c r="BPQ113" s="364"/>
      <c r="BPR113" s="364"/>
      <c r="BPS113" s="364"/>
      <c r="BPT113" s="364"/>
      <c r="BPU113" s="364"/>
      <c r="BPV113" s="364"/>
      <c r="BPW113" s="364"/>
      <c r="BPX113" s="364"/>
      <c r="BPY113" s="364"/>
      <c r="BPZ113" s="364"/>
      <c r="BQA113" s="364"/>
      <c r="BQB113" s="364"/>
      <c r="BQC113" s="364"/>
      <c r="BQD113" s="364"/>
      <c r="BQE113" s="364"/>
      <c r="BQF113" s="364"/>
      <c r="BQG113" s="364"/>
      <c r="BQH113" s="364"/>
      <c r="BQI113" s="364"/>
      <c r="BQJ113" s="364"/>
      <c r="BQK113" s="364"/>
      <c r="BQL113" s="364"/>
      <c r="BQM113" s="364"/>
      <c r="BQN113" s="364"/>
      <c r="BQO113" s="364"/>
      <c r="BQP113" s="364"/>
      <c r="BQQ113" s="364"/>
      <c r="BQR113" s="364"/>
      <c r="BQS113" s="364"/>
      <c r="BQT113" s="364"/>
      <c r="BQU113" s="364"/>
      <c r="BQV113" s="364"/>
      <c r="BQW113" s="364"/>
      <c r="BQX113" s="364"/>
      <c r="BQY113" s="364"/>
      <c r="BQZ113" s="364"/>
      <c r="BRA113" s="364"/>
      <c r="BRB113" s="364"/>
      <c r="BRC113" s="364"/>
      <c r="BRD113" s="364"/>
      <c r="BRE113" s="364"/>
      <c r="BRF113" s="364"/>
      <c r="BRG113" s="364"/>
      <c r="BRH113" s="364"/>
      <c r="BRI113" s="364"/>
      <c r="BRJ113" s="364"/>
      <c r="BRK113" s="364"/>
      <c r="BRL113" s="364"/>
      <c r="BRM113" s="364"/>
      <c r="BRN113" s="364"/>
      <c r="BRO113" s="364"/>
      <c r="BRP113" s="364"/>
      <c r="BRQ113" s="364"/>
      <c r="BRR113" s="364"/>
      <c r="BRS113" s="364"/>
      <c r="BRT113" s="364"/>
      <c r="BRU113" s="364"/>
      <c r="BRV113" s="364"/>
      <c r="BRW113" s="364"/>
      <c r="BRX113" s="364"/>
      <c r="BRY113" s="364"/>
      <c r="BRZ113" s="364"/>
      <c r="BSA113" s="364"/>
      <c r="BSB113" s="364"/>
      <c r="BSC113" s="364"/>
      <c r="BSD113" s="364"/>
      <c r="BSE113" s="364"/>
      <c r="BSF113" s="364"/>
      <c r="BSG113" s="364"/>
      <c r="BSH113" s="364"/>
      <c r="BSI113" s="364"/>
      <c r="BSJ113" s="364"/>
      <c r="BSK113" s="364"/>
      <c r="BSL113" s="364"/>
      <c r="BSM113" s="364"/>
      <c r="BSN113" s="364"/>
      <c r="BSO113" s="364"/>
      <c r="BSP113" s="364"/>
      <c r="BSQ113" s="364"/>
      <c r="BSR113" s="364"/>
      <c r="BSS113" s="364"/>
      <c r="BST113" s="364"/>
      <c r="BSU113" s="364"/>
      <c r="BSV113" s="364"/>
      <c r="BSW113" s="364"/>
      <c r="BSX113" s="364"/>
      <c r="BSY113" s="364"/>
      <c r="BSZ113" s="364"/>
      <c r="BTA113" s="364"/>
      <c r="BTB113" s="364"/>
      <c r="BTC113" s="364"/>
      <c r="BTD113" s="364"/>
      <c r="BTE113" s="364"/>
      <c r="BTF113" s="364"/>
      <c r="BTG113" s="364"/>
      <c r="BTH113" s="364"/>
      <c r="BTI113" s="364"/>
      <c r="BTJ113" s="364"/>
      <c r="BTK113" s="364"/>
      <c r="BTL113" s="364"/>
      <c r="BTM113" s="364"/>
      <c r="BTN113" s="364"/>
      <c r="BTO113" s="364"/>
      <c r="BTP113" s="364"/>
      <c r="BTQ113" s="364"/>
      <c r="BTR113" s="364"/>
      <c r="BTS113" s="364"/>
      <c r="BTT113" s="364"/>
      <c r="BTU113" s="364"/>
      <c r="BTV113" s="364"/>
      <c r="BTW113" s="364"/>
      <c r="BTX113" s="364"/>
      <c r="BTY113" s="364"/>
      <c r="BTZ113" s="364"/>
      <c r="BUA113" s="364"/>
      <c r="BUB113" s="364"/>
      <c r="BUC113" s="364"/>
      <c r="BUD113" s="364"/>
      <c r="BUE113" s="364"/>
      <c r="BUF113" s="364"/>
      <c r="BUG113" s="364"/>
      <c r="BUH113" s="364"/>
      <c r="BUI113" s="364"/>
      <c r="BUJ113" s="364"/>
      <c r="BUK113" s="364"/>
      <c r="BUL113" s="364"/>
      <c r="BUM113" s="364"/>
      <c r="BUN113" s="364"/>
      <c r="BUO113" s="364"/>
      <c r="BUP113" s="364"/>
      <c r="BUQ113" s="364"/>
      <c r="BUR113" s="364"/>
      <c r="BUS113" s="364"/>
      <c r="BUT113" s="364"/>
      <c r="BUU113" s="364"/>
      <c r="BUV113" s="364"/>
      <c r="BUW113" s="364"/>
      <c r="BUX113" s="364"/>
      <c r="BUY113" s="364"/>
      <c r="BUZ113" s="364"/>
      <c r="BVA113" s="364"/>
      <c r="BVB113" s="364"/>
      <c r="BVC113" s="364"/>
      <c r="BVD113" s="364"/>
      <c r="BVE113" s="364"/>
      <c r="BVF113" s="364"/>
      <c r="BVG113" s="364"/>
      <c r="BVH113" s="364"/>
      <c r="BVI113" s="364"/>
      <c r="BVJ113" s="364"/>
      <c r="BVK113" s="364"/>
      <c r="BVL113" s="364"/>
      <c r="BVM113" s="364"/>
      <c r="BVN113" s="364"/>
      <c r="BVO113" s="364"/>
      <c r="BVP113" s="364"/>
      <c r="BVQ113" s="364"/>
      <c r="BVR113" s="364"/>
      <c r="BVS113" s="364"/>
      <c r="BVT113" s="364"/>
      <c r="BVU113" s="364"/>
      <c r="BVV113" s="364"/>
      <c r="BVW113" s="364"/>
      <c r="BVX113" s="364"/>
      <c r="BVY113" s="364"/>
      <c r="BVZ113" s="364"/>
      <c r="BWA113" s="364"/>
      <c r="BWB113" s="364"/>
      <c r="BWC113" s="364"/>
      <c r="BWD113" s="364"/>
      <c r="BWE113" s="364"/>
      <c r="BWF113" s="364"/>
      <c r="BWG113" s="364"/>
      <c r="BWH113" s="364"/>
      <c r="BWI113" s="364"/>
      <c r="BWJ113" s="364"/>
      <c r="BWK113" s="364"/>
      <c r="BWL113" s="364"/>
      <c r="BWM113" s="364"/>
      <c r="BWN113" s="364"/>
      <c r="BWO113" s="364"/>
      <c r="BWP113" s="364"/>
      <c r="BWQ113" s="364"/>
      <c r="BWR113" s="364"/>
      <c r="BWS113" s="364"/>
      <c r="BWT113" s="364"/>
      <c r="BWU113" s="364"/>
      <c r="BWV113" s="364"/>
      <c r="BWW113" s="364"/>
      <c r="BWX113" s="364"/>
      <c r="BWY113" s="364"/>
      <c r="BWZ113" s="364"/>
      <c r="BXA113" s="364"/>
      <c r="BXB113" s="364"/>
      <c r="BXC113" s="364"/>
      <c r="BXD113" s="364"/>
      <c r="BXE113" s="364"/>
      <c r="BXF113" s="364"/>
      <c r="BXG113" s="364"/>
      <c r="BXH113" s="364"/>
      <c r="BXI113" s="364"/>
      <c r="BXJ113" s="364"/>
      <c r="BXK113" s="364"/>
      <c r="BXL113" s="364"/>
      <c r="BXM113" s="364"/>
      <c r="BXN113" s="364"/>
      <c r="BXO113" s="364"/>
      <c r="BXP113" s="364"/>
      <c r="BXQ113" s="364"/>
      <c r="BXR113" s="364"/>
      <c r="BXS113" s="364"/>
      <c r="BXT113" s="364"/>
      <c r="BXU113" s="364"/>
      <c r="BXV113" s="364"/>
      <c r="BXW113" s="364"/>
      <c r="BXX113" s="364"/>
      <c r="BXY113" s="364"/>
      <c r="BXZ113" s="364"/>
      <c r="BYA113" s="364"/>
      <c r="BYB113" s="364"/>
      <c r="BYC113" s="364"/>
      <c r="BYD113" s="364"/>
      <c r="BYE113" s="364"/>
      <c r="BYF113" s="364"/>
      <c r="BYG113" s="364"/>
      <c r="BYH113" s="364"/>
      <c r="BYI113" s="364"/>
      <c r="BYJ113" s="364"/>
      <c r="BYK113" s="364"/>
      <c r="BYL113" s="364"/>
      <c r="BYM113" s="364"/>
      <c r="BYN113" s="364"/>
      <c r="BYO113" s="364"/>
      <c r="BYP113" s="364"/>
      <c r="BYQ113" s="364"/>
      <c r="BYR113" s="364"/>
      <c r="BYS113" s="364"/>
      <c r="BYT113" s="364"/>
      <c r="BYU113" s="364"/>
      <c r="BYV113" s="364"/>
      <c r="BYW113" s="364"/>
      <c r="BYX113" s="364"/>
      <c r="BYY113" s="364"/>
      <c r="BYZ113" s="364"/>
      <c r="BZA113" s="364"/>
      <c r="BZB113" s="364"/>
      <c r="BZC113" s="364"/>
      <c r="BZD113" s="364"/>
      <c r="BZE113" s="364"/>
      <c r="BZF113" s="364"/>
      <c r="BZG113" s="364"/>
      <c r="BZH113" s="364"/>
      <c r="BZI113" s="364"/>
      <c r="BZJ113" s="364"/>
      <c r="BZK113" s="364"/>
      <c r="BZL113" s="364"/>
      <c r="BZM113" s="364"/>
      <c r="BZN113" s="364"/>
      <c r="BZO113" s="364"/>
      <c r="BZP113" s="364"/>
      <c r="BZQ113" s="364"/>
      <c r="BZR113" s="364"/>
      <c r="BZS113" s="364"/>
      <c r="BZT113" s="364"/>
      <c r="BZU113" s="364"/>
      <c r="BZV113" s="364"/>
      <c r="BZW113" s="364"/>
      <c r="BZX113" s="364"/>
      <c r="BZY113" s="364"/>
      <c r="BZZ113" s="364"/>
      <c r="CAA113" s="364"/>
      <c r="CAB113" s="364"/>
      <c r="CAC113" s="364"/>
      <c r="CAD113" s="364"/>
      <c r="CAE113" s="364"/>
      <c r="CAF113" s="364"/>
      <c r="CAG113" s="364"/>
      <c r="CAH113" s="364"/>
      <c r="CAI113" s="364"/>
      <c r="CAJ113" s="364"/>
      <c r="CAK113" s="364"/>
      <c r="CAL113" s="364"/>
      <c r="CAM113" s="364"/>
      <c r="CAN113" s="364"/>
      <c r="CAO113" s="364"/>
      <c r="CAP113" s="364"/>
      <c r="CAQ113" s="364"/>
      <c r="CAR113" s="364"/>
      <c r="CAS113" s="364"/>
      <c r="CAT113" s="364"/>
      <c r="CAU113" s="364"/>
      <c r="CAV113" s="364"/>
      <c r="CAW113" s="364"/>
      <c r="CAX113" s="364"/>
      <c r="CAY113" s="364"/>
      <c r="CAZ113" s="364"/>
      <c r="CBA113" s="364"/>
      <c r="CBB113" s="364"/>
      <c r="CBC113" s="364"/>
      <c r="CBD113" s="364"/>
      <c r="CBE113" s="364"/>
      <c r="CBF113" s="364"/>
      <c r="CBG113" s="364"/>
      <c r="CBH113" s="364"/>
      <c r="CBI113" s="364"/>
      <c r="CBJ113" s="364"/>
      <c r="CBK113" s="364"/>
      <c r="CBL113" s="364"/>
      <c r="CBM113" s="364"/>
      <c r="CBN113" s="364"/>
      <c r="CBO113" s="364"/>
      <c r="CBP113" s="364"/>
      <c r="CBQ113" s="364"/>
      <c r="CBR113" s="364"/>
      <c r="CBS113" s="364"/>
      <c r="CBT113" s="364"/>
      <c r="CBU113" s="364"/>
      <c r="CBV113" s="364"/>
      <c r="CBW113" s="364"/>
      <c r="CBX113" s="364"/>
      <c r="CBY113" s="364"/>
      <c r="CBZ113" s="364"/>
      <c r="CCA113" s="364"/>
      <c r="CCB113" s="364"/>
      <c r="CCC113" s="364"/>
      <c r="CCD113" s="364"/>
      <c r="CCE113" s="364"/>
      <c r="CCF113" s="364"/>
      <c r="CCG113" s="364"/>
      <c r="CCH113" s="364"/>
      <c r="CCI113" s="364"/>
      <c r="CCJ113" s="364"/>
      <c r="CCK113" s="364"/>
      <c r="CCL113" s="364"/>
      <c r="CCM113" s="364"/>
      <c r="CCN113" s="364"/>
      <c r="CCO113" s="364"/>
      <c r="CCP113" s="364"/>
      <c r="CCQ113" s="364"/>
      <c r="CCR113" s="364"/>
      <c r="CCS113" s="364"/>
      <c r="CCT113" s="364"/>
      <c r="CCU113" s="364"/>
      <c r="CCV113" s="364"/>
      <c r="CCW113" s="364"/>
      <c r="CCX113" s="364"/>
      <c r="CCY113" s="364"/>
      <c r="CCZ113" s="364"/>
      <c r="CDA113" s="364"/>
      <c r="CDB113" s="364"/>
      <c r="CDC113" s="364"/>
      <c r="CDD113" s="364"/>
      <c r="CDE113" s="364"/>
      <c r="CDF113" s="364"/>
      <c r="CDG113" s="364"/>
      <c r="CDH113" s="364"/>
      <c r="CDI113" s="364"/>
      <c r="CDJ113" s="364"/>
      <c r="CDK113" s="364"/>
      <c r="CDL113" s="364"/>
      <c r="CDM113" s="364"/>
      <c r="CDN113" s="364"/>
      <c r="CDO113" s="364"/>
      <c r="CDP113" s="364"/>
      <c r="CDQ113" s="364"/>
      <c r="CDR113" s="364"/>
      <c r="CDS113" s="364"/>
      <c r="CDT113" s="364"/>
      <c r="CDU113" s="364"/>
      <c r="CDV113" s="364"/>
      <c r="CDW113" s="364"/>
      <c r="CDX113" s="364"/>
      <c r="CDY113" s="364"/>
      <c r="CDZ113" s="364"/>
      <c r="CEA113" s="364"/>
      <c r="CEB113" s="364"/>
      <c r="CEC113" s="364"/>
      <c r="CED113" s="364"/>
      <c r="CEE113" s="364"/>
      <c r="CEF113" s="364"/>
      <c r="CEG113" s="364"/>
      <c r="CEH113" s="364"/>
      <c r="CEI113" s="364"/>
      <c r="CEJ113" s="364"/>
      <c r="CEK113" s="364"/>
      <c r="CEL113" s="364"/>
      <c r="CEM113" s="364"/>
      <c r="CEN113" s="364"/>
      <c r="CEO113" s="364"/>
      <c r="CEP113" s="364"/>
      <c r="CEQ113" s="364"/>
      <c r="CER113" s="364"/>
      <c r="CES113" s="364"/>
      <c r="CET113" s="364"/>
      <c r="CEU113" s="364"/>
      <c r="CEV113" s="364"/>
      <c r="CEW113" s="364"/>
      <c r="CEX113" s="364"/>
      <c r="CEY113" s="364"/>
      <c r="CEZ113" s="364"/>
      <c r="CFA113" s="364"/>
      <c r="CFB113" s="364"/>
      <c r="CFC113" s="364"/>
      <c r="CFD113" s="364"/>
      <c r="CFE113" s="364"/>
      <c r="CFF113" s="364"/>
      <c r="CFG113" s="364"/>
      <c r="CFH113" s="364"/>
      <c r="CFI113" s="364"/>
      <c r="CFJ113" s="364"/>
      <c r="CFK113" s="364"/>
      <c r="CFL113" s="364"/>
      <c r="CFM113" s="364"/>
      <c r="CFN113" s="364"/>
      <c r="CFO113" s="364"/>
      <c r="CFP113" s="364"/>
      <c r="CFQ113" s="364"/>
      <c r="CFR113" s="364"/>
      <c r="CFS113" s="364"/>
      <c r="CFT113" s="364"/>
      <c r="CFU113" s="364"/>
      <c r="CFV113" s="364"/>
      <c r="CFW113" s="364"/>
      <c r="CFX113" s="364"/>
      <c r="CFY113" s="364"/>
      <c r="CFZ113" s="364"/>
      <c r="CGA113" s="364"/>
      <c r="CGB113" s="364"/>
      <c r="CGC113" s="364"/>
      <c r="CGD113" s="364"/>
      <c r="CGE113" s="364"/>
      <c r="CGF113" s="364"/>
      <c r="CGG113" s="364"/>
      <c r="CGH113" s="364"/>
      <c r="CGI113" s="364"/>
      <c r="CGJ113" s="364"/>
      <c r="CGK113" s="364"/>
      <c r="CGL113" s="364"/>
      <c r="CGM113" s="364"/>
      <c r="CGN113" s="364"/>
      <c r="CGO113" s="364"/>
      <c r="CGP113" s="364"/>
      <c r="CGQ113" s="364"/>
      <c r="CGR113" s="364"/>
      <c r="CGS113" s="364"/>
      <c r="CGT113" s="364"/>
      <c r="CGU113" s="364"/>
      <c r="CGV113" s="364"/>
      <c r="CGW113" s="364"/>
      <c r="CGX113" s="364"/>
      <c r="CGY113" s="364"/>
      <c r="CGZ113" s="364"/>
      <c r="CHA113" s="364"/>
      <c r="CHB113" s="364"/>
      <c r="CHC113" s="364"/>
      <c r="CHD113" s="364"/>
      <c r="CHE113" s="364"/>
      <c r="CHF113" s="364"/>
      <c r="CHG113" s="364"/>
      <c r="CHH113" s="364"/>
      <c r="CHI113" s="364"/>
      <c r="CHJ113" s="364"/>
      <c r="CHK113" s="364"/>
      <c r="CHL113" s="364"/>
      <c r="CHM113" s="364"/>
      <c r="CHN113" s="364"/>
      <c r="CHO113" s="364"/>
      <c r="CHP113" s="364"/>
      <c r="CHQ113" s="364"/>
      <c r="CHR113" s="364"/>
      <c r="CHS113" s="364"/>
      <c r="CHT113" s="364"/>
      <c r="CHU113" s="364"/>
      <c r="CHV113" s="364"/>
      <c r="CHW113" s="364"/>
      <c r="CHX113" s="364"/>
      <c r="CHY113" s="364"/>
      <c r="CHZ113" s="364"/>
      <c r="CIA113" s="364"/>
      <c r="CIB113" s="364"/>
      <c r="CIC113" s="364"/>
      <c r="CID113" s="364"/>
      <c r="CIE113" s="364"/>
      <c r="CIF113" s="364"/>
      <c r="CIG113" s="364"/>
      <c r="CIH113" s="364"/>
      <c r="CII113" s="364"/>
      <c r="CIJ113" s="364"/>
      <c r="CIK113" s="364"/>
      <c r="CIL113" s="364"/>
      <c r="CIM113" s="364"/>
      <c r="CIN113" s="364"/>
      <c r="CIO113" s="364"/>
      <c r="CIP113" s="364"/>
      <c r="CIQ113" s="364"/>
      <c r="CIR113" s="364"/>
      <c r="CIS113" s="364"/>
      <c r="CIT113" s="364"/>
      <c r="CIU113" s="364"/>
      <c r="CIV113" s="364"/>
      <c r="CIW113" s="364"/>
      <c r="CIX113" s="364"/>
      <c r="CIY113" s="364"/>
      <c r="CIZ113" s="364"/>
      <c r="CJA113" s="364"/>
      <c r="CJB113" s="364"/>
      <c r="CJC113" s="364"/>
      <c r="CJD113" s="364"/>
      <c r="CJE113" s="364"/>
      <c r="CJF113" s="364"/>
      <c r="CJG113" s="364"/>
      <c r="CJH113" s="364"/>
      <c r="CJI113" s="364"/>
      <c r="CJJ113" s="364"/>
      <c r="CJK113" s="364"/>
      <c r="CJL113" s="364"/>
      <c r="CJM113" s="364"/>
      <c r="CJN113" s="364"/>
      <c r="CJO113" s="364"/>
      <c r="CJP113" s="364"/>
      <c r="CJQ113" s="364"/>
      <c r="CJR113" s="364"/>
      <c r="CJS113" s="364"/>
      <c r="CJT113" s="364"/>
      <c r="CJU113" s="364"/>
      <c r="CJV113" s="364"/>
      <c r="CJW113" s="364"/>
      <c r="CJX113" s="364"/>
      <c r="CJY113" s="364"/>
      <c r="CJZ113" s="364"/>
      <c r="CKA113" s="364"/>
      <c r="CKB113" s="364"/>
      <c r="CKC113" s="364"/>
      <c r="CKD113" s="364"/>
      <c r="CKE113" s="364"/>
      <c r="CKF113" s="364"/>
      <c r="CKG113" s="364"/>
      <c r="CKH113" s="364"/>
      <c r="CKI113" s="364"/>
      <c r="CKJ113" s="364"/>
      <c r="CKK113" s="364"/>
      <c r="CKL113" s="364"/>
      <c r="CKM113" s="364"/>
      <c r="CKN113" s="364"/>
      <c r="CKO113" s="364"/>
      <c r="CKP113" s="364"/>
      <c r="CKQ113" s="364"/>
      <c r="CKR113" s="364"/>
      <c r="CKS113" s="364"/>
      <c r="CKT113" s="364"/>
      <c r="CKU113" s="364"/>
      <c r="CKV113" s="364"/>
      <c r="CKW113" s="364"/>
      <c r="CKX113" s="364"/>
      <c r="CKY113" s="364"/>
      <c r="CKZ113" s="364"/>
      <c r="CLA113" s="364"/>
      <c r="CLB113" s="364"/>
      <c r="CLC113" s="364"/>
      <c r="CLD113" s="364"/>
      <c r="CLE113" s="364"/>
      <c r="CLF113" s="364"/>
      <c r="CLG113" s="364"/>
      <c r="CLH113" s="364"/>
      <c r="CLI113" s="364"/>
      <c r="CLJ113" s="364"/>
      <c r="CLK113" s="364"/>
      <c r="CLL113" s="364"/>
      <c r="CLM113" s="364"/>
      <c r="CLN113" s="364"/>
      <c r="CLO113" s="364"/>
      <c r="CLP113" s="364"/>
      <c r="CLQ113" s="364"/>
      <c r="CLR113" s="364"/>
      <c r="CLS113" s="364"/>
      <c r="CLT113" s="364"/>
      <c r="CLU113" s="364"/>
      <c r="CLV113" s="364"/>
      <c r="CLW113" s="364"/>
      <c r="CLX113" s="364"/>
      <c r="CLY113" s="364"/>
      <c r="CLZ113" s="364"/>
      <c r="CMA113" s="364"/>
      <c r="CMB113" s="364"/>
      <c r="CMC113" s="364"/>
      <c r="CMD113" s="364"/>
      <c r="CME113" s="364"/>
      <c r="CMF113" s="364"/>
      <c r="CMG113" s="364"/>
      <c r="CMH113" s="364"/>
      <c r="CMI113" s="364"/>
      <c r="CMJ113" s="364"/>
      <c r="CMK113" s="364"/>
      <c r="CML113" s="364"/>
      <c r="CMM113" s="364"/>
      <c r="CMN113" s="364"/>
      <c r="CMO113" s="364"/>
      <c r="CMP113" s="364"/>
      <c r="CMQ113" s="364"/>
      <c r="CMR113" s="364"/>
      <c r="CMS113" s="364"/>
      <c r="CMT113" s="364"/>
      <c r="CMU113" s="364"/>
      <c r="CMV113" s="364"/>
      <c r="CMW113" s="364"/>
      <c r="CMX113" s="364"/>
      <c r="CMY113" s="364"/>
      <c r="CMZ113" s="364"/>
      <c r="CNA113" s="364"/>
      <c r="CNB113" s="364"/>
      <c r="CNC113" s="364"/>
      <c r="CND113" s="364"/>
      <c r="CNE113" s="364"/>
      <c r="CNF113" s="364"/>
      <c r="CNG113" s="364"/>
      <c r="CNH113" s="364"/>
      <c r="CNI113" s="364"/>
      <c r="CNJ113" s="364"/>
      <c r="CNK113" s="364"/>
      <c r="CNL113" s="364"/>
      <c r="CNM113" s="364"/>
      <c r="CNN113" s="364"/>
      <c r="CNO113" s="364"/>
      <c r="CNP113" s="364"/>
      <c r="CNQ113" s="364"/>
      <c r="CNR113" s="364"/>
      <c r="CNS113" s="364"/>
      <c r="CNT113" s="364"/>
      <c r="CNU113" s="364"/>
      <c r="CNV113" s="364"/>
      <c r="CNW113" s="364"/>
      <c r="CNX113" s="364"/>
      <c r="CNY113" s="364"/>
      <c r="CNZ113" s="364"/>
      <c r="COA113" s="364"/>
      <c r="COB113" s="364"/>
      <c r="COC113" s="364"/>
      <c r="COD113" s="364"/>
      <c r="COE113" s="364"/>
      <c r="COF113" s="364"/>
      <c r="COG113" s="364"/>
      <c r="COH113" s="364"/>
      <c r="COI113" s="364"/>
      <c r="COJ113" s="364"/>
      <c r="COK113" s="364"/>
      <c r="COL113" s="364"/>
      <c r="COM113" s="364"/>
      <c r="CON113" s="364"/>
      <c r="COO113" s="364"/>
      <c r="COP113" s="364"/>
      <c r="COQ113" s="364"/>
      <c r="COR113" s="364"/>
      <c r="COS113" s="364"/>
      <c r="COT113" s="364"/>
      <c r="COU113" s="364"/>
      <c r="COV113" s="364"/>
      <c r="COW113" s="364"/>
      <c r="COX113" s="364"/>
      <c r="COY113" s="364"/>
      <c r="COZ113" s="364"/>
      <c r="CPA113" s="364"/>
      <c r="CPB113" s="364"/>
      <c r="CPC113" s="364"/>
      <c r="CPD113" s="364"/>
      <c r="CPE113" s="364"/>
      <c r="CPF113" s="364"/>
      <c r="CPG113" s="364"/>
      <c r="CPH113" s="364"/>
      <c r="CPI113" s="364"/>
      <c r="CPJ113" s="364"/>
      <c r="CPK113" s="364"/>
      <c r="CPL113" s="364"/>
      <c r="CPM113" s="364"/>
      <c r="CPN113" s="364"/>
      <c r="CPO113" s="364"/>
      <c r="CPP113" s="364"/>
      <c r="CPQ113" s="364"/>
      <c r="CPR113" s="364"/>
      <c r="CPS113" s="364"/>
      <c r="CPT113" s="364"/>
      <c r="CPU113" s="364"/>
      <c r="CPV113" s="364"/>
      <c r="CPW113" s="364"/>
      <c r="CPX113" s="364"/>
      <c r="CPY113" s="364"/>
      <c r="CPZ113" s="364"/>
      <c r="CQA113" s="364"/>
      <c r="CQB113" s="364"/>
      <c r="CQC113" s="364"/>
      <c r="CQD113" s="364"/>
      <c r="CQE113" s="364"/>
      <c r="CQF113" s="364"/>
      <c r="CQG113" s="364"/>
      <c r="CQH113" s="364"/>
      <c r="CQI113" s="364"/>
      <c r="CQJ113" s="364"/>
      <c r="CQK113" s="364"/>
      <c r="CQL113" s="364"/>
      <c r="CQM113" s="364"/>
      <c r="CQN113" s="364"/>
      <c r="CQO113" s="364"/>
      <c r="CQP113" s="364"/>
      <c r="CQQ113" s="364"/>
      <c r="CQR113" s="364"/>
      <c r="CQS113" s="364"/>
      <c r="CQT113" s="364"/>
      <c r="CQU113" s="364"/>
      <c r="CQV113" s="364"/>
      <c r="CQW113" s="364"/>
      <c r="CQX113" s="364"/>
      <c r="CQY113" s="364"/>
      <c r="CQZ113" s="364"/>
      <c r="CRA113" s="364"/>
      <c r="CRB113" s="364"/>
      <c r="CRC113" s="364"/>
      <c r="CRD113" s="364"/>
      <c r="CRE113" s="364"/>
      <c r="CRF113" s="364"/>
      <c r="CRG113" s="364"/>
      <c r="CRH113" s="364"/>
      <c r="CRI113" s="364"/>
      <c r="CRJ113" s="364"/>
      <c r="CRK113" s="364"/>
      <c r="CRL113" s="364"/>
      <c r="CRM113" s="364"/>
      <c r="CRN113" s="364"/>
      <c r="CRO113" s="364"/>
      <c r="CRP113" s="364"/>
      <c r="CRQ113" s="364"/>
      <c r="CRR113" s="364"/>
      <c r="CRS113" s="364"/>
      <c r="CRT113" s="364"/>
      <c r="CRU113" s="364"/>
      <c r="CRV113" s="364"/>
      <c r="CRW113" s="364"/>
      <c r="CRX113" s="364"/>
      <c r="CRY113" s="364"/>
      <c r="CRZ113" s="364"/>
      <c r="CSA113" s="364"/>
      <c r="CSB113" s="364"/>
      <c r="CSC113" s="364"/>
      <c r="CSD113" s="364"/>
      <c r="CSE113" s="364"/>
      <c r="CSF113" s="364"/>
      <c r="CSG113" s="364"/>
      <c r="CSH113" s="364"/>
      <c r="CSI113" s="364"/>
      <c r="CSJ113" s="364"/>
      <c r="CSK113" s="364"/>
      <c r="CSL113" s="364"/>
      <c r="CSM113" s="364"/>
      <c r="CSN113" s="364"/>
      <c r="CSO113" s="364"/>
      <c r="CSP113" s="364"/>
      <c r="CSQ113" s="364"/>
      <c r="CSR113" s="364"/>
      <c r="CSS113" s="364"/>
      <c r="CST113" s="364"/>
      <c r="CSU113" s="364"/>
      <c r="CSV113" s="364"/>
      <c r="CSW113" s="364"/>
      <c r="CSX113" s="364"/>
      <c r="CSY113" s="364"/>
      <c r="CSZ113" s="364"/>
      <c r="CTA113" s="364"/>
      <c r="CTB113" s="364"/>
      <c r="CTC113" s="364"/>
      <c r="CTD113" s="364"/>
      <c r="CTE113" s="364"/>
      <c r="CTF113" s="364"/>
      <c r="CTG113" s="364"/>
      <c r="CTH113" s="364"/>
      <c r="CTI113" s="364"/>
      <c r="CTJ113" s="364"/>
      <c r="CTK113" s="364"/>
      <c r="CTL113" s="364"/>
      <c r="CTM113" s="364"/>
      <c r="CTN113" s="364"/>
      <c r="CTO113" s="364"/>
      <c r="CTP113" s="364"/>
      <c r="CTQ113" s="364"/>
      <c r="CTR113" s="364"/>
      <c r="CTS113" s="364"/>
      <c r="CTT113" s="364"/>
      <c r="CTU113" s="364"/>
      <c r="CTV113" s="364"/>
      <c r="CTW113" s="364"/>
      <c r="CTX113" s="364"/>
      <c r="CTY113" s="364"/>
      <c r="CTZ113" s="364"/>
      <c r="CUA113" s="364"/>
      <c r="CUB113" s="364"/>
      <c r="CUC113" s="364"/>
      <c r="CUD113" s="364"/>
      <c r="CUE113" s="364"/>
      <c r="CUF113" s="364"/>
      <c r="CUG113" s="364"/>
      <c r="CUH113" s="364"/>
      <c r="CUI113" s="364"/>
      <c r="CUJ113" s="364"/>
      <c r="CUK113" s="364"/>
      <c r="CUL113" s="364"/>
      <c r="CUM113" s="364"/>
      <c r="CUN113" s="364"/>
      <c r="CUO113" s="364"/>
      <c r="CUP113" s="364"/>
      <c r="CUQ113" s="364"/>
      <c r="CUR113" s="364"/>
      <c r="CUS113" s="364"/>
      <c r="CUT113" s="364"/>
      <c r="CUU113" s="364"/>
      <c r="CUV113" s="364"/>
      <c r="CUW113" s="364"/>
      <c r="CUX113" s="364"/>
      <c r="CUY113" s="364"/>
      <c r="CUZ113" s="364"/>
      <c r="CVA113" s="364"/>
      <c r="CVB113" s="364"/>
      <c r="CVC113" s="364"/>
      <c r="CVD113" s="364"/>
      <c r="CVE113" s="364"/>
      <c r="CVF113" s="364"/>
      <c r="CVG113" s="364"/>
      <c r="CVH113" s="364"/>
      <c r="CVI113" s="364"/>
      <c r="CVJ113" s="364"/>
      <c r="CVK113" s="364"/>
      <c r="CVL113" s="364"/>
      <c r="CVM113" s="364"/>
      <c r="CVN113" s="364"/>
      <c r="CVO113" s="364"/>
      <c r="CVP113" s="364"/>
      <c r="CVQ113" s="364"/>
      <c r="CVR113" s="364"/>
      <c r="CVS113" s="364"/>
      <c r="CVT113" s="364"/>
      <c r="CVU113" s="364"/>
      <c r="CVV113" s="364"/>
      <c r="CVW113" s="364"/>
      <c r="CVX113" s="364"/>
      <c r="CVY113" s="364"/>
      <c r="CVZ113" s="364"/>
      <c r="CWA113" s="364"/>
      <c r="CWB113" s="364"/>
      <c r="CWC113" s="364"/>
      <c r="CWD113" s="364"/>
      <c r="CWE113" s="364"/>
      <c r="CWF113" s="364"/>
      <c r="CWG113" s="364"/>
      <c r="CWH113" s="364"/>
      <c r="CWI113" s="364"/>
      <c r="CWJ113" s="364"/>
      <c r="CWK113" s="364"/>
      <c r="CWL113" s="364"/>
      <c r="CWM113" s="364"/>
      <c r="CWN113" s="364"/>
      <c r="CWO113" s="364"/>
      <c r="CWP113" s="364"/>
      <c r="CWQ113" s="364"/>
      <c r="CWR113" s="364"/>
      <c r="CWS113" s="364"/>
      <c r="CWT113" s="364"/>
      <c r="CWU113" s="364"/>
      <c r="CWV113" s="364"/>
      <c r="CWW113" s="364"/>
      <c r="CWX113" s="364"/>
      <c r="CWY113" s="364"/>
      <c r="CWZ113" s="364"/>
      <c r="CXA113" s="364"/>
      <c r="CXB113" s="364"/>
      <c r="CXC113" s="364"/>
      <c r="CXD113" s="364"/>
      <c r="CXE113" s="364"/>
      <c r="CXF113" s="364"/>
      <c r="CXG113" s="364"/>
      <c r="CXH113" s="364"/>
      <c r="CXI113" s="364"/>
      <c r="CXJ113" s="364"/>
      <c r="CXK113" s="364"/>
      <c r="CXL113" s="364"/>
      <c r="CXM113" s="364"/>
      <c r="CXN113" s="364"/>
      <c r="CXO113" s="364"/>
      <c r="CXP113" s="364"/>
      <c r="CXQ113" s="364"/>
      <c r="CXR113" s="364"/>
      <c r="CXS113" s="364"/>
      <c r="CXT113" s="364"/>
      <c r="CXU113" s="364"/>
      <c r="CXV113" s="364"/>
      <c r="CXW113" s="364"/>
      <c r="CXX113" s="364"/>
      <c r="CXY113" s="364"/>
      <c r="CXZ113" s="364"/>
      <c r="CYA113" s="364"/>
      <c r="CYB113" s="364"/>
      <c r="CYC113" s="364"/>
      <c r="CYD113" s="364"/>
      <c r="CYE113" s="364"/>
      <c r="CYF113" s="364"/>
      <c r="CYG113" s="364"/>
      <c r="CYH113" s="364"/>
      <c r="CYI113" s="364"/>
      <c r="CYJ113" s="364"/>
      <c r="CYK113" s="364"/>
      <c r="CYL113" s="364"/>
      <c r="CYM113" s="364"/>
      <c r="CYN113" s="364"/>
      <c r="CYO113" s="364"/>
      <c r="CYP113" s="364"/>
      <c r="CYQ113" s="364"/>
      <c r="CYR113" s="364"/>
      <c r="CYS113" s="364"/>
      <c r="CYT113" s="364"/>
      <c r="CYU113" s="364"/>
      <c r="CYV113" s="364"/>
      <c r="CYW113" s="364"/>
      <c r="CYX113" s="364"/>
      <c r="CYY113" s="364"/>
      <c r="CYZ113" s="364"/>
      <c r="CZA113" s="364"/>
      <c r="CZB113" s="364"/>
      <c r="CZC113" s="364"/>
      <c r="CZD113" s="364"/>
      <c r="CZE113" s="364"/>
      <c r="CZF113" s="364"/>
      <c r="CZG113" s="364"/>
      <c r="CZH113" s="364"/>
      <c r="CZI113" s="364"/>
      <c r="CZJ113" s="364"/>
      <c r="CZK113" s="364"/>
      <c r="CZL113" s="364"/>
      <c r="CZM113" s="364"/>
      <c r="CZN113" s="364"/>
      <c r="CZO113" s="364"/>
      <c r="CZP113" s="364"/>
      <c r="CZQ113" s="364"/>
      <c r="CZR113" s="364"/>
      <c r="CZS113" s="364"/>
      <c r="CZT113" s="364"/>
      <c r="CZU113" s="364"/>
      <c r="CZV113" s="364"/>
      <c r="CZW113" s="364"/>
      <c r="CZX113" s="364"/>
      <c r="CZY113" s="364"/>
      <c r="CZZ113" s="364"/>
      <c r="DAA113" s="364"/>
      <c r="DAB113" s="364"/>
      <c r="DAC113" s="364"/>
      <c r="DAD113" s="364"/>
      <c r="DAE113" s="364"/>
      <c r="DAF113" s="364"/>
      <c r="DAG113" s="364"/>
      <c r="DAH113" s="364"/>
      <c r="DAI113" s="364"/>
      <c r="DAJ113" s="364"/>
      <c r="DAK113" s="364"/>
      <c r="DAL113" s="364"/>
      <c r="DAM113" s="364"/>
      <c r="DAN113" s="364"/>
      <c r="DAO113" s="364"/>
      <c r="DAP113" s="364"/>
      <c r="DAQ113" s="364"/>
      <c r="DAR113" s="364"/>
      <c r="DAS113" s="364"/>
      <c r="DAT113" s="364"/>
      <c r="DAU113" s="364"/>
      <c r="DAV113" s="364"/>
      <c r="DAW113" s="364"/>
      <c r="DAX113" s="364"/>
      <c r="DAY113" s="364"/>
      <c r="DAZ113" s="364"/>
      <c r="DBA113" s="364"/>
      <c r="DBB113" s="364"/>
      <c r="DBC113" s="364"/>
      <c r="DBD113" s="364"/>
      <c r="DBE113" s="364"/>
      <c r="DBF113" s="364"/>
      <c r="DBG113" s="364"/>
      <c r="DBH113" s="364"/>
      <c r="DBI113" s="364"/>
      <c r="DBJ113" s="364"/>
      <c r="DBK113" s="364"/>
      <c r="DBL113" s="364"/>
      <c r="DBM113" s="364"/>
      <c r="DBN113" s="364"/>
      <c r="DBO113" s="364"/>
      <c r="DBP113" s="364"/>
      <c r="DBQ113" s="364"/>
      <c r="DBR113" s="364"/>
      <c r="DBS113" s="364"/>
      <c r="DBT113" s="364"/>
      <c r="DBU113" s="364"/>
      <c r="DBV113" s="364"/>
      <c r="DBW113" s="364"/>
      <c r="DBX113" s="364"/>
      <c r="DBY113" s="364"/>
      <c r="DBZ113" s="364"/>
      <c r="DCA113" s="364"/>
      <c r="DCB113" s="364"/>
      <c r="DCC113" s="364"/>
      <c r="DCD113" s="364"/>
      <c r="DCE113" s="364"/>
      <c r="DCF113" s="364"/>
      <c r="DCG113" s="364"/>
      <c r="DCH113" s="364"/>
      <c r="DCI113" s="364"/>
      <c r="DCJ113" s="364"/>
      <c r="DCK113" s="364"/>
      <c r="DCL113" s="364"/>
      <c r="DCM113" s="364"/>
      <c r="DCN113" s="364"/>
      <c r="DCO113" s="364"/>
      <c r="DCP113" s="364"/>
      <c r="DCQ113" s="364"/>
      <c r="DCR113" s="364"/>
      <c r="DCS113" s="364"/>
      <c r="DCT113" s="364"/>
      <c r="DCU113" s="364"/>
      <c r="DCV113" s="364"/>
      <c r="DCW113" s="364"/>
      <c r="DCX113" s="364"/>
      <c r="DCY113" s="364"/>
      <c r="DCZ113" s="364"/>
      <c r="DDA113" s="364"/>
      <c r="DDB113" s="364"/>
      <c r="DDC113" s="364"/>
      <c r="DDD113" s="364"/>
      <c r="DDE113" s="364"/>
      <c r="DDF113" s="364"/>
      <c r="DDG113" s="364"/>
      <c r="DDH113" s="364"/>
      <c r="DDI113" s="364"/>
      <c r="DDJ113" s="364"/>
      <c r="DDK113" s="364"/>
      <c r="DDL113" s="364"/>
      <c r="DDM113" s="364"/>
      <c r="DDN113" s="364"/>
      <c r="DDO113" s="364"/>
      <c r="DDP113" s="364"/>
      <c r="DDQ113" s="364"/>
      <c r="DDR113" s="364"/>
      <c r="DDS113" s="364"/>
      <c r="DDT113" s="364"/>
      <c r="DDU113" s="364"/>
      <c r="DDV113" s="364"/>
      <c r="DDW113" s="364"/>
      <c r="DDX113" s="364"/>
      <c r="DDY113" s="364"/>
      <c r="DDZ113" s="364"/>
      <c r="DEA113" s="364"/>
      <c r="DEB113" s="364"/>
      <c r="DEC113" s="364"/>
      <c r="DED113" s="364"/>
      <c r="DEE113" s="364"/>
      <c r="DEF113" s="364"/>
      <c r="DEG113" s="364"/>
      <c r="DEH113" s="364"/>
      <c r="DEI113" s="364"/>
      <c r="DEJ113" s="364"/>
      <c r="DEK113" s="364"/>
      <c r="DEL113" s="364"/>
      <c r="DEM113" s="364"/>
      <c r="DEN113" s="364"/>
      <c r="DEO113" s="364"/>
      <c r="DEP113" s="364"/>
      <c r="DEQ113" s="364"/>
      <c r="DER113" s="364"/>
      <c r="DES113" s="364"/>
      <c r="DET113" s="364"/>
      <c r="DEU113" s="364"/>
      <c r="DEV113" s="364"/>
      <c r="DEW113" s="364"/>
      <c r="DEX113" s="364"/>
      <c r="DEY113" s="364"/>
      <c r="DEZ113" s="364"/>
      <c r="DFA113" s="364"/>
      <c r="DFB113" s="364"/>
      <c r="DFC113" s="364"/>
      <c r="DFD113" s="364"/>
      <c r="DFE113" s="364"/>
      <c r="DFF113" s="364"/>
      <c r="DFG113" s="364"/>
      <c r="DFH113" s="364"/>
      <c r="DFI113" s="364"/>
      <c r="DFJ113" s="364"/>
      <c r="DFK113" s="364"/>
      <c r="DFL113" s="364"/>
      <c r="DFM113" s="364"/>
      <c r="DFN113" s="364"/>
      <c r="DFO113" s="364"/>
      <c r="DFP113" s="364"/>
      <c r="DFQ113" s="364"/>
      <c r="DFR113" s="364"/>
      <c r="DFS113" s="364"/>
      <c r="DFT113" s="364"/>
      <c r="DFU113" s="364"/>
      <c r="DFV113" s="364"/>
      <c r="DFW113" s="364"/>
      <c r="DFX113" s="364"/>
      <c r="DFY113" s="364"/>
      <c r="DFZ113" s="364"/>
      <c r="DGA113" s="364"/>
      <c r="DGB113" s="364"/>
      <c r="DGC113" s="364"/>
      <c r="DGD113" s="364"/>
      <c r="DGE113" s="364"/>
      <c r="DGF113" s="364"/>
      <c r="DGG113" s="364"/>
      <c r="DGH113" s="364"/>
      <c r="DGI113" s="364"/>
      <c r="DGJ113" s="364"/>
      <c r="DGK113" s="364"/>
      <c r="DGL113" s="364"/>
      <c r="DGM113" s="364"/>
      <c r="DGN113" s="364"/>
      <c r="DGO113" s="364"/>
      <c r="DGP113" s="364"/>
      <c r="DGQ113" s="364"/>
      <c r="DGR113" s="364"/>
      <c r="DGS113" s="364"/>
      <c r="DGT113" s="364"/>
      <c r="DGU113" s="364"/>
      <c r="DGV113" s="364"/>
      <c r="DGW113" s="364"/>
      <c r="DGX113" s="364"/>
      <c r="DGY113" s="364"/>
      <c r="DGZ113" s="364"/>
      <c r="DHA113" s="364"/>
      <c r="DHB113" s="364"/>
      <c r="DHC113" s="364"/>
      <c r="DHD113" s="364"/>
      <c r="DHE113" s="364"/>
      <c r="DHF113" s="364"/>
      <c r="DHG113" s="364"/>
      <c r="DHH113" s="364"/>
      <c r="DHI113" s="364"/>
      <c r="DHJ113" s="364"/>
      <c r="DHK113" s="364"/>
      <c r="DHL113" s="364"/>
      <c r="DHM113" s="364"/>
      <c r="DHN113" s="364"/>
      <c r="DHO113" s="364"/>
      <c r="DHP113" s="364"/>
      <c r="DHQ113" s="364"/>
      <c r="DHR113" s="364"/>
      <c r="DHS113" s="364"/>
      <c r="DHT113" s="364"/>
      <c r="DHU113" s="364"/>
      <c r="DHV113" s="364"/>
      <c r="DHW113" s="364"/>
      <c r="DHX113" s="364"/>
      <c r="DHY113" s="364"/>
      <c r="DHZ113" s="364"/>
      <c r="DIA113" s="364"/>
      <c r="DIB113" s="364"/>
      <c r="DIC113" s="364"/>
      <c r="DID113" s="364"/>
      <c r="DIE113" s="364"/>
      <c r="DIF113" s="364"/>
      <c r="DIG113" s="364"/>
      <c r="DIH113" s="364"/>
      <c r="DII113" s="364"/>
      <c r="DIJ113" s="364"/>
      <c r="DIK113" s="364"/>
      <c r="DIL113" s="364"/>
      <c r="DIM113" s="364"/>
      <c r="DIN113" s="364"/>
      <c r="DIO113" s="364"/>
      <c r="DIP113" s="364"/>
      <c r="DIQ113" s="364"/>
      <c r="DIR113" s="364"/>
      <c r="DIS113" s="364"/>
      <c r="DIT113" s="364"/>
      <c r="DIU113" s="364"/>
      <c r="DIV113" s="364"/>
      <c r="DIW113" s="364"/>
      <c r="DIX113" s="364"/>
      <c r="DIY113" s="364"/>
      <c r="DIZ113" s="364"/>
      <c r="DJA113" s="364"/>
      <c r="DJB113" s="364"/>
      <c r="DJC113" s="364"/>
      <c r="DJD113" s="364"/>
      <c r="DJE113" s="364"/>
      <c r="DJF113" s="364"/>
      <c r="DJG113" s="364"/>
      <c r="DJH113" s="364"/>
      <c r="DJI113" s="364"/>
      <c r="DJJ113" s="364"/>
      <c r="DJK113" s="364"/>
      <c r="DJL113" s="364"/>
      <c r="DJM113" s="364"/>
      <c r="DJN113" s="364"/>
      <c r="DJO113" s="364"/>
      <c r="DJP113" s="364"/>
      <c r="DJQ113" s="364"/>
      <c r="DJR113" s="364"/>
      <c r="DJS113" s="364"/>
      <c r="DJT113" s="364"/>
      <c r="DJU113" s="364"/>
      <c r="DJV113" s="364"/>
      <c r="DJW113" s="364"/>
      <c r="DJX113" s="364"/>
      <c r="DJY113" s="364"/>
      <c r="DJZ113" s="364"/>
      <c r="DKA113" s="364"/>
      <c r="DKB113" s="364"/>
      <c r="DKC113" s="364"/>
      <c r="DKD113" s="364"/>
      <c r="DKE113" s="364"/>
      <c r="DKF113" s="364"/>
      <c r="DKG113" s="364"/>
      <c r="DKH113" s="364"/>
      <c r="DKI113" s="364"/>
      <c r="DKJ113" s="364"/>
      <c r="DKK113" s="364"/>
      <c r="DKL113" s="364"/>
      <c r="DKM113" s="364"/>
      <c r="DKN113" s="364"/>
      <c r="DKO113" s="364"/>
      <c r="DKP113" s="364"/>
      <c r="DKQ113" s="364"/>
      <c r="DKR113" s="364"/>
      <c r="DKS113" s="364"/>
      <c r="DKT113" s="364"/>
      <c r="DKU113" s="364"/>
      <c r="DKV113" s="364"/>
      <c r="DKW113" s="364"/>
      <c r="DKX113" s="364"/>
      <c r="DKY113" s="364"/>
      <c r="DKZ113" s="364"/>
      <c r="DLA113" s="364"/>
      <c r="DLB113" s="364"/>
      <c r="DLC113" s="364"/>
      <c r="DLD113" s="364"/>
      <c r="DLE113" s="364"/>
      <c r="DLF113" s="364"/>
      <c r="DLG113" s="364"/>
      <c r="DLH113" s="364"/>
      <c r="DLI113" s="364"/>
      <c r="DLJ113" s="364"/>
      <c r="DLK113" s="364"/>
      <c r="DLL113" s="364"/>
      <c r="DLM113" s="364"/>
      <c r="DLN113" s="364"/>
      <c r="DLO113" s="364"/>
      <c r="DLP113" s="364"/>
      <c r="DLQ113" s="364"/>
      <c r="DLR113" s="364"/>
      <c r="DLS113" s="364"/>
      <c r="DLT113" s="364"/>
      <c r="DLU113" s="364"/>
      <c r="DLV113" s="364"/>
      <c r="DLW113" s="364"/>
      <c r="DLX113" s="364"/>
      <c r="DLY113" s="364"/>
      <c r="DLZ113" s="364"/>
      <c r="DMA113" s="364"/>
      <c r="DMB113" s="364"/>
      <c r="DMC113" s="364"/>
      <c r="DMD113" s="364"/>
      <c r="DME113" s="364"/>
      <c r="DMF113" s="364"/>
      <c r="DMG113" s="364"/>
      <c r="DMH113" s="364"/>
      <c r="DMI113" s="364"/>
      <c r="DMJ113" s="364"/>
      <c r="DMK113" s="364"/>
      <c r="DML113" s="364"/>
      <c r="DMM113" s="364"/>
      <c r="DMN113" s="364"/>
      <c r="DMO113" s="364"/>
      <c r="DMP113" s="364"/>
      <c r="DMQ113" s="364"/>
      <c r="DMR113" s="364"/>
      <c r="DMS113" s="364"/>
      <c r="DMT113" s="364"/>
      <c r="DMU113" s="364"/>
      <c r="DMV113" s="364"/>
      <c r="DMW113" s="364"/>
      <c r="DMX113" s="364"/>
      <c r="DMY113" s="364"/>
      <c r="DMZ113" s="364"/>
      <c r="DNA113" s="364"/>
      <c r="DNB113" s="364"/>
      <c r="DNC113" s="364"/>
      <c r="DND113" s="364"/>
      <c r="DNE113" s="364"/>
      <c r="DNF113" s="364"/>
      <c r="DNG113" s="364"/>
      <c r="DNH113" s="364"/>
      <c r="DNI113" s="364"/>
      <c r="DNJ113" s="364"/>
      <c r="DNK113" s="364"/>
      <c r="DNL113" s="364"/>
      <c r="DNM113" s="364"/>
      <c r="DNN113" s="364"/>
      <c r="DNO113" s="364"/>
      <c r="DNP113" s="364"/>
      <c r="DNQ113" s="364"/>
      <c r="DNR113" s="364"/>
      <c r="DNS113" s="364"/>
      <c r="DNT113" s="364"/>
      <c r="DNU113" s="364"/>
      <c r="DNV113" s="364"/>
      <c r="DNW113" s="364"/>
      <c r="DNX113" s="364"/>
      <c r="DNY113" s="364"/>
      <c r="DNZ113" s="364"/>
      <c r="DOA113" s="364"/>
      <c r="DOB113" s="364"/>
      <c r="DOC113" s="364"/>
      <c r="DOD113" s="364"/>
      <c r="DOE113" s="364"/>
      <c r="DOF113" s="364"/>
      <c r="DOG113" s="364"/>
      <c r="DOH113" s="364"/>
      <c r="DOI113" s="364"/>
      <c r="DOJ113" s="364"/>
      <c r="DOK113" s="364"/>
      <c r="DOL113" s="364"/>
      <c r="DOM113" s="364"/>
      <c r="DON113" s="364"/>
      <c r="DOO113" s="364"/>
      <c r="DOP113" s="364"/>
      <c r="DOQ113" s="364"/>
      <c r="DOR113" s="364"/>
      <c r="DOS113" s="364"/>
      <c r="DOT113" s="364"/>
      <c r="DOU113" s="364"/>
      <c r="DOV113" s="364"/>
      <c r="DOW113" s="364"/>
      <c r="DOX113" s="364"/>
      <c r="DOY113" s="364"/>
      <c r="DOZ113" s="364"/>
      <c r="DPA113" s="364"/>
      <c r="DPB113" s="364"/>
      <c r="DPC113" s="364"/>
      <c r="DPD113" s="364"/>
      <c r="DPE113" s="364"/>
      <c r="DPF113" s="364"/>
      <c r="DPG113" s="364"/>
      <c r="DPH113" s="364"/>
      <c r="DPI113" s="364"/>
      <c r="DPJ113" s="364"/>
      <c r="DPK113" s="364"/>
      <c r="DPL113" s="364"/>
      <c r="DPM113" s="364"/>
      <c r="DPN113" s="364"/>
      <c r="DPO113" s="364"/>
      <c r="DPP113" s="364"/>
      <c r="DPQ113" s="364"/>
      <c r="DPR113" s="364"/>
      <c r="DPS113" s="364"/>
      <c r="DPT113" s="364"/>
      <c r="DPU113" s="364"/>
      <c r="DPV113" s="364"/>
      <c r="DPW113" s="364"/>
      <c r="DPX113" s="364"/>
      <c r="DPY113" s="364"/>
      <c r="DPZ113" s="364"/>
      <c r="DQA113" s="364"/>
      <c r="DQB113" s="364"/>
      <c r="DQC113" s="364"/>
      <c r="DQD113" s="364"/>
      <c r="DQE113" s="364"/>
      <c r="DQF113" s="364"/>
      <c r="DQG113" s="364"/>
      <c r="DQH113" s="364"/>
      <c r="DQI113" s="364"/>
      <c r="DQJ113" s="364"/>
      <c r="DQK113" s="364"/>
      <c r="DQL113" s="364"/>
      <c r="DQM113" s="364"/>
      <c r="DQN113" s="364"/>
      <c r="DQO113" s="364"/>
      <c r="DQP113" s="364"/>
      <c r="DQQ113" s="364"/>
      <c r="DQR113" s="364"/>
      <c r="DQS113" s="364"/>
      <c r="DQT113" s="364"/>
      <c r="DQU113" s="364"/>
      <c r="DQV113" s="364"/>
      <c r="DQW113" s="364"/>
      <c r="DQX113" s="364"/>
      <c r="DQY113" s="364"/>
      <c r="DQZ113" s="364"/>
      <c r="DRA113" s="364"/>
      <c r="DRB113" s="364"/>
      <c r="DRC113" s="364"/>
      <c r="DRD113" s="364"/>
      <c r="DRE113" s="364"/>
      <c r="DRF113" s="364"/>
      <c r="DRG113" s="364"/>
      <c r="DRH113" s="364"/>
      <c r="DRI113" s="364"/>
      <c r="DRJ113" s="364"/>
      <c r="DRK113" s="364"/>
      <c r="DRL113" s="364"/>
      <c r="DRM113" s="364"/>
      <c r="DRN113" s="364"/>
      <c r="DRO113" s="364"/>
      <c r="DRP113" s="364"/>
      <c r="DRQ113" s="364"/>
      <c r="DRR113" s="364"/>
      <c r="DRS113" s="364"/>
      <c r="DRT113" s="364"/>
      <c r="DRU113" s="364"/>
      <c r="DRV113" s="364"/>
      <c r="DRW113" s="364"/>
      <c r="DRX113" s="364"/>
      <c r="DRY113" s="364"/>
      <c r="DRZ113" s="364"/>
      <c r="DSA113" s="364"/>
      <c r="DSB113" s="364"/>
      <c r="DSC113" s="364"/>
      <c r="DSD113" s="364"/>
      <c r="DSE113" s="364"/>
      <c r="DSF113" s="364"/>
      <c r="DSG113" s="364"/>
      <c r="DSH113" s="364"/>
      <c r="DSI113" s="364"/>
      <c r="DSJ113" s="364"/>
      <c r="DSK113" s="364"/>
      <c r="DSL113" s="364"/>
      <c r="DSM113" s="364"/>
      <c r="DSN113" s="364"/>
      <c r="DSO113" s="364"/>
      <c r="DSP113" s="364"/>
      <c r="DSQ113" s="364"/>
      <c r="DSR113" s="364"/>
      <c r="DSS113" s="364"/>
      <c r="DST113" s="364"/>
      <c r="DSU113" s="364"/>
      <c r="DSV113" s="364"/>
      <c r="DSW113" s="364"/>
      <c r="DSX113" s="364"/>
      <c r="DSY113" s="364"/>
      <c r="DSZ113" s="364"/>
      <c r="DTA113" s="364"/>
      <c r="DTB113" s="364"/>
      <c r="DTC113" s="364"/>
      <c r="DTD113" s="364"/>
      <c r="DTE113" s="364"/>
      <c r="DTF113" s="364"/>
      <c r="DTG113" s="364"/>
      <c r="DTH113" s="364"/>
      <c r="DTI113" s="364"/>
      <c r="DTJ113" s="364"/>
      <c r="DTK113" s="364"/>
      <c r="DTL113" s="364"/>
      <c r="DTM113" s="364"/>
      <c r="DTN113" s="364"/>
      <c r="DTO113" s="364"/>
      <c r="DTP113" s="364"/>
      <c r="DTQ113" s="364"/>
      <c r="DTR113" s="364"/>
      <c r="DTS113" s="364"/>
      <c r="DTT113" s="364"/>
      <c r="DTU113" s="364"/>
      <c r="DTV113" s="364"/>
      <c r="DTW113" s="364"/>
      <c r="DTX113" s="364"/>
      <c r="DTY113" s="364"/>
      <c r="DTZ113" s="364"/>
      <c r="DUA113" s="364"/>
      <c r="DUB113" s="364"/>
      <c r="DUC113" s="364"/>
      <c r="DUD113" s="364"/>
      <c r="DUE113" s="364"/>
      <c r="DUF113" s="364"/>
      <c r="DUG113" s="364"/>
      <c r="DUH113" s="364"/>
      <c r="DUI113" s="364"/>
      <c r="DUJ113" s="364"/>
      <c r="DUK113" s="364"/>
      <c r="DUL113" s="364"/>
      <c r="DUM113" s="364"/>
      <c r="DUN113" s="364"/>
      <c r="DUO113" s="364"/>
      <c r="DUP113" s="364"/>
      <c r="DUQ113" s="364"/>
      <c r="DUR113" s="364"/>
      <c r="DUS113" s="364"/>
      <c r="DUT113" s="364"/>
      <c r="DUU113" s="364"/>
      <c r="DUV113" s="364"/>
      <c r="DUW113" s="364"/>
      <c r="DUX113" s="364"/>
      <c r="DUY113" s="364"/>
      <c r="DUZ113" s="364"/>
      <c r="DVA113" s="364"/>
      <c r="DVB113" s="364"/>
      <c r="DVC113" s="364"/>
      <c r="DVD113" s="364"/>
      <c r="DVE113" s="364"/>
      <c r="DVF113" s="364"/>
      <c r="DVG113" s="364"/>
      <c r="DVH113" s="364"/>
      <c r="DVI113" s="364"/>
      <c r="DVJ113" s="364"/>
      <c r="DVK113" s="364"/>
      <c r="DVL113" s="364"/>
      <c r="DVM113" s="364"/>
      <c r="DVN113" s="364"/>
      <c r="DVO113" s="364"/>
      <c r="DVP113" s="364"/>
      <c r="DVQ113" s="364"/>
      <c r="DVR113" s="364"/>
      <c r="DVS113" s="364"/>
      <c r="DVT113" s="364"/>
      <c r="DVU113" s="364"/>
      <c r="DVV113" s="364"/>
      <c r="DVW113" s="364"/>
      <c r="DVX113" s="364"/>
      <c r="DVY113" s="364"/>
      <c r="DVZ113" s="364"/>
      <c r="DWA113" s="364"/>
      <c r="DWB113" s="364"/>
      <c r="DWC113" s="364"/>
      <c r="DWD113" s="364"/>
      <c r="DWE113" s="364"/>
      <c r="DWF113" s="364"/>
      <c r="DWG113" s="364"/>
      <c r="DWH113" s="364"/>
      <c r="DWI113" s="364"/>
      <c r="DWJ113" s="364"/>
      <c r="DWK113" s="364"/>
      <c r="DWL113" s="364"/>
      <c r="DWM113" s="364"/>
      <c r="DWN113" s="364"/>
      <c r="DWO113" s="364"/>
      <c r="DWP113" s="364"/>
      <c r="DWQ113" s="364"/>
      <c r="DWR113" s="364"/>
      <c r="DWS113" s="364"/>
      <c r="DWT113" s="364"/>
      <c r="DWU113" s="364"/>
      <c r="DWV113" s="364"/>
      <c r="DWW113" s="364"/>
      <c r="DWX113" s="364"/>
      <c r="DWY113" s="364"/>
      <c r="DWZ113" s="364"/>
      <c r="DXA113" s="364"/>
      <c r="DXB113" s="364"/>
      <c r="DXC113" s="364"/>
      <c r="DXD113" s="364"/>
      <c r="DXE113" s="364"/>
      <c r="DXF113" s="364"/>
      <c r="DXG113" s="364"/>
      <c r="DXH113" s="364"/>
      <c r="DXI113" s="364"/>
      <c r="DXJ113" s="364"/>
      <c r="DXK113" s="364"/>
      <c r="DXL113" s="364"/>
      <c r="DXM113" s="364"/>
      <c r="DXN113" s="364"/>
      <c r="DXO113" s="364"/>
      <c r="DXP113" s="364"/>
      <c r="DXQ113" s="364"/>
      <c r="DXR113" s="364"/>
      <c r="DXS113" s="364"/>
      <c r="DXT113" s="364"/>
      <c r="DXU113" s="364"/>
      <c r="DXV113" s="364"/>
      <c r="DXW113" s="364"/>
      <c r="DXX113" s="364"/>
      <c r="DXY113" s="364"/>
      <c r="DXZ113" s="364"/>
      <c r="DYA113" s="364"/>
      <c r="DYB113" s="364"/>
      <c r="DYC113" s="364"/>
      <c r="DYD113" s="364"/>
      <c r="DYE113" s="364"/>
      <c r="DYF113" s="364"/>
      <c r="DYG113" s="364"/>
      <c r="DYH113" s="364"/>
      <c r="DYI113" s="364"/>
      <c r="DYJ113" s="364"/>
      <c r="DYK113" s="364"/>
      <c r="DYL113" s="364"/>
      <c r="DYM113" s="364"/>
      <c r="DYN113" s="364"/>
      <c r="DYO113" s="364"/>
      <c r="DYP113" s="364"/>
      <c r="DYQ113" s="364"/>
      <c r="DYR113" s="364"/>
      <c r="DYS113" s="364"/>
      <c r="DYT113" s="364"/>
      <c r="DYU113" s="364"/>
      <c r="DYV113" s="364"/>
      <c r="DYW113" s="364"/>
      <c r="DYX113" s="364"/>
      <c r="DYY113" s="364"/>
      <c r="DYZ113" s="364"/>
      <c r="DZA113" s="364"/>
      <c r="DZB113" s="364"/>
      <c r="DZC113" s="364"/>
      <c r="DZD113" s="364"/>
      <c r="DZE113" s="364"/>
      <c r="DZF113" s="364"/>
      <c r="DZG113" s="364"/>
      <c r="DZH113" s="364"/>
      <c r="DZI113" s="364"/>
      <c r="DZJ113" s="364"/>
      <c r="DZK113" s="364"/>
      <c r="DZL113" s="364"/>
      <c r="DZM113" s="364"/>
      <c r="DZN113" s="364"/>
      <c r="DZO113" s="364"/>
      <c r="DZP113" s="364"/>
      <c r="DZQ113" s="364"/>
      <c r="DZR113" s="364"/>
      <c r="DZS113" s="364"/>
      <c r="DZT113" s="364"/>
      <c r="DZU113" s="364"/>
      <c r="DZV113" s="364"/>
      <c r="DZW113" s="364"/>
      <c r="DZX113" s="364"/>
      <c r="DZY113" s="364"/>
      <c r="DZZ113" s="364"/>
      <c r="EAA113" s="364"/>
      <c r="EAB113" s="364"/>
      <c r="EAC113" s="364"/>
      <c r="EAD113" s="364"/>
      <c r="EAE113" s="364"/>
      <c r="EAF113" s="364"/>
      <c r="EAG113" s="364"/>
      <c r="EAH113" s="364"/>
      <c r="EAI113" s="364"/>
      <c r="EAJ113" s="364"/>
      <c r="EAK113" s="364"/>
      <c r="EAL113" s="364"/>
      <c r="EAM113" s="364"/>
      <c r="EAN113" s="364"/>
      <c r="EAO113" s="364"/>
      <c r="EAP113" s="364"/>
      <c r="EAQ113" s="364"/>
      <c r="EAR113" s="364"/>
      <c r="EAS113" s="364"/>
      <c r="EAT113" s="364"/>
      <c r="EAU113" s="364"/>
      <c r="EAV113" s="364"/>
      <c r="EAW113" s="364"/>
      <c r="EAX113" s="364"/>
      <c r="EAY113" s="364"/>
      <c r="EAZ113" s="364"/>
      <c r="EBA113" s="364"/>
      <c r="EBB113" s="364"/>
      <c r="EBC113" s="364"/>
      <c r="EBD113" s="364"/>
      <c r="EBE113" s="364"/>
      <c r="EBF113" s="364"/>
      <c r="EBG113" s="364"/>
      <c r="EBH113" s="364"/>
      <c r="EBI113" s="364"/>
      <c r="EBJ113" s="364"/>
      <c r="EBK113" s="364"/>
      <c r="EBL113" s="364"/>
      <c r="EBM113" s="364"/>
      <c r="EBN113" s="364"/>
      <c r="EBO113" s="364"/>
      <c r="EBP113" s="364"/>
      <c r="EBQ113" s="364"/>
      <c r="EBR113" s="364"/>
      <c r="EBS113" s="364"/>
      <c r="EBT113" s="364"/>
      <c r="EBU113" s="364"/>
      <c r="EBV113" s="364"/>
      <c r="EBW113" s="364"/>
      <c r="EBX113" s="364"/>
      <c r="EBY113" s="364"/>
      <c r="EBZ113" s="364"/>
      <c r="ECA113" s="364"/>
      <c r="ECB113" s="364"/>
      <c r="ECC113" s="364"/>
      <c r="ECD113" s="364"/>
      <c r="ECE113" s="364"/>
      <c r="ECF113" s="364"/>
      <c r="ECG113" s="364"/>
      <c r="ECH113" s="364"/>
      <c r="ECI113" s="364"/>
      <c r="ECJ113" s="364"/>
      <c r="ECK113" s="364"/>
      <c r="ECL113" s="364"/>
      <c r="ECM113" s="364"/>
      <c r="ECN113" s="364"/>
      <c r="ECO113" s="364"/>
      <c r="ECP113" s="364"/>
      <c r="ECQ113" s="364"/>
      <c r="ECR113" s="364"/>
      <c r="ECS113" s="364"/>
      <c r="ECT113" s="364"/>
      <c r="ECU113" s="364"/>
      <c r="ECV113" s="364"/>
      <c r="ECW113" s="364"/>
      <c r="ECX113" s="364"/>
      <c r="ECY113" s="364"/>
      <c r="ECZ113" s="364"/>
      <c r="EDA113" s="364"/>
      <c r="EDB113" s="364"/>
      <c r="EDC113" s="364"/>
      <c r="EDD113" s="364"/>
      <c r="EDE113" s="364"/>
      <c r="EDF113" s="364"/>
      <c r="EDG113" s="364"/>
      <c r="EDH113" s="364"/>
      <c r="EDI113" s="364"/>
      <c r="EDJ113" s="364"/>
      <c r="EDK113" s="364"/>
      <c r="EDL113" s="364"/>
      <c r="EDM113" s="364"/>
      <c r="EDN113" s="364"/>
      <c r="EDO113" s="364"/>
      <c r="EDP113" s="364"/>
      <c r="EDQ113" s="364"/>
      <c r="EDR113" s="364"/>
      <c r="EDS113" s="364"/>
      <c r="EDT113" s="364"/>
      <c r="EDU113" s="364"/>
      <c r="EDV113" s="364"/>
      <c r="EDW113" s="364"/>
      <c r="EDX113" s="364"/>
      <c r="EDY113" s="364"/>
      <c r="EDZ113" s="364"/>
      <c r="EEA113" s="364"/>
      <c r="EEB113" s="364"/>
      <c r="EEC113" s="364"/>
      <c r="EED113" s="364"/>
      <c r="EEE113" s="364"/>
      <c r="EEF113" s="364"/>
      <c r="EEG113" s="364"/>
      <c r="EEH113" s="364"/>
      <c r="EEI113" s="364"/>
      <c r="EEJ113" s="364"/>
      <c r="EEK113" s="364"/>
      <c r="EEL113" s="364"/>
      <c r="EEM113" s="364"/>
      <c r="EEN113" s="364"/>
      <c r="EEO113" s="364"/>
      <c r="EEP113" s="364"/>
      <c r="EEQ113" s="364"/>
      <c r="EER113" s="364"/>
      <c r="EES113" s="364"/>
      <c r="EET113" s="364"/>
      <c r="EEU113" s="364"/>
      <c r="EEV113" s="364"/>
      <c r="EEW113" s="364"/>
      <c r="EEX113" s="364"/>
      <c r="EEY113" s="364"/>
      <c r="EEZ113" s="364"/>
      <c r="EFA113" s="364"/>
      <c r="EFB113" s="364"/>
      <c r="EFC113" s="364"/>
      <c r="EFD113" s="364"/>
      <c r="EFE113" s="364"/>
      <c r="EFF113" s="364"/>
      <c r="EFG113" s="364"/>
      <c r="EFH113" s="364"/>
      <c r="EFI113" s="364"/>
      <c r="EFJ113" s="364"/>
      <c r="EFK113" s="364"/>
      <c r="EFL113" s="364"/>
      <c r="EFM113" s="364"/>
      <c r="EFN113" s="364"/>
      <c r="EFO113" s="364"/>
      <c r="EFP113" s="364"/>
      <c r="EFQ113" s="364"/>
      <c r="EFR113" s="364"/>
      <c r="EFS113" s="364"/>
      <c r="EFT113" s="364"/>
      <c r="EFU113" s="364"/>
      <c r="EFV113" s="364"/>
      <c r="EFW113" s="364"/>
      <c r="EFX113" s="364"/>
      <c r="EFY113" s="364"/>
      <c r="EFZ113" s="364"/>
      <c r="EGA113" s="364"/>
      <c r="EGB113" s="364"/>
      <c r="EGC113" s="364"/>
      <c r="EGD113" s="364"/>
      <c r="EGE113" s="364"/>
      <c r="EGF113" s="364"/>
      <c r="EGG113" s="364"/>
      <c r="EGH113" s="364"/>
      <c r="EGI113" s="364"/>
      <c r="EGJ113" s="364"/>
      <c r="EGK113" s="364"/>
      <c r="EGL113" s="364"/>
      <c r="EGM113" s="364"/>
      <c r="EGN113" s="364"/>
      <c r="EGO113" s="364"/>
      <c r="EGP113" s="364"/>
      <c r="EGQ113" s="364"/>
      <c r="EGR113" s="364"/>
      <c r="EGS113" s="364"/>
      <c r="EGT113" s="364"/>
      <c r="EGU113" s="364"/>
      <c r="EGV113" s="364"/>
      <c r="EGW113" s="364"/>
      <c r="EGX113" s="364"/>
      <c r="EGY113" s="364"/>
      <c r="EGZ113" s="364"/>
      <c r="EHA113" s="364"/>
      <c r="EHB113" s="364"/>
      <c r="EHC113" s="364"/>
      <c r="EHD113" s="364"/>
      <c r="EHE113" s="364"/>
      <c r="EHF113" s="364"/>
      <c r="EHG113" s="364"/>
      <c r="EHH113" s="364"/>
      <c r="EHI113" s="364"/>
      <c r="EHJ113" s="364"/>
      <c r="EHK113" s="364"/>
      <c r="EHL113" s="364"/>
      <c r="EHM113" s="364"/>
      <c r="EHN113" s="364"/>
      <c r="EHO113" s="364"/>
      <c r="EHP113" s="364"/>
      <c r="EHQ113" s="364"/>
      <c r="EHR113" s="364"/>
      <c r="EHS113" s="364"/>
      <c r="EHT113" s="364"/>
      <c r="EHU113" s="364"/>
      <c r="EHV113" s="364"/>
      <c r="EHW113" s="364"/>
      <c r="EHX113" s="364"/>
      <c r="EHY113" s="364"/>
      <c r="EHZ113" s="364"/>
      <c r="EIA113" s="364"/>
      <c r="EIB113" s="364"/>
      <c r="EIC113" s="364"/>
      <c r="EID113" s="364"/>
      <c r="EIE113" s="364"/>
      <c r="EIF113" s="364"/>
      <c r="EIG113" s="364"/>
      <c r="EIH113" s="364"/>
      <c r="EII113" s="364"/>
      <c r="EIJ113" s="364"/>
      <c r="EIK113" s="364"/>
      <c r="EIL113" s="364"/>
      <c r="EIM113" s="364"/>
      <c r="EIN113" s="364"/>
      <c r="EIO113" s="364"/>
      <c r="EIP113" s="364"/>
      <c r="EIQ113" s="364"/>
      <c r="EIR113" s="364"/>
      <c r="EIS113" s="364"/>
      <c r="EIT113" s="364"/>
      <c r="EIU113" s="364"/>
      <c r="EIV113" s="364"/>
      <c r="EIW113" s="364"/>
      <c r="EIX113" s="364"/>
      <c r="EIY113" s="364"/>
      <c r="EIZ113" s="364"/>
      <c r="EJA113" s="364"/>
      <c r="EJB113" s="364"/>
      <c r="EJC113" s="364"/>
      <c r="EJD113" s="364"/>
      <c r="EJE113" s="364"/>
      <c r="EJF113" s="364"/>
      <c r="EJG113" s="364"/>
      <c r="EJH113" s="364"/>
      <c r="EJI113" s="364"/>
      <c r="EJJ113" s="364"/>
      <c r="EJK113" s="364"/>
      <c r="EJL113" s="364"/>
      <c r="EJM113" s="364"/>
      <c r="EJN113" s="364"/>
      <c r="EJO113" s="364"/>
      <c r="EJP113" s="364"/>
      <c r="EJQ113" s="364"/>
      <c r="EJR113" s="364"/>
      <c r="EJS113" s="364"/>
      <c r="EJT113" s="364"/>
      <c r="EJU113" s="364"/>
      <c r="EJV113" s="364"/>
      <c r="EJW113" s="364"/>
      <c r="EJX113" s="364"/>
      <c r="EJY113" s="364"/>
      <c r="EJZ113" s="364"/>
      <c r="EKA113" s="364"/>
      <c r="EKB113" s="364"/>
      <c r="EKC113" s="364"/>
      <c r="EKD113" s="364"/>
      <c r="EKE113" s="364"/>
      <c r="EKF113" s="364"/>
      <c r="EKG113" s="364"/>
      <c r="EKH113" s="364"/>
      <c r="EKI113" s="364"/>
      <c r="EKJ113" s="364"/>
      <c r="EKK113" s="364"/>
      <c r="EKL113" s="364"/>
      <c r="EKM113" s="364"/>
      <c r="EKN113" s="364"/>
      <c r="EKO113" s="364"/>
      <c r="EKP113" s="364"/>
      <c r="EKQ113" s="364"/>
      <c r="EKR113" s="364"/>
      <c r="EKS113" s="364"/>
      <c r="EKT113" s="364"/>
      <c r="EKU113" s="364"/>
      <c r="EKV113" s="364"/>
      <c r="EKW113" s="364"/>
      <c r="EKX113" s="364"/>
      <c r="EKY113" s="364"/>
      <c r="EKZ113" s="364"/>
      <c r="ELA113" s="364"/>
      <c r="ELB113" s="364"/>
      <c r="ELC113" s="364"/>
      <c r="ELD113" s="364"/>
      <c r="ELE113" s="364"/>
      <c r="ELF113" s="364"/>
      <c r="ELG113" s="364"/>
      <c r="ELH113" s="364"/>
      <c r="ELI113" s="364"/>
      <c r="ELJ113" s="364"/>
      <c r="ELK113" s="364"/>
      <c r="ELL113" s="364"/>
      <c r="ELM113" s="364"/>
      <c r="ELN113" s="364"/>
      <c r="ELO113" s="364"/>
      <c r="ELP113" s="364"/>
      <c r="ELQ113" s="364"/>
      <c r="ELR113" s="364"/>
      <c r="ELS113" s="364"/>
      <c r="ELT113" s="364"/>
      <c r="ELU113" s="364"/>
      <c r="ELV113" s="364"/>
      <c r="ELW113" s="364"/>
      <c r="ELX113" s="364"/>
      <c r="ELY113" s="364"/>
      <c r="ELZ113" s="364"/>
      <c r="EMA113" s="364"/>
      <c r="EMB113" s="364"/>
      <c r="EMC113" s="364"/>
      <c r="EMD113" s="364"/>
      <c r="EME113" s="364"/>
      <c r="EMF113" s="364"/>
      <c r="EMG113" s="364"/>
      <c r="EMH113" s="364"/>
      <c r="EMI113" s="364"/>
      <c r="EMJ113" s="364"/>
      <c r="EMK113" s="364"/>
      <c r="EML113" s="364"/>
      <c r="EMM113" s="364"/>
      <c r="EMN113" s="364"/>
      <c r="EMO113" s="364"/>
      <c r="EMP113" s="364"/>
      <c r="EMQ113" s="364"/>
      <c r="EMR113" s="364"/>
      <c r="EMS113" s="364"/>
      <c r="EMT113" s="364"/>
      <c r="EMU113" s="364"/>
      <c r="EMV113" s="364"/>
      <c r="EMW113" s="364"/>
      <c r="EMX113" s="364"/>
      <c r="EMY113" s="364"/>
      <c r="EMZ113" s="364"/>
      <c r="ENA113" s="364"/>
      <c r="ENB113" s="364"/>
      <c r="ENC113" s="364"/>
      <c r="END113" s="364"/>
      <c r="ENE113" s="364"/>
      <c r="ENF113" s="364"/>
      <c r="ENG113" s="364"/>
      <c r="ENH113" s="364"/>
      <c r="ENI113" s="364"/>
      <c r="ENJ113" s="364"/>
      <c r="ENK113" s="364"/>
      <c r="ENL113" s="364"/>
      <c r="ENM113" s="364"/>
      <c r="ENN113" s="364"/>
      <c r="ENO113" s="364"/>
      <c r="ENP113" s="364"/>
      <c r="ENQ113" s="364"/>
      <c r="ENR113" s="364"/>
      <c r="ENS113" s="364"/>
      <c r="ENT113" s="364"/>
      <c r="ENU113" s="364"/>
      <c r="ENV113" s="364"/>
      <c r="ENW113" s="364"/>
      <c r="ENX113" s="364"/>
      <c r="ENY113" s="364"/>
      <c r="ENZ113" s="364"/>
      <c r="EOA113" s="364"/>
      <c r="EOB113" s="364"/>
      <c r="EOC113" s="364"/>
      <c r="EOD113" s="364"/>
      <c r="EOE113" s="364"/>
      <c r="EOF113" s="364"/>
      <c r="EOG113" s="364"/>
      <c r="EOH113" s="364"/>
      <c r="EOI113" s="364"/>
      <c r="EOJ113" s="364"/>
      <c r="EOK113" s="364"/>
      <c r="EOL113" s="364"/>
      <c r="EOM113" s="364"/>
      <c r="EON113" s="364"/>
      <c r="EOO113" s="364"/>
      <c r="EOP113" s="364"/>
      <c r="EOQ113" s="364"/>
      <c r="EOR113" s="364"/>
      <c r="EOS113" s="364"/>
      <c r="EOT113" s="364"/>
      <c r="EOU113" s="364"/>
      <c r="EOV113" s="364"/>
      <c r="EOW113" s="364"/>
      <c r="EOX113" s="364"/>
      <c r="EOY113" s="364"/>
      <c r="EOZ113" s="364"/>
      <c r="EPA113" s="364"/>
      <c r="EPB113" s="364"/>
      <c r="EPC113" s="364"/>
      <c r="EPD113" s="364"/>
      <c r="EPE113" s="364"/>
      <c r="EPF113" s="364"/>
      <c r="EPG113" s="364"/>
      <c r="EPH113" s="364"/>
      <c r="EPI113" s="364"/>
      <c r="EPJ113" s="364"/>
      <c r="EPK113" s="364"/>
      <c r="EPL113" s="364"/>
      <c r="EPM113" s="364"/>
      <c r="EPN113" s="364"/>
      <c r="EPO113" s="364"/>
      <c r="EPP113" s="364"/>
      <c r="EPQ113" s="364"/>
      <c r="EPR113" s="364"/>
      <c r="EPS113" s="364"/>
      <c r="EPT113" s="364"/>
      <c r="EPU113" s="364"/>
      <c r="EPV113" s="364"/>
      <c r="EPW113" s="364"/>
      <c r="EPX113" s="364"/>
      <c r="EPY113" s="364"/>
      <c r="EPZ113" s="364"/>
      <c r="EQA113" s="364"/>
      <c r="EQB113" s="364"/>
      <c r="EQC113" s="364"/>
      <c r="EQD113" s="364"/>
      <c r="EQE113" s="364"/>
      <c r="EQF113" s="364"/>
      <c r="EQG113" s="364"/>
      <c r="EQH113" s="364"/>
      <c r="EQI113" s="364"/>
      <c r="EQJ113" s="364"/>
      <c r="EQK113" s="364"/>
      <c r="EQL113" s="364"/>
      <c r="EQM113" s="364"/>
      <c r="EQN113" s="364"/>
      <c r="EQO113" s="364"/>
      <c r="EQP113" s="364"/>
      <c r="EQQ113" s="364"/>
      <c r="EQR113" s="364"/>
      <c r="EQS113" s="364"/>
      <c r="EQT113" s="364"/>
      <c r="EQU113" s="364"/>
      <c r="EQV113" s="364"/>
      <c r="EQW113" s="364"/>
      <c r="EQX113" s="364"/>
      <c r="EQY113" s="364"/>
      <c r="EQZ113" s="364"/>
      <c r="ERA113" s="364"/>
      <c r="ERB113" s="364"/>
      <c r="ERC113" s="364"/>
      <c r="ERD113" s="364"/>
      <c r="ERE113" s="364"/>
      <c r="ERF113" s="364"/>
      <c r="ERG113" s="364"/>
      <c r="ERH113" s="364"/>
      <c r="ERI113" s="364"/>
      <c r="ERJ113" s="364"/>
      <c r="ERK113" s="364"/>
      <c r="ERL113" s="364"/>
      <c r="ERM113" s="364"/>
      <c r="ERN113" s="364"/>
      <c r="ERO113" s="364"/>
      <c r="ERP113" s="364"/>
      <c r="ERQ113" s="364"/>
      <c r="ERR113" s="364"/>
      <c r="ERS113" s="364"/>
      <c r="ERT113" s="364"/>
      <c r="ERU113" s="364"/>
      <c r="ERV113" s="364"/>
      <c r="ERW113" s="364"/>
      <c r="ERX113" s="364"/>
      <c r="ERY113" s="364"/>
      <c r="ERZ113" s="364"/>
      <c r="ESA113" s="364"/>
      <c r="ESB113" s="364"/>
      <c r="ESC113" s="364"/>
      <c r="ESD113" s="364"/>
      <c r="ESE113" s="364"/>
      <c r="ESF113" s="364"/>
      <c r="ESG113" s="364"/>
      <c r="ESH113" s="364"/>
      <c r="ESI113" s="364"/>
      <c r="ESJ113" s="364"/>
      <c r="ESK113" s="364"/>
      <c r="ESL113" s="364"/>
      <c r="ESM113" s="364"/>
      <c r="ESN113" s="364"/>
      <c r="ESO113" s="364"/>
      <c r="ESP113" s="364"/>
      <c r="ESQ113" s="364"/>
      <c r="ESR113" s="364"/>
      <c r="ESS113" s="364"/>
      <c r="EST113" s="364"/>
      <c r="ESU113" s="364"/>
      <c r="ESV113" s="364"/>
      <c r="ESW113" s="364"/>
      <c r="ESX113" s="364"/>
      <c r="ESY113" s="364"/>
      <c r="ESZ113" s="364"/>
      <c r="ETA113" s="364"/>
      <c r="ETB113" s="364"/>
      <c r="ETC113" s="364"/>
      <c r="ETD113" s="364"/>
      <c r="ETE113" s="364"/>
      <c r="ETF113" s="364"/>
      <c r="ETG113" s="364"/>
      <c r="ETH113" s="364"/>
      <c r="ETI113" s="364"/>
      <c r="ETJ113" s="364"/>
      <c r="ETK113" s="364"/>
      <c r="ETL113" s="364"/>
      <c r="ETM113" s="364"/>
      <c r="ETN113" s="364"/>
      <c r="ETO113" s="364"/>
      <c r="ETP113" s="364"/>
      <c r="ETQ113" s="364"/>
      <c r="ETR113" s="364"/>
      <c r="ETS113" s="364"/>
      <c r="ETT113" s="364"/>
      <c r="ETU113" s="364"/>
      <c r="ETV113" s="364"/>
      <c r="ETW113" s="364"/>
      <c r="ETX113" s="364"/>
      <c r="ETY113" s="364"/>
      <c r="ETZ113" s="364"/>
      <c r="EUA113" s="364"/>
      <c r="EUB113" s="364"/>
      <c r="EUC113" s="364"/>
      <c r="EUD113" s="364"/>
      <c r="EUE113" s="364"/>
      <c r="EUF113" s="364"/>
      <c r="EUG113" s="364"/>
      <c r="EUH113" s="364"/>
      <c r="EUI113" s="364"/>
      <c r="EUJ113" s="364"/>
      <c r="EUK113" s="364"/>
      <c r="EUL113" s="364"/>
      <c r="EUM113" s="364"/>
      <c r="EUN113" s="364"/>
      <c r="EUO113" s="364"/>
      <c r="EUP113" s="364"/>
      <c r="EUQ113" s="364"/>
      <c r="EUR113" s="364"/>
      <c r="EUS113" s="364"/>
      <c r="EUT113" s="364"/>
      <c r="EUU113" s="364"/>
      <c r="EUV113" s="364"/>
      <c r="EUW113" s="364"/>
      <c r="EUX113" s="364"/>
      <c r="EUY113" s="364"/>
      <c r="EUZ113" s="364"/>
      <c r="EVA113" s="364"/>
      <c r="EVB113" s="364"/>
      <c r="EVC113" s="364"/>
      <c r="EVD113" s="364"/>
      <c r="EVE113" s="364"/>
      <c r="EVF113" s="364"/>
      <c r="EVG113" s="364"/>
      <c r="EVH113" s="364"/>
      <c r="EVI113" s="364"/>
      <c r="EVJ113" s="364"/>
      <c r="EVK113" s="364"/>
      <c r="EVL113" s="364"/>
      <c r="EVM113" s="364"/>
      <c r="EVN113" s="364"/>
      <c r="EVO113" s="364"/>
      <c r="EVP113" s="364"/>
      <c r="EVQ113" s="364"/>
      <c r="EVR113" s="364"/>
      <c r="EVS113" s="364"/>
      <c r="EVT113" s="364"/>
      <c r="EVU113" s="364"/>
      <c r="EVV113" s="364"/>
      <c r="EVW113" s="364"/>
      <c r="EVX113" s="364"/>
      <c r="EVY113" s="364"/>
      <c r="EVZ113" s="364"/>
      <c r="EWA113" s="364"/>
      <c r="EWB113" s="364"/>
      <c r="EWC113" s="364"/>
      <c r="EWD113" s="364"/>
      <c r="EWE113" s="364"/>
      <c r="EWF113" s="364"/>
      <c r="EWG113" s="364"/>
      <c r="EWH113" s="364"/>
      <c r="EWI113" s="364"/>
      <c r="EWJ113" s="364"/>
      <c r="EWK113" s="364"/>
      <c r="EWL113" s="364"/>
      <c r="EWM113" s="364"/>
      <c r="EWN113" s="364"/>
      <c r="EWO113" s="364"/>
      <c r="EWP113" s="364"/>
      <c r="EWQ113" s="364"/>
      <c r="EWR113" s="364"/>
      <c r="EWS113" s="364"/>
      <c r="EWT113" s="364"/>
      <c r="EWU113" s="364"/>
      <c r="EWV113" s="364"/>
      <c r="EWW113" s="364"/>
      <c r="EWX113" s="364"/>
      <c r="EWY113" s="364"/>
      <c r="EWZ113" s="364"/>
      <c r="EXA113" s="364"/>
      <c r="EXB113" s="364"/>
      <c r="EXC113" s="364"/>
      <c r="EXD113" s="364"/>
      <c r="EXE113" s="364"/>
      <c r="EXF113" s="364"/>
      <c r="EXG113" s="364"/>
      <c r="EXH113" s="364"/>
      <c r="EXI113" s="364"/>
      <c r="EXJ113" s="364"/>
      <c r="EXK113" s="364"/>
      <c r="EXL113" s="364"/>
      <c r="EXM113" s="364"/>
      <c r="EXN113" s="364"/>
      <c r="EXO113" s="364"/>
      <c r="EXP113" s="364"/>
      <c r="EXQ113" s="364"/>
      <c r="EXR113" s="364"/>
      <c r="EXS113" s="364"/>
      <c r="EXT113" s="364"/>
      <c r="EXU113" s="364"/>
      <c r="EXV113" s="364"/>
      <c r="EXW113" s="364"/>
      <c r="EXX113" s="364"/>
      <c r="EXY113" s="364"/>
      <c r="EXZ113" s="364"/>
      <c r="EYA113" s="364"/>
      <c r="EYB113" s="364"/>
      <c r="EYC113" s="364"/>
      <c r="EYD113" s="364"/>
      <c r="EYE113" s="364"/>
      <c r="EYF113" s="364"/>
      <c r="EYG113" s="364"/>
      <c r="EYH113" s="364"/>
      <c r="EYI113" s="364"/>
      <c r="EYJ113" s="364"/>
      <c r="EYK113" s="364"/>
      <c r="EYL113" s="364"/>
      <c r="EYM113" s="364"/>
      <c r="EYN113" s="364"/>
      <c r="EYO113" s="364"/>
      <c r="EYP113" s="364"/>
      <c r="EYQ113" s="364"/>
      <c r="EYR113" s="364"/>
      <c r="EYS113" s="364"/>
      <c r="EYT113" s="364"/>
      <c r="EYU113" s="364"/>
      <c r="EYV113" s="364"/>
      <c r="EYW113" s="364"/>
      <c r="EYX113" s="364"/>
      <c r="EYY113" s="364"/>
      <c r="EYZ113" s="364"/>
      <c r="EZA113" s="364"/>
      <c r="EZB113" s="364"/>
      <c r="EZC113" s="364"/>
      <c r="EZD113" s="364"/>
      <c r="EZE113" s="364"/>
      <c r="EZF113" s="364"/>
      <c r="EZG113" s="364"/>
      <c r="EZH113" s="364"/>
      <c r="EZI113" s="364"/>
      <c r="EZJ113" s="364"/>
      <c r="EZK113" s="364"/>
      <c r="EZL113" s="364"/>
      <c r="EZM113" s="364"/>
      <c r="EZN113" s="364"/>
      <c r="EZO113" s="364"/>
      <c r="EZP113" s="364"/>
      <c r="EZQ113" s="364"/>
      <c r="EZR113" s="364"/>
      <c r="EZS113" s="364"/>
      <c r="EZT113" s="364"/>
      <c r="EZU113" s="364"/>
      <c r="EZV113" s="364"/>
      <c r="EZW113" s="364"/>
      <c r="EZX113" s="364"/>
      <c r="EZY113" s="364"/>
      <c r="EZZ113" s="364"/>
      <c r="FAA113" s="364"/>
      <c r="FAB113" s="364"/>
      <c r="FAC113" s="364"/>
      <c r="FAD113" s="364"/>
      <c r="FAE113" s="364"/>
      <c r="FAF113" s="364"/>
      <c r="FAG113" s="364"/>
      <c r="FAH113" s="364"/>
      <c r="FAI113" s="364"/>
      <c r="FAJ113" s="364"/>
      <c r="FAK113" s="364"/>
      <c r="FAL113" s="364"/>
      <c r="FAM113" s="364"/>
      <c r="FAN113" s="364"/>
      <c r="FAO113" s="364"/>
      <c r="FAP113" s="364"/>
      <c r="FAQ113" s="364"/>
      <c r="FAR113" s="364"/>
      <c r="FAS113" s="364"/>
      <c r="FAT113" s="364"/>
      <c r="FAU113" s="364"/>
      <c r="FAV113" s="364"/>
      <c r="FAW113" s="364"/>
      <c r="FAX113" s="364"/>
      <c r="FAY113" s="364"/>
      <c r="FAZ113" s="364"/>
      <c r="FBA113" s="364"/>
      <c r="FBB113" s="364"/>
      <c r="FBC113" s="364"/>
      <c r="FBD113" s="364"/>
      <c r="FBE113" s="364"/>
      <c r="FBF113" s="364"/>
      <c r="FBG113" s="364"/>
      <c r="FBH113" s="364"/>
      <c r="FBI113" s="364"/>
      <c r="FBJ113" s="364"/>
      <c r="FBK113" s="364"/>
      <c r="FBL113" s="364"/>
      <c r="FBM113" s="364"/>
      <c r="FBN113" s="364"/>
      <c r="FBO113" s="364"/>
      <c r="FBP113" s="364"/>
      <c r="FBQ113" s="364"/>
      <c r="FBR113" s="364"/>
      <c r="FBS113" s="364"/>
      <c r="FBT113" s="364"/>
      <c r="FBU113" s="364"/>
      <c r="FBV113" s="364"/>
      <c r="FBW113" s="364"/>
      <c r="FBX113" s="364"/>
      <c r="FBY113" s="364"/>
      <c r="FBZ113" s="364"/>
      <c r="FCA113" s="364"/>
      <c r="FCB113" s="364"/>
      <c r="FCC113" s="364"/>
      <c r="FCD113" s="364"/>
      <c r="FCE113" s="364"/>
      <c r="FCF113" s="364"/>
      <c r="FCG113" s="364"/>
      <c r="FCH113" s="364"/>
      <c r="FCI113" s="364"/>
      <c r="FCJ113" s="364"/>
      <c r="FCK113" s="364"/>
      <c r="FCL113" s="364"/>
      <c r="FCM113" s="364"/>
      <c r="FCN113" s="364"/>
      <c r="FCO113" s="364"/>
      <c r="FCP113" s="364"/>
      <c r="FCQ113" s="364"/>
      <c r="FCR113" s="364"/>
      <c r="FCS113" s="364"/>
      <c r="FCT113" s="364"/>
      <c r="FCU113" s="364"/>
      <c r="FCV113" s="364"/>
      <c r="FCW113" s="364"/>
      <c r="FCX113" s="364"/>
      <c r="FCY113" s="364"/>
      <c r="FCZ113" s="364"/>
      <c r="FDA113" s="364"/>
      <c r="FDB113" s="364"/>
      <c r="FDC113" s="364"/>
      <c r="FDD113" s="364"/>
      <c r="FDE113" s="364"/>
      <c r="FDF113" s="364"/>
      <c r="FDG113" s="364"/>
      <c r="FDH113" s="364"/>
      <c r="FDI113" s="364"/>
      <c r="FDJ113" s="364"/>
      <c r="FDK113" s="364"/>
      <c r="FDL113" s="364"/>
      <c r="FDM113" s="364"/>
      <c r="FDN113" s="364"/>
      <c r="FDO113" s="364"/>
      <c r="FDP113" s="364"/>
      <c r="FDQ113" s="364"/>
      <c r="FDR113" s="364"/>
      <c r="FDS113" s="364"/>
      <c r="FDT113" s="364"/>
      <c r="FDU113" s="364"/>
      <c r="FDV113" s="364"/>
      <c r="FDW113" s="364"/>
      <c r="FDX113" s="364"/>
      <c r="FDY113" s="364"/>
      <c r="FDZ113" s="364"/>
      <c r="FEA113" s="364"/>
      <c r="FEB113" s="364"/>
      <c r="FEC113" s="364"/>
      <c r="FED113" s="364"/>
      <c r="FEE113" s="364"/>
      <c r="FEF113" s="364"/>
      <c r="FEG113" s="364"/>
      <c r="FEH113" s="364"/>
      <c r="FEI113" s="364"/>
      <c r="FEJ113" s="364"/>
      <c r="FEK113" s="364"/>
      <c r="FEL113" s="364"/>
      <c r="FEM113" s="364"/>
      <c r="FEN113" s="364"/>
      <c r="FEO113" s="364"/>
      <c r="FEP113" s="364"/>
      <c r="FEQ113" s="364"/>
      <c r="FER113" s="364"/>
      <c r="FES113" s="364"/>
      <c r="FET113" s="364"/>
      <c r="FEU113" s="364"/>
      <c r="FEV113" s="364"/>
      <c r="FEW113" s="364"/>
      <c r="FEX113" s="364"/>
      <c r="FEY113" s="364"/>
      <c r="FEZ113" s="364"/>
      <c r="FFA113" s="364"/>
      <c r="FFB113" s="364"/>
      <c r="FFC113" s="364"/>
      <c r="FFD113" s="364"/>
      <c r="FFE113" s="364"/>
      <c r="FFF113" s="364"/>
      <c r="FFG113" s="364"/>
      <c r="FFH113" s="364"/>
      <c r="FFI113" s="364"/>
      <c r="FFJ113" s="364"/>
      <c r="FFK113" s="364"/>
      <c r="FFL113" s="364"/>
      <c r="FFM113" s="364"/>
      <c r="FFN113" s="364"/>
      <c r="FFO113" s="364"/>
      <c r="FFP113" s="364"/>
      <c r="FFQ113" s="364"/>
      <c r="FFR113" s="364"/>
      <c r="FFS113" s="364"/>
      <c r="FFT113" s="364"/>
      <c r="FFU113" s="364"/>
      <c r="FFV113" s="364"/>
      <c r="FFW113" s="364"/>
      <c r="FFX113" s="364"/>
      <c r="FFY113" s="364"/>
      <c r="FFZ113" s="364"/>
      <c r="FGA113" s="364"/>
      <c r="FGB113" s="364"/>
      <c r="FGC113" s="364"/>
      <c r="FGD113" s="364"/>
      <c r="FGE113" s="364"/>
      <c r="FGF113" s="364"/>
      <c r="FGG113" s="364"/>
      <c r="FGH113" s="364"/>
      <c r="FGI113" s="364"/>
      <c r="FGJ113" s="364"/>
      <c r="FGK113" s="364"/>
      <c r="FGL113" s="364"/>
      <c r="FGM113" s="364"/>
      <c r="FGN113" s="364"/>
      <c r="FGO113" s="364"/>
      <c r="FGP113" s="364"/>
      <c r="FGQ113" s="364"/>
      <c r="FGR113" s="364"/>
      <c r="FGS113" s="364"/>
      <c r="FGT113" s="364"/>
      <c r="FGU113" s="364"/>
      <c r="FGV113" s="364"/>
      <c r="FGW113" s="364"/>
      <c r="FGX113" s="364"/>
      <c r="FGY113" s="364"/>
      <c r="FGZ113" s="364"/>
      <c r="FHA113" s="364"/>
      <c r="FHB113" s="364"/>
      <c r="FHC113" s="364"/>
      <c r="FHD113" s="364"/>
      <c r="FHE113" s="364"/>
      <c r="FHF113" s="364"/>
      <c r="FHG113" s="364"/>
      <c r="FHH113" s="364"/>
      <c r="FHI113" s="364"/>
      <c r="FHJ113" s="364"/>
      <c r="FHK113" s="364"/>
      <c r="FHL113" s="364"/>
      <c r="FHM113" s="364"/>
      <c r="FHN113" s="364"/>
      <c r="FHO113" s="364"/>
      <c r="FHP113" s="364"/>
      <c r="FHQ113" s="364"/>
      <c r="FHR113" s="364"/>
      <c r="FHS113" s="364"/>
      <c r="FHT113" s="364"/>
      <c r="FHU113" s="364"/>
      <c r="FHV113" s="364"/>
      <c r="FHW113" s="364"/>
      <c r="FHX113" s="364"/>
      <c r="FHY113" s="364"/>
      <c r="FHZ113" s="364"/>
      <c r="FIA113" s="364"/>
      <c r="FIB113" s="364"/>
      <c r="FIC113" s="364"/>
      <c r="FID113" s="364"/>
      <c r="FIE113" s="364"/>
      <c r="FIF113" s="364"/>
      <c r="FIG113" s="364"/>
      <c r="FIH113" s="364"/>
      <c r="FII113" s="364"/>
      <c r="FIJ113" s="364"/>
      <c r="FIK113" s="364"/>
      <c r="FIL113" s="364"/>
      <c r="FIM113" s="364"/>
      <c r="FIN113" s="364"/>
      <c r="FIO113" s="364"/>
      <c r="FIP113" s="364"/>
      <c r="FIQ113" s="364"/>
      <c r="FIR113" s="364"/>
      <c r="FIS113" s="364"/>
      <c r="FIT113" s="364"/>
      <c r="FIU113" s="364"/>
      <c r="FIV113" s="364"/>
      <c r="FIW113" s="364"/>
      <c r="FIX113" s="364"/>
      <c r="FIY113" s="364"/>
      <c r="FIZ113" s="364"/>
      <c r="FJA113" s="364"/>
      <c r="FJB113" s="364"/>
      <c r="FJC113" s="364"/>
      <c r="FJD113" s="364"/>
      <c r="FJE113" s="364"/>
      <c r="FJF113" s="364"/>
      <c r="FJG113" s="364"/>
      <c r="FJH113" s="364"/>
      <c r="FJI113" s="364"/>
      <c r="FJJ113" s="364"/>
      <c r="FJK113" s="364"/>
      <c r="FJL113" s="364"/>
      <c r="FJM113" s="364"/>
      <c r="FJN113" s="364"/>
      <c r="FJO113" s="364"/>
      <c r="FJP113" s="364"/>
      <c r="FJQ113" s="364"/>
      <c r="FJR113" s="364"/>
      <c r="FJS113" s="364"/>
      <c r="FJT113" s="364"/>
      <c r="FJU113" s="364"/>
      <c r="FJV113" s="364"/>
      <c r="FJW113" s="364"/>
      <c r="FJX113" s="364"/>
      <c r="FJY113" s="364"/>
      <c r="FJZ113" s="364"/>
      <c r="FKA113" s="364"/>
      <c r="FKB113" s="364"/>
      <c r="FKC113" s="364"/>
      <c r="FKD113" s="364"/>
      <c r="FKE113" s="364"/>
      <c r="FKF113" s="364"/>
      <c r="FKG113" s="364"/>
      <c r="FKH113" s="364"/>
      <c r="FKI113" s="364"/>
      <c r="FKJ113" s="364"/>
      <c r="FKK113" s="364"/>
      <c r="FKL113" s="364"/>
      <c r="FKM113" s="364"/>
      <c r="FKN113" s="364"/>
      <c r="FKO113" s="364"/>
      <c r="FKP113" s="364"/>
      <c r="FKQ113" s="364"/>
      <c r="FKR113" s="364"/>
      <c r="FKS113" s="364"/>
      <c r="FKT113" s="364"/>
      <c r="FKU113" s="364"/>
      <c r="FKV113" s="364"/>
      <c r="FKW113" s="364"/>
      <c r="FKX113" s="364"/>
      <c r="FKY113" s="364"/>
      <c r="FKZ113" s="364"/>
      <c r="FLA113" s="364"/>
      <c r="FLB113" s="364"/>
      <c r="FLC113" s="364"/>
      <c r="FLD113" s="364"/>
      <c r="FLE113" s="364"/>
      <c r="FLF113" s="364"/>
      <c r="FLG113" s="364"/>
      <c r="FLH113" s="364"/>
      <c r="FLI113" s="364"/>
      <c r="FLJ113" s="364"/>
      <c r="FLK113" s="364"/>
      <c r="FLL113" s="364"/>
      <c r="FLM113" s="364"/>
      <c r="FLN113" s="364"/>
      <c r="FLO113" s="364"/>
      <c r="FLP113" s="364"/>
      <c r="FLQ113" s="364"/>
      <c r="FLR113" s="364"/>
      <c r="FLS113" s="364"/>
      <c r="FLT113" s="364"/>
      <c r="FLU113" s="364"/>
      <c r="FLV113" s="364"/>
      <c r="FLW113" s="364"/>
      <c r="FLX113" s="364"/>
      <c r="FLY113" s="364"/>
      <c r="FLZ113" s="364"/>
      <c r="FMA113" s="364"/>
      <c r="FMB113" s="364"/>
      <c r="FMC113" s="364"/>
      <c r="FMD113" s="364"/>
      <c r="FME113" s="364"/>
      <c r="FMF113" s="364"/>
      <c r="FMG113" s="364"/>
      <c r="FMH113" s="364"/>
      <c r="FMI113" s="364"/>
      <c r="FMJ113" s="364"/>
      <c r="FMK113" s="364"/>
      <c r="FML113" s="364"/>
      <c r="FMM113" s="364"/>
      <c r="FMN113" s="364"/>
      <c r="FMO113" s="364"/>
      <c r="FMP113" s="364"/>
      <c r="FMQ113" s="364"/>
      <c r="FMR113" s="364"/>
      <c r="FMS113" s="364"/>
      <c r="FMT113" s="364"/>
      <c r="FMU113" s="364"/>
      <c r="FMV113" s="364"/>
      <c r="FMW113" s="364"/>
      <c r="FMX113" s="364"/>
      <c r="FMY113" s="364"/>
      <c r="FMZ113" s="364"/>
      <c r="FNA113" s="364"/>
      <c r="FNB113" s="364"/>
      <c r="FNC113" s="364"/>
      <c r="FND113" s="364"/>
      <c r="FNE113" s="364"/>
      <c r="FNF113" s="364"/>
      <c r="FNG113" s="364"/>
      <c r="FNH113" s="364"/>
      <c r="FNI113" s="364"/>
      <c r="FNJ113" s="364"/>
      <c r="FNK113" s="364"/>
      <c r="FNL113" s="364"/>
      <c r="FNM113" s="364"/>
      <c r="FNN113" s="364"/>
      <c r="FNO113" s="364"/>
      <c r="FNP113" s="364"/>
      <c r="FNQ113" s="364"/>
      <c r="FNR113" s="364"/>
      <c r="FNS113" s="364"/>
      <c r="FNT113" s="364"/>
      <c r="FNU113" s="364"/>
      <c r="FNV113" s="364"/>
      <c r="FNW113" s="364"/>
      <c r="FNX113" s="364"/>
      <c r="FNY113" s="364"/>
      <c r="FNZ113" s="364"/>
      <c r="FOA113" s="364"/>
      <c r="FOB113" s="364"/>
      <c r="FOC113" s="364"/>
      <c r="FOD113" s="364"/>
      <c r="FOE113" s="364"/>
      <c r="FOF113" s="364"/>
      <c r="FOG113" s="364"/>
      <c r="FOH113" s="364"/>
      <c r="FOI113" s="364"/>
      <c r="FOJ113" s="364"/>
      <c r="FOK113" s="364"/>
      <c r="FOL113" s="364"/>
      <c r="FOM113" s="364"/>
      <c r="FON113" s="364"/>
      <c r="FOO113" s="364"/>
      <c r="FOP113" s="364"/>
      <c r="FOQ113" s="364"/>
      <c r="FOR113" s="364"/>
      <c r="FOS113" s="364"/>
      <c r="FOT113" s="364"/>
      <c r="FOU113" s="364"/>
      <c r="FOV113" s="364"/>
      <c r="FOW113" s="364"/>
      <c r="FOX113" s="364"/>
      <c r="FOY113" s="364"/>
      <c r="FOZ113" s="364"/>
      <c r="FPA113" s="364"/>
      <c r="FPB113" s="364"/>
      <c r="FPC113" s="364"/>
      <c r="FPD113" s="364"/>
      <c r="FPE113" s="364"/>
      <c r="FPF113" s="364"/>
      <c r="FPG113" s="364"/>
      <c r="FPH113" s="364"/>
      <c r="FPI113" s="364"/>
      <c r="FPJ113" s="364"/>
      <c r="FPK113" s="364"/>
      <c r="FPL113" s="364"/>
      <c r="FPM113" s="364"/>
      <c r="FPN113" s="364"/>
      <c r="FPO113" s="364"/>
      <c r="FPP113" s="364"/>
      <c r="FPQ113" s="364"/>
      <c r="FPR113" s="364"/>
      <c r="FPS113" s="364"/>
      <c r="FPT113" s="364"/>
      <c r="FPU113" s="364"/>
      <c r="FPV113" s="364"/>
      <c r="FPW113" s="364"/>
      <c r="FPX113" s="364"/>
      <c r="FPY113" s="364"/>
      <c r="FPZ113" s="364"/>
      <c r="FQA113" s="364"/>
      <c r="FQB113" s="364"/>
      <c r="FQC113" s="364"/>
      <c r="FQD113" s="364"/>
      <c r="FQE113" s="364"/>
      <c r="FQF113" s="364"/>
      <c r="FQG113" s="364"/>
      <c r="FQH113" s="364"/>
      <c r="FQI113" s="364"/>
      <c r="FQJ113" s="364"/>
      <c r="FQK113" s="364"/>
      <c r="FQL113" s="364"/>
      <c r="FQM113" s="364"/>
      <c r="FQN113" s="364"/>
      <c r="FQO113" s="364"/>
      <c r="FQP113" s="364"/>
      <c r="FQQ113" s="364"/>
      <c r="FQR113" s="364"/>
      <c r="FQS113" s="364"/>
      <c r="FQT113" s="364"/>
      <c r="FQU113" s="364"/>
      <c r="FQV113" s="364"/>
      <c r="FQW113" s="364"/>
      <c r="FQX113" s="364"/>
      <c r="FQY113" s="364"/>
      <c r="FQZ113" s="364"/>
      <c r="FRA113" s="364"/>
      <c r="FRB113" s="364"/>
      <c r="FRC113" s="364"/>
      <c r="FRD113" s="364"/>
      <c r="FRE113" s="364"/>
      <c r="FRF113" s="364"/>
      <c r="FRG113" s="364"/>
      <c r="FRH113" s="364"/>
      <c r="FRI113" s="364"/>
      <c r="FRJ113" s="364"/>
      <c r="FRK113" s="364"/>
      <c r="FRL113" s="364"/>
      <c r="FRM113" s="364"/>
      <c r="FRN113" s="364"/>
      <c r="FRO113" s="364"/>
      <c r="FRP113" s="364"/>
      <c r="FRQ113" s="364"/>
      <c r="FRR113" s="364"/>
      <c r="FRS113" s="364"/>
      <c r="FRT113" s="364"/>
      <c r="FRU113" s="364"/>
      <c r="FRV113" s="364"/>
      <c r="FRW113" s="364"/>
      <c r="FRX113" s="364"/>
      <c r="FRY113" s="364"/>
      <c r="FRZ113" s="364"/>
      <c r="FSA113" s="364"/>
      <c r="FSB113" s="364"/>
      <c r="FSC113" s="364"/>
      <c r="FSD113" s="364"/>
      <c r="FSE113" s="364"/>
      <c r="FSF113" s="364"/>
      <c r="FSG113" s="364"/>
      <c r="FSH113" s="364"/>
      <c r="FSI113" s="364"/>
      <c r="FSJ113" s="364"/>
      <c r="FSK113" s="364"/>
      <c r="FSL113" s="364"/>
      <c r="FSM113" s="364"/>
      <c r="FSN113" s="364"/>
      <c r="FSO113" s="364"/>
      <c r="FSP113" s="364"/>
      <c r="FSQ113" s="364"/>
      <c r="FSR113" s="364"/>
      <c r="FSS113" s="364"/>
      <c r="FST113" s="364"/>
      <c r="FSU113" s="364"/>
      <c r="FSV113" s="364"/>
      <c r="FSW113" s="364"/>
      <c r="FSX113" s="364"/>
      <c r="FSY113" s="364"/>
      <c r="FSZ113" s="364"/>
      <c r="FTA113" s="364"/>
      <c r="FTB113" s="364"/>
      <c r="FTC113" s="364"/>
      <c r="FTD113" s="364"/>
      <c r="FTE113" s="364"/>
      <c r="FTF113" s="364"/>
      <c r="FTG113" s="364"/>
      <c r="FTH113" s="364"/>
      <c r="FTI113" s="364"/>
      <c r="FTJ113" s="364"/>
      <c r="FTK113" s="364"/>
      <c r="FTL113" s="364"/>
      <c r="FTM113" s="364"/>
      <c r="FTN113" s="364"/>
      <c r="FTO113" s="364"/>
      <c r="FTP113" s="364"/>
      <c r="FTQ113" s="364"/>
      <c r="FTR113" s="364"/>
      <c r="FTS113" s="364"/>
      <c r="FTT113" s="364"/>
      <c r="FTU113" s="364"/>
      <c r="FTV113" s="364"/>
      <c r="FTW113" s="364"/>
      <c r="FTX113" s="364"/>
      <c r="FTY113" s="364"/>
      <c r="FTZ113" s="364"/>
      <c r="FUA113" s="364"/>
      <c r="FUB113" s="364"/>
      <c r="FUC113" s="364"/>
      <c r="FUD113" s="364"/>
      <c r="FUE113" s="364"/>
      <c r="FUF113" s="364"/>
      <c r="FUG113" s="364"/>
      <c r="FUH113" s="364"/>
      <c r="FUI113" s="364"/>
      <c r="FUJ113" s="364"/>
      <c r="FUK113" s="364"/>
      <c r="FUL113" s="364"/>
      <c r="FUM113" s="364"/>
      <c r="FUN113" s="364"/>
      <c r="FUO113" s="364"/>
      <c r="FUP113" s="364"/>
      <c r="FUQ113" s="364"/>
      <c r="FUR113" s="364"/>
      <c r="FUS113" s="364"/>
      <c r="FUT113" s="364"/>
      <c r="FUU113" s="364"/>
      <c r="FUV113" s="364"/>
      <c r="FUW113" s="364"/>
      <c r="FUX113" s="364"/>
      <c r="FUY113" s="364"/>
      <c r="FUZ113" s="364"/>
      <c r="FVA113" s="364"/>
      <c r="FVB113" s="364"/>
      <c r="FVC113" s="364"/>
      <c r="FVD113" s="364"/>
      <c r="FVE113" s="364"/>
      <c r="FVF113" s="364"/>
      <c r="FVG113" s="364"/>
      <c r="FVH113" s="364"/>
      <c r="FVI113" s="364"/>
      <c r="FVJ113" s="364"/>
      <c r="FVK113" s="364"/>
      <c r="FVL113" s="364"/>
      <c r="FVM113" s="364"/>
      <c r="FVN113" s="364"/>
      <c r="FVO113" s="364"/>
      <c r="FVP113" s="364"/>
      <c r="FVQ113" s="364"/>
      <c r="FVR113" s="364"/>
      <c r="FVS113" s="364"/>
      <c r="FVT113" s="364"/>
      <c r="FVU113" s="364"/>
      <c r="FVV113" s="364"/>
      <c r="FVW113" s="364"/>
      <c r="FVX113" s="364"/>
      <c r="FVY113" s="364"/>
      <c r="FVZ113" s="364"/>
      <c r="FWA113" s="364"/>
      <c r="FWB113" s="364"/>
      <c r="FWC113" s="364"/>
      <c r="FWD113" s="364"/>
      <c r="FWE113" s="364"/>
      <c r="FWF113" s="364"/>
      <c r="FWG113" s="364"/>
      <c r="FWH113" s="364"/>
      <c r="FWI113" s="364"/>
      <c r="FWJ113" s="364"/>
      <c r="FWK113" s="364"/>
      <c r="FWL113" s="364"/>
      <c r="FWM113" s="364"/>
      <c r="FWN113" s="364"/>
      <c r="FWO113" s="364"/>
      <c r="FWP113" s="364"/>
      <c r="FWQ113" s="364"/>
      <c r="FWR113" s="364"/>
      <c r="FWS113" s="364"/>
      <c r="FWT113" s="364"/>
      <c r="FWU113" s="364"/>
      <c r="FWV113" s="364"/>
      <c r="FWW113" s="364"/>
      <c r="FWX113" s="364"/>
      <c r="FWY113" s="364"/>
      <c r="FWZ113" s="364"/>
      <c r="FXA113" s="364"/>
      <c r="FXB113" s="364"/>
      <c r="FXC113" s="364"/>
      <c r="FXD113" s="364"/>
      <c r="FXE113" s="364"/>
      <c r="FXF113" s="364"/>
      <c r="FXG113" s="364"/>
      <c r="FXH113" s="364"/>
      <c r="FXI113" s="364"/>
      <c r="FXJ113" s="364"/>
      <c r="FXK113" s="364"/>
      <c r="FXL113" s="364"/>
      <c r="FXM113" s="364"/>
      <c r="FXN113" s="364"/>
      <c r="FXO113" s="364"/>
      <c r="FXP113" s="364"/>
      <c r="FXQ113" s="364"/>
      <c r="FXR113" s="364"/>
      <c r="FXS113" s="364"/>
      <c r="FXT113" s="364"/>
      <c r="FXU113" s="364"/>
      <c r="FXV113" s="364"/>
      <c r="FXW113" s="364"/>
      <c r="FXX113" s="364"/>
      <c r="FXY113" s="364"/>
      <c r="FXZ113" s="364"/>
      <c r="FYA113" s="364"/>
      <c r="FYB113" s="364"/>
      <c r="FYC113" s="364"/>
      <c r="FYD113" s="364"/>
      <c r="FYE113" s="364"/>
      <c r="FYF113" s="364"/>
      <c r="FYG113" s="364"/>
      <c r="FYH113" s="364"/>
      <c r="FYI113" s="364"/>
      <c r="FYJ113" s="364"/>
      <c r="FYK113" s="364"/>
      <c r="FYL113" s="364"/>
      <c r="FYM113" s="364"/>
      <c r="FYN113" s="364"/>
      <c r="FYO113" s="364"/>
      <c r="FYP113" s="364"/>
      <c r="FYQ113" s="364"/>
      <c r="FYR113" s="364"/>
      <c r="FYS113" s="364"/>
      <c r="FYT113" s="364"/>
      <c r="FYU113" s="364"/>
      <c r="FYV113" s="364"/>
      <c r="FYW113" s="364"/>
      <c r="FYX113" s="364"/>
      <c r="FYY113" s="364"/>
      <c r="FYZ113" s="364"/>
      <c r="FZA113" s="364"/>
      <c r="FZB113" s="364"/>
      <c r="FZC113" s="364"/>
      <c r="FZD113" s="364"/>
      <c r="FZE113" s="364"/>
      <c r="FZF113" s="364"/>
      <c r="FZG113" s="364"/>
      <c r="FZH113" s="364"/>
      <c r="FZI113" s="364"/>
      <c r="FZJ113" s="364"/>
      <c r="FZK113" s="364"/>
      <c r="FZL113" s="364"/>
      <c r="FZM113" s="364"/>
      <c r="FZN113" s="364"/>
      <c r="FZO113" s="364"/>
      <c r="FZP113" s="364"/>
      <c r="FZQ113" s="364"/>
      <c r="FZR113" s="364"/>
      <c r="FZS113" s="364"/>
      <c r="FZT113" s="364"/>
      <c r="FZU113" s="364"/>
      <c r="FZV113" s="364"/>
      <c r="FZW113" s="364"/>
      <c r="FZX113" s="364"/>
      <c r="FZY113" s="364"/>
      <c r="FZZ113" s="364"/>
      <c r="GAA113" s="364"/>
      <c r="GAB113" s="364"/>
      <c r="GAC113" s="364"/>
      <c r="GAD113" s="364"/>
      <c r="GAE113" s="364"/>
      <c r="GAF113" s="364"/>
      <c r="GAG113" s="364"/>
      <c r="GAH113" s="364"/>
      <c r="GAI113" s="364"/>
      <c r="GAJ113" s="364"/>
      <c r="GAK113" s="364"/>
      <c r="GAL113" s="364"/>
      <c r="GAM113" s="364"/>
      <c r="GAN113" s="364"/>
      <c r="GAO113" s="364"/>
      <c r="GAP113" s="364"/>
      <c r="GAQ113" s="364"/>
      <c r="GAR113" s="364"/>
      <c r="GAS113" s="364"/>
      <c r="GAT113" s="364"/>
      <c r="GAU113" s="364"/>
      <c r="GAV113" s="364"/>
      <c r="GAW113" s="364"/>
      <c r="GAX113" s="364"/>
      <c r="GAY113" s="364"/>
      <c r="GAZ113" s="364"/>
      <c r="GBA113" s="364"/>
      <c r="GBB113" s="364"/>
      <c r="GBC113" s="364"/>
      <c r="GBD113" s="364"/>
      <c r="GBE113" s="364"/>
      <c r="GBF113" s="364"/>
      <c r="GBG113" s="364"/>
      <c r="GBH113" s="364"/>
      <c r="GBI113" s="364"/>
      <c r="GBJ113" s="364"/>
      <c r="GBK113" s="364"/>
      <c r="GBL113" s="364"/>
      <c r="GBM113" s="364"/>
      <c r="GBN113" s="364"/>
      <c r="GBO113" s="364"/>
      <c r="GBP113" s="364"/>
      <c r="GBQ113" s="364"/>
      <c r="GBR113" s="364"/>
      <c r="GBS113" s="364"/>
      <c r="GBT113" s="364"/>
      <c r="GBU113" s="364"/>
      <c r="GBV113" s="364"/>
      <c r="GBW113" s="364"/>
      <c r="GBX113" s="364"/>
      <c r="GBY113" s="364"/>
      <c r="GBZ113" s="364"/>
      <c r="GCA113" s="364"/>
      <c r="GCB113" s="364"/>
      <c r="GCC113" s="364"/>
      <c r="GCD113" s="364"/>
      <c r="GCE113" s="364"/>
      <c r="GCF113" s="364"/>
      <c r="GCG113" s="364"/>
      <c r="GCH113" s="364"/>
      <c r="GCI113" s="364"/>
      <c r="GCJ113" s="364"/>
      <c r="GCK113" s="364"/>
      <c r="GCL113" s="364"/>
      <c r="GCM113" s="364"/>
      <c r="GCN113" s="364"/>
      <c r="GCO113" s="364"/>
      <c r="GCP113" s="364"/>
      <c r="GCQ113" s="364"/>
      <c r="GCR113" s="364"/>
      <c r="GCS113" s="364"/>
      <c r="GCT113" s="364"/>
      <c r="GCU113" s="364"/>
      <c r="GCV113" s="364"/>
      <c r="GCW113" s="364"/>
      <c r="GCX113" s="364"/>
      <c r="GCY113" s="364"/>
      <c r="GCZ113" s="364"/>
      <c r="GDA113" s="364"/>
      <c r="GDB113" s="364"/>
      <c r="GDC113" s="364"/>
      <c r="GDD113" s="364"/>
      <c r="GDE113" s="364"/>
      <c r="GDF113" s="364"/>
      <c r="GDG113" s="364"/>
      <c r="GDH113" s="364"/>
      <c r="GDI113" s="364"/>
      <c r="GDJ113" s="364"/>
      <c r="GDK113" s="364"/>
      <c r="GDL113" s="364"/>
      <c r="GDM113" s="364"/>
      <c r="GDN113" s="364"/>
      <c r="GDO113" s="364"/>
      <c r="GDP113" s="364"/>
      <c r="GDQ113" s="364"/>
      <c r="GDR113" s="364"/>
      <c r="GDS113" s="364"/>
      <c r="GDT113" s="364"/>
      <c r="GDU113" s="364"/>
      <c r="GDV113" s="364"/>
      <c r="GDW113" s="364"/>
      <c r="GDX113" s="364"/>
      <c r="GDY113" s="364"/>
      <c r="GDZ113" s="364"/>
      <c r="GEA113" s="364"/>
      <c r="GEB113" s="364"/>
      <c r="GEC113" s="364"/>
      <c r="GED113" s="364"/>
      <c r="GEE113" s="364"/>
      <c r="GEF113" s="364"/>
      <c r="GEG113" s="364"/>
      <c r="GEH113" s="364"/>
      <c r="GEI113" s="364"/>
      <c r="GEJ113" s="364"/>
      <c r="GEK113" s="364"/>
      <c r="GEL113" s="364"/>
      <c r="GEM113" s="364"/>
      <c r="GEN113" s="364"/>
      <c r="GEO113" s="364"/>
      <c r="GEP113" s="364"/>
      <c r="GEQ113" s="364"/>
      <c r="GER113" s="364"/>
      <c r="GES113" s="364"/>
      <c r="GET113" s="364"/>
      <c r="GEU113" s="364"/>
      <c r="GEV113" s="364"/>
      <c r="GEW113" s="364"/>
      <c r="GEX113" s="364"/>
      <c r="GEY113" s="364"/>
      <c r="GEZ113" s="364"/>
      <c r="GFA113" s="364"/>
      <c r="GFB113" s="364"/>
      <c r="GFC113" s="364"/>
      <c r="GFD113" s="364"/>
      <c r="GFE113" s="364"/>
      <c r="GFF113" s="364"/>
      <c r="GFG113" s="364"/>
      <c r="GFH113" s="364"/>
      <c r="GFI113" s="364"/>
      <c r="GFJ113" s="364"/>
      <c r="GFK113" s="364"/>
      <c r="GFL113" s="364"/>
      <c r="GFM113" s="364"/>
      <c r="GFN113" s="364"/>
      <c r="GFO113" s="364"/>
      <c r="GFP113" s="364"/>
      <c r="GFQ113" s="364"/>
      <c r="GFR113" s="364"/>
      <c r="GFS113" s="364"/>
      <c r="GFT113" s="364"/>
      <c r="GFU113" s="364"/>
      <c r="GFV113" s="364"/>
      <c r="GFW113" s="364"/>
      <c r="GFX113" s="364"/>
      <c r="GFY113" s="364"/>
      <c r="GFZ113" s="364"/>
      <c r="GGA113" s="364"/>
      <c r="GGB113" s="364"/>
      <c r="GGC113" s="364"/>
      <c r="GGD113" s="364"/>
      <c r="GGE113" s="364"/>
      <c r="GGF113" s="364"/>
      <c r="GGG113" s="364"/>
      <c r="GGH113" s="364"/>
      <c r="GGI113" s="364"/>
      <c r="GGJ113" s="364"/>
      <c r="GGK113" s="364"/>
      <c r="GGL113" s="364"/>
      <c r="GGM113" s="364"/>
      <c r="GGN113" s="364"/>
      <c r="GGO113" s="364"/>
      <c r="GGP113" s="364"/>
      <c r="GGQ113" s="364"/>
      <c r="GGR113" s="364"/>
      <c r="GGS113" s="364"/>
      <c r="GGT113" s="364"/>
      <c r="GGU113" s="364"/>
      <c r="GGV113" s="364"/>
      <c r="GGW113" s="364"/>
      <c r="GGX113" s="364"/>
      <c r="GGY113" s="364"/>
      <c r="GGZ113" s="364"/>
      <c r="GHA113" s="364"/>
      <c r="GHB113" s="364"/>
      <c r="GHC113" s="364"/>
      <c r="GHD113" s="364"/>
      <c r="GHE113" s="364"/>
      <c r="GHF113" s="364"/>
      <c r="GHG113" s="364"/>
      <c r="GHH113" s="364"/>
      <c r="GHI113" s="364"/>
      <c r="GHJ113" s="364"/>
      <c r="GHK113" s="364"/>
      <c r="GHL113" s="364"/>
      <c r="GHM113" s="364"/>
      <c r="GHN113" s="364"/>
      <c r="GHO113" s="364"/>
      <c r="GHP113" s="364"/>
      <c r="GHQ113" s="364"/>
      <c r="GHR113" s="364"/>
      <c r="GHS113" s="364"/>
      <c r="GHT113" s="364"/>
      <c r="GHU113" s="364"/>
      <c r="GHV113" s="364"/>
      <c r="GHW113" s="364"/>
      <c r="GHX113" s="364"/>
      <c r="GHY113" s="364"/>
      <c r="GHZ113" s="364"/>
      <c r="GIA113" s="364"/>
      <c r="GIB113" s="364"/>
      <c r="GIC113" s="364"/>
      <c r="GID113" s="364"/>
      <c r="GIE113" s="364"/>
      <c r="GIF113" s="364"/>
      <c r="GIG113" s="364"/>
      <c r="GIH113" s="364"/>
      <c r="GII113" s="364"/>
      <c r="GIJ113" s="364"/>
      <c r="GIK113" s="364"/>
      <c r="GIL113" s="364"/>
      <c r="GIM113" s="364"/>
      <c r="GIN113" s="364"/>
      <c r="GIO113" s="364"/>
      <c r="GIP113" s="364"/>
      <c r="GIQ113" s="364"/>
      <c r="GIR113" s="364"/>
      <c r="GIS113" s="364"/>
      <c r="GIT113" s="364"/>
      <c r="GIU113" s="364"/>
      <c r="GIV113" s="364"/>
      <c r="GIW113" s="364"/>
      <c r="GIX113" s="364"/>
      <c r="GIY113" s="364"/>
      <c r="GIZ113" s="364"/>
      <c r="GJA113" s="364"/>
      <c r="GJB113" s="364"/>
      <c r="GJC113" s="364"/>
      <c r="GJD113" s="364"/>
      <c r="GJE113" s="364"/>
      <c r="GJF113" s="364"/>
      <c r="GJG113" s="364"/>
      <c r="GJH113" s="364"/>
      <c r="GJI113" s="364"/>
      <c r="GJJ113" s="364"/>
      <c r="GJK113" s="364"/>
      <c r="GJL113" s="364"/>
      <c r="GJM113" s="364"/>
      <c r="GJN113" s="364"/>
      <c r="GJO113" s="364"/>
      <c r="GJP113" s="364"/>
      <c r="GJQ113" s="364"/>
      <c r="GJR113" s="364"/>
      <c r="GJS113" s="364"/>
      <c r="GJT113" s="364"/>
      <c r="GJU113" s="364"/>
      <c r="GJV113" s="364"/>
      <c r="GJW113" s="364"/>
      <c r="GJX113" s="364"/>
      <c r="GJY113" s="364"/>
      <c r="GJZ113" s="364"/>
      <c r="GKA113" s="364"/>
      <c r="GKB113" s="364"/>
      <c r="GKC113" s="364"/>
      <c r="GKD113" s="364"/>
      <c r="GKE113" s="364"/>
      <c r="GKF113" s="364"/>
      <c r="GKG113" s="364"/>
      <c r="GKH113" s="364"/>
      <c r="GKI113" s="364"/>
      <c r="GKJ113" s="364"/>
      <c r="GKK113" s="364"/>
      <c r="GKL113" s="364"/>
      <c r="GKM113" s="364"/>
      <c r="GKN113" s="364"/>
      <c r="GKO113" s="364"/>
      <c r="GKP113" s="364"/>
      <c r="GKQ113" s="364"/>
      <c r="GKR113" s="364"/>
      <c r="GKS113" s="364"/>
      <c r="GKT113" s="364"/>
      <c r="GKU113" s="364"/>
      <c r="GKV113" s="364"/>
      <c r="GKW113" s="364"/>
      <c r="GKX113" s="364"/>
      <c r="GKY113" s="364"/>
      <c r="GKZ113" s="364"/>
      <c r="GLA113" s="364"/>
      <c r="GLB113" s="364"/>
      <c r="GLC113" s="364"/>
      <c r="GLD113" s="364"/>
      <c r="GLE113" s="364"/>
      <c r="GLF113" s="364"/>
      <c r="GLG113" s="364"/>
      <c r="GLH113" s="364"/>
      <c r="GLI113" s="364"/>
      <c r="GLJ113" s="364"/>
      <c r="GLK113" s="364"/>
      <c r="GLL113" s="364"/>
      <c r="GLM113" s="364"/>
      <c r="GLN113" s="364"/>
      <c r="GLO113" s="364"/>
      <c r="GLP113" s="364"/>
      <c r="GLQ113" s="364"/>
      <c r="GLR113" s="364"/>
      <c r="GLS113" s="364"/>
      <c r="GLT113" s="364"/>
      <c r="GLU113" s="364"/>
      <c r="GLV113" s="364"/>
      <c r="GLW113" s="364"/>
      <c r="GLX113" s="364"/>
      <c r="GLY113" s="364"/>
      <c r="GLZ113" s="364"/>
      <c r="GMA113" s="364"/>
      <c r="GMB113" s="364"/>
      <c r="GMC113" s="364"/>
      <c r="GMD113" s="364"/>
      <c r="GME113" s="364"/>
      <c r="GMF113" s="364"/>
      <c r="GMG113" s="364"/>
      <c r="GMH113" s="364"/>
      <c r="GMI113" s="364"/>
      <c r="GMJ113" s="364"/>
      <c r="GMK113" s="364"/>
      <c r="GML113" s="364"/>
      <c r="GMM113" s="364"/>
      <c r="GMN113" s="364"/>
      <c r="GMO113" s="364"/>
      <c r="GMP113" s="364"/>
      <c r="GMQ113" s="364"/>
      <c r="GMR113" s="364"/>
      <c r="GMS113" s="364"/>
      <c r="GMT113" s="364"/>
      <c r="GMU113" s="364"/>
      <c r="GMV113" s="364"/>
      <c r="GMW113" s="364"/>
      <c r="GMX113" s="364"/>
      <c r="GMY113" s="364"/>
      <c r="GMZ113" s="364"/>
      <c r="GNA113" s="364"/>
      <c r="GNB113" s="364"/>
      <c r="GNC113" s="364"/>
      <c r="GND113" s="364"/>
      <c r="GNE113" s="364"/>
      <c r="GNF113" s="364"/>
      <c r="GNG113" s="364"/>
      <c r="GNH113" s="364"/>
      <c r="GNI113" s="364"/>
      <c r="GNJ113" s="364"/>
      <c r="GNK113" s="364"/>
      <c r="GNL113" s="364"/>
      <c r="GNM113" s="364"/>
      <c r="GNN113" s="364"/>
      <c r="GNO113" s="364"/>
      <c r="GNP113" s="364"/>
      <c r="GNQ113" s="364"/>
      <c r="GNR113" s="364"/>
      <c r="GNS113" s="364"/>
      <c r="GNT113" s="364"/>
      <c r="GNU113" s="364"/>
      <c r="GNV113" s="364"/>
      <c r="GNW113" s="364"/>
      <c r="GNX113" s="364"/>
      <c r="GNY113" s="364"/>
      <c r="GNZ113" s="364"/>
      <c r="GOA113" s="364"/>
      <c r="GOB113" s="364"/>
      <c r="GOC113" s="364"/>
      <c r="GOD113" s="364"/>
      <c r="GOE113" s="364"/>
      <c r="GOF113" s="364"/>
      <c r="GOG113" s="364"/>
      <c r="GOH113" s="364"/>
      <c r="GOI113" s="364"/>
      <c r="GOJ113" s="364"/>
      <c r="GOK113" s="364"/>
      <c r="GOL113" s="364"/>
      <c r="GOM113" s="364"/>
      <c r="GON113" s="364"/>
      <c r="GOO113" s="364"/>
      <c r="GOP113" s="364"/>
      <c r="GOQ113" s="364"/>
      <c r="GOR113" s="364"/>
      <c r="GOS113" s="364"/>
      <c r="GOT113" s="364"/>
      <c r="GOU113" s="364"/>
      <c r="GOV113" s="364"/>
      <c r="GOW113" s="364"/>
      <c r="GOX113" s="364"/>
      <c r="GOY113" s="364"/>
      <c r="GOZ113" s="364"/>
      <c r="GPA113" s="364"/>
      <c r="GPB113" s="364"/>
      <c r="GPC113" s="364"/>
      <c r="GPD113" s="364"/>
      <c r="GPE113" s="364"/>
      <c r="GPF113" s="364"/>
      <c r="GPG113" s="364"/>
      <c r="GPH113" s="364"/>
      <c r="GPI113" s="364"/>
      <c r="GPJ113" s="364"/>
      <c r="GPK113" s="364"/>
      <c r="GPL113" s="364"/>
      <c r="GPM113" s="364"/>
      <c r="GPN113" s="364"/>
      <c r="GPO113" s="364"/>
      <c r="GPP113" s="364"/>
      <c r="GPQ113" s="364"/>
      <c r="GPR113" s="364"/>
      <c r="GPS113" s="364"/>
      <c r="GPT113" s="364"/>
      <c r="GPU113" s="364"/>
      <c r="GPV113" s="364"/>
      <c r="GPW113" s="364"/>
      <c r="GPX113" s="364"/>
      <c r="GPY113" s="364"/>
      <c r="GPZ113" s="364"/>
      <c r="GQA113" s="364"/>
      <c r="GQB113" s="364"/>
      <c r="GQC113" s="364"/>
      <c r="GQD113" s="364"/>
      <c r="GQE113" s="364"/>
      <c r="GQF113" s="364"/>
      <c r="GQG113" s="364"/>
      <c r="GQH113" s="364"/>
      <c r="GQI113" s="364"/>
      <c r="GQJ113" s="364"/>
      <c r="GQK113" s="364"/>
      <c r="GQL113" s="364"/>
      <c r="GQM113" s="364"/>
      <c r="GQN113" s="364"/>
      <c r="GQO113" s="364"/>
      <c r="GQP113" s="364"/>
      <c r="GQQ113" s="364"/>
      <c r="GQR113" s="364"/>
      <c r="GQS113" s="364"/>
      <c r="GQT113" s="364"/>
      <c r="GQU113" s="364"/>
      <c r="GQV113" s="364"/>
      <c r="GQW113" s="364"/>
      <c r="GQX113" s="364"/>
      <c r="GQY113" s="364"/>
      <c r="GQZ113" s="364"/>
      <c r="GRA113" s="364"/>
      <c r="GRB113" s="364"/>
      <c r="GRC113" s="364"/>
      <c r="GRD113" s="364"/>
      <c r="GRE113" s="364"/>
      <c r="GRF113" s="364"/>
      <c r="GRG113" s="364"/>
      <c r="GRH113" s="364"/>
      <c r="GRI113" s="364"/>
      <c r="GRJ113" s="364"/>
      <c r="GRK113" s="364"/>
      <c r="GRL113" s="364"/>
      <c r="GRM113" s="364"/>
      <c r="GRN113" s="364"/>
      <c r="GRO113" s="364"/>
      <c r="GRP113" s="364"/>
      <c r="GRQ113" s="364"/>
      <c r="GRR113" s="364"/>
      <c r="GRS113" s="364"/>
      <c r="GRT113" s="364"/>
      <c r="GRU113" s="364"/>
      <c r="GRV113" s="364"/>
      <c r="GRW113" s="364"/>
      <c r="GRX113" s="364"/>
      <c r="GRY113" s="364"/>
      <c r="GRZ113" s="364"/>
      <c r="GSA113" s="364"/>
      <c r="GSB113" s="364"/>
      <c r="GSC113" s="364"/>
      <c r="GSD113" s="364"/>
      <c r="GSE113" s="364"/>
      <c r="GSF113" s="364"/>
      <c r="GSG113" s="364"/>
      <c r="GSH113" s="364"/>
      <c r="GSI113" s="364"/>
      <c r="GSJ113" s="364"/>
      <c r="GSK113" s="364"/>
      <c r="GSL113" s="364"/>
      <c r="GSM113" s="364"/>
      <c r="GSN113" s="364"/>
      <c r="GSO113" s="364"/>
      <c r="GSP113" s="364"/>
      <c r="GSQ113" s="364"/>
      <c r="GSR113" s="364"/>
      <c r="GSS113" s="364"/>
      <c r="GST113" s="364"/>
      <c r="GSU113" s="364"/>
      <c r="GSV113" s="364"/>
      <c r="GSW113" s="364"/>
      <c r="GSX113" s="364"/>
      <c r="GSY113" s="364"/>
      <c r="GSZ113" s="364"/>
      <c r="GTA113" s="364"/>
      <c r="GTB113" s="364"/>
      <c r="GTC113" s="364"/>
      <c r="GTD113" s="364"/>
      <c r="GTE113" s="364"/>
      <c r="GTF113" s="364"/>
      <c r="GTG113" s="364"/>
      <c r="GTH113" s="364"/>
      <c r="GTI113" s="364"/>
      <c r="GTJ113" s="364"/>
      <c r="GTK113" s="364"/>
      <c r="GTL113" s="364"/>
      <c r="GTM113" s="364"/>
      <c r="GTN113" s="364"/>
      <c r="GTO113" s="364"/>
      <c r="GTP113" s="364"/>
      <c r="GTQ113" s="364"/>
      <c r="GTR113" s="364"/>
      <c r="GTS113" s="364"/>
      <c r="GTT113" s="364"/>
      <c r="GTU113" s="364"/>
      <c r="GTV113" s="364"/>
      <c r="GTW113" s="364"/>
      <c r="GTX113" s="364"/>
      <c r="GTY113" s="364"/>
      <c r="GTZ113" s="364"/>
      <c r="GUA113" s="364"/>
      <c r="GUB113" s="364"/>
      <c r="GUC113" s="364"/>
      <c r="GUD113" s="364"/>
      <c r="GUE113" s="364"/>
      <c r="GUF113" s="364"/>
      <c r="GUG113" s="364"/>
      <c r="GUH113" s="364"/>
      <c r="GUI113" s="364"/>
      <c r="GUJ113" s="364"/>
      <c r="GUK113" s="364"/>
      <c r="GUL113" s="364"/>
      <c r="GUM113" s="364"/>
      <c r="GUN113" s="364"/>
      <c r="GUO113" s="364"/>
      <c r="GUP113" s="364"/>
      <c r="GUQ113" s="364"/>
      <c r="GUR113" s="364"/>
      <c r="GUS113" s="364"/>
      <c r="GUT113" s="364"/>
      <c r="GUU113" s="364"/>
      <c r="GUV113" s="364"/>
      <c r="GUW113" s="364"/>
      <c r="GUX113" s="364"/>
      <c r="GUY113" s="364"/>
      <c r="GUZ113" s="364"/>
      <c r="GVA113" s="364"/>
      <c r="GVB113" s="364"/>
      <c r="GVC113" s="364"/>
      <c r="GVD113" s="364"/>
      <c r="GVE113" s="364"/>
      <c r="GVF113" s="364"/>
      <c r="GVG113" s="364"/>
      <c r="GVH113" s="364"/>
      <c r="GVI113" s="364"/>
      <c r="GVJ113" s="364"/>
      <c r="GVK113" s="364"/>
      <c r="GVL113" s="364"/>
      <c r="GVM113" s="364"/>
      <c r="GVN113" s="364"/>
      <c r="GVO113" s="364"/>
      <c r="GVP113" s="364"/>
      <c r="GVQ113" s="364"/>
      <c r="GVR113" s="364"/>
      <c r="GVS113" s="364"/>
      <c r="GVT113" s="364"/>
      <c r="GVU113" s="364"/>
      <c r="GVV113" s="364"/>
      <c r="GVW113" s="364"/>
      <c r="GVX113" s="364"/>
      <c r="GVY113" s="364"/>
      <c r="GVZ113" s="364"/>
      <c r="GWA113" s="364"/>
      <c r="GWB113" s="364"/>
      <c r="GWC113" s="364"/>
      <c r="GWD113" s="364"/>
      <c r="GWE113" s="364"/>
      <c r="GWF113" s="364"/>
      <c r="GWG113" s="364"/>
      <c r="GWH113" s="364"/>
      <c r="GWI113" s="364"/>
      <c r="GWJ113" s="364"/>
      <c r="GWK113" s="364"/>
      <c r="GWL113" s="364"/>
      <c r="GWM113" s="364"/>
      <c r="GWN113" s="364"/>
      <c r="GWO113" s="364"/>
      <c r="GWP113" s="364"/>
      <c r="GWQ113" s="364"/>
      <c r="GWR113" s="364"/>
      <c r="GWS113" s="364"/>
      <c r="GWT113" s="364"/>
      <c r="GWU113" s="364"/>
      <c r="GWV113" s="364"/>
      <c r="GWW113" s="364"/>
      <c r="GWX113" s="364"/>
      <c r="GWY113" s="364"/>
      <c r="GWZ113" s="364"/>
      <c r="GXA113" s="364"/>
      <c r="GXB113" s="364"/>
      <c r="GXC113" s="364"/>
      <c r="GXD113" s="364"/>
      <c r="GXE113" s="364"/>
      <c r="GXF113" s="364"/>
      <c r="GXG113" s="364"/>
      <c r="GXH113" s="364"/>
      <c r="GXI113" s="364"/>
      <c r="GXJ113" s="364"/>
      <c r="GXK113" s="364"/>
      <c r="GXL113" s="364"/>
      <c r="GXM113" s="364"/>
      <c r="GXN113" s="364"/>
      <c r="GXO113" s="364"/>
      <c r="GXP113" s="364"/>
      <c r="GXQ113" s="364"/>
      <c r="GXR113" s="364"/>
      <c r="GXS113" s="364"/>
      <c r="GXT113" s="364"/>
      <c r="GXU113" s="364"/>
      <c r="GXV113" s="364"/>
      <c r="GXW113" s="364"/>
      <c r="GXX113" s="364"/>
      <c r="GXY113" s="364"/>
      <c r="GXZ113" s="364"/>
      <c r="GYA113" s="364"/>
      <c r="GYB113" s="364"/>
      <c r="GYC113" s="364"/>
      <c r="GYD113" s="364"/>
      <c r="GYE113" s="364"/>
      <c r="GYF113" s="364"/>
      <c r="GYG113" s="364"/>
      <c r="GYH113" s="364"/>
      <c r="GYI113" s="364"/>
      <c r="GYJ113" s="364"/>
      <c r="GYK113" s="364"/>
      <c r="GYL113" s="364"/>
      <c r="GYM113" s="364"/>
      <c r="GYN113" s="364"/>
      <c r="GYO113" s="364"/>
      <c r="GYP113" s="364"/>
      <c r="GYQ113" s="364"/>
      <c r="GYR113" s="364"/>
      <c r="GYS113" s="364"/>
      <c r="GYT113" s="364"/>
      <c r="GYU113" s="364"/>
      <c r="GYV113" s="364"/>
      <c r="GYW113" s="364"/>
      <c r="GYX113" s="364"/>
      <c r="GYY113" s="364"/>
      <c r="GYZ113" s="364"/>
      <c r="GZA113" s="364"/>
      <c r="GZB113" s="364"/>
      <c r="GZC113" s="364"/>
      <c r="GZD113" s="364"/>
      <c r="GZE113" s="364"/>
      <c r="GZF113" s="364"/>
      <c r="GZG113" s="364"/>
      <c r="GZH113" s="364"/>
      <c r="GZI113" s="364"/>
      <c r="GZJ113" s="364"/>
      <c r="GZK113" s="364"/>
      <c r="GZL113" s="364"/>
      <c r="GZM113" s="364"/>
      <c r="GZN113" s="364"/>
      <c r="GZO113" s="364"/>
      <c r="GZP113" s="364"/>
      <c r="GZQ113" s="364"/>
      <c r="GZR113" s="364"/>
      <c r="GZS113" s="364"/>
      <c r="GZT113" s="364"/>
      <c r="GZU113" s="364"/>
      <c r="GZV113" s="364"/>
      <c r="GZW113" s="364"/>
      <c r="GZX113" s="364"/>
      <c r="GZY113" s="364"/>
      <c r="GZZ113" s="364"/>
      <c r="HAA113" s="364"/>
      <c r="HAB113" s="364"/>
      <c r="HAC113" s="364"/>
      <c r="HAD113" s="364"/>
      <c r="HAE113" s="364"/>
      <c r="HAF113" s="364"/>
      <c r="HAG113" s="364"/>
      <c r="HAH113" s="364"/>
      <c r="HAI113" s="364"/>
      <c r="HAJ113" s="364"/>
      <c r="HAK113" s="364"/>
      <c r="HAL113" s="364"/>
      <c r="HAM113" s="364"/>
      <c r="HAN113" s="364"/>
      <c r="HAO113" s="364"/>
      <c r="HAP113" s="364"/>
      <c r="HAQ113" s="364"/>
      <c r="HAR113" s="364"/>
      <c r="HAS113" s="364"/>
      <c r="HAT113" s="364"/>
      <c r="HAU113" s="364"/>
      <c r="HAV113" s="364"/>
      <c r="HAW113" s="364"/>
      <c r="HAX113" s="364"/>
      <c r="HAY113" s="364"/>
      <c r="HAZ113" s="364"/>
      <c r="HBA113" s="364"/>
      <c r="HBB113" s="364"/>
      <c r="HBC113" s="364"/>
      <c r="HBD113" s="364"/>
      <c r="HBE113" s="364"/>
      <c r="HBF113" s="364"/>
      <c r="HBG113" s="364"/>
      <c r="HBH113" s="364"/>
      <c r="HBI113" s="364"/>
      <c r="HBJ113" s="364"/>
      <c r="HBK113" s="364"/>
      <c r="HBL113" s="364"/>
      <c r="HBM113" s="364"/>
      <c r="HBN113" s="364"/>
      <c r="HBO113" s="364"/>
      <c r="HBP113" s="364"/>
      <c r="HBQ113" s="364"/>
      <c r="HBR113" s="364"/>
      <c r="HBS113" s="364"/>
      <c r="HBT113" s="364"/>
      <c r="HBU113" s="364"/>
      <c r="HBV113" s="364"/>
      <c r="HBW113" s="364"/>
      <c r="HBX113" s="364"/>
      <c r="HBY113" s="364"/>
      <c r="HBZ113" s="364"/>
      <c r="HCA113" s="364"/>
      <c r="HCB113" s="364"/>
      <c r="HCC113" s="364"/>
      <c r="HCD113" s="364"/>
      <c r="HCE113" s="364"/>
      <c r="HCF113" s="364"/>
      <c r="HCG113" s="364"/>
      <c r="HCH113" s="364"/>
      <c r="HCI113" s="364"/>
      <c r="HCJ113" s="364"/>
      <c r="HCK113" s="364"/>
      <c r="HCL113" s="364"/>
      <c r="HCM113" s="364"/>
      <c r="HCN113" s="364"/>
      <c r="HCO113" s="364"/>
      <c r="HCP113" s="364"/>
      <c r="HCQ113" s="364"/>
      <c r="HCR113" s="364"/>
      <c r="HCS113" s="364"/>
      <c r="HCT113" s="364"/>
      <c r="HCU113" s="364"/>
      <c r="HCV113" s="364"/>
      <c r="HCW113" s="364"/>
      <c r="HCX113" s="364"/>
      <c r="HCY113" s="364"/>
      <c r="HCZ113" s="364"/>
      <c r="HDA113" s="364"/>
      <c r="HDB113" s="364"/>
      <c r="HDC113" s="364"/>
      <c r="HDD113" s="364"/>
      <c r="HDE113" s="364"/>
      <c r="HDF113" s="364"/>
      <c r="HDG113" s="364"/>
      <c r="HDH113" s="364"/>
      <c r="HDI113" s="364"/>
      <c r="HDJ113" s="364"/>
      <c r="HDK113" s="364"/>
      <c r="HDL113" s="364"/>
      <c r="HDM113" s="364"/>
      <c r="HDN113" s="364"/>
      <c r="HDO113" s="364"/>
      <c r="HDP113" s="364"/>
      <c r="HDQ113" s="364"/>
      <c r="HDR113" s="364"/>
      <c r="HDS113" s="364"/>
      <c r="HDT113" s="364"/>
      <c r="HDU113" s="364"/>
      <c r="HDV113" s="364"/>
      <c r="HDW113" s="364"/>
      <c r="HDX113" s="364"/>
      <c r="HDY113" s="364"/>
      <c r="HDZ113" s="364"/>
      <c r="HEA113" s="364"/>
      <c r="HEB113" s="364"/>
      <c r="HEC113" s="364"/>
      <c r="HED113" s="364"/>
      <c r="HEE113" s="364"/>
      <c r="HEF113" s="364"/>
      <c r="HEG113" s="364"/>
      <c r="HEH113" s="364"/>
      <c r="HEI113" s="364"/>
      <c r="HEJ113" s="364"/>
      <c r="HEK113" s="364"/>
      <c r="HEL113" s="364"/>
      <c r="HEM113" s="364"/>
      <c r="HEN113" s="364"/>
      <c r="HEO113" s="364"/>
      <c r="HEP113" s="364"/>
      <c r="HEQ113" s="364"/>
      <c r="HER113" s="364"/>
      <c r="HES113" s="364"/>
      <c r="HET113" s="364"/>
      <c r="HEU113" s="364"/>
      <c r="HEV113" s="364"/>
      <c r="HEW113" s="364"/>
      <c r="HEX113" s="364"/>
      <c r="HEY113" s="364"/>
      <c r="HEZ113" s="364"/>
      <c r="HFA113" s="364"/>
      <c r="HFB113" s="364"/>
      <c r="HFC113" s="364"/>
      <c r="HFD113" s="364"/>
      <c r="HFE113" s="364"/>
      <c r="HFF113" s="364"/>
      <c r="HFG113" s="364"/>
      <c r="HFH113" s="364"/>
      <c r="HFI113" s="364"/>
      <c r="HFJ113" s="364"/>
      <c r="HFK113" s="364"/>
      <c r="HFL113" s="364"/>
      <c r="HFM113" s="364"/>
      <c r="HFN113" s="364"/>
      <c r="HFO113" s="364"/>
      <c r="HFP113" s="364"/>
      <c r="HFQ113" s="364"/>
      <c r="HFR113" s="364"/>
      <c r="HFS113" s="364"/>
      <c r="HFT113" s="364"/>
      <c r="HFU113" s="364"/>
      <c r="HFV113" s="364"/>
      <c r="HFW113" s="364"/>
      <c r="HFX113" s="364"/>
      <c r="HFY113" s="364"/>
      <c r="HFZ113" s="364"/>
      <c r="HGA113" s="364"/>
      <c r="HGB113" s="364"/>
      <c r="HGC113" s="364"/>
      <c r="HGD113" s="364"/>
      <c r="HGE113" s="364"/>
      <c r="HGF113" s="364"/>
      <c r="HGG113" s="364"/>
      <c r="HGH113" s="364"/>
      <c r="HGI113" s="364"/>
      <c r="HGJ113" s="364"/>
      <c r="HGK113" s="364"/>
      <c r="HGL113" s="364"/>
      <c r="HGM113" s="364"/>
      <c r="HGN113" s="364"/>
      <c r="HGO113" s="364"/>
      <c r="HGP113" s="364"/>
      <c r="HGQ113" s="364"/>
      <c r="HGR113" s="364"/>
      <c r="HGS113" s="364"/>
      <c r="HGT113" s="364"/>
      <c r="HGU113" s="364"/>
      <c r="HGV113" s="364"/>
      <c r="HGW113" s="364"/>
      <c r="HGX113" s="364"/>
      <c r="HGY113" s="364"/>
      <c r="HGZ113" s="364"/>
      <c r="HHA113" s="364"/>
      <c r="HHB113" s="364"/>
      <c r="HHC113" s="364"/>
      <c r="HHD113" s="364"/>
      <c r="HHE113" s="364"/>
      <c r="HHF113" s="364"/>
      <c r="HHG113" s="364"/>
      <c r="HHH113" s="364"/>
      <c r="HHI113" s="364"/>
      <c r="HHJ113" s="364"/>
      <c r="HHK113" s="364"/>
      <c r="HHL113" s="364"/>
      <c r="HHM113" s="364"/>
      <c r="HHN113" s="364"/>
      <c r="HHO113" s="364"/>
      <c r="HHP113" s="364"/>
      <c r="HHQ113" s="364"/>
      <c r="HHR113" s="364"/>
      <c r="HHS113" s="364"/>
      <c r="HHT113" s="364"/>
      <c r="HHU113" s="364"/>
      <c r="HHV113" s="364"/>
      <c r="HHW113" s="364"/>
      <c r="HHX113" s="364"/>
      <c r="HHY113" s="364"/>
      <c r="HHZ113" s="364"/>
      <c r="HIA113" s="364"/>
      <c r="HIB113" s="364"/>
      <c r="HIC113" s="364"/>
      <c r="HID113" s="364"/>
      <c r="HIE113" s="364"/>
      <c r="HIF113" s="364"/>
      <c r="HIG113" s="364"/>
      <c r="HIH113" s="364"/>
      <c r="HII113" s="364"/>
      <c r="HIJ113" s="364"/>
      <c r="HIK113" s="364"/>
      <c r="HIL113" s="364"/>
      <c r="HIM113" s="364"/>
      <c r="HIN113" s="364"/>
      <c r="HIO113" s="364"/>
      <c r="HIP113" s="364"/>
      <c r="HIQ113" s="364"/>
      <c r="HIR113" s="364"/>
      <c r="HIS113" s="364"/>
      <c r="HIT113" s="364"/>
      <c r="HIU113" s="364"/>
      <c r="HIV113" s="364"/>
      <c r="HIW113" s="364"/>
      <c r="HIX113" s="364"/>
      <c r="HIY113" s="364"/>
      <c r="HIZ113" s="364"/>
      <c r="HJA113" s="364"/>
      <c r="HJB113" s="364"/>
      <c r="HJC113" s="364"/>
      <c r="HJD113" s="364"/>
      <c r="HJE113" s="364"/>
      <c r="HJF113" s="364"/>
      <c r="HJG113" s="364"/>
      <c r="HJH113" s="364"/>
      <c r="HJI113" s="364"/>
      <c r="HJJ113" s="364"/>
      <c r="HJK113" s="364"/>
      <c r="HJL113" s="364"/>
      <c r="HJM113" s="364"/>
      <c r="HJN113" s="364"/>
      <c r="HJO113" s="364"/>
      <c r="HJP113" s="364"/>
      <c r="HJQ113" s="364"/>
      <c r="HJR113" s="364"/>
      <c r="HJS113" s="364"/>
      <c r="HJT113" s="364"/>
      <c r="HJU113" s="364"/>
      <c r="HJV113" s="364"/>
      <c r="HJW113" s="364"/>
      <c r="HJX113" s="364"/>
      <c r="HJY113" s="364"/>
      <c r="HJZ113" s="364"/>
      <c r="HKA113" s="364"/>
      <c r="HKB113" s="364"/>
      <c r="HKC113" s="364"/>
      <c r="HKD113" s="364"/>
      <c r="HKE113" s="364"/>
      <c r="HKF113" s="364"/>
      <c r="HKG113" s="364"/>
      <c r="HKH113" s="364"/>
      <c r="HKI113" s="364"/>
      <c r="HKJ113" s="364"/>
      <c r="HKK113" s="364"/>
      <c r="HKL113" s="364"/>
      <c r="HKM113" s="364"/>
      <c r="HKN113" s="364"/>
      <c r="HKO113" s="364"/>
      <c r="HKP113" s="364"/>
      <c r="HKQ113" s="364"/>
      <c r="HKR113" s="364"/>
      <c r="HKS113" s="364"/>
      <c r="HKT113" s="364"/>
      <c r="HKU113" s="364"/>
      <c r="HKV113" s="364"/>
      <c r="HKW113" s="364"/>
      <c r="HKX113" s="364"/>
      <c r="HKY113" s="364"/>
      <c r="HKZ113" s="364"/>
      <c r="HLA113" s="364"/>
      <c r="HLB113" s="364"/>
      <c r="HLC113" s="364"/>
      <c r="HLD113" s="364"/>
      <c r="HLE113" s="364"/>
      <c r="HLF113" s="364"/>
      <c r="HLG113" s="364"/>
      <c r="HLH113" s="364"/>
      <c r="HLI113" s="364"/>
      <c r="HLJ113" s="364"/>
      <c r="HLK113" s="364"/>
      <c r="HLL113" s="364"/>
      <c r="HLM113" s="364"/>
      <c r="HLN113" s="364"/>
      <c r="HLO113" s="364"/>
      <c r="HLP113" s="364"/>
      <c r="HLQ113" s="364"/>
      <c r="HLR113" s="364"/>
      <c r="HLS113" s="364"/>
      <c r="HLT113" s="364"/>
      <c r="HLU113" s="364"/>
      <c r="HLV113" s="364"/>
      <c r="HLW113" s="364"/>
      <c r="HLX113" s="364"/>
      <c r="HLY113" s="364"/>
      <c r="HLZ113" s="364"/>
      <c r="HMA113" s="364"/>
      <c r="HMB113" s="364"/>
      <c r="HMC113" s="364"/>
      <c r="HMD113" s="364"/>
      <c r="HME113" s="364"/>
      <c r="HMF113" s="364"/>
      <c r="HMG113" s="364"/>
      <c r="HMH113" s="364"/>
      <c r="HMI113" s="364"/>
      <c r="HMJ113" s="364"/>
      <c r="HMK113" s="364"/>
      <c r="HML113" s="364"/>
      <c r="HMM113" s="364"/>
      <c r="HMN113" s="364"/>
      <c r="HMO113" s="364"/>
      <c r="HMP113" s="364"/>
      <c r="HMQ113" s="364"/>
      <c r="HMR113" s="364"/>
      <c r="HMS113" s="364"/>
      <c r="HMT113" s="364"/>
      <c r="HMU113" s="364"/>
      <c r="HMV113" s="364"/>
      <c r="HMW113" s="364"/>
      <c r="HMX113" s="364"/>
      <c r="HMY113" s="364"/>
      <c r="HMZ113" s="364"/>
      <c r="HNA113" s="364"/>
      <c r="HNB113" s="364"/>
      <c r="HNC113" s="364"/>
      <c r="HND113" s="364"/>
      <c r="HNE113" s="364"/>
      <c r="HNF113" s="364"/>
      <c r="HNG113" s="364"/>
      <c r="HNH113" s="364"/>
      <c r="HNI113" s="364"/>
      <c r="HNJ113" s="364"/>
      <c r="HNK113" s="364"/>
      <c r="HNL113" s="364"/>
      <c r="HNM113" s="364"/>
      <c r="HNN113" s="364"/>
      <c r="HNO113" s="364"/>
      <c r="HNP113" s="364"/>
      <c r="HNQ113" s="364"/>
      <c r="HNR113" s="364"/>
      <c r="HNS113" s="364"/>
      <c r="HNT113" s="364"/>
      <c r="HNU113" s="364"/>
      <c r="HNV113" s="364"/>
      <c r="HNW113" s="364"/>
      <c r="HNX113" s="364"/>
      <c r="HNY113" s="364"/>
      <c r="HNZ113" s="364"/>
      <c r="HOA113" s="364"/>
      <c r="HOB113" s="364"/>
      <c r="HOC113" s="364"/>
      <c r="HOD113" s="364"/>
      <c r="HOE113" s="364"/>
      <c r="HOF113" s="364"/>
      <c r="HOG113" s="364"/>
      <c r="HOH113" s="364"/>
      <c r="HOI113" s="364"/>
      <c r="HOJ113" s="364"/>
      <c r="HOK113" s="364"/>
      <c r="HOL113" s="364"/>
      <c r="HOM113" s="364"/>
      <c r="HON113" s="364"/>
      <c r="HOO113" s="364"/>
      <c r="HOP113" s="364"/>
      <c r="HOQ113" s="364"/>
      <c r="HOR113" s="364"/>
      <c r="HOS113" s="364"/>
      <c r="HOT113" s="364"/>
      <c r="HOU113" s="364"/>
      <c r="HOV113" s="364"/>
      <c r="HOW113" s="364"/>
      <c r="HOX113" s="364"/>
      <c r="HOY113" s="364"/>
      <c r="HOZ113" s="364"/>
      <c r="HPA113" s="364"/>
      <c r="HPB113" s="364"/>
      <c r="HPC113" s="364"/>
      <c r="HPD113" s="364"/>
      <c r="HPE113" s="364"/>
      <c r="HPF113" s="364"/>
      <c r="HPG113" s="364"/>
      <c r="HPH113" s="364"/>
      <c r="HPI113" s="364"/>
      <c r="HPJ113" s="364"/>
      <c r="HPK113" s="364"/>
      <c r="HPL113" s="364"/>
      <c r="HPM113" s="364"/>
      <c r="HPN113" s="364"/>
      <c r="HPO113" s="364"/>
      <c r="HPP113" s="364"/>
      <c r="HPQ113" s="364"/>
      <c r="HPR113" s="364"/>
      <c r="HPS113" s="364"/>
      <c r="HPT113" s="364"/>
      <c r="HPU113" s="364"/>
      <c r="HPV113" s="364"/>
      <c r="HPW113" s="364"/>
      <c r="HPX113" s="364"/>
      <c r="HPY113" s="364"/>
      <c r="HPZ113" s="364"/>
      <c r="HQA113" s="364"/>
      <c r="HQB113" s="364"/>
      <c r="HQC113" s="364"/>
      <c r="HQD113" s="364"/>
      <c r="HQE113" s="364"/>
      <c r="HQF113" s="364"/>
      <c r="HQG113" s="364"/>
      <c r="HQH113" s="364"/>
      <c r="HQI113" s="364"/>
      <c r="HQJ113" s="364"/>
      <c r="HQK113" s="364"/>
      <c r="HQL113" s="364"/>
      <c r="HQM113" s="364"/>
      <c r="HQN113" s="364"/>
      <c r="HQO113" s="364"/>
      <c r="HQP113" s="364"/>
      <c r="HQQ113" s="364"/>
      <c r="HQR113" s="364"/>
      <c r="HQS113" s="364"/>
      <c r="HQT113" s="364"/>
      <c r="HQU113" s="364"/>
      <c r="HQV113" s="364"/>
      <c r="HQW113" s="364"/>
      <c r="HQX113" s="364"/>
      <c r="HQY113" s="364"/>
      <c r="HQZ113" s="364"/>
      <c r="HRA113" s="364"/>
      <c r="HRB113" s="364"/>
      <c r="HRC113" s="364"/>
      <c r="HRD113" s="364"/>
      <c r="HRE113" s="364"/>
      <c r="HRF113" s="364"/>
      <c r="HRG113" s="364"/>
      <c r="HRH113" s="364"/>
      <c r="HRI113" s="364"/>
      <c r="HRJ113" s="364"/>
      <c r="HRK113" s="364"/>
      <c r="HRL113" s="364"/>
      <c r="HRM113" s="364"/>
      <c r="HRN113" s="364"/>
      <c r="HRO113" s="364"/>
      <c r="HRP113" s="364"/>
      <c r="HRQ113" s="364"/>
      <c r="HRR113" s="364"/>
      <c r="HRS113" s="364"/>
      <c r="HRT113" s="364"/>
      <c r="HRU113" s="364"/>
      <c r="HRV113" s="364"/>
      <c r="HRW113" s="364"/>
      <c r="HRX113" s="364"/>
      <c r="HRY113" s="364"/>
      <c r="HRZ113" s="364"/>
      <c r="HSA113" s="364"/>
      <c r="HSB113" s="364"/>
      <c r="HSC113" s="364"/>
      <c r="HSD113" s="364"/>
      <c r="HSE113" s="364"/>
      <c r="HSF113" s="364"/>
      <c r="HSG113" s="364"/>
      <c r="HSH113" s="364"/>
      <c r="HSI113" s="364"/>
      <c r="HSJ113" s="364"/>
      <c r="HSK113" s="364"/>
      <c r="HSL113" s="364"/>
      <c r="HSM113" s="364"/>
      <c r="HSN113" s="364"/>
      <c r="HSO113" s="364"/>
      <c r="HSP113" s="364"/>
      <c r="HSQ113" s="364"/>
      <c r="HSR113" s="364"/>
      <c r="HSS113" s="364"/>
      <c r="HST113" s="364"/>
      <c r="HSU113" s="364"/>
      <c r="HSV113" s="364"/>
      <c r="HSW113" s="364"/>
      <c r="HSX113" s="364"/>
      <c r="HSY113" s="364"/>
      <c r="HSZ113" s="364"/>
      <c r="HTA113" s="364"/>
      <c r="HTB113" s="364"/>
      <c r="HTC113" s="364"/>
      <c r="HTD113" s="364"/>
      <c r="HTE113" s="364"/>
      <c r="HTF113" s="364"/>
      <c r="HTG113" s="364"/>
      <c r="HTH113" s="364"/>
      <c r="HTI113" s="364"/>
      <c r="HTJ113" s="364"/>
      <c r="HTK113" s="364"/>
      <c r="HTL113" s="364"/>
      <c r="HTM113" s="364"/>
      <c r="HTN113" s="364"/>
      <c r="HTO113" s="364"/>
      <c r="HTP113" s="364"/>
      <c r="HTQ113" s="364"/>
      <c r="HTR113" s="364"/>
      <c r="HTS113" s="364"/>
      <c r="HTT113" s="364"/>
      <c r="HTU113" s="364"/>
      <c r="HTV113" s="364"/>
      <c r="HTW113" s="364"/>
      <c r="HTX113" s="364"/>
      <c r="HTY113" s="364"/>
      <c r="HTZ113" s="364"/>
      <c r="HUA113" s="364"/>
      <c r="HUB113" s="364"/>
      <c r="HUC113" s="364"/>
      <c r="HUD113" s="364"/>
      <c r="HUE113" s="364"/>
      <c r="HUF113" s="364"/>
      <c r="HUG113" s="364"/>
      <c r="HUH113" s="364"/>
      <c r="HUI113" s="364"/>
      <c r="HUJ113" s="364"/>
      <c r="HUK113" s="364"/>
      <c r="HUL113" s="364"/>
      <c r="HUM113" s="364"/>
      <c r="HUN113" s="364"/>
      <c r="HUO113" s="364"/>
      <c r="HUP113" s="364"/>
      <c r="HUQ113" s="364"/>
      <c r="HUR113" s="364"/>
      <c r="HUS113" s="364"/>
      <c r="HUT113" s="364"/>
      <c r="HUU113" s="364"/>
      <c r="HUV113" s="364"/>
      <c r="HUW113" s="364"/>
      <c r="HUX113" s="364"/>
      <c r="HUY113" s="364"/>
      <c r="HUZ113" s="364"/>
      <c r="HVA113" s="364"/>
      <c r="HVB113" s="364"/>
      <c r="HVC113" s="364"/>
      <c r="HVD113" s="364"/>
      <c r="HVE113" s="364"/>
      <c r="HVF113" s="364"/>
      <c r="HVG113" s="364"/>
      <c r="HVH113" s="364"/>
      <c r="HVI113" s="364"/>
      <c r="HVJ113" s="364"/>
      <c r="HVK113" s="364"/>
      <c r="HVL113" s="364"/>
      <c r="HVM113" s="364"/>
      <c r="HVN113" s="364"/>
      <c r="HVO113" s="364"/>
      <c r="HVP113" s="364"/>
      <c r="HVQ113" s="364"/>
      <c r="HVR113" s="364"/>
      <c r="HVS113" s="364"/>
      <c r="HVT113" s="364"/>
      <c r="HVU113" s="364"/>
      <c r="HVV113" s="364"/>
      <c r="HVW113" s="364"/>
      <c r="HVX113" s="364"/>
      <c r="HVY113" s="364"/>
      <c r="HVZ113" s="364"/>
      <c r="HWA113" s="364"/>
      <c r="HWB113" s="364"/>
      <c r="HWC113" s="364"/>
      <c r="HWD113" s="364"/>
      <c r="HWE113" s="364"/>
      <c r="HWF113" s="364"/>
      <c r="HWG113" s="364"/>
      <c r="HWH113" s="364"/>
      <c r="HWI113" s="364"/>
      <c r="HWJ113" s="364"/>
      <c r="HWK113" s="364"/>
      <c r="HWL113" s="364"/>
      <c r="HWM113" s="364"/>
      <c r="HWN113" s="364"/>
      <c r="HWO113" s="364"/>
      <c r="HWP113" s="364"/>
      <c r="HWQ113" s="364"/>
      <c r="HWR113" s="364"/>
      <c r="HWS113" s="364"/>
      <c r="HWT113" s="364"/>
      <c r="HWU113" s="364"/>
      <c r="HWV113" s="364"/>
      <c r="HWW113" s="364"/>
      <c r="HWX113" s="364"/>
      <c r="HWY113" s="364"/>
      <c r="HWZ113" s="364"/>
      <c r="HXA113" s="364"/>
      <c r="HXB113" s="364"/>
      <c r="HXC113" s="364"/>
      <c r="HXD113" s="364"/>
      <c r="HXE113" s="364"/>
      <c r="HXF113" s="364"/>
      <c r="HXG113" s="364"/>
      <c r="HXH113" s="364"/>
      <c r="HXI113" s="364"/>
      <c r="HXJ113" s="364"/>
      <c r="HXK113" s="364"/>
      <c r="HXL113" s="364"/>
      <c r="HXM113" s="364"/>
      <c r="HXN113" s="364"/>
      <c r="HXO113" s="364"/>
      <c r="HXP113" s="364"/>
      <c r="HXQ113" s="364"/>
      <c r="HXR113" s="364"/>
      <c r="HXS113" s="364"/>
      <c r="HXT113" s="364"/>
      <c r="HXU113" s="364"/>
      <c r="HXV113" s="364"/>
      <c r="HXW113" s="364"/>
      <c r="HXX113" s="364"/>
      <c r="HXY113" s="364"/>
      <c r="HXZ113" s="364"/>
      <c r="HYA113" s="364"/>
      <c r="HYB113" s="364"/>
      <c r="HYC113" s="364"/>
      <c r="HYD113" s="364"/>
      <c r="HYE113" s="364"/>
      <c r="HYF113" s="364"/>
      <c r="HYG113" s="364"/>
      <c r="HYH113" s="364"/>
      <c r="HYI113" s="364"/>
      <c r="HYJ113" s="364"/>
      <c r="HYK113" s="364"/>
      <c r="HYL113" s="364"/>
      <c r="HYM113" s="364"/>
      <c r="HYN113" s="364"/>
      <c r="HYO113" s="364"/>
      <c r="HYP113" s="364"/>
      <c r="HYQ113" s="364"/>
      <c r="HYR113" s="364"/>
      <c r="HYS113" s="364"/>
      <c r="HYT113" s="364"/>
      <c r="HYU113" s="364"/>
      <c r="HYV113" s="364"/>
      <c r="HYW113" s="364"/>
      <c r="HYX113" s="364"/>
      <c r="HYY113" s="364"/>
      <c r="HYZ113" s="364"/>
      <c r="HZA113" s="364"/>
      <c r="HZB113" s="364"/>
      <c r="HZC113" s="364"/>
      <c r="HZD113" s="364"/>
      <c r="HZE113" s="364"/>
      <c r="HZF113" s="364"/>
      <c r="HZG113" s="364"/>
      <c r="HZH113" s="364"/>
      <c r="HZI113" s="364"/>
      <c r="HZJ113" s="364"/>
      <c r="HZK113" s="364"/>
      <c r="HZL113" s="364"/>
      <c r="HZM113" s="364"/>
      <c r="HZN113" s="364"/>
      <c r="HZO113" s="364"/>
      <c r="HZP113" s="364"/>
      <c r="HZQ113" s="364"/>
      <c r="HZR113" s="364"/>
      <c r="HZS113" s="364"/>
      <c r="HZT113" s="364"/>
      <c r="HZU113" s="364"/>
      <c r="HZV113" s="364"/>
      <c r="HZW113" s="364"/>
      <c r="HZX113" s="364"/>
      <c r="HZY113" s="364"/>
      <c r="HZZ113" s="364"/>
      <c r="IAA113" s="364"/>
      <c r="IAB113" s="364"/>
      <c r="IAC113" s="364"/>
      <c r="IAD113" s="364"/>
      <c r="IAE113" s="364"/>
      <c r="IAF113" s="364"/>
      <c r="IAG113" s="364"/>
      <c r="IAH113" s="364"/>
      <c r="IAI113" s="364"/>
      <c r="IAJ113" s="364"/>
      <c r="IAK113" s="364"/>
      <c r="IAL113" s="364"/>
      <c r="IAM113" s="364"/>
      <c r="IAN113" s="364"/>
      <c r="IAO113" s="364"/>
      <c r="IAP113" s="364"/>
      <c r="IAQ113" s="364"/>
      <c r="IAR113" s="364"/>
      <c r="IAS113" s="364"/>
      <c r="IAT113" s="364"/>
      <c r="IAU113" s="364"/>
      <c r="IAV113" s="364"/>
      <c r="IAW113" s="364"/>
      <c r="IAX113" s="364"/>
      <c r="IAY113" s="364"/>
      <c r="IAZ113" s="364"/>
      <c r="IBA113" s="364"/>
      <c r="IBB113" s="364"/>
      <c r="IBC113" s="364"/>
      <c r="IBD113" s="364"/>
      <c r="IBE113" s="364"/>
      <c r="IBF113" s="364"/>
      <c r="IBG113" s="364"/>
      <c r="IBH113" s="364"/>
      <c r="IBI113" s="364"/>
      <c r="IBJ113" s="364"/>
      <c r="IBK113" s="364"/>
      <c r="IBL113" s="364"/>
      <c r="IBM113" s="364"/>
      <c r="IBN113" s="364"/>
      <c r="IBO113" s="364"/>
      <c r="IBP113" s="364"/>
      <c r="IBQ113" s="364"/>
      <c r="IBR113" s="364"/>
      <c r="IBS113" s="364"/>
      <c r="IBT113" s="364"/>
      <c r="IBU113" s="364"/>
      <c r="IBV113" s="364"/>
      <c r="IBW113" s="364"/>
      <c r="IBX113" s="364"/>
      <c r="IBY113" s="364"/>
      <c r="IBZ113" s="364"/>
      <c r="ICA113" s="364"/>
      <c r="ICB113" s="364"/>
      <c r="ICC113" s="364"/>
      <c r="ICD113" s="364"/>
      <c r="ICE113" s="364"/>
      <c r="ICF113" s="364"/>
      <c r="ICG113" s="364"/>
      <c r="ICH113" s="364"/>
      <c r="ICI113" s="364"/>
      <c r="ICJ113" s="364"/>
      <c r="ICK113" s="364"/>
      <c r="ICL113" s="364"/>
      <c r="ICM113" s="364"/>
      <c r="ICN113" s="364"/>
      <c r="ICO113" s="364"/>
      <c r="ICP113" s="364"/>
      <c r="ICQ113" s="364"/>
      <c r="ICR113" s="364"/>
      <c r="ICS113" s="364"/>
      <c r="ICT113" s="364"/>
      <c r="ICU113" s="364"/>
      <c r="ICV113" s="364"/>
      <c r="ICW113" s="364"/>
      <c r="ICX113" s="364"/>
      <c r="ICY113" s="364"/>
      <c r="ICZ113" s="364"/>
      <c r="IDA113" s="364"/>
      <c r="IDB113" s="364"/>
      <c r="IDC113" s="364"/>
      <c r="IDD113" s="364"/>
      <c r="IDE113" s="364"/>
      <c r="IDF113" s="364"/>
      <c r="IDG113" s="364"/>
      <c r="IDH113" s="364"/>
      <c r="IDI113" s="364"/>
      <c r="IDJ113" s="364"/>
      <c r="IDK113" s="364"/>
      <c r="IDL113" s="364"/>
      <c r="IDM113" s="364"/>
      <c r="IDN113" s="364"/>
      <c r="IDO113" s="364"/>
      <c r="IDP113" s="364"/>
      <c r="IDQ113" s="364"/>
      <c r="IDR113" s="364"/>
      <c r="IDS113" s="364"/>
      <c r="IDT113" s="364"/>
      <c r="IDU113" s="364"/>
      <c r="IDV113" s="364"/>
      <c r="IDW113" s="364"/>
      <c r="IDX113" s="364"/>
      <c r="IDY113" s="364"/>
      <c r="IDZ113" s="364"/>
      <c r="IEA113" s="364"/>
      <c r="IEB113" s="364"/>
      <c r="IEC113" s="364"/>
      <c r="IED113" s="364"/>
      <c r="IEE113" s="364"/>
      <c r="IEF113" s="364"/>
      <c r="IEG113" s="364"/>
      <c r="IEH113" s="364"/>
      <c r="IEI113" s="364"/>
      <c r="IEJ113" s="364"/>
      <c r="IEK113" s="364"/>
      <c r="IEL113" s="364"/>
      <c r="IEM113" s="364"/>
      <c r="IEN113" s="364"/>
      <c r="IEO113" s="364"/>
      <c r="IEP113" s="364"/>
      <c r="IEQ113" s="364"/>
      <c r="IER113" s="364"/>
      <c r="IES113" s="364"/>
      <c r="IET113" s="364"/>
      <c r="IEU113" s="364"/>
      <c r="IEV113" s="364"/>
      <c r="IEW113" s="364"/>
      <c r="IEX113" s="364"/>
      <c r="IEY113" s="364"/>
      <c r="IEZ113" s="364"/>
      <c r="IFA113" s="364"/>
      <c r="IFB113" s="364"/>
      <c r="IFC113" s="364"/>
      <c r="IFD113" s="364"/>
      <c r="IFE113" s="364"/>
      <c r="IFF113" s="364"/>
      <c r="IFG113" s="364"/>
      <c r="IFH113" s="364"/>
      <c r="IFI113" s="364"/>
      <c r="IFJ113" s="364"/>
      <c r="IFK113" s="364"/>
      <c r="IFL113" s="364"/>
      <c r="IFM113" s="364"/>
      <c r="IFN113" s="364"/>
      <c r="IFO113" s="364"/>
      <c r="IFP113" s="364"/>
      <c r="IFQ113" s="364"/>
      <c r="IFR113" s="364"/>
      <c r="IFS113" s="364"/>
      <c r="IFT113" s="364"/>
      <c r="IFU113" s="364"/>
      <c r="IFV113" s="364"/>
      <c r="IFW113" s="364"/>
      <c r="IFX113" s="364"/>
      <c r="IFY113" s="364"/>
      <c r="IFZ113" s="364"/>
      <c r="IGA113" s="364"/>
      <c r="IGB113" s="364"/>
      <c r="IGC113" s="364"/>
      <c r="IGD113" s="364"/>
      <c r="IGE113" s="364"/>
      <c r="IGF113" s="364"/>
      <c r="IGG113" s="364"/>
      <c r="IGH113" s="364"/>
      <c r="IGI113" s="364"/>
      <c r="IGJ113" s="364"/>
      <c r="IGK113" s="364"/>
      <c r="IGL113" s="364"/>
      <c r="IGM113" s="364"/>
      <c r="IGN113" s="364"/>
      <c r="IGO113" s="364"/>
      <c r="IGP113" s="364"/>
      <c r="IGQ113" s="364"/>
      <c r="IGR113" s="364"/>
      <c r="IGS113" s="364"/>
      <c r="IGT113" s="364"/>
      <c r="IGU113" s="364"/>
      <c r="IGV113" s="364"/>
      <c r="IGW113" s="364"/>
      <c r="IGX113" s="364"/>
      <c r="IGY113" s="364"/>
      <c r="IGZ113" s="364"/>
      <c r="IHA113" s="364"/>
      <c r="IHB113" s="364"/>
      <c r="IHC113" s="364"/>
      <c r="IHD113" s="364"/>
      <c r="IHE113" s="364"/>
      <c r="IHF113" s="364"/>
      <c r="IHG113" s="364"/>
      <c r="IHH113" s="364"/>
      <c r="IHI113" s="364"/>
      <c r="IHJ113" s="364"/>
      <c r="IHK113" s="364"/>
      <c r="IHL113" s="364"/>
      <c r="IHM113" s="364"/>
      <c r="IHN113" s="364"/>
      <c r="IHO113" s="364"/>
      <c r="IHP113" s="364"/>
      <c r="IHQ113" s="364"/>
      <c r="IHR113" s="364"/>
      <c r="IHS113" s="364"/>
      <c r="IHT113" s="364"/>
      <c r="IHU113" s="364"/>
      <c r="IHV113" s="364"/>
      <c r="IHW113" s="364"/>
      <c r="IHX113" s="364"/>
      <c r="IHY113" s="364"/>
      <c r="IHZ113" s="364"/>
      <c r="IIA113" s="364"/>
      <c r="IIB113" s="364"/>
      <c r="IIC113" s="364"/>
      <c r="IID113" s="364"/>
      <c r="IIE113" s="364"/>
      <c r="IIF113" s="364"/>
      <c r="IIG113" s="364"/>
      <c r="IIH113" s="364"/>
      <c r="III113" s="364"/>
      <c r="IIJ113" s="364"/>
      <c r="IIK113" s="364"/>
      <c r="IIL113" s="364"/>
      <c r="IIM113" s="364"/>
      <c r="IIN113" s="364"/>
      <c r="IIO113" s="364"/>
      <c r="IIP113" s="364"/>
      <c r="IIQ113" s="364"/>
      <c r="IIR113" s="364"/>
      <c r="IIS113" s="364"/>
      <c r="IIT113" s="364"/>
      <c r="IIU113" s="364"/>
      <c r="IIV113" s="364"/>
      <c r="IIW113" s="364"/>
      <c r="IIX113" s="364"/>
      <c r="IIY113" s="364"/>
      <c r="IIZ113" s="364"/>
      <c r="IJA113" s="364"/>
      <c r="IJB113" s="364"/>
      <c r="IJC113" s="364"/>
      <c r="IJD113" s="364"/>
      <c r="IJE113" s="364"/>
      <c r="IJF113" s="364"/>
      <c r="IJG113" s="364"/>
      <c r="IJH113" s="364"/>
      <c r="IJI113" s="364"/>
      <c r="IJJ113" s="364"/>
      <c r="IJK113" s="364"/>
      <c r="IJL113" s="364"/>
      <c r="IJM113" s="364"/>
      <c r="IJN113" s="364"/>
      <c r="IJO113" s="364"/>
      <c r="IJP113" s="364"/>
      <c r="IJQ113" s="364"/>
      <c r="IJR113" s="364"/>
      <c r="IJS113" s="364"/>
      <c r="IJT113" s="364"/>
      <c r="IJU113" s="364"/>
      <c r="IJV113" s="364"/>
      <c r="IJW113" s="364"/>
      <c r="IJX113" s="364"/>
      <c r="IJY113" s="364"/>
      <c r="IJZ113" s="364"/>
      <c r="IKA113" s="364"/>
      <c r="IKB113" s="364"/>
      <c r="IKC113" s="364"/>
      <c r="IKD113" s="364"/>
      <c r="IKE113" s="364"/>
      <c r="IKF113" s="364"/>
      <c r="IKG113" s="364"/>
      <c r="IKH113" s="364"/>
      <c r="IKI113" s="364"/>
      <c r="IKJ113" s="364"/>
      <c r="IKK113" s="364"/>
      <c r="IKL113" s="364"/>
      <c r="IKM113" s="364"/>
      <c r="IKN113" s="364"/>
      <c r="IKO113" s="364"/>
      <c r="IKP113" s="364"/>
      <c r="IKQ113" s="364"/>
      <c r="IKR113" s="364"/>
      <c r="IKS113" s="364"/>
      <c r="IKT113" s="364"/>
      <c r="IKU113" s="364"/>
      <c r="IKV113" s="364"/>
      <c r="IKW113" s="364"/>
      <c r="IKX113" s="364"/>
      <c r="IKY113" s="364"/>
      <c r="IKZ113" s="364"/>
      <c r="ILA113" s="364"/>
      <c r="ILB113" s="364"/>
      <c r="ILC113" s="364"/>
      <c r="ILD113" s="364"/>
      <c r="ILE113" s="364"/>
      <c r="ILF113" s="364"/>
      <c r="ILG113" s="364"/>
      <c r="ILH113" s="364"/>
      <c r="ILI113" s="364"/>
      <c r="ILJ113" s="364"/>
      <c r="ILK113" s="364"/>
      <c r="ILL113" s="364"/>
      <c r="ILM113" s="364"/>
      <c r="ILN113" s="364"/>
      <c r="ILO113" s="364"/>
      <c r="ILP113" s="364"/>
      <c r="ILQ113" s="364"/>
      <c r="ILR113" s="364"/>
      <c r="ILS113" s="364"/>
      <c r="ILT113" s="364"/>
      <c r="ILU113" s="364"/>
      <c r="ILV113" s="364"/>
      <c r="ILW113" s="364"/>
      <c r="ILX113" s="364"/>
      <c r="ILY113" s="364"/>
      <c r="ILZ113" s="364"/>
      <c r="IMA113" s="364"/>
      <c r="IMB113" s="364"/>
      <c r="IMC113" s="364"/>
      <c r="IMD113" s="364"/>
      <c r="IME113" s="364"/>
      <c r="IMF113" s="364"/>
      <c r="IMG113" s="364"/>
      <c r="IMH113" s="364"/>
      <c r="IMI113" s="364"/>
      <c r="IMJ113" s="364"/>
      <c r="IMK113" s="364"/>
      <c r="IML113" s="364"/>
      <c r="IMM113" s="364"/>
      <c r="IMN113" s="364"/>
      <c r="IMO113" s="364"/>
      <c r="IMP113" s="364"/>
      <c r="IMQ113" s="364"/>
      <c r="IMR113" s="364"/>
      <c r="IMS113" s="364"/>
      <c r="IMT113" s="364"/>
      <c r="IMU113" s="364"/>
      <c r="IMV113" s="364"/>
      <c r="IMW113" s="364"/>
      <c r="IMX113" s="364"/>
      <c r="IMY113" s="364"/>
      <c r="IMZ113" s="364"/>
      <c r="INA113" s="364"/>
      <c r="INB113" s="364"/>
      <c r="INC113" s="364"/>
      <c r="IND113" s="364"/>
      <c r="INE113" s="364"/>
      <c r="INF113" s="364"/>
      <c r="ING113" s="364"/>
      <c r="INH113" s="364"/>
      <c r="INI113" s="364"/>
      <c r="INJ113" s="364"/>
      <c r="INK113" s="364"/>
      <c r="INL113" s="364"/>
      <c r="INM113" s="364"/>
      <c r="INN113" s="364"/>
      <c r="INO113" s="364"/>
      <c r="INP113" s="364"/>
      <c r="INQ113" s="364"/>
      <c r="INR113" s="364"/>
      <c r="INS113" s="364"/>
      <c r="INT113" s="364"/>
      <c r="INU113" s="364"/>
      <c r="INV113" s="364"/>
      <c r="INW113" s="364"/>
      <c r="INX113" s="364"/>
      <c r="INY113" s="364"/>
      <c r="INZ113" s="364"/>
      <c r="IOA113" s="364"/>
      <c r="IOB113" s="364"/>
      <c r="IOC113" s="364"/>
      <c r="IOD113" s="364"/>
      <c r="IOE113" s="364"/>
      <c r="IOF113" s="364"/>
      <c r="IOG113" s="364"/>
      <c r="IOH113" s="364"/>
      <c r="IOI113" s="364"/>
      <c r="IOJ113" s="364"/>
      <c r="IOK113" s="364"/>
      <c r="IOL113" s="364"/>
      <c r="IOM113" s="364"/>
      <c r="ION113" s="364"/>
      <c r="IOO113" s="364"/>
      <c r="IOP113" s="364"/>
      <c r="IOQ113" s="364"/>
      <c r="IOR113" s="364"/>
      <c r="IOS113" s="364"/>
      <c r="IOT113" s="364"/>
      <c r="IOU113" s="364"/>
      <c r="IOV113" s="364"/>
      <c r="IOW113" s="364"/>
      <c r="IOX113" s="364"/>
      <c r="IOY113" s="364"/>
      <c r="IOZ113" s="364"/>
      <c r="IPA113" s="364"/>
      <c r="IPB113" s="364"/>
      <c r="IPC113" s="364"/>
      <c r="IPD113" s="364"/>
      <c r="IPE113" s="364"/>
      <c r="IPF113" s="364"/>
      <c r="IPG113" s="364"/>
      <c r="IPH113" s="364"/>
      <c r="IPI113" s="364"/>
      <c r="IPJ113" s="364"/>
      <c r="IPK113" s="364"/>
      <c r="IPL113" s="364"/>
      <c r="IPM113" s="364"/>
      <c r="IPN113" s="364"/>
      <c r="IPO113" s="364"/>
      <c r="IPP113" s="364"/>
      <c r="IPQ113" s="364"/>
      <c r="IPR113" s="364"/>
      <c r="IPS113" s="364"/>
      <c r="IPT113" s="364"/>
      <c r="IPU113" s="364"/>
      <c r="IPV113" s="364"/>
      <c r="IPW113" s="364"/>
      <c r="IPX113" s="364"/>
      <c r="IPY113" s="364"/>
      <c r="IPZ113" s="364"/>
      <c r="IQA113" s="364"/>
      <c r="IQB113" s="364"/>
      <c r="IQC113" s="364"/>
      <c r="IQD113" s="364"/>
      <c r="IQE113" s="364"/>
      <c r="IQF113" s="364"/>
      <c r="IQG113" s="364"/>
      <c r="IQH113" s="364"/>
      <c r="IQI113" s="364"/>
      <c r="IQJ113" s="364"/>
      <c r="IQK113" s="364"/>
      <c r="IQL113" s="364"/>
      <c r="IQM113" s="364"/>
      <c r="IQN113" s="364"/>
      <c r="IQO113" s="364"/>
      <c r="IQP113" s="364"/>
      <c r="IQQ113" s="364"/>
      <c r="IQR113" s="364"/>
      <c r="IQS113" s="364"/>
      <c r="IQT113" s="364"/>
      <c r="IQU113" s="364"/>
      <c r="IQV113" s="364"/>
      <c r="IQW113" s="364"/>
      <c r="IQX113" s="364"/>
      <c r="IQY113" s="364"/>
      <c r="IQZ113" s="364"/>
      <c r="IRA113" s="364"/>
      <c r="IRB113" s="364"/>
      <c r="IRC113" s="364"/>
      <c r="IRD113" s="364"/>
      <c r="IRE113" s="364"/>
      <c r="IRF113" s="364"/>
      <c r="IRG113" s="364"/>
      <c r="IRH113" s="364"/>
      <c r="IRI113" s="364"/>
      <c r="IRJ113" s="364"/>
      <c r="IRK113" s="364"/>
      <c r="IRL113" s="364"/>
      <c r="IRM113" s="364"/>
      <c r="IRN113" s="364"/>
      <c r="IRO113" s="364"/>
      <c r="IRP113" s="364"/>
      <c r="IRQ113" s="364"/>
      <c r="IRR113" s="364"/>
      <c r="IRS113" s="364"/>
      <c r="IRT113" s="364"/>
      <c r="IRU113" s="364"/>
      <c r="IRV113" s="364"/>
      <c r="IRW113" s="364"/>
      <c r="IRX113" s="364"/>
      <c r="IRY113" s="364"/>
      <c r="IRZ113" s="364"/>
      <c r="ISA113" s="364"/>
      <c r="ISB113" s="364"/>
      <c r="ISC113" s="364"/>
      <c r="ISD113" s="364"/>
      <c r="ISE113" s="364"/>
      <c r="ISF113" s="364"/>
      <c r="ISG113" s="364"/>
      <c r="ISH113" s="364"/>
      <c r="ISI113" s="364"/>
      <c r="ISJ113" s="364"/>
      <c r="ISK113" s="364"/>
      <c r="ISL113" s="364"/>
      <c r="ISM113" s="364"/>
      <c r="ISN113" s="364"/>
      <c r="ISO113" s="364"/>
      <c r="ISP113" s="364"/>
      <c r="ISQ113" s="364"/>
      <c r="ISR113" s="364"/>
      <c r="ISS113" s="364"/>
      <c r="IST113" s="364"/>
      <c r="ISU113" s="364"/>
      <c r="ISV113" s="364"/>
      <c r="ISW113" s="364"/>
      <c r="ISX113" s="364"/>
      <c r="ISY113" s="364"/>
      <c r="ISZ113" s="364"/>
      <c r="ITA113" s="364"/>
      <c r="ITB113" s="364"/>
      <c r="ITC113" s="364"/>
      <c r="ITD113" s="364"/>
      <c r="ITE113" s="364"/>
      <c r="ITF113" s="364"/>
      <c r="ITG113" s="364"/>
      <c r="ITH113" s="364"/>
      <c r="ITI113" s="364"/>
      <c r="ITJ113" s="364"/>
      <c r="ITK113" s="364"/>
      <c r="ITL113" s="364"/>
      <c r="ITM113" s="364"/>
      <c r="ITN113" s="364"/>
      <c r="ITO113" s="364"/>
      <c r="ITP113" s="364"/>
      <c r="ITQ113" s="364"/>
      <c r="ITR113" s="364"/>
      <c r="ITS113" s="364"/>
      <c r="ITT113" s="364"/>
      <c r="ITU113" s="364"/>
      <c r="ITV113" s="364"/>
      <c r="ITW113" s="364"/>
      <c r="ITX113" s="364"/>
      <c r="ITY113" s="364"/>
      <c r="ITZ113" s="364"/>
      <c r="IUA113" s="364"/>
      <c r="IUB113" s="364"/>
      <c r="IUC113" s="364"/>
      <c r="IUD113" s="364"/>
      <c r="IUE113" s="364"/>
      <c r="IUF113" s="364"/>
      <c r="IUG113" s="364"/>
      <c r="IUH113" s="364"/>
      <c r="IUI113" s="364"/>
      <c r="IUJ113" s="364"/>
      <c r="IUK113" s="364"/>
      <c r="IUL113" s="364"/>
      <c r="IUM113" s="364"/>
      <c r="IUN113" s="364"/>
      <c r="IUO113" s="364"/>
      <c r="IUP113" s="364"/>
      <c r="IUQ113" s="364"/>
      <c r="IUR113" s="364"/>
      <c r="IUS113" s="364"/>
      <c r="IUT113" s="364"/>
      <c r="IUU113" s="364"/>
      <c r="IUV113" s="364"/>
      <c r="IUW113" s="364"/>
      <c r="IUX113" s="364"/>
      <c r="IUY113" s="364"/>
      <c r="IUZ113" s="364"/>
      <c r="IVA113" s="364"/>
      <c r="IVB113" s="364"/>
      <c r="IVC113" s="364"/>
      <c r="IVD113" s="364"/>
      <c r="IVE113" s="364"/>
      <c r="IVF113" s="364"/>
      <c r="IVG113" s="364"/>
      <c r="IVH113" s="364"/>
      <c r="IVI113" s="364"/>
      <c r="IVJ113" s="364"/>
      <c r="IVK113" s="364"/>
      <c r="IVL113" s="364"/>
      <c r="IVM113" s="364"/>
      <c r="IVN113" s="364"/>
      <c r="IVO113" s="364"/>
      <c r="IVP113" s="364"/>
      <c r="IVQ113" s="364"/>
      <c r="IVR113" s="364"/>
      <c r="IVS113" s="364"/>
      <c r="IVT113" s="364"/>
      <c r="IVU113" s="364"/>
      <c r="IVV113" s="364"/>
      <c r="IVW113" s="364"/>
      <c r="IVX113" s="364"/>
      <c r="IVY113" s="364"/>
      <c r="IVZ113" s="364"/>
      <c r="IWA113" s="364"/>
      <c r="IWB113" s="364"/>
      <c r="IWC113" s="364"/>
      <c r="IWD113" s="364"/>
      <c r="IWE113" s="364"/>
      <c r="IWF113" s="364"/>
      <c r="IWG113" s="364"/>
      <c r="IWH113" s="364"/>
      <c r="IWI113" s="364"/>
      <c r="IWJ113" s="364"/>
      <c r="IWK113" s="364"/>
      <c r="IWL113" s="364"/>
      <c r="IWM113" s="364"/>
      <c r="IWN113" s="364"/>
      <c r="IWO113" s="364"/>
      <c r="IWP113" s="364"/>
      <c r="IWQ113" s="364"/>
      <c r="IWR113" s="364"/>
      <c r="IWS113" s="364"/>
      <c r="IWT113" s="364"/>
      <c r="IWU113" s="364"/>
      <c r="IWV113" s="364"/>
      <c r="IWW113" s="364"/>
      <c r="IWX113" s="364"/>
      <c r="IWY113" s="364"/>
      <c r="IWZ113" s="364"/>
      <c r="IXA113" s="364"/>
      <c r="IXB113" s="364"/>
      <c r="IXC113" s="364"/>
      <c r="IXD113" s="364"/>
      <c r="IXE113" s="364"/>
      <c r="IXF113" s="364"/>
      <c r="IXG113" s="364"/>
      <c r="IXH113" s="364"/>
      <c r="IXI113" s="364"/>
      <c r="IXJ113" s="364"/>
      <c r="IXK113" s="364"/>
      <c r="IXL113" s="364"/>
      <c r="IXM113" s="364"/>
      <c r="IXN113" s="364"/>
      <c r="IXO113" s="364"/>
      <c r="IXP113" s="364"/>
      <c r="IXQ113" s="364"/>
      <c r="IXR113" s="364"/>
      <c r="IXS113" s="364"/>
      <c r="IXT113" s="364"/>
      <c r="IXU113" s="364"/>
      <c r="IXV113" s="364"/>
      <c r="IXW113" s="364"/>
      <c r="IXX113" s="364"/>
      <c r="IXY113" s="364"/>
      <c r="IXZ113" s="364"/>
      <c r="IYA113" s="364"/>
      <c r="IYB113" s="364"/>
      <c r="IYC113" s="364"/>
      <c r="IYD113" s="364"/>
      <c r="IYE113" s="364"/>
      <c r="IYF113" s="364"/>
      <c r="IYG113" s="364"/>
      <c r="IYH113" s="364"/>
      <c r="IYI113" s="364"/>
      <c r="IYJ113" s="364"/>
      <c r="IYK113" s="364"/>
      <c r="IYL113" s="364"/>
      <c r="IYM113" s="364"/>
      <c r="IYN113" s="364"/>
      <c r="IYO113" s="364"/>
      <c r="IYP113" s="364"/>
      <c r="IYQ113" s="364"/>
      <c r="IYR113" s="364"/>
      <c r="IYS113" s="364"/>
      <c r="IYT113" s="364"/>
      <c r="IYU113" s="364"/>
      <c r="IYV113" s="364"/>
      <c r="IYW113" s="364"/>
      <c r="IYX113" s="364"/>
      <c r="IYY113" s="364"/>
      <c r="IYZ113" s="364"/>
      <c r="IZA113" s="364"/>
      <c r="IZB113" s="364"/>
      <c r="IZC113" s="364"/>
      <c r="IZD113" s="364"/>
      <c r="IZE113" s="364"/>
      <c r="IZF113" s="364"/>
      <c r="IZG113" s="364"/>
      <c r="IZH113" s="364"/>
      <c r="IZI113" s="364"/>
      <c r="IZJ113" s="364"/>
      <c r="IZK113" s="364"/>
      <c r="IZL113" s="364"/>
      <c r="IZM113" s="364"/>
      <c r="IZN113" s="364"/>
      <c r="IZO113" s="364"/>
      <c r="IZP113" s="364"/>
      <c r="IZQ113" s="364"/>
      <c r="IZR113" s="364"/>
      <c r="IZS113" s="364"/>
      <c r="IZT113" s="364"/>
      <c r="IZU113" s="364"/>
      <c r="IZV113" s="364"/>
      <c r="IZW113" s="364"/>
      <c r="IZX113" s="364"/>
      <c r="IZY113" s="364"/>
      <c r="IZZ113" s="364"/>
      <c r="JAA113" s="364"/>
      <c r="JAB113" s="364"/>
      <c r="JAC113" s="364"/>
      <c r="JAD113" s="364"/>
      <c r="JAE113" s="364"/>
      <c r="JAF113" s="364"/>
      <c r="JAG113" s="364"/>
      <c r="JAH113" s="364"/>
      <c r="JAI113" s="364"/>
      <c r="JAJ113" s="364"/>
      <c r="JAK113" s="364"/>
      <c r="JAL113" s="364"/>
      <c r="JAM113" s="364"/>
      <c r="JAN113" s="364"/>
      <c r="JAO113" s="364"/>
      <c r="JAP113" s="364"/>
      <c r="JAQ113" s="364"/>
      <c r="JAR113" s="364"/>
      <c r="JAS113" s="364"/>
      <c r="JAT113" s="364"/>
      <c r="JAU113" s="364"/>
      <c r="JAV113" s="364"/>
      <c r="JAW113" s="364"/>
      <c r="JAX113" s="364"/>
      <c r="JAY113" s="364"/>
      <c r="JAZ113" s="364"/>
      <c r="JBA113" s="364"/>
      <c r="JBB113" s="364"/>
      <c r="JBC113" s="364"/>
      <c r="JBD113" s="364"/>
      <c r="JBE113" s="364"/>
      <c r="JBF113" s="364"/>
      <c r="JBG113" s="364"/>
      <c r="JBH113" s="364"/>
      <c r="JBI113" s="364"/>
      <c r="JBJ113" s="364"/>
      <c r="JBK113" s="364"/>
      <c r="JBL113" s="364"/>
      <c r="JBM113" s="364"/>
      <c r="JBN113" s="364"/>
      <c r="JBO113" s="364"/>
      <c r="JBP113" s="364"/>
      <c r="JBQ113" s="364"/>
      <c r="JBR113" s="364"/>
      <c r="JBS113" s="364"/>
      <c r="JBT113" s="364"/>
      <c r="JBU113" s="364"/>
      <c r="JBV113" s="364"/>
      <c r="JBW113" s="364"/>
      <c r="JBX113" s="364"/>
      <c r="JBY113" s="364"/>
      <c r="JBZ113" s="364"/>
      <c r="JCA113" s="364"/>
      <c r="JCB113" s="364"/>
      <c r="JCC113" s="364"/>
      <c r="JCD113" s="364"/>
      <c r="JCE113" s="364"/>
      <c r="JCF113" s="364"/>
      <c r="JCG113" s="364"/>
      <c r="JCH113" s="364"/>
      <c r="JCI113" s="364"/>
      <c r="JCJ113" s="364"/>
      <c r="JCK113" s="364"/>
      <c r="JCL113" s="364"/>
      <c r="JCM113" s="364"/>
      <c r="JCN113" s="364"/>
      <c r="JCO113" s="364"/>
      <c r="JCP113" s="364"/>
      <c r="JCQ113" s="364"/>
      <c r="JCR113" s="364"/>
      <c r="JCS113" s="364"/>
      <c r="JCT113" s="364"/>
      <c r="JCU113" s="364"/>
      <c r="JCV113" s="364"/>
      <c r="JCW113" s="364"/>
      <c r="JCX113" s="364"/>
      <c r="JCY113" s="364"/>
      <c r="JCZ113" s="364"/>
      <c r="JDA113" s="364"/>
      <c r="JDB113" s="364"/>
      <c r="JDC113" s="364"/>
      <c r="JDD113" s="364"/>
      <c r="JDE113" s="364"/>
      <c r="JDF113" s="364"/>
      <c r="JDG113" s="364"/>
      <c r="JDH113" s="364"/>
      <c r="JDI113" s="364"/>
      <c r="JDJ113" s="364"/>
      <c r="JDK113" s="364"/>
      <c r="JDL113" s="364"/>
      <c r="JDM113" s="364"/>
      <c r="JDN113" s="364"/>
      <c r="JDO113" s="364"/>
      <c r="JDP113" s="364"/>
      <c r="JDQ113" s="364"/>
      <c r="JDR113" s="364"/>
      <c r="JDS113" s="364"/>
      <c r="JDT113" s="364"/>
      <c r="JDU113" s="364"/>
      <c r="JDV113" s="364"/>
      <c r="JDW113" s="364"/>
      <c r="JDX113" s="364"/>
      <c r="JDY113" s="364"/>
      <c r="JDZ113" s="364"/>
      <c r="JEA113" s="364"/>
      <c r="JEB113" s="364"/>
      <c r="JEC113" s="364"/>
      <c r="JED113" s="364"/>
      <c r="JEE113" s="364"/>
      <c r="JEF113" s="364"/>
      <c r="JEG113" s="364"/>
      <c r="JEH113" s="364"/>
      <c r="JEI113" s="364"/>
      <c r="JEJ113" s="364"/>
      <c r="JEK113" s="364"/>
      <c r="JEL113" s="364"/>
      <c r="JEM113" s="364"/>
      <c r="JEN113" s="364"/>
      <c r="JEO113" s="364"/>
      <c r="JEP113" s="364"/>
      <c r="JEQ113" s="364"/>
      <c r="JER113" s="364"/>
      <c r="JES113" s="364"/>
      <c r="JET113" s="364"/>
      <c r="JEU113" s="364"/>
      <c r="JEV113" s="364"/>
      <c r="JEW113" s="364"/>
      <c r="JEX113" s="364"/>
      <c r="JEY113" s="364"/>
      <c r="JEZ113" s="364"/>
      <c r="JFA113" s="364"/>
      <c r="JFB113" s="364"/>
      <c r="JFC113" s="364"/>
      <c r="JFD113" s="364"/>
      <c r="JFE113" s="364"/>
      <c r="JFF113" s="364"/>
      <c r="JFG113" s="364"/>
      <c r="JFH113" s="364"/>
      <c r="JFI113" s="364"/>
      <c r="JFJ113" s="364"/>
      <c r="JFK113" s="364"/>
      <c r="JFL113" s="364"/>
      <c r="JFM113" s="364"/>
      <c r="JFN113" s="364"/>
      <c r="JFO113" s="364"/>
      <c r="JFP113" s="364"/>
      <c r="JFQ113" s="364"/>
      <c r="JFR113" s="364"/>
      <c r="JFS113" s="364"/>
      <c r="JFT113" s="364"/>
      <c r="JFU113" s="364"/>
      <c r="JFV113" s="364"/>
      <c r="JFW113" s="364"/>
      <c r="JFX113" s="364"/>
      <c r="JFY113" s="364"/>
      <c r="JFZ113" s="364"/>
      <c r="JGA113" s="364"/>
      <c r="JGB113" s="364"/>
      <c r="JGC113" s="364"/>
      <c r="JGD113" s="364"/>
      <c r="JGE113" s="364"/>
      <c r="JGF113" s="364"/>
      <c r="JGG113" s="364"/>
      <c r="JGH113" s="364"/>
      <c r="JGI113" s="364"/>
      <c r="JGJ113" s="364"/>
      <c r="JGK113" s="364"/>
      <c r="JGL113" s="364"/>
      <c r="JGM113" s="364"/>
      <c r="JGN113" s="364"/>
      <c r="JGO113" s="364"/>
      <c r="JGP113" s="364"/>
      <c r="JGQ113" s="364"/>
      <c r="JGR113" s="364"/>
      <c r="JGS113" s="364"/>
      <c r="JGT113" s="364"/>
      <c r="JGU113" s="364"/>
      <c r="JGV113" s="364"/>
      <c r="JGW113" s="364"/>
      <c r="JGX113" s="364"/>
      <c r="JGY113" s="364"/>
      <c r="JGZ113" s="364"/>
      <c r="JHA113" s="364"/>
      <c r="JHB113" s="364"/>
      <c r="JHC113" s="364"/>
      <c r="JHD113" s="364"/>
      <c r="JHE113" s="364"/>
      <c r="JHF113" s="364"/>
      <c r="JHG113" s="364"/>
      <c r="JHH113" s="364"/>
      <c r="JHI113" s="364"/>
      <c r="JHJ113" s="364"/>
      <c r="JHK113" s="364"/>
      <c r="JHL113" s="364"/>
      <c r="JHM113" s="364"/>
      <c r="JHN113" s="364"/>
      <c r="JHO113" s="364"/>
      <c r="JHP113" s="364"/>
      <c r="JHQ113" s="364"/>
      <c r="JHR113" s="364"/>
      <c r="JHS113" s="364"/>
      <c r="JHT113" s="364"/>
      <c r="JHU113" s="364"/>
      <c r="JHV113" s="364"/>
      <c r="JHW113" s="364"/>
      <c r="JHX113" s="364"/>
      <c r="JHY113" s="364"/>
      <c r="JHZ113" s="364"/>
      <c r="JIA113" s="364"/>
      <c r="JIB113" s="364"/>
      <c r="JIC113" s="364"/>
      <c r="JID113" s="364"/>
      <c r="JIE113" s="364"/>
      <c r="JIF113" s="364"/>
      <c r="JIG113" s="364"/>
      <c r="JIH113" s="364"/>
      <c r="JII113" s="364"/>
      <c r="JIJ113" s="364"/>
      <c r="JIK113" s="364"/>
      <c r="JIL113" s="364"/>
      <c r="JIM113" s="364"/>
      <c r="JIN113" s="364"/>
      <c r="JIO113" s="364"/>
      <c r="JIP113" s="364"/>
      <c r="JIQ113" s="364"/>
      <c r="JIR113" s="364"/>
      <c r="JIS113" s="364"/>
      <c r="JIT113" s="364"/>
      <c r="JIU113" s="364"/>
      <c r="JIV113" s="364"/>
      <c r="JIW113" s="364"/>
      <c r="JIX113" s="364"/>
      <c r="JIY113" s="364"/>
      <c r="JIZ113" s="364"/>
      <c r="JJA113" s="364"/>
      <c r="JJB113" s="364"/>
      <c r="JJC113" s="364"/>
      <c r="JJD113" s="364"/>
      <c r="JJE113" s="364"/>
      <c r="JJF113" s="364"/>
      <c r="JJG113" s="364"/>
      <c r="JJH113" s="364"/>
      <c r="JJI113" s="364"/>
      <c r="JJJ113" s="364"/>
      <c r="JJK113" s="364"/>
      <c r="JJL113" s="364"/>
      <c r="JJM113" s="364"/>
      <c r="JJN113" s="364"/>
      <c r="JJO113" s="364"/>
      <c r="JJP113" s="364"/>
      <c r="JJQ113" s="364"/>
      <c r="JJR113" s="364"/>
      <c r="JJS113" s="364"/>
      <c r="JJT113" s="364"/>
      <c r="JJU113" s="364"/>
      <c r="JJV113" s="364"/>
      <c r="JJW113" s="364"/>
      <c r="JJX113" s="364"/>
      <c r="JJY113" s="364"/>
      <c r="JJZ113" s="364"/>
      <c r="JKA113" s="364"/>
      <c r="JKB113" s="364"/>
      <c r="JKC113" s="364"/>
      <c r="JKD113" s="364"/>
      <c r="JKE113" s="364"/>
      <c r="JKF113" s="364"/>
      <c r="JKG113" s="364"/>
      <c r="JKH113" s="364"/>
      <c r="JKI113" s="364"/>
      <c r="JKJ113" s="364"/>
      <c r="JKK113" s="364"/>
      <c r="JKL113" s="364"/>
      <c r="JKM113" s="364"/>
      <c r="JKN113" s="364"/>
      <c r="JKO113" s="364"/>
      <c r="JKP113" s="364"/>
      <c r="JKQ113" s="364"/>
      <c r="JKR113" s="364"/>
      <c r="JKS113" s="364"/>
      <c r="JKT113" s="364"/>
      <c r="JKU113" s="364"/>
      <c r="JKV113" s="364"/>
      <c r="JKW113" s="364"/>
      <c r="JKX113" s="364"/>
      <c r="JKY113" s="364"/>
      <c r="JKZ113" s="364"/>
      <c r="JLA113" s="364"/>
      <c r="JLB113" s="364"/>
      <c r="JLC113" s="364"/>
      <c r="JLD113" s="364"/>
      <c r="JLE113" s="364"/>
      <c r="JLF113" s="364"/>
      <c r="JLG113" s="364"/>
      <c r="JLH113" s="364"/>
      <c r="JLI113" s="364"/>
      <c r="JLJ113" s="364"/>
      <c r="JLK113" s="364"/>
      <c r="JLL113" s="364"/>
      <c r="JLM113" s="364"/>
      <c r="JLN113" s="364"/>
      <c r="JLO113" s="364"/>
      <c r="JLP113" s="364"/>
      <c r="JLQ113" s="364"/>
      <c r="JLR113" s="364"/>
      <c r="JLS113" s="364"/>
      <c r="JLT113" s="364"/>
      <c r="JLU113" s="364"/>
      <c r="JLV113" s="364"/>
      <c r="JLW113" s="364"/>
      <c r="JLX113" s="364"/>
      <c r="JLY113" s="364"/>
      <c r="JLZ113" s="364"/>
      <c r="JMA113" s="364"/>
      <c r="JMB113" s="364"/>
      <c r="JMC113" s="364"/>
      <c r="JMD113" s="364"/>
      <c r="JME113" s="364"/>
      <c r="JMF113" s="364"/>
      <c r="JMG113" s="364"/>
      <c r="JMH113" s="364"/>
      <c r="JMI113" s="364"/>
      <c r="JMJ113" s="364"/>
      <c r="JMK113" s="364"/>
      <c r="JML113" s="364"/>
      <c r="JMM113" s="364"/>
      <c r="JMN113" s="364"/>
      <c r="JMO113" s="364"/>
      <c r="JMP113" s="364"/>
      <c r="JMQ113" s="364"/>
      <c r="JMR113" s="364"/>
      <c r="JMS113" s="364"/>
      <c r="JMT113" s="364"/>
      <c r="JMU113" s="364"/>
      <c r="JMV113" s="364"/>
      <c r="JMW113" s="364"/>
      <c r="JMX113" s="364"/>
      <c r="JMY113" s="364"/>
      <c r="JMZ113" s="364"/>
      <c r="JNA113" s="364"/>
      <c r="JNB113" s="364"/>
      <c r="JNC113" s="364"/>
      <c r="JND113" s="364"/>
      <c r="JNE113" s="364"/>
      <c r="JNF113" s="364"/>
      <c r="JNG113" s="364"/>
      <c r="JNH113" s="364"/>
      <c r="JNI113" s="364"/>
      <c r="JNJ113" s="364"/>
      <c r="JNK113" s="364"/>
      <c r="JNL113" s="364"/>
      <c r="JNM113" s="364"/>
      <c r="JNN113" s="364"/>
      <c r="JNO113" s="364"/>
      <c r="JNP113" s="364"/>
      <c r="JNQ113" s="364"/>
      <c r="JNR113" s="364"/>
      <c r="JNS113" s="364"/>
      <c r="JNT113" s="364"/>
      <c r="JNU113" s="364"/>
      <c r="JNV113" s="364"/>
      <c r="JNW113" s="364"/>
      <c r="JNX113" s="364"/>
      <c r="JNY113" s="364"/>
      <c r="JNZ113" s="364"/>
      <c r="JOA113" s="364"/>
      <c r="JOB113" s="364"/>
      <c r="JOC113" s="364"/>
      <c r="JOD113" s="364"/>
      <c r="JOE113" s="364"/>
      <c r="JOF113" s="364"/>
      <c r="JOG113" s="364"/>
      <c r="JOH113" s="364"/>
      <c r="JOI113" s="364"/>
      <c r="JOJ113" s="364"/>
      <c r="JOK113" s="364"/>
      <c r="JOL113" s="364"/>
      <c r="JOM113" s="364"/>
      <c r="JON113" s="364"/>
      <c r="JOO113" s="364"/>
      <c r="JOP113" s="364"/>
      <c r="JOQ113" s="364"/>
      <c r="JOR113" s="364"/>
      <c r="JOS113" s="364"/>
      <c r="JOT113" s="364"/>
      <c r="JOU113" s="364"/>
      <c r="JOV113" s="364"/>
      <c r="JOW113" s="364"/>
      <c r="JOX113" s="364"/>
      <c r="JOY113" s="364"/>
      <c r="JOZ113" s="364"/>
      <c r="JPA113" s="364"/>
      <c r="JPB113" s="364"/>
      <c r="JPC113" s="364"/>
      <c r="JPD113" s="364"/>
      <c r="JPE113" s="364"/>
      <c r="JPF113" s="364"/>
      <c r="JPG113" s="364"/>
      <c r="JPH113" s="364"/>
      <c r="JPI113" s="364"/>
      <c r="JPJ113" s="364"/>
      <c r="JPK113" s="364"/>
      <c r="JPL113" s="364"/>
      <c r="JPM113" s="364"/>
      <c r="JPN113" s="364"/>
      <c r="JPO113" s="364"/>
      <c r="JPP113" s="364"/>
      <c r="JPQ113" s="364"/>
      <c r="JPR113" s="364"/>
      <c r="JPS113" s="364"/>
      <c r="JPT113" s="364"/>
      <c r="JPU113" s="364"/>
      <c r="JPV113" s="364"/>
      <c r="JPW113" s="364"/>
      <c r="JPX113" s="364"/>
      <c r="JPY113" s="364"/>
      <c r="JPZ113" s="364"/>
      <c r="JQA113" s="364"/>
      <c r="JQB113" s="364"/>
      <c r="JQC113" s="364"/>
      <c r="JQD113" s="364"/>
      <c r="JQE113" s="364"/>
      <c r="JQF113" s="364"/>
      <c r="JQG113" s="364"/>
      <c r="JQH113" s="364"/>
      <c r="JQI113" s="364"/>
      <c r="JQJ113" s="364"/>
      <c r="JQK113" s="364"/>
      <c r="JQL113" s="364"/>
      <c r="JQM113" s="364"/>
      <c r="JQN113" s="364"/>
      <c r="JQO113" s="364"/>
      <c r="JQP113" s="364"/>
      <c r="JQQ113" s="364"/>
      <c r="JQR113" s="364"/>
      <c r="JQS113" s="364"/>
      <c r="JQT113" s="364"/>
      <c r="JQU113" s="364"/>
      <c r="JQV113" s="364"/>
      <c r="JQW113" s="364"/>
      <c r="JQX113" s="364"/>
      <c r="JQY113" s="364"/>
      <c r="JQZ113" s="364"/>
      <c r="JRA113" s="364"/>
      <c r="JRB113" s="364"/>
      <c r="JRC113" s="364"/>
      <c r="JRD113" s="364"/>
      <c r="JRE113" s="364"/>
      <c r="JRF113" s="364"/>
      <c r="JRG113" s="364"/>
      <c r="JRH113" s="364"/>
      <c r="JRI113" s="364"/>
      <c r="JRJ113" s="364"/>
      <c r="JRK113" s="364"/>
      <c r="JRL113" s="364"/>
      <c r="JRM113" s="364"/>
      <c r="JRN113" s="364"/>
      <c r="JRO113" s="364"/>
      <c r="JRP113" s="364"/>
      <c r="JRQ113" s="364"/>
      <c r="JRR113" s="364"/>
      <c r="JRS113" s="364"/>
      <c r="JRT113" s="364"/>
      <c r="JRU113" s="364"/>
      <c r="JRV113" s="364"/>
      <c r="JRW113" s="364"/>
      <c r="JRX113" s="364"/>
      <c r="JRY113" s="364"/>
      <c r="JRZ113" s="364"/>
      <c r="JSA113" s="364"/>
      <c r="JSB113" s="364"/>
      <c r="JSC113" s="364"/>
      <c r="JSD113" s="364"/>
      <c r="JSE113" s="364"/>
      <c r="JSF113" s="364"/>
      <c r="JSG113" s="364"/>
      <c r="JSH113" s="364"/>
      <c r="JSI113" s="364"/>
      <c r="JSJ113" s="364"/>
      <c r="JSK113" s="364"/>
      <c r="JSL113" s="364"/>
      <c r="JSM113" s="364"/>
      <c r="JSN113" s="364"/>
      <c r="JSO113" s="364"/>
      <c r="JSP113" s="364"/>
      <c r="JSQ113" s="364"/>
      <c r="JSR113" s="364"/>
      <c r="JSS113" s="364"/>
      <c r="JST113" s="364"/>
      <c r="JSU113" s="364"/>
      <c r="JSV113" s="364"/>
      <c r="JSW113" s="364"/>
      <c r="JSX113" s="364"/>
      <c r="JSY113" s="364"/>
      <c r="JSZ113" s="364"/>
      <c r="JTA113" s="364"/>
      <c r="JTB113" s="364"/>
      <c r="JTC113" s="364"/>
      <c r="JTD113" s="364"/>
      <c r="JTE113" s="364"/>
      <c r="JTF113" s="364"/>
      <c r="JTG113" s="364"/>
      <c r="JTH113" s="364"/>
      <c r="JTI113" s="364"/>
      <c r="JTJ113" s="364"/>
      <c r="JTK113" s="364"/>
      <c r="JTL113" s="364"/>
      <c r="JTM113" s="364"/>
      <c r="JTN113" s="364"/>
      <c r="JTO113" s="364"/>
      <c r="JTP113" s="364"/>
      <c r="JTQ113" s="364"/>
      <c r="JTR113" s="364"/>
      <c r="JTS113" s="364"/>
      <c r="JTT113" s="364"/>
      <c r="JTU113" s="364"/>
      <c r="JTV113" s="364"/>
      <c r="JTW113" s="364"/>
      <c r="JTX113" s="364"/>
      <c r="JTY113" s="364"/>
      <c r="JTZ113" s="364"/>
      <c r="JUA113" s="364"/>
      <c r="JUB113" s="364"/>
      <c r="JUC113" s="364"/>
      <c r="JUD113" s="364"/>
      <c r="JUE113" s="364"/>
      <c r="JUF113" s="364"/>
      <c r="JUG113" s="364"/>
      <c r="JUH113" s="364"/>
      <c r="JUI113" s="364"/>
      <c r="JUJ113" s="364"/>
      <c r="JUK113" s="364"/>
      <c r="JUL113" s="364"/>
      <c r="JUM113" s="364"/>
      <c r="JUN113" s="364"/>
      <c r="JUO113" s="364"/>
      <c r="JUP113" s="364"/>
      <c r="JUQ113" s="364"/>
      <c r="JUR113" s="364"/>
      <c r="JUS113" s="364"/>
      <c r="JUT113" s="364"/>
      <c r="JUU113" s="364"/>
      <c r="JUV113" s="364"/>
      <c r="JUW113" s="364"/>
      <c r="JUX113" s="364"/>
      <c r="JUY113" s="364"/>
      <c r="JUZ113" s="364"/>
      <c r="JVA113" s="364"/>
      <c r="JVB113" s="364"/>
      <c r="JVC113" s="364"/>
      <c r="JVD113" s="364"/>
      <c r="JVE113" s="364"/>
      <c r="JVF113" s="364"/>
      <c r="JVG113" s="364"/>
      <c r="JVH113" s="364"/>
      <c r="JVI113" s="364"/>
      <c r="JVJ113" s="364"/>
      <c r="JVK113" s="364"/>
      <c r="JVL113" s="364"/>
      <c r="JVM113" s="364"/>
      <c r="JVN113" s="364"/>
      <c r="JVO113" s="364"/>
      <c r="JVP113" s="364"/>
      <c r="JVQ113" s="364"/>
      <c r="JVR113" s="364"/>
      <c r="JVS113" s="364"/>
      <c r="JVT113" s="364"/>
      <c r="JVU113" s="364"/>
      <c r="JVV113" s="364"/>
      <c r="JVW113" s="364"/>
      <c r="JVX113" s="364"/>
      <c r="JVY113" s="364"/>
      <c r="JVZ113" s="364"/>
      <c r="JWA113" s="364"/>
      <c r="JWB113" s="364"/>
      <c r="JWC113" s="364"/>
      <c r="JWD113" s="364"/>
      <c r="JWE113" s="364"/>
      <c r="JWF113" s="364"/>
      <c r="JWG113" s="364"/>
      <c r="JWH113" s="364"/>
      <c r="JWI113" s="364"/>
      <c r="JWJ113" s="364"/>
      <c r="JWK113" s="364"/>
      <c r="JWL113" s="364"/>
      <c r="JWM113" s="364"/>
      <c r="JWN113" s="364"/>
      <c r="JWO113" s="364"/>
      <c r="JWP113" s="364"/>
      <c r="JWQ113" s="364"/>
      <c r="JWR113" s="364"/>
      <c r="JWS113" s="364"/>
      <c r="JWT113" s="364"/>
      <c r="JWU113" s="364"/>
      <c r="JWV113" s="364"/>
      <c r="JWW113" s="364"/>
      <c r="JWX113" s="364"/>
      <c r="JWY113" s="364"/>
      <c r="JWZ113" s="364"/>
      <c r="JXA113" s="364"/>
      <c r="JXB113" s="364"/>
      <c r="JXC113" s="364"/>
      <c r="JXD113" s="364"/>
      <c r="JXE113" s="364"/>
      <c r="JXF113" s="364"/>
      <c r="JXG113" s="364"/>
      <c r="JXH113" s="364"/>
      <c r="JXI113" s="364"/>
      <c r="JXJ113" s="364"/>
      <c r="JXK113" s="364"/>
      <c r="JXL113" s="364"/>
      <c r="JXM113" s="364"/>
      <c r="JXN113" s="364"/>
      <c r="JXO113" s="364"/>
      <c r="JXP113" s="364"/>
      <c r="JXQ113" s="364"/>
      <c r="JXR113" s="364"/>
      <c r="JXS113" s="364"/>
      <c r="JXT113" s="364"/>
      <c r="JXU113" s="364"/>
      <c r="JXV113" s="364"/>
      <c r="JXW113" s="364"/>
      <c r="JXX113" s="364"/>
      <c r="JXY113" s="364"/>
      <c r="JXZ113" s="364"/>
      <c r="JYA113" s="364"/>
      <c r="JYB113" s="364"/>
      <c r="JYC113" s="364"/>
      <c r="JYD113" s="364"/>
      <c r="JYE113" s="364"/>
      <c r="JYF113" s="364"/>
      <c r="JYG113" s="364"/>
      <c r="JYH113" s="364"/>
      <c r="JYI113" s="364"/>
      <c r="JYJ113" s="364"/>
      <c r="JYK113" s="364"/>
      <c r="JYL113" s="364"/>
      <c r="JYM113" s="364"/>
      <c r="JYN113" s="364"/>
      <c r="JYO113" s="364"/>
      <c r="JYP113" s="364"/>
      <c r="JYQ113" s="364"/>
      <c r="JYR113" s="364"/>
      <c r="JYS113" s="364"/>
      <c r="JYT113" s="364"/>
      <c r="JYU113" s="364"/>
      <c r="JYV113" s="364"/>
      <c r="JYW113" s="364"/>
      <c r="JYX113" s="364"/>
      <c r="JYY113" s="364"/>
      <c r="JYZ113" s="364"/>
      <c r="JZA113" s="364"/>
      <c r="JZB113" s="364"/>
      <c r="JZC113" s="364"/>
      <c r="JZD113" s="364"/>
      <c r="JZE113" s="364"/>
      <c r="JZF113" s="364"/>
      <c r="JZG113" s="364"/>
      <c r="JZH113" s="364"/>
      <c r="JZI113" s="364"/>
      <c r="JZJ113" s="364"/>
      <c r="JZK113" s="364"/>
      <c r="JZL113" s="364"/>
      <c r="JZM113" s="364"/>
      <c r="JZN113" s="364"/>
      <c r="JZO113" s="364"/>
      <c r="JZP113" s="364"/>
      <c r="JZQ113" s="364"/>
      <c r="JZR113" s="364"/>
      <c r="JZS113" s="364"/>
      <c r="JZT113" s="364"/>
      <c r="JZU113" s="364"/>
      <c r="JZV113" s="364"/>
      <c r="JZW113" s="364"/>
      <c r="JZX113" s="364"/>
      <c r="JZY113" s="364"/>
      <c r="JZZ113" s="364"/>
      <c r="KAA113" s="364"/>
      <c r="KAB113" s="364"/>
      <c r="KAC113" s="364"/>
      <c r="KAD113" s="364"/>
      <c r="KAE113" s="364"/>
      <c r="KAF113" s="364"/>
      <c r="KAG113" s="364"/>
      <c r="KAH113" s="364"/>
      <c r="KAI113" s="364"/>
      <c r="KAJ113" s="364"/>
      <c r="KAK113" s="364"/>
      <c r="KAL113" s="364"/>
      <c r="KAM113" s="364"/>
      <c r="KAN113" s="364"/>
      <c r="KAO113" s="364"/>
      <c r="KAP113" s="364"/>
      <c r="KAQ113" s="364"/>
      <c r="KAR113" s="364"/>
      <c r="KAS113" s="364"/>
      <c r="KAT113" s="364"/>
      <c r="KAU113" s="364"/>
      <c r="KAV113" s="364"/>
      <c r="KAW113" s="364"/>
      <c r="KAX113" s="364"/>
      <c r="KAY113" s="364"/>
      <c r="KAZ113" s="364"/>
      <c r="KBA113" s="364"/>
      <c r="KBB113" s="364"/>
      <c r="KBC113" s="364"/>
      <c r="KBD113" s="364"/>
      <c r="KBE113" s="364"/>
      <c r="KBF113" s="364"/>
      <c r="KBG113" s="364"/>
      <c r="KBH113" s="364"/>
      <c r="KBI113" s="364"/>
      <c r="KBJ113" s="364"/>
      <c r="KBK113" s="364"/>
      <c r="KBL113" s="364"/>
      <c r="KBM113" s="364"/>
      <c r="KBN113" s="364"/>
      <c r="KBO113" s="364"/>
      <c r="KBP113" s="364"/>
      <c r="KBQ113" s="364"/>
      <c r="KBR113" s="364"/>
      <c r="KBS113" s="364"/>
      <c r="KBT113" s="364"/>
      <c r="KBU113" s="364"/>
      <c r="KBV113" s="364"/>
      <c r="KBW113" s="364"/>
      <c r="KBX113" s="364"/>
      <c r="KBY113" s="364"/>
      <c r="KBZ113" s="364"/>
      <c r="KCA113" s="364"/>
      <c r="KCB113" s="364"/>
      <c r="KCC113" s="364"/>
      <c r="KCD113" s="364"/>
      <c r="KCE113" s="364"/>
      <c r="KCF113" s="364"/>
      <c r="KCG113" s="364"/>
      <c r="KCH113" s="364"/>
      <c r="KCI113" s="364"/>
      <c r="KCJ113" s="364"/>
      <c r="KCK113" s="364"/>
      <c r="KCL113" s="364"/>
      <c r="KCM113" s="364"/>
      <c r="KCN113" s="364"/>
      <c r="KCO113" s="364"/>
      <c r="KCP113" s="364"/>
      <c r="KCQ113" s="364"/>
      <c r="KCR113" s="364"/>
      <c r="KCS113" s="364"/>
      <c r="KCT113" s="364"/>
      <c r="KCU113" s="364"/>
      <c r="KCV113" s="364"/>
      <c r="KCW113" s="364"/>
      <c r="KCX113" s="364"/>
      <c r="KCY113" s="364"/>
      <c r="KCZ113" s="364"/>
      <c r="KDA113" s="364"/>
      <c r="KDB113" s="364"/>
      <c r="KDC113" s="364"/>
      <c r="KDD113" s="364"/>
      <c r="KDE113" s="364"/>
      <c r="KDF113" s="364"/>
      <c r="KDG113" s="364"/>
      <c r="KDH113" s="364"/>
      <c r="KDI113" s="364"/>
      <c r="KDJ113" s="364"/>
      <c r="KDK113" s="364"/>
      <c r="KDL113" s="364"/>
      <c r="KDM113" s="364"/>
      <c r="KDN113" s="364"/>
      <c r="KDO113" s="364"/>
      <c r="KDP113" s="364"/>
      <c r="KDQ113" s="364"/>
      <c r="KDR113" s="364"/>
      <c r="KDS113" s="364"/>
      <c r="KDT113" s="364"/>
      <c r="KDU113" s="364"/>
      <c r="KDV113" s="364"/>
      <c r="KDW113" s="364"/>
      <c r="KDX113" s="364"/>
      <c r="KDY113" s="364"/>
      <c r="KDZ113" s="364"/>
      <c r="KEA113" s="364"/>
      <c r="KEB113" s="364"/>
      <c r="KEC113" s="364"/>
      <c r="KED113" s="364"/>
      <c r="KEE113" s="364"/>
      <c r="KEF113" s="364"/>
      <c r="KEG113" s="364"/>
      <c r="KEH113" s="364"/>
      <c r="KEI113" s="364"/>
      <c r="KEJ113" s="364"/>
      <c r="KEK113" s="364"/>
      <c r="KEL113" s="364"/>
      <c r="KEM113" s="364"/>
      <c r="KEN113" s="364"/>
      <c r="KEO113" s="364"/>
      <c r="KEP113" s="364"/>
      <c r="KEQ113" s="364"/>
      <c r="KER113" s="364"/>
      <c r="KES113" s="364"/>
      <c r="KET113" s="364"/>
      <c r="KEU113" s="364"/>
      <c r="KEV113" s="364"/>
      <c r="KEW113" s="364"/>
      <c r="KEX113" s="364"/>
      <c r="KEY113" s="364"/>
      <c r="KEZ113" s="364"/>
      <c r="KFA113" s="364"/>
      <c r="KFB113" s="364"/>
      <c r="KFC113" s="364"/>
      <c r="KFD113" s="364"/>
      <c r="KFE113" s="364"/>
      <c r="KFF113" s="364"/>
      <c r="KFG113" s="364"/>
      <c r="KFH113" s="364"/>
      <c r="KFI113" s="364"/>
      <c r="KFJ113" s="364"/>
      <c r="KFK113" s="364"/>
      <c r="KFL113" s="364"/>
      <c r="KFM113" s="364"/>
      <c r="KFN113" s="364"/>
      <c r="KFO113" s="364"/>
      <c r="KFP113" s="364"/>
      <c r="KFQ113" s="364"/>
      <c r="KFR113" s="364"/>
      <c r="KFS113" s="364"/>
      <c r="KFT113" s="364"/>
      <c r="KFU113" s="364"/>
      <c r="KFV113" s="364"/>
      <c r="KFW113" s="364"/>
      <c r="KFX113" s="364"/>
      <c r="KFY113" s="364"/>
      <c r="KFZ113" s="364"/>
      <c r="KGA113" s="364"/>
      <c r="KGB113" s="364"/>
      <c r="KGC113" s="364"/>
      <c r="KGD113" s="364"/>
      <c r="KGE113" s="364"/>
      <c r="KGF113" s="364"/>
      <c r="KGG113" s="364"/>
      <c r="KGH113" s="364"/>
      <c r="KGI113" s="364"/>
      <c r="KGJ113" s="364"/>
      <c r="KGK113" s="364"/>
      <c r="KGL113" s="364"/>
      <c r="KGM113" s="364"/>
      <c r="KGN113" s="364"/>
      <c r="KGO113" s="364"/>
      <c r="KGP113" s="364"/>
      <c r="KGQ113" s="364"/>
      <c r="KGR113" s="364"/>
      <c r="KGS113" s="364"/>
      <c r="KGT113" s="364"/>
      <c r="KGU113" s="364"/>
      <c r="KGV113" s="364"/>
      <c r="KGW113" s="364"/>
      <c r="KGX113" s="364"/>
      <c r="KGY113" s="364"/>
      <c r="KGZ113" s="364"/>
      <c r="KHA113" s="364"/>
      <c r="KHB113" s="364"/>
      <c r="KHC113" s="364"/>
      <c r="KHD113" s="364"/>
      <c r="KHE113" s="364"/>
      <c r="KHF113" s="364"/>
      <c r="KHG113" s="364"/>
      <c r="KHH113" s="364"/>
      <c r="KHI113" s="364"/>
      <c r="KHJ113" s="364"/>
      <c r="KHK113" s="364"/>
      <c r="KHL113" s="364"/>
      <c r="KHM113" s="364"/>
      <c r="KHN113" s="364"/>
      <c r="KHO113" s="364"/>
      <c r="KHP113" s="364"/>
      <c r="KHQ113" s="364"/>
      <c r="KHR113" s="364"/>
      <c r="KHS113" s="364"/>
      <c r="KHT113" s="364"/>
      <c r="KHU113" s="364"/>
      <c r="KHV113" s="364"/>
      <c r="KHW113" s="364"/>
      <c r="KHX113" s="364"/>
      <c r="KHY113" s="364"/>
      <c r="KHZ113" s="364"/>
      <c r="KIA113" s="364"/>
      <c r="KIB113" s="364"/>
      <c r="KIC113" s="364"/>
      <c r="KID113" s="364"/>
      <c r="KIE113" s="364"/>
      <c r="KIF113" s="364"/>
      <c r="KIG113" s="364"/>
      <c r="KIH113" s="364"/>
      <c r="KII113" s="364"/>
      <c r="KIJ113" s="364"/>
      <c r="KIK113" s="364"/>
      <c r="KIL113" s="364"/>
      <c r="KIM113" s="364"/>
      <c r="KIN113" s="364"/>
      <c r="KIO113" s="364"/>
      <c r="KIP113" s="364"/>
      <c r="KIQ113" s="364"/>
      <c r="KIR113" s="364"/>
      <c r="KIS113" s="364"/>
      <c r="KIT113" s="364"/>
      <c r="KIU113" s="364"/>
      <c r="KIV113" s="364"/>
      <c r="KIW113" s="364"/>
      <c r="KIX113" s="364"/>
      <c r="KIY113" s="364"/>
      <c r="KIZ113" s="364"/>
      <c r="KJA113" s="364"/>
      <c r="KJB113" s="364"/>
      <c r="KJC113" s="364"/>
      <c r="KJD113" s="364"/>
      <c r="KJE113" s="364"/>
      <c r="KJF113" s="364"/>
      <c r="KJG113" s="364"/>
      <c r="KJH113" s="364"/>
      <c r="KJI113" s="364"/>
      <c r="KJJ113" s="364"/>
      <c r="KJK113" s="364"/>
      <c r="KJL113" s="364"/>
      <c r="KJM113" s="364"/>
      <c r="KJN113" s="364"/>
      <c r="KJO113" s="364"/>
      <c r="KJP113" s="364"/>
      <c r="KJQ113" s="364"/>
      <c r="KJR113" s="364"/>
      <c r="KJS113" s="364"/>
      <c r="KJT113" s="364"/>
      <c r="KJU113" s="364"/>
      <c r="KJV113" s="364"/>
      <c r="KJW113" s="364"/>
      <c r="KJX113" s="364"/>
      <c r="KJY113" s="364"/>
      <c r="KJZ113" s="364"/>
      <c r="KKA113" s="364"/>
      <c r="KKB113" s="364"/>
      <c r="KKC113" s="364"/>
      <c r="KKD113" s="364"/>
      <c r="KKE113" s="364"/>
      <c r="KKF113" s="364"/>
      <c r="KKG113" s="364"/>
      <c r="KKH113" s="364"/>
      <c r="KKI113" s="364"/>
      <c r="KKJ113" s="364"/>
      <c r="KKK113" s="364"/>
      <c r="KKL113" s="364"/>
      <c r="KKM113" s="364"/>
      <c r="KKN113" s="364"/>
      <c r="KKO113" s="364"/>
      <c r="KKP113" s="364"/>
      <c r="KKQ113" s="364"/>
      <c r="KKR113" s="364"/>
      <c r="KKS113" s="364"/>
      <c r="KKT113" s="364"/>
      <c r="KKU113" s="364"/>
      <c r="KKV113" s="364"/>
      <c r="KKW113" s="364"/>
      <c r="KKX113" s="364"/>
      <c r="KKY113" s="364"/>
      <c r="KKZ113" s="364"/>
      <c r="KLA113" s="364"/>
      <c r="KLB113" s="364"/>
      <c r="KLC113" s="364"/>
      <c r="KLD113" s="364"/>
      <c r="KLE113" s="364"/>
      <c r="KLF113" s="364"/>
      <c r="KLG113" s="364"/>
      <c r="KLH113" s="364"/>
      <c r="KLI113" s="364"/>
      <c r="KLJ113" s="364"/>
      <c r="KLK113" s="364"/>
      <c r="KLL113" s="364"/>
      <c r="KLM113" s="364"/>
      <c r="KLN113" s="364"/>
      <c r="KLO113" s="364"/>
      <c r="KLP113" s="364"/>
      <c r="KLQ113" s="364"/>
      <c r="KLR113" s="364"/>
      <c r="KLS113" s="364"/>
      <c r="KLT113" s="364"/>
      <c r="KLU113" s="364"/>
      <c r="KLV113" s="364"/>
      <c r="KLW113" s="364"/>
      <c r="KLX113" s="364"/>
      <c r="KLY113" s="364"/>
      <c r="KLZ113" s="364"/>
      <c r="KMA113" s="364"/>
      <c r="KMB113" s="364"/>
      <c r="KMC113" s="364"/>
      <c r="KMD113" s="364"/>
      <c r="KME113" s="364"/>
      <c r="KMF113" s="364"/>
      <c r="KMG113" s="364"/>
      <c r="KMH113" s="364"/>
      <c r="KMI113" s="364"/>
      <c r="KMJ113" s="364"/>
      <c r="KMK113" s="364"/>
      <c r="KML113" s="364"/>
      <c r="KMM113" s="364"/>
      <c r="KMN113" s="364"/>
      <c r="KMO113" s="364"/>
      <c r="KMP113" s="364"/>
      <c r="KMQ113" s="364"/>
      <c r="KMR113" s="364"/>
      <c r="KMS113" s="364"/>
      <c r="KMT113" s="364"/>
      <c r="KMU113" s="364"/>
      <c r="KMV113" s="364"/>
      <c r="KMW113" s="364"/>
      <c r="KMX113" s="364"/>
      <c r="KMY113" s="364"/>
      <c r="KMZ113" s="364"/>
      <c r="KNA113" s="364"/>
      <c r="KNB113" s="364"/>
      <c r="KNC113" s="364"/>
      <c r="KND113" s="364"/>
      <c r="KNE113" s="364"/>
      <c r="KNF113" s="364"/>
      <c r="KNG113" s="364"/>
      <c r="KNH113" s="364"/>
      <c r="KNI113" s="364"/>
      <c r="KNJ113" s="364"/>
      <c r="KNK113" s="364"/>
      <c r="KNL113" s="364"/>
      <c r="KNM113" s="364"/>
      <c r="KNN113" s="364"/>
      <c r="KNO113" s="364"/>
      <c r="KNP113" s="364"/>
      <c r="KNQ113" s="364"/>
      <c r="KNR113" s="364"/>
      <c r="KNS113" s="364"/>
      <c r="KNT113" s="364"/>
      <c r="KNU113" s="364"/>
      <c r="KNV113" s="364"/>
      <c r="KNW113" s="364"/>
      <c r="KNX113" s="364"/>
      <c r="KNY113" s="364"/>
      <c r="KNZ113" s="364"/>
      <c r="KOA113" s="364"/>
      <c r="KOB113" s="364"/>
      <c r="KOC113" s="364"/>
      <c r="KOD113" s="364"/>
      <c r="KOE113" s="364"/>
      <c r="KOF113" s="364"/>
      <c r="KOG113" s="364"/>
      <c r="KOH113" s="364"/>
      <c r="KOI113" s="364"/>
      <c r="KOJ113" s="364"/>
      <c r="KOK113" s="364"/>
      <c r="KOL113" s="364"/>
      <c r="KOM113" s="364"/>
      <c r="KON113" s="364"/>
      <c r="KOO113" s="364"/>
      <c r="KOP113" s="364"/>
      <c r="KOQ113" s="364"/>
      <c r="KOR113" s="364"/>
      <c r="KOS113" s="364"/>
      <c r="KOT113" s="364"/>
      <c r="KOU113" s="364"/>
      <c r="KOV113" s="364"/>
      <c r="KOW113" s="364"/>
      <c r="KOX113" s="364"/>
      <c r="KOY113" s="364"/>
      <c r="KOZ113" s="364"/>
      <c r="KPA113" s="364"/>
      <c r="KPB113" s="364"/>
      <c r="KPC113" s="364"/>
      <c r="KPD113" s="364"/>
      <c r="KPE113" s="364"/>
      <c r="KPF113" s="364"/>
      <c r="KPG113" s="364"/>
      <c r="KPH113" s="364"/>
      <c r="KPI113" s="364"/>
      <c r="KPJ113" s="364"/>
      <c r="KPK113" s="364"/>
      <c r="KPL113" s="364"/>
      <c r="KPM113" s="364"/>
      <c r="KPN113" s="364"/>
      <c r="KPO113" s="364"/>
      <c r="KPP113" s="364"/>
      <c r="KPQ113" s="364"/>
      <c r="KPR113" s="364"/>
      <c r="KPS113" s="364"/>
      <c r="KPT113" s="364"/>
      <c r="KPU113" s="364"/>
      <c r="KPV113" s="364"/>
      <c r="KPW113" s="364"/>
      <c r="KPX113" s="364"/>
      <c r="KPY113" s="364"/>
      <c r="KPZ113" s="364"/>
      <c r="KQA113" s="364"/>
      <c r="KQB113" s="364"/>
      <c r="KQC113" s="364"/>
      <c r="KQD113" s="364"/>
      <c r="KQE113" s="364"/>
      <c r="KQF113" s="364"/>
      <c r="KQG113" s="364"/>
      <c r="KQH113" s="364"/>
      <c r="KQI113" s="364"/>
      <c r="KQJ113" s="364"/>
      <c r="KQK113" s="364"/>
      <c r="KQL113" s="364"/>
      <c r="KQM113" s="364"/>
      <c r="KQN113" s="364"/>
      <c r="KQO113" s="364"/>
      <c r="KQP113" s="364"/>
      <c r="KQQ113" s="364"/>
      <c r="KQR113" s="364"/>
      <c r="KQS113" s="364"/>
      <c r="KQT113" s="364"/>
      <c r="KQU113" s="364"/>
      <c r="KQV113" s="364"/>
      <c r="KQW113" s="364"/>
      <c r="KQX113" s="364"/>
      <c r="KQY113" s="364"/>
      <c r="KQZ113" s="364"/>
      <c r="KRA113" s="364"/>
      <c r="KRB113" s="364"/>
      <c r="KRC113" s="364"/>
      <c r="KRD113" s="364"/>
      <c r="KRE113" s="364"/>
      <c r="KRF113" s="364"/>
      <c r="KRG113" s="364"/>
      <c r="KRH113" s="364"/>
      <c r="KRI113" s="364"/>
      <c r="KRJ113" s="364"/>
      <c r="KRK113" s="364"/>
      <c r="KRL113" s="364"/>
      <c r="KRM113" s="364"/>
      <c r="KRN113" s="364"/>
      <c r="KRO113" s="364"/>
      <c r="KRP113" s="364"/>
      <c r="KRQ113" s="364"/>
      <c r="KRR113" s="364"/>
      <c r="KRS113" s="364"/>
      <c r="KRT113" s="364"/>
      <c r="KRU113" s="364"/>
      <c r="KRV113" s="364"/>
      <c r="KRW113" s="364"/>
      <c r="KRX113" s="364"/>
      <c r="KRY113" s="364"/>
      <c r="KRZ113" s="364"/>
      <c r="KSA113" s="364"/>
      <c r="KSB113" s="364"/>
      <c r="KSC113" s="364"/>
      <c r="KSD113" s="364"/>
      <c r="KSE113" s="364"/>
      <c r="KSF113" s="364"/>
      <c r="KSG113" s="364"/>
      <c r="KSH113" s="364"/>
      <c r="KSI113" s="364"/>
      <c r="KSJ113" s="364"/>
      <c r="KSK113" s="364"/>
      <c r="KSL113" s="364"/>
      <c r="KSM113" s="364"/>
      <c r="KSN113" s="364"/>
      <c r="KSO113" s="364"/>
      <c r="KSP113" s="364"/>
      <c r="KSQ113" s="364"/>
      <c r="KSR113" s="364"/>
      <c r="KSS113" s="364"/>
      <c r="KST113" s="364"/>
      <c r="KSU113" s="364"/>
      <c r="KSV113" s="364"/>
      <c r="KSW113" s="364"/>
      <c r="KSX113" s="364"/>
      <c r="KSY113" s="364"/>
      <c r="KSZ113" s="364"/>
      <c r="KTA113" s="364"/>
      <c r="KTB113" s="364"/>
      <c r="KTC113" s="364"/>
      <c r="KTD113" s="364"/>
      <c r="KTE113" s="364"/>
      <c r="KTF113" s="364"/>
      <c r="KTG113" s="364"/>
      <c r="KTH113" s="364"/>
      <c r="KTI113" s="364"/>
      <c r="KTJ113" s="364"/>
      <c r="KTK113" s="364"/>
      <c r="KTL113" s="364"/>
      <c r="KTM113" s="364"/>
      <c r="KTN113" s="364"/>
      <c r="KTO113" s="364"/>
      <c r="KTP113" s="364"/>
      <c r="KTQ113" s="364"/>
      <c r="KTR113" s="364"/>
      <c r="KTS113" s="364"/>
      <c r="KTT113" s="364"/>
      <c r="KTU113" s="364"/>
      <c r="KTV113" s="364"/>
      <c r="KTW113" s="364"/>
      <c r="KTX113" s="364"/>
      <c r="KTY113" s="364"/>
      <c r="KTZ113" s="364"/>
      <c r="KUA113" s="364"/>
      <c r="KUB113" s="364"/>
      <c r="KUC113" s="364"/>
      <c r="KUD113" s="364"/>
      <c r="KUE113" s="364"/>
      <c r="KUF113" s="364"/>
      <c r="KUG113" s="364"/>
      <c r="KUH113" s="364"/>
      <c r="KUI113" s="364"/>
      <c r="KUJ113" s="364"/>
      <c r="KUK113" s="364"/>
      <c r="KUL113" s="364"/>
      <c r="KUM113" s="364"/>
      <c r="KUN113" s="364"/>
      <c r="KUO113" s="364"/>
      <c r="KUP113" s="364"/>
      <c r="KUQ113" s="364"/>
      <c r="KUR113" s="364"/>
      <c r="KUS113" s="364"/>
      <c r="KUT113" s="364"/>
      <c r="KUU113" s="364"/>
      <c r="KUV113" s="364"/>
      <c r="KUW113" s="364"/>
      <c r="KUX113" s="364"/>
      <c r="KUY113" s="364"/>
      <c r="KUZ113" s="364"/>
      <c r="KVA113" s="364"/>
      <c r="KVB113" s="364"/>
      <c r="KVC113" s="364"/>
      <c r="KVD113" s="364"/>
      <c r="KVE113" s="364"/>
      <c r="KVF113" s="364"/>
      <c r="KVG113" s="364"/>
      <c r="KVH113" s="364"/>
      <c r="KVI113" s="364"/>
      <c r="KVJ113" s="364"/>
      <c r="KVK113" s="364"/>
      <c r="KVL113" s="364"/>
      <c r="KVM113" s="364"/>
      <c r="KVN113" s="364"/>
      <c r="KVO113" s="364"/>
      <c r="KVP113" s="364"/>
      <c r="KVQ113" s="364"/>
      <c r="KVR113" s="364"/>
      <c r="KVS113" s="364"/>
      <c r="KVT113" s="364"/>
      <c r="KVU113" s="364"/>
      <c r="KVV113" s="364"/>
      <c r="KVW113" s="364"/>
      <c r="KVX113" s="364"/>
      <c r="KVY113" s="364"/>
      <c r="KVZ113" s="364"/>
      <c r="KWA113" s="364"/>
      <c r="KWB113" s="364"/>
      <c r="KWC113" s="364"/>
      <c r="KWD113" s="364"/>
      <c r="KWE113" s="364"/>
      <c r="KWF113" s="364"/>
      <c r="KWG113" s="364"/>
      <c r="KWH113" s="364"/>
      <c r="KWI113" s="364"/>
      <c r="KWJ113" s="364"/>
      <c r="KWK113" s="364"/>
      <c r="KWL113" s="364"/>
      <c r="KWM113" s="364"/>
      <c r="KWN113" s="364"/>
      <c r="KWO113" s="364"/>
      <c r="KWP113" s="364"/>
      <c r="KWQ113" s="364"/>
      <c r="KWR113" s="364"/>
      <c r="KWS113" s="364"/>
      <c r="KWT113" s="364"/>
      <c r="KWU113" s="364"/>
      <c r="KWV113" s="364"/>
      <c r="KWW113" s="364"/>
      <c r="KWX113" s="364"/>
      <c r="KWY113" s="364"/>
      <c r="KWZ113" s="364"/>
      <c r="KXA113" s="364"/>
      <c r="KXB113" s="364"/>
      <c r="KXC113" s="364"/>
      <c r="KXD113" s="364"/>
      <c r="KXE113" s="364"/>
      <c r="KXF113" s="364"/>
      <c r="KXG113" s="364"/>
      <c r="KXH113" s="364"/>
      <c r="KXI113" s="364"/>
      <c r="KXJ113" s="364"/>
      <c r="KXK113" s="364"/>
      <c r="KXL113" s="364"/>
      <c r="KXM113" s="364"/>
      <c r="KXN113" s="364"/>
      <c r="KXO113" s="364"/>
      <c r="KXP113" s="364"/>
      <c r="KXQ113" s="364"/>
      <c r="KXR113" s="364"/>
      <c r="KXS113" s="364"/>
      <c r="KXT113" s="364"/>
      <c r="KXU113" s="364"/>
      <c r="KXV113" s="364"/>
      <c r="KXW113" s="364"/>
      <c r="KXX113" s="364"/>
      <c r="KXY113" s="364"/>
      <c r="KXZ113" s="364"/>
      <c r="KYA113" s="364"/>
      <c r="KYB113" s="364"/>
      <c r="KYC113" s="364"/>
      <c r="KYD113" s="364"/>
      <c r="KYE113" s="364"/>
      <c r="KYF113" s="364"/>
      <c r="KYG113" s="364"/>
      <c r="KYH113" s="364"/>
      <c r="KYI113" s="364"/>
      <c r="KYJ113" s="364"/>
      <c r="KYK113" s="364"/>
      <c r="KYL113" s="364"/>
      <c r="KYM113" s="364"/>
      <c r="KYN113" s="364"/>
      <c r="KYO113" s="364"/>
      <c r="KYP113" s="364"/>
      <c r="KYQ113" s="364"/>
      <c r="KYR113" s="364"/>
      <c r="KYS113" s="364"/>
      <c r="KYT113" s="364"/>
      <c r="KYU113" s="364"/>
      <c r="KYV113" s="364"/>
      <c r="KYW113" s="364"/>
      <c r="KYX113" s="364"/>
      <c r="KYY113" s="364"/>
      <c r="KYZ113" s="364"/>
      <c r="KZA113" s="364"/>
      <c r="KZB113" s="364"/>
      <c r="KZC113" s="364"/>
      <c r="KZD113" s="364"/>
      <c r="KZE113" s="364"/>
      <c r="KZF113" s="364"/>
      <c r="KZG113" s="364"/>
      <c r="KZH113" s="364"/>
      <c r="KZI113" s="364"/>
      <c r="KZJ113" s="364"/>
      <c r="KZK113" s="364"/>
      <c r="KZL113" s="364"/>
      <c r="KZM113" s="364"/>
      <c r="KZN113" s="364"/>
      <c r="KZO113" s="364"/>
      <c r="KZP113" s="364"/>
      <c r="KZQ113" s="364"/>
      <c r="KZR113" s="364"/>
      <c r="KZS113" s="364"/>
      <c r="KZT113" s="364"/>
      <c r="KZU113" s="364"/>
      <c r="KZV113" s="364"/>
      <c r="KZW113" s="364"/>
      <c r="KZX113" s="364"/>
      <c r="KZY113" s="364"/>
      <c r="KZZ113" s="364"/>
      <c r="LAA113" s="364"/>
      <c r="LAB113" s="364"/>
      <c r="LAC113" s="364"/>
      <c r="LAD113" s="364"/>
      <c r="LAE113" s="364"/>
      <c r="LAF113" s="364"/>
      <c r="LAG113" s="364"/>
      <c r="LAH113" s="364"/>
      <c r="LAI113" s="364"/>
      <c r="LAJ113" s="364"/>
      <c r="LAK113" s="364"/>
      <c r="LAL113" s="364"/>
      <c r="LAM113" s="364"/>
      <c r="LAN113" s="364"/>
      <c r="LAO113" s="364"/>
      <c r="LAP113" s="364"/>
      <c r="LAQ113" s="364"/>
      <c r="LAR113" s="364"/>
      <c r="LAS113" s="364"/>
      <c r="LAT113" s="364"/>
      <c r="LAU113" s="364"/>
      <c r="LAV113" s="364"/>
      <c r="LAW113" s="364"/>
      <c r="LAX113" s="364"/>
      <c r="LAY113" s="364"/>
      <c r="LAZ113" s="364"/>
      <c r="LBA113" s="364"/>
      <c r="LBB113" s="364"/>
      <c r="LBC113" s="364"/>
      <c r="LBD113" s="364"/>
      <c r="LBE113" s="364"/>
      <c r="LBF113" s="364"/>
      <c r="LBG113" s="364"/>
      <c r="LBH113" s="364"/>
      <c r="LBI113" s="364"/>
      <c r="LBJ113" s="364"/>
      <c r="LBK113" s="364"/>
      <c r="LBL113" s="364"/>
      <c r="LBM113" s="364"/>
      <c r="LBN113" s="364"/>
      <c r="LBO113" s="364"/>
      <c r="LBP113" s="364"/>
      <c r="LBQ113" s="364"/>
      <c r="LBR113" s="364"/>
      <c r="LBS113" s="364"/>
      <c r="LBT113" s="364"/>
      <c r="LBU113" s="364"/>
      <c r="LBV113" s="364"/>
      <c r="LBW113" s="364"/>
      <c r="LBX113" s="364"/>
      <c r="LBY113" s="364"/>
      <c r="LBZ113" s="364"/>
      <c r="LCA113" s="364"/>
      <c r="LCB113" s="364"/>
      <c r="LCC113" s="364"/>
      <c r="LCD113" s="364"/>
      <c r="LCE113" s="364"/>
      <c r="LCF113" s="364"/>
      <c r="LCG113" s="364"/>
      <c r="LCH113" s="364"/>
      <c r="LCI113" s="364"/>
      <c r="LCJ113" s="364"/>
      <c r="LCK113" s="364"/>
      <c r="LCL113" s="364"/>
      <c r="LCM113" s="364"/>
      <c r="LCN113" s="364"/>
      <c r="LCO113" s="364"/>
      <c r="LCP113" s="364"/>
      <c r="LCQ113" s="364"/>
      <c r="LCR113" s="364"/>
      <c r="LCS113" s="364"/>
      <c r="LCT113" s="364"/>
      <c r="LCU113" s="364"/>
      <c r="LCV113" s="364"/>
      <c r="LCW113" s="364"/>
      <c r="LCX113" s="364"/>
      <c r="LCY113" s="364"/>
      <c r="LCZ113" s="364"/>
      <c r="LDA113" s="364"/>
      <c r="LDB113" s="364"/>
      <c r="LDC113" s="364"/>
      <c r="LDD113" s="364"/>
      <c r="LDE113" s="364"/>
      <c r="LDF113" s="364"/>
      <c r="LDG113" s="364"/>
      <c r="LDH113" s="364"/>
      <c r="LDI113" s="364"/>
      <c r="LDJ113" s="364"/>
      <c r="LDK113" s="364"/>
      <c r="LDL113" s="364"/>
      <c r="LDM113" s="364"/>
      <c r="LDN113" s="364"/>
      <c r="LDO113" s="364"/>
      <c r="LDP113" s="364"/>
      <c r="LDQ113" s="364"/>
      <c r="LDR113" s="364"/>
      <c r="LDS113" s="364"/>
      <c r="LDT113" s="364"/>
      <c r="LDU113" s="364"/>
      <c r="LDV113" s="364"/>
      <c r="LDW113" s="364"/>
      <c r="LDX113" s="364"/>
      <c r="LDY113" s="364"/>
      <c r="LDZ113" s="364"/>
      <c r="LEA113" s="364"/>
      <c r="LEB113" s="364"/>
      <c r="LEC113" s="364"/>
      <c r="LED113" s="364"/>
      <c r="LEE113" s="364"/>
      <c r="LEF113" s="364"/>
      <c r="LEG113" s="364"/>
      <c r="LEH113" s="364"/>
      <c r="LEI113" s="364"/>
      <c r="LEJ113" s="364"/>
      <c r="LEK113" s="364"/>
      <c r="LEL113" s="364"/>
      <c r="LEM113" s="364"/>
      <c r="LEN113" s="364"/>
      <c r="LEO113" s="364"/>
      <c r="LEP113" s="364"/>
      <c r="LEQ113" s="364"/>
      <c r="LER113" s="364"/>
      <c r="LES113" s="364"/>
      <c r="LET113" s="364"/>
      <c r="LEU113" s="364"/>
      <c r="LEV113" s="364"/>
      <c r="LEW113" s="364"/>
      <c r="LEX113" s="364"/>
      <c r="LEY113" s="364"/>
      <c r="LEZ113" s="364"/>
      <c r="LFA113" s="364"/>
      <c r="LFB113" s="364"/>
      <c r="LFC113" s="364"/>
      <c r="LFD113" s="364"/>
      <c r="LFE113" s="364"/>
      <c r="LFF113" s="364"/>
      <c r="LFG113" s="364"/>
      <c r="LFH113" s="364"/>
      <c r="LFI113" s="364"/>
      <c r="LFJ113" s="364"/>
      <c r="LFK113" s="364"/>
      <c r="LFL113" s="364"/>
      <c r="LFM113" s="364"/>
      <c r="LFN113" s="364"/>
      <c r="LFO113" s="364"/>
      <c r="LFP113" s="364"/>
      <c r="LFQ113" s="364"/>
      <c r="LFR113" s="364"/>
      <c r="LFS113" s="364"/>
      <c r="LFT113" s="364"/>
      <c r="LFU113" s="364"/>
      <c r="LFV113" s="364"/>
      <c r="LFW113" s="364"/>
      <c r="LFX113" s="364"/>
      <c r="LFY113" s="364"/>
      <c r="LFZ113" s="364"/>
      <c r="LGA113" s="364"/>
      <c r="LGB113" s="364"/>
      <c r="LGC113" s="364"/>
      <c r="LGD113" s="364"/>
      <c r="LGE113" s="364"/>
      <c r="LGF113" s="364"/>
      <c r="LGG113" s="364"/>
      <c r="LGH113" s="364"/>
      <c r="LGI113" s="364"/>
      <c r="LGJ113" s="364"/>
      <c r="LGK113" s="364"/>
      <c r="LGL113" s="364"/>
      <c r="LGM113" s="364"/>
      <c r="LGN113" s="364"/>
      <c r="LGO113" s="364"/>
      <c r="LGP113" s="364"/>
      <c r="LGQ113" s="364"/>
      <c r="LGR113" s="364"/>
      <c r="LGS113" s="364"/>
      <c r="LGT113" s="364"/>
      <c r="LGU113" s="364"/>
      <c r="LGV113" s="364"/>
      <c r="LGW113" s="364"/>
      <c r="LGX113" s="364"/>
      <c r="LGY113" s="364"/>
      <c r="LGZ113" s="364"/>
      <c r="LHA113" s="364"/>
      <c r="LHB113" s="364"/>
      <c r="LHC113" s="364"/>
      <c r="LHD113" s="364"/>
      <c r="LHE113" s="364"/>
      <c r="LHF113" s="364"/>
      <c r="LHG113" s="364"/>
      <c r="LHH113" s="364"/>
      <c r="LHI113" s="364"/>
      <c r="LHJ113" s="364"/>
      <c r="LHK113" s="364"/>
      <c r="LHL113" s="364"/>
      <c r="LHM113" s="364"/>
      <c r="LHN113" s="364"/>
      <c r="LHO113" s="364"/>
      <c r="LHP113" s="364"/>
      <c r="LHQ113" s="364"/>
      <c r="LHR113" s="364"/>
      <c r="LHS113" s="364"/>
      <c r="LHT113" s="364"/>
      <c r="LHU113" s="364"/>
      <c r="LHV113" s="364"/>
      <c r="LHW113" s="364"/>
      <c r="LHX113" s="364"/>
      <c r="LHY113" s="364"/>
      <c r="LHZ113" s="364"/>
      <c r="LIA113" s="364"/>
      <c r="LIB113" s="364"/>
      <c r="LIC113" s="364"/>
      <c r="LID113" s="364"/>
      <c r="LIE113" s="364"/>
      <c r="LIF113" s="364"/>
      <c r="LIG113" s="364"/>
      <c r="LIH113" s="364"/>
      <c r="LII113" s="364"/>
      <c r="LIJ113" s="364"/>
      <c r="LIK113" s="364"/>
      <c r="LIL113" s="364"/>
      <c r="LIM113" s="364"/>
      <c r="LIN113" s="364"/>
      <c r="LIO113" s="364"/>
      <c r="LIP113" s="364"/>
      <c r="LIQ113" s="364"/>
      <c r="LIR113" s="364"/>
      <c r="LIS113" s="364"/>
      <c r="LIT113" s="364"/>
      <c r="LIU113" s="364"/>
      <c r="LIV113" s="364"/>
      <c r="LIW113" s="364"/>
      <c r="LIX113" s="364"/>
      <c r="LIY113" s="364"/>
      <c r="LIZ113" s="364"/>
      <c r="LJA113" s="364"/>
      <c r="LJB113" s="364"/>
      <c r="LJC113" s="364"/>
      <c r="LJD113" s="364"/>
      <c r="LJE113" s="364"/>
      <c r="LJF113" s="364"/>
      <c r="LJG113" s="364"/>
      <c r="LJH113" s="364"/>
      <c r="LJI113" s="364"/>
      <c r="LJJ113" s="364"/>
      <c r="LJK113" s="364"/>
      <c r="LJL113" s="364"/>
      <c r="LJM113" s="364"/>
      <c r="LJN113" s="364"/>
      <c r="LJO113" s="364"/>
      <c r="LJP113" s="364"/>
      <c r="LJQ113" s="364"/>
      <c r="LJR113" s="364"/>
      <c r="LJS113" s="364"/>
      <c r="LJT113" s="364"/>
      <c r="LJU113" s="364"/>
      <c r="LJV113" s="364"/>
      <c r="LJW113" s="364"/>
      <c r="LJX113" s="364"/>
      <c r="LJY113" s="364"/>
      <c r="LJZ113" s="364"/>
      <c r="LKA113" s="364"/>
      <c r="LKB113" s="364"/>
      <c r="LKC113" s="364"/>
      <c r="LKD113" s="364"/>
      <c r="LKE113" s="364"/>
      <c r="LKF113" s="364"/>
      <c r="LKG113" s="364"/>
      <c r="LKH113" s="364"/>
      <c r="LKI113" s="364"/>
      <c r="LKJ113" s="364"/>
      <c r="LKK113" s="364"/>
      <c r="LKL113" s="364"/>
      <c r="LKM113" s="364"/>
      <c r="LKN113" s="364"/>
      <c r="LKO113" s="364"/>
      <c r="LKP113" s="364"/>
      <c r="LKQ113" s="364"/>
      <c r="LKR113" s="364"/>
      <c r="LKS113" s="364"/>
      <c r="LKT113" s="364"/>
      <c r="LKU113" s="364"/>
      <c r="LKV113" s="364"/>
      <c r="LKW113" s="364"/>
      <c r="LKX113" s="364"/>
      <c r="LKY113" s="364"/>
      <c r="LKZ113" s="364"/>
      <c r="LLA113" s="364"/>
      <c r="LLB113" s="364"/>
      <c r="LLC113" s="364"/>
      <c r="LLD113" s="364"/>
      <c r="LLE113" s="364"/>
      <c r="LLF113" s="364"/>
      <c r="LLG113" s="364"/>
      <c r="LLH113" s="364"/>
      <c r="LLI113" s="364"/>
      <c r="LLJ113" s="364"/>
      <c r="LLK113" s="364"/>
      <c r="LLL113" s="364"/>
      <c r="LLM113" s="364"/>
      <c r="LLN113" s="364"/>
      <c r="LLO113" s="364"/>
      <c r="LLP113" s="364"/>
      <c r="LLQ113" s="364"/>
      <c r="LLR113" s="364"/>
      <c r="LLS113" s="364"/>
      <c r="LLT113" s="364"/>
      <c r="LLU113" s="364"/>
      <c r="LLV113" s="364"/>
      <c r="LLW113" s="364"/>
      <c r="LLX113" s="364"/>
      <c r="LLY113" s="364"/>
      <c r="LLZ113" s="364"/>
      <c r="LMA113" s="364"/>
      <c r="LMB113" s="364"/>
      <c r="LMC113" s="364"/>
      <c r="LMD113" s="364"/>
      <c r="LME113" s="364"/>
      <c r="LMF113" s="364"/>
      <c r="LMG113" s="364"/>
      <c r="LMH113" s="364"/>
      <c r="LMI113" s="364"/>
      <c r="LMJ113" s="364"/>
      <c r="LMK113" s="364"/>
      <c r="LML113" s="364"/>
      <c r="LMM113" s="364"/>
      <c r="LMN113" s="364"/>
      <c r="LMO113" s="364"/>
      <c r="LMP113" s="364"/>
      <c r="LMQ113" s="364"/>
      <c r="LMR113" s="364"/>
      <c r="LMS113" s="364"/>
      <c r="LMT113" s="364"/>
      <c r="LMU113" s="364"/>
      <c r="LMV113" s="364"/>
      <c r="LMW113" s="364"/>
      <c r="LMX113" s="364"/>
      <c r="LMY113" s="364"/>
      <c r="LMZ113" s="364"/>
      <c r="LNA113" s="364"/>
      <c r="LNB113" s="364"/>
      <c r="LNC113" s="364"/>
      <c r="LND113" s="364"/>
      <c r="LNE113" s="364"/>
      <c r="LNF113" s="364"/>
      <c r="LNG113" s="364"/>
      <c r="LNH113" s="364"/>
      <c r="LNI113" s="364"/>
      <c r="LNJ113" s="364"/>
      <c r="LNK113" s="364"/>
      <c r="LNL113" s="364"/>
      <c r="LNM113" s="364"/>
      <c r="LNN113" s="364"/>
      <c r="LNO113" s="364"/>
      <c r="LNP113" s="364"/>
      <c r="LNQ113" s="364"/>
      <c r="LNR113" s="364"/>
      <c r="LNS113" s="364"/>
      <c r="LNT113" s="364"/>
      <c r="LNU113" s="364"/>
      <c r="LNV113" s="364"/>
      <c r="LNW113" s="364"/>
      <c r="LNX113" s="364"/>
      <c r="LNY113" s="364"/>
      <c r="LNZ113" s="364"/>
      <c r="LOA113" s="364"/>
      <c r="LOB113" s="364"/>
      <c r="LOC113" s="364"/>
      <c r="LOD113" s="364"/>
      <c r="LOE113" s="364"/>
      <c r="LOF113" s="364"/>
      <c r="LOG113" s="364"/>
      <c r="LOH113" s="364"/>
      <c r="LOI113" s="364"/>
      <c r="LOJ113" s="364"/>
      <c r="LOK113" s="364"/>
      <c r="LOL113" s="364"/>
      <c r="LOM113" s="364"/>
      <c r="LON113" s="364"/>
      <c r="LOO113" s="364"/>
      <c r="LOP113" s="364"/>
      <c r="LOQ113" s="364"/>
      <c r="LOR113" s="364"/>
      <c r="LOS113" s="364"/>
      <c r="LOT113" s="364"/>
      <c r="LOU113" s="364"/>
      <c r="LOV113" s="364"/>
      <c r="LOW113" s="364"/>
      <c r="LOX113" s="364"/>
      <c r="LOY113" s="364"/>
      <c r="LOZ113" s="364"/>
      <c r="LPA113" s="364"/>
      <c r="LPB113" s="364"/>
      <c r="LPC113" s="364"/>
      <c r="LPD113" s="364"/>
      <c r="LPE113" s="364"/>
      <c r="LPF113" s="364"/>
      <c r="LPG113" s="364"/>
      <c r="LPH113" s="364"/>
      <c r="LPI113" s="364"/>
      <c r="LPJ113" s="364"/>
      <c r="LPK113" s="364"/>
      <c r="LPL113" s="364"/>
      <c r="LPM113" s="364"/>
      <c r="LPN113" s="364"/>
      <c r="LPO113" s="364"/>
      <c r="LPP113" s="364"/>
      <c r="LPQ113" s="364"/>
      <c r="LPR113" s="364"/>
      <c r="LPS113" s="364"/>
      <c r="LPT113" s="364"/>
      <c r="LPU113" s="364"/>
      <c r="LPV113" s="364"/>
      <c r="LPW113" s="364"/>
      <c r="LPX113" s="364"/>
      <c r="LPY113" s="364"/>
      <c r="LPZ113" s="364"/>
      <c r="LQA113" s="364"/>
      <c r="LQB113" s="364"/>
      <c r="LQC113" s="364"/>
      <c r="LQD113" s="364"/>
      <c r="LQE113" s="364"/>
      <c r="LQF113" s="364"/>
      <c r="LQG113" s="364"/>
      <c r="LQH113" s="364"/>
      <c r="LQI113" s="364"/>
      <c r="LQJ113" s="364"/>
      <c r="LQK113" s="364"/>
      <c r="LQL113" s="364"/>
      <c r="LQM113" s="364"/>
      <c r="LQN113" s="364"/>
      <c r="LQO113" s="364"/>
      <c r="LQP113" s="364"/>
      <c r="LQQ113" s="364"/>
      <c r="LQR113" s="364"/>
      <c r="LQS113" s="364"/>
      <c r="LQT113" s="364"/>
      <c r="LQU113" s="364"/>
      <c r="LQV113" s="364"/>
      <c r="LQW113" s="364"/>
      <c r="LQX113" s="364"/>
      <c r="LQY113" s="364"/>
      <c r="LQZ113" s="364"/>
      <c r="LRA113" s="364"/>
      <c r="LRB113" s="364"/>
      <c r="LRC113" s="364"/>
      <c r="LRD113" s="364"/>
      <c r="LRE113" s="364"/>
      <c r="LRF113" s="364"/>
      <c r="LRG113" s="364"/>
      <c r="LRH113" s="364"/>
      <c r="LRI113" s="364"/>
      <c r="LRJ113" s="364"/>
      <c r="LRK113" s="364"/>
      <c r="LRL113" s="364"/>
      <c r="LRM113" s="364"/>
      <c r="LRN113" s="364"/>
      <c r="LRO113" s="364"/>
      <c r="LRP113" s="364"/>
      <c r="LRQ113" s="364"/>
      <c r="LRR113" s="364"/>
      <c r="LRS113" s="364"/>
      <c r="LRT113" s="364"/>
      <c r="LRU113" s="364"/>
      <c r="LRV113" s="364"/>
      <c r="LRW113" s="364"/>
      <c r="LRX113" s="364"/>
      <c r="LRY113" s="364"/>
      <c r="LRZ113" s="364"/>
      <c r="LSA113" s="364"/>
      <c r="LSB113" s="364"/>
      <c r="LSC113" s="364"/>
      <c r="LSD113" s="364"/>
      <c r="LSE113" s="364"/>
      <c r="LSF113" s="364"/>
      <c r="LSG113" s="364"/>
      <c r="LSH113" s="364"/>
      <c r="LSI113" s="364"/>
      <c r="LSJ113" s="364"/>
      <c r="LSK113" s="364"/>
      <c r="LSL113" s="364"/>
      <c r="LSM113" s="364"/>
      <c r="LSN113" s="364"/>
      <c r="LSO113" s="364"/>
      <c r="LSP113" s="364"/>
      <c r="LSQ113" s="364"/>
      <c r="LSR113" s="364"/>
      <c r="LSS113" s="364"/>
      <c r="LST113" s="364"/>
      <c r="LSU113" s="364"/>
      <c r="LSV113" s="364"/>
      <c r="LSW113" s="364"/>
      <c r="LSX113" s="364"/>
      <c r="LSY113" s="364"/>
      <c r="LSZ113" s="364"/>
      <c r="LTA113" s="364"/>
      <c r="LTB113" s="364"/>
      <c r="LTC113" s="364"/>
      <c r="LTD113" s="364"/>
      <c r="LTE113" s="364"/>
      <c r="LTF113" s="364"/>
      <c r="LTG113" s="364"/>
      <c r="LTH113" s="364"/>
      <c r="LTI113" s="364"/>
      <c r="LTJ113" s="364"/>
      <c r="LTK113" s="364"/>
      <c r="LTL113" s="364"/>
      <c r="LTM113" s="364"/>
      <c r="LTN113" s="364"/>
      <c r="LTO113" s="364"/>
      <c r="LTP113" s="364"/>
      <c r="LTQ113" s="364"/>
      <c r="LTR113" s="364"/>
      <c r="LTS113" s="364"/>
      <c r="LTT113" s="364"/>
      <c r="LTU113" s="364"/>
      <c r="LTV113" s="364"/>
      <c r="LTW113" s="364"/>
      <c r="LTX113" s="364"/>
      <c r="LTY113" s="364"/>
      <c r="LTZ113" s="364"/>
      <c r="LUA113" s="364"/>
      <c r="LUB113" s="364"/>
      <c r="LUC113" s="364"/>
      <c r="LUD113" s="364"/>
      <c r="LUE113" s="364"/>
      <c r="LUF113" s="364"/>
      <c r="LUG113" s="364"/>
      <c r="LUH113" s="364"/>
      <c r="LUI113" s="364"/>
      <c r="LUJ113" s="364"/>
      <c r="LUK113" s="364"/>
      <c r="LUL113" s="364"/>
      <c r="LUM113" s="364"/>
      <c r="LUN113" s="364"/>
      <c r="LUO113" s="364"/>
      <c r="LUP113" s="364"/>
      <c r="LUQ113" s="364"/>
      <c r="LUR113" s="364"/>
      <c r="LUS113" s="364"/>
      <c r="LUT113" s="364"/>
      <c r="LUU113" s="364"/>
      <c r="LUV113" s="364"/>
      <c r="LUW113" s="364"/>
      <c r="LUX113" s="364"/>
      <c r="LUY113" s="364"/>
      <c r="LUZ113" s="364"/>
      <c r="LVA113" s="364"/>
      <c r="LVB113" s="364"/>
      <c r="LVC113" s="364"/>
      <c r="LVD113" s="364"/>
      <c r="LVE113" s="364"/>
      <c r="LVF113" s="364"/>
      <c r="LVG113" s="364"/>
      <c r="LVH113" s="364"/>
      <c r="LVI113" s="364"/>
      <c r="LVJ113" s="364"/>
      <c r="LVK113" s="364"/>
      <c r="LVL113" s="364"/>
      <c r="LVM113" s="364"/>
      <c r="LVN113" s="364"/>
      <c r="LVO113" s="364"/>
      <c r="LVP113" s="364"/>
      <c r="LVQ113" s="364"/>
      <c r="LVR113" s="364"/>
      <c r="LVS113" s="364"/>
      <c r="LVT113" s="364"/>
      <c r="LVU113" s="364"/>
      <c r="LVV113" s="364"/>
      <c r="LVW113" s="364"/>
      <c r="LVX113" s="364"/>
      <c r="LVY113" s="364"/>
      <c r="LVZ113" s="364"/>
      <c r="LWA113" s="364"/>
      <c r="LWB113" s="364"/>
      <c r="LWC113" s="364"/>
      <c r="LWD113" s="364"/>
      <c r="LWE113" s="364"/>
      <c r="LWF113" s="364"/>
      <c r="LWG113" s="364"/>
      <c r="LWH113" s="364"/>
      <c r="LWI113" s="364"/>
      <c r="LWJ113" s="364"/>
      <c r="LWK113" s="364"/>
      <c r="LWL113" s="364"/>
      <c r="LWM113" s="364"/>
      <c r="LWN113" s="364"/>
      <c r="LWO113" s="364"/>
      <c r="LWP113" s="364"/>
      <c r="LWQ113" s="364"/>
      <c r="LWR113" s="364"/>
      <c r="LWS113" s="364"/>
      <c r="LWT113" s="364"/>
      <c r="LWU113" s="364"/>
      <c r="LWV113" s="364"/>
      <c r="LWW113" s="364"/>
      <c r="LWX113" s="364"/>
      <c r="LWY113" s="364"/>
      <c r="LWZ113" s="364"/>
      <c r="LXA113" s="364"/>
      <c r="LXB113" s="364"/>
      <c r="LXC113" s="364"/>
      <c r="LXD113" s="364"/>
      <c r="LXE113" s="364"/>
      <c r="LXF113" s="364"/>
      <c r="LXG113" s="364"/>
      <c r="LXH113" s="364"/>
      <c r="LXI113" s="364"/>
      <c r="LXJ113" s="364"/>
      <c r="LXK113" s="364"/>
      <c r="LXL113" s="364"/>
      <c r="LXM113" s="364"/>
      <c r="LXN113" s="364"/>
      <c r="LXO113" s="364"/>
      <c r="LXP113" s="364"/>
      <c r="LXQ113" s="364"/>
      <c r="LXR113" s="364"/>
      <c r="LXS113" s="364"/>
      <c r="LXT113" s="364"/>
      <c r="LXU113" s="364"/>
      <c r="LXV113" s="364"/>
      <c r="LXW113" s="364"/>
      <c r="LXX113" s="364"/>
      <c r="LXY113" s="364"/>
      <c r="LXZ113" s="364"/>
      <c r="LYA113" s="364"/>
      <c r="LYB113" s="364"/>
      <c r="LYC113" s="364"/>
      <c r="LYD113" s="364"/>
      <c r="LYE113" s="364"/>
      <c r="LYF113" s="364"/>
      <c r="LYG113" s="364"/>
      <c r="LYH113" s="364"/>
      <c r="LYI113" s="364"/>
      <c r="LYJ113" s="364"/>
      <c r="LYK113" s="364"/>
      <c r="LYL113" s="364"/>
      <c r="LYM113" s="364"/>
      <c r="LYN113" s="364"/>
      <c r="LYO113" s="364"/>
      <c r="LYP113" s="364"/>
      <c r="LYQ113" s="364"/>
      <c r="LYR113" s="364"/>
      <c r="LYS113" s="364"/>
      <c r="LYT113" s="364"/>
      <c r="LYU113" s="364"/>
      <c r="LYV113" s="364"/>
      <c r="LYW113" s="364"/>
      <c r="LYX113" s="364"/>
      <c r="LYY113" s="364"/>
      <c r="LYZ113" s="364"/>
      <c r="LZA113" s="364"/>
      <c r="LZB113" s="364"/>
      <c r="LZC113" s="364"/>
      <c r="LZD113" s="364"/>
      <c r="LZE113" s="364"/>
      <c r="LZF113" s="364"/>
      <c r="LZG113" s="364"/>
      <c r="LZH113" s="364"/>
      <c r="LZI113" s="364"/>
      <c r="LZJ113" s="364"/>
      <c r="LZK113" s="364"/>
      <c r="LZL113" s="364"/>
      <c r="LZM113" s="364"/>
      <c r="LZN113" s="364"/>
      <c r="LZO113" s="364"/>
      <c r="LZP113" s="364"/>
      <c r="LZQ113" s="364"/>
      <c r="LZR113" s="364"/>
      <c r="LZS113" s="364"/>
      <c r="LZT113" s="364"/>
      <c r="LZU113" s="364"/>
      <c r="LZV113" s="364"/>
      <c r="LZW113" s="364"/>
      <c r="LZX113" s="364"/>
      <c r="LZY113" s="364"/>
      <c r="LZZ113" s="364"/>
      <c r="MAA113" s="364"/>
      <c r="MAB113" s="364"/>
      <c r="MAC113" s="364"/>
      <c r="MAD113" s="364"/>
      <c r="MAE113" s="364"/>
      <c r="MAF113" s="364"/>
      <c r="MAG113" s="364"/>
      <c r="MAH113" s="364"/>
      <c r="MAI113" s="364"/>
      <c r="MAJ113" s="364"/>
      <c r="MAK113" s="364"/>
      <c r="MAL113" s="364"/>
      <c r="MAM113" s="364"/>
      <c r="MAN113" s="364"/>
      <c r="MAO113" s="364"/>
      <c r="MAP113" s="364"/>
      <c r="MAQ113" s="364"/>
      <c r="MAR113" s="364"/>
      <c r="MAS113" s="364"/>
      <c r="MAT113" s="364"/>
      <c r="MAU113" s="364"/>
      <c r="MAV113" s="364"/>
      <c r="MAW113" s="364"/>
      <c r="MAX113" s="364"/>
      <c r="MAY113" s="364"/>
      <c r="MAZ113" s="364"/>
      <c r="MBA113" s="364"/>
      <c r="MBB113" s="364"/>
      <c r="MBC113" s="364"/>
      <c r="MBD113" s="364"/>
      <c r="MBE113" s="364"/>
      <c r="MBF113" s="364"/>
      <c r="MBG113" s="364"/>
      <c r="MBH113" s="364"/>
      <c r="MBI113" s="364"/>
      <c r="MBJ113" s="364"/>
      <c r="MBK113" s="364"/>
      <c r="MBL113" s="364"/>
      <c r="MBM113" s="364"/>
      <c r="MBN113" s="364"/>
      <c r="MBO113" s="364"/>
      <c r="MBP113" s="364"/>
      <c r="MBQ113" s="364"/>
      <c r="MBR113" s="364"/>
      <c r="MBS113" s="364"/>
      <c r="MBT113" s="364"/>
      <c r="MBU113" s="364"/>
      <c r="MBV113" s="364"/>
      <c r="MBW113" s="364"/>
      <c r="MBX113" s="364"/>
      <c r="MBY113" s="364"/>
      <c r="MBZ113" s="364"/>
      <c r="MCA113" s="364"/>
      <c r="MCB113" s="364"/>
      <c r="MCC113" s="364"/>
      <c r="MCD113" s="364"/>
      <c r="MCE113" s="364"/>
      <c r="MCF113" s="364"/>
      <c r="MCG113" s="364"/>
      <c r="MCH113" s="364"/>
      <c r="MCI113" s="364"/>
      <c r="MCJ113" s="364"/>
      <c r="MCK113" s="364"/>
      <c r="MCL113" s="364"/>
      <c r="MCM113" s="364"/>
      <c r="MCN113" s="364"/>
      <c r="MCO113" s="364"/>
      <c r="MCP113" s="364"/>
      <c r="MCQ113" s="364"/>
      <c r="MCR113" s="364"/>
      <c r="MCS113" s="364"/>
      <c r="MCT113" s="364"/>
      <c r="MCU113" s="364"/>
      <c r="MCV113" s="364"/>
      <c r="MCW113" s="364"/>
      <c r="MCX113" s="364"/>
      <c r="MCY113" s="364"/>
      <c r="MCZ113" s="364"/>
      <c r="MDA113" s="364"/>
      <c r="MDB113" s="364"/>
      <c r="MDC113" s="364"/>
      <c r="MDD113" s="364"/>
      <c r="MDE113" s="364"/>
      <c r="MDF113" s="364"/>
      <c r="MDG113" s="364"/>
      <c r="MDH113" s="364"/>
      <c r="MDI113" s="364"/>
      <c r="MDJ113" s="364"/>
      <c r="MDK113" s="364"/>
      <c r="MDL113" s="364"/>
      <c r="MDM113" s="364"/>
      <c r="MDN113" s="364"/>
      <c r="MDO113" s="364"/>
      <c r="MDP113" s="364"/>
      <c r="MDQ113" s="364"/>
      <c r="MDR113" s="364"/>
      <c r="MDS113" s="364"/>
      <c r="MDT113" s="364"/>
      <c r="MDU113" s="364"/>
      <c r="MDV113" s="364"/>
      <c r="MDW113" s="364"/>
      <c r="MDX113" s="364"/>
      <c r="MDY113" s="364"/>
      <c r="MDZ113" s="364"/>
      <c r="MEA113" s="364"/>
      <c r="MEB113" s="364"/>
      <c r="MEC113" s="364"/>
      <c r="MED113" s="364"/>
      <c r="MEE113" s="364"/>
      <c r="MEF113" s="364"/>
      <c r="MEG113" s="364"/>
      <c r="MEH113" s="364"/>
      <c r="MEI113" s="364"/>
      <c r="MEJ113" s="364"/>
      <c r="MEK113" s="364"/>
      <c r="MEL113" s="364"/>
      <c r="MEM113" s="364"/>
      <c r="MEN113" s="364"/>
      <c r="MEO113" s="364"/>
      <c r="MEP113" s="364"/>
      <c r="MEQ113" s="364"/>
      <c r="MER113" s="364"/>
      <c r="MES113" s="364"/>
      <c r="MET113" s="364"/>
      <c r="MEU113" s="364"/>
      <c r="MEV113" s="364"/>
      <c r="MEW113" s="364"/>
      <c r="MEX113" s="364"/>
      <c r="MEY113" s="364"/>
      <c r="MEZ113" s="364"/>
      <c r="MFA113" s="364"/>
      <c r="MFB113" s="364"/>
      <c r="MFC113" s="364"/>
      <c r="MFD113" s="364"/>
      <c r="MFE113" s="364"/>
      <c r="MFF113" s="364"/>
      <c r="MFG113" s="364"/>
      <c r="MFH113" s="364"/>
      <c r="MFI113" s="364"/>
      <c r="MFJ113" s="364"/>
      <c r="MFK113" s="364"/>
      <c r="MFL113" s="364"/>
      <c r="MFM113" s="364"/>
      <c r="MFN113" s="364"/>
      <c r="MFO113" s="364"/>
      <c r="MFP113" s="364"/>
      <c r="MFQ113" s="364"/>
      <c r="MFR113" s="364"/>
      <c r="MFS113" s="364"/>
      <c r="MFT113" s="364"/>
      <c r="MFU113" s="364"/>
      <c r="MFV113" s="364"/>
      <c r="MFW113" s="364"/>
      <c r="MFX113" s="364"/>
      <c r="MFY113" s="364"/>
      <c r="MFZ113" s="364"/>
      <c r="MGA113" s="364"/>
      <c r="MGB113" s="364"/>
      <c r="MGC113" s="364"/>
      <c r="MGD113" s="364"/>
      <c r="MGE113" s="364"/>
      <c r="MGF113" s="364"/>
      <c r="MGG113" s="364"/>
      <c r="MGH113" s="364"/>
      <c r="MGI113" s="364"/>
      <c r="MGJ113" s="364"/>
      <c r="MGK113" s="364"/>
      <c r="MGL113" s="364"/>
      <c r="MGM113" s="364"/>
      <c r="MGN113" s="364"/>
      <c r="MGO113" s="364"/>
      <c r="MGP113" s="364"/>
      <c r="MGQ113" s="364"/>
      <c r="MGR113" s="364"/>
      <c r="MGS113" s="364"/>
      <c r="MGT113" s="364"/>
      <c r="MGU113" s="364"/>
      <c r="MGV113" s="364"/>
      <c r="MGW113" s="364"/>
      <c r="MGX113" s="364"/>
      <c r="MGY113" s="364"/>
      <c r="MGZ113" s="364"/>
      <c r="MHA113" s="364"/>
      <c r="MHB113" s="364"/>
      <c r="MHC113" s="364"/>
      <c r="MHD113" s="364"/>
      <c r="MHE113" s="364"/>
      <c r="MHF113" s="364"/>
      <c r="MHG113" s="364"/>
      <c r="MHH113" s="364"/>
      <c r="MHI113" s="364"/>
      <c r="MHJ113" s="364"/>
      <c r="MHK113" s="364"/>
      <c r="MHL113" s="364"/>
      <c r="MHM113" s="364"/>
      <c r="MHN113" s="364"/>
      <c r="MHO113" s="364"/>
      <c r="MHP113" s="364"/>
      <c r="MHQ113" s="364"/>
      <c r="MHR113" s="364"/>
      <c r="MHS113" s="364"/>
      <c r="MHT113" s="364"/>
      <c r="MHU113" s="364"/>
      <c r="MHV113" s="364"/>
      <c r="MHW113" s="364"/>
      <c r="MHX113" s="364"/>
      <c r="MHY113" s="364"/>
      <c r="MHZ113" s="364"/>
      <c r="MIA113" s="364"/>
      <c r="MIB113" s="364"/>
      <c r="MIC113" s="364"/>
      <c r="MID113" s="364"/>
      <c r="MIE113" s="364"/>
      <c r="MIF113" s="364"/>
      <c r="MIG113" s="364"/>
      <c r="MIH113" s="364"/>
      <c r="MII113" s="364"/>
      <c r="MIJ113" s="364"/>
      <c r="MIK113" s="364"/>
      <c r="MIL113" s="364"/>
      <c r="MIM113" s="364"/>
      <c r="MIN113" s="364"/>
      <c r="MIO113" s="364"/>
      <c r="MIP113" s="364"/>
      <c r="MIQ113" s="364"/>
      <c r="MIR113" s="364"/>
      <c r="MIS113" s="364"/>
      <c r="MIT113" s="364"/>
      <c r="MIU113" s="364"/>
      <c r="MIV113" s="364"/>
      <c r="MIW113" s="364"/>
      <c r="MIX113" s="364"/>
      <c r="MIY113" s="364"/>
      <c r="MIZ113" s="364"/>
      <c r="MJA113" s="364"/>
      <c r="MJB113" s="364"/>
      <c r="MJC113" s="364"/>
      <c r="MJD113" s="364"/>
      <c r="MJE113" s="364"/>
      <c r="MJF113" s="364"/>
      <c r="MJG113" s="364"/>
      <c r="MJH113" s="364"/>
      <c r="MJI113" s="364"/>
      <c r="MJJ113" s="364"/>
      <c r="MJK113" s="364"/>
      <c r="MJL113" s="364"/>
      <c r="MJM113" s="364"/>
      <c r="MJN113" s="364"/>
      <c r="MJO113" s="364"/>
      <c r="MJP113" s="364"/>
      <c r="MJQ113" s="364"/>
      <c r="MJR113" s="364"/>
      <c r="MJS113" s="364"/>
      <c r="MJT113" s="364"/>
      <c r="MJU113" s="364"/>
      <c r="MJV113" s="364"/>
      <c r="MJW113" s="364"/>
      <c r="MJX113" s="364"/>
      <c r="MJY113" s="364"/>
      <c r="MJZ113" s="364"/>
      <c r="MKA113" s="364"/>
      <c r="MKB113" s="364"/>
      <c r="MKC113" s="364"/>
      <c r="MKD113" s="364"/>
      <c r="MKE113" s="364"/>
      <c r="MKF113" s="364"/>
      <c r="MKG113" s="364"/>
      <c r="MKH113" s="364"/>
      <c r="MKI113" s="364"/>
      <c r="MKJ113" s="364"/>
      <c r="MKK113" s="364"/>
      <c r="MKL113" s="364"/>
      <c r="MKM113" s="364"/>
      <c r="MKN113" s="364"/>
      <c r="MKO113" s="364"/>
      <c r="MKP113" s="364"/>
      <c r="MKQ113" s="364"/>
      <c r="MKR113" s="364"/>
      <c r="MKS113" s="364"/>
      <c r="MKT113" s="364"/>
      <c r="MKU113" s="364"/>
      <c r="MKV113" s="364"/>
      <c r="MKW113" s="364"/>
      <c r="MKX113" s="364"/>
      <c r="MKY113" s="364"/>
      <c r="MKZ113" s="364"/>
      <c r="MLA113" s="364"/>
      <c r="MLB113" s="364"/>
      <c r="MLC113" s="364"/>
      <c r="MLD113" s="364"/>
      <c r="MLE113" s="364"/>
      <c r="MLF113" s="364"/>
      <c r="MLG113" s="364"/>
      <c r="MLH113" s="364"/>
      <c r="MLI113" s="364"/>
      <c r="MLJ113" s="364"/>
      <c r="MLK113" s="364"/>
      <c r="MLL113" s="364"/>
      <c r="MLM113" s="364"/>
      <c r="MLN113" s="364"/>
      <c r="MLO113" s="364"/>
      <c r="MLP113" s="364"/>
      <c r="MLQ113" s="364"/>
      <c r="MLR113" s="364"/>
      <c r="MLS113" s="364"/>
      <c r="MLT113" s="364"/>
      <c r="MLU113" s="364"/>
      <c r="MLV113" s="364"/>
      <c r="MLW113" s="364"/>
      <c r="MLX113" s="364"/>
      <c r="MLY113" s="364"/>
      <c r="MLZ113" s="364"/>
      <c r="MMA113" s="364"/>
      <c r="MMB113" s="364"/>
      <c r="MMC113" s="364"/>
      <c r="MMD113" s="364"/>
      <c r="MME113" s="364"/>
      <c r="MMF113" s="364"/>
      <c r="MMG113" s="364"/>
      <c r="MMH113" s="364"/>
      <c r="MMI113" s="364"/>
      <c r="MMJ113" s="364"/>
      <c r="MMK113" s="364"/>
      <c r="MML113" s="364"/>
      <c r="MMM113" s="364"/>
      <c r="MMN113" s="364"/>
      <c r="MMO113" s="364"/>
      <c r="MMP113" s="364"/>
      <c r="MMQ113" s="364"/>
      <c r="MMR113" s="364"/>
      <c r="MMS113" s="364"/>
      <c r="MMT113" s="364"/>
      <c r="MMU113" s="364"/>
      <c r="MMV113" s="364"/>
      <c r="MMW113" s="364"/>
      <c r="MMX113" s="364"/>
      <c r="MMY113" s="364"/>
      <c r="MMZ113" s="364"/>
      <c r="MNA113" s="364"/>
      <c r="MNB113" s="364"/>
      <c r="MNC113" s="364"/>
      <c r="MND113" s="364"/>
      <c r="MNE113" s="364"/>
      <c r="MNF113" s="364"/>
      <c r="MNG113" s="364"/>
      <c r="MNH113" s="364"/>
      <c r="MNI113" s="364"/>
      <c r="MNJ113" s="364"/>
      <c r="MNK113" s="364"/>
      <c r="MNL113" s="364"/>
      <c r="MNM113" s="364"/>
      <c r="MNN113" s="364"/>
      <c r="MNO113" s="364"/>
      <c r="MNP113" s="364"/>
      <c r="MNQ113" s="364"/>
      <c r="MNR113" s="364"/>
      <c r="MNS113" s="364"/>
      <c r="MNT113" s="364"/>
      <c r="MNU113" s="364"/>
      <c r="MNV113" s="364"/>
      <c r="MNW113" s="364"/>
      <c r="MNX113" s="364"/>
      <c r="MNY113" s="364"/>
      <c r="MNZ113" s="364"/>
      <c r="MOA113" s="364"/>
      <c r="MOB113" s="364"/>
      <c r="MOC113" s="364"/>
      <c r="MOD113" s="364"/>
      <c r="MOE113" s="364"/>
      <c r="MOF113" s="364"/>
      <c r="MOG113" s="364"/>
      <c r="MOH113" s="364"/>
      <c r="MOI113" s="364"/>
      <c r="MOJ113" s="364"/>
      <c r="MOK113" s="364"/>
      <c r="MOL113" s="364"/>
      <c r="MOM113" s="364"/>
      <c r="MON113" s="364"/>
      <c r="MOO113" s="364"/>
      <c r="MOP113" s="364"/>
      <c r="MOQ113" s="364"/>
      <c r="MOR113" s="364"/>
      <c r="MOS113" s="364"/>
      <c r="MOT113" s="364"/>
      <c r="MOU113" s="364"/>
      <c r="MOV113" s="364"/>
      <c r="MOW113" s="364"/>
      <c r="MOX113" s="364"/>
      <c r="MOY113" s="364"/>
      <c r="MOZ113" s="364"/>
      <c r="MPA113" s="364"/>
      <c r="MPB113" s="364"/>
      <c r="MPC113" s="364"/>
      <c r="MPD113" s="364"/>
      <c r="MPE113" s="364"/>
      <c r="MPF113" s="364"/>
      <c r="MPG113" s="364"/>
      <c r="MPH113" s="364"/>
      <c r="MPI113" s="364"/>
      <c r="MPJ113" s="364"/>
      <c r="MPK113" s="364"/>
      <c r="MPL113" s="364"/>
      <c r="MPM113" s="364"/>
      <c r="MPN113" s="364"/>
      <c r="MPO113" s="364"/>
      <c r="MPP113" s="364"/>
      <c r="MPQ113" s="364"/>
      <c r="MPR113" s="364"/>
      <c r="MPS113" s="364"/>
      <c r="MPT113" s="364"/>
      <c r="MPU113" s="364"/>
      <c r="MPV113" s="364"/>
      <c r="MPW113" s="364"/>
      <c r="MPX113" s="364"/>
      <c r="MPY113" s="364"/>
      <c r="MPZ113" s="364"/>
      <c r="MQA113" s="364"/>
      <c r="MQB113" s="364"/>
      <c r="MQC113" s="364"/>
      <c r="MQD113" s="364"/>
      <c r="MQE113" s="364"/>
      <c r="MQF113" s="364"/>
      <c r="MQG113" s="364"/>
      <c r="MQH113" s="364"/>
      <c r="MQI113" s="364"/>
      <c r="MQJ113" s="364"/>
      <c r="MQK113" s="364"/>
      <c r="MQL113" s="364"/>
      <c r="MQM113" s="364"/>
      <c r="MQN113" s="364"/>
      <c r="MQO113" s="364"/>
      <c r="MQP113" s="364"/>
      <c r="MQQ113" s="364"/>
      <c r="MQR113" s="364"/>
      <c r="MQS113" s="364"/>
      <c r="MQT113" s="364"/>
      <c r="MQU113" s="364"/>
      <c r="MQV113" s="364"/>
      <c r="MQW113" s="364"/>
      <c r="MQX113" s="364"/>
      <c r="MQY113" s="364"/>
      <c r="MQZ113" s="364"/>
      <c r="MRA113" s="364"/>
      <c r="MRB113" s="364"/>
      <c r="MRC113" s="364"/>
      <c r="MRD113" s="364"/>
      <c r="MRE113" s="364"/>
      <c r="MRF113" s="364"/>
      <c r="MRG113" s="364"/>
      <c r="MRH113" s="364"/>
      <c r="MRI113" s="364"/>
      <c r="MRJ113" s="364"/>
      <c r="MRK113" s="364"/>
      <c r="MRL113" s="364"/>
      <c r="MRM113" s="364"/>
      <c r="MRN113" s="364"/>
      <c r="MRO113" s="364"/>
      <c r="MRP113" s="364"/>
      <c r="MRQ113" s="364"/>
      <c r="MRR113" s="364"/>
      <c r="MRS113" s="364"/>
      <c r="MRT113" s="364"/>
      <c r="MRU113" s="364"/>
      <c r="MRV113" s="364"/>
      <c r="MRW113" s="364"/>
      <c r="MRX113" s="364"/>
      <c r="MRY113" s="364"/>
      <c r="MRZ113" s="364"/>
      <c r="MSA113" s="364"/>
      <c r="MSB113" s="364"/>
      <c r="MSC113" s="364"/>
      <c r="MSD113" s="364"/>
      <c r="MSE113" s="364"/>
      <c r="MSF113" s="364"/>
      <c r="MSG113" s="364"/>
      <c r="MSH113" s="364"/>
      <c r="MSI113" s="364"/>
      <c r="MSJ113" s="364"/>
      <c r="MSK113" s="364"/>
      <c r="MSL113" s="364"/>
      <c r="MSM113" s="364"/>
      <c r="MSN113" s="364"/>
      <c r="MSO113" s="364"/>
      <c r="MSP113" s="364"/>
      <c r="MSQ113" s="364"/>
      <c r="MSR113" s="364"/>
      <c r="MSS113" s="364"/>
      <c r="MST113" s="364"/>
      <c r="MSU113" s="364"/>
      <c r="MSV113" s="364"/>
      <c r="MSW113" s="364"/>
      <c r="MSX113" s="364"/>
      <c r="MSY113" s="364"/>
      <c r="MSZ113" s="364"/>
      <c r="MTA113" s="364"/>
      <c r="MTB113" s="364"/>
      <c r="MTC113" s="364"/>
      <c r="MTD113" s="364"/>
      <c r="MTE113" s="364"/>
      <c r="MTF113" s="364"/>
      <c r="MTG113" s="364"/>
      <c r="MTH113" s="364"/>
      <c r="MTI113" s="364"/>
      <c r="MTJ113" s="364"/>
      <c r="MTK113" s="364"/>
      <c r="MTL113" s="364"/>
      <c r="MTM113" s="364"/>
      <c r="MTN113" s="364"/>
      <c r="MTO113" s="364"/>
      <c r="MTP113" s="364"/>
      <c r="MTQ113" s="364"/>
      <c r="MTR113" s="364"/>
      <c r="MTS113" s="364"/>
      <c r="MTT113" s="364"/>
      <c r="MTU113" s="364"/>
      <c r="MTV113" s="364"/>
      <c r="MTW113" s="364"/>
      <c r="MTX113" s="364"/>
      <c r="MTY113" s="364"/>
      <c r="MTZ113" s="364"/>
      <c r="MUA113" s="364"/>
      <c r="MUB113" s="364"/>
      <c r="MUC113" s="364"/>
      <c r="MUD113" s="364"/>
      <c r="MUE113" s="364"/>
      <c r="MUF113" s="364"/>
      <c r="MUG113" s="364"/>
      <c r="MUH113" s="364"/>
      <c r="MUI113" s="364"/>
      <c r="MUJ113" s="364"/>
      <c r="MUK113" s="364"/>
      <c r="MUL113" s="364"/>
      <c r="MUM113" s="364"/>
      <c r="MUN113" s="364"/>
      <c r="MUO113" s="364"/>
      <c r="MUP113" s="364"/>
      <c r="MUQ113" s="364"/>
      <c r="MUR113" s="364"/>
      <c r="MUS113" s="364"/>
      <c r="MUT113" s="364"/>
      <c r="MUU113" s="364"/>
      <c r="MUV113" s="364"/>
      <c r="MUW113" s="364"/>
      <c r="MUX113" s="364"/>
      <c r="MUY113" s="364"/>
      <c r="MUZ113" s="364"/>
      <c r="MVA113" s="364"/>
      <c r="MVB113" s="364"/>
      <c r="MVC113" s="364"/>
      <c r="MVD113" s="364"/>
      <c r="MVE113" s="364"/>
      <c r="MVF113" s="364"/>
      <c r="MVG113" s="364"/>
      <c r="MVH113" s="364"/>
      <c r="MVI113" s="364"/>
      <c r="MVJ113" s="364"/>
      <c r="MVK113" s="364"/>
      <c r="MVL113" s="364"/>
      <c r="MVM113" s="364"/>
      <c r="MVN113" s="364"/>
      <c r="MVO113" s="364"/>
      <c r="MVP113" s="364"/>
      <c r="MVQ113" s="364"/>
      <c r="MVR113" s="364"/>
      <c r="MVS113" s="364"/>
      <c r="MVT113" s="364"/>
      <c r="MVU113" s="364"/>
      <c r="MVV113" s="364"/>
      <c r="MVW113" s="364"/>
      <c r="MVX113" s="364"/>
      <c r="MVY113" s="364"/>
      <c r="MVZ113" s="364"/>
      <c r="MWA113" s="364"/>
      <c r="MWB113" s="364"/>
      <c r="MWC113" s="364"/>
      <c r="MWD113" s="364"/>
      <c r="MWE113" s="364"/>
      <c r="MWF113" s="364"/>
      <c r="MWG113" s="364"/>
      <c r="MWH113" s="364"/>
      <c r="MWI113" s="364"/>
      <c r="MWJ113" s="364"/>
      <c r="MWK113" s="364"/>
      <c r="MWL113" s="364"/>
      <c r="MWM113" s="364"/>
      <c r="MWN113" s="364"/>
      <c r="MWO113" s="364"/>
      <c r="MWP113" s="364"/>
      <c r="MWQ113" s="364"/>
      <c r="MWR113" s="364"/>
      <c r="MWS113" s="364"/>
      <c r="MWT113" s="364"/>
      <c r="MWU113" s="364"/>
      <c r="MWV113" s="364"/>
      <c r="MWW113" s="364"/>
      <c r="MWX113" s="364"/>
      <c r="MWY113" s="364"/>
      <c r="MWZ113" s="364"/>
      <c r="MXA113" s="364"/>
      <c r="MXB113" s="364"/>
      <c r="MXC113" s="364"/>
      <c r="MXD113" s="364"/>
      <c r="MXE113" s="364"/>
      <c r="MXF113" s="364"/>
      <c r="MXG113" s="364"/>
      <c r="MXH113" s="364"/>
      <c r="MXI113" s="364"/>
      <c r="MXJ113" s="364"/>
      <c r="MXK113" s="364"/>
      <c r="MXL113" s="364"/>
      <c r="MXM113" s="364"/>
      <c r="MXN113" s="364"/>
      <c r="MXO113" s="364"/>
      <c r="MXP113" s="364"/>
      <c r="MXQ113" s="364"/>
      <c r="MXR113" s="364"/>
      <c r="MXS113" s="364"/>
      <c r="MXT113" s="364"/>
      <c r="MXU113" s="364"/>
      <c r="MXV113" s="364"/>
      <c r="MXW113" s="364"/>
      <c r="MXX113" s="364"/>
      <c r="MXY113" s="364"/>
      <c r="MXZ113" s="364"/>
      <c r="MYA113" s="364"/>
      <c r="MYB113" s="364"/>
      <c r="MYC113" s="364"/>
      <c r="MYD113" s="364"/>
      <c r="MYE113" s="364"/>
      <c r="MYF113" s="364"/>
      <c r="MYG113" s="364"/>
      <c r="MYH113" s="364"/>
      <c r="MYI113" s="364"/>
      <c r="MYJ113" s="364"/>
      <c r="MYK113" s="364"/>
      <c r="MYL113" s="364"/>
      <c r="MYM113" s="364"/>
      <c r="MYN113" s="364"/>
      <c r="MYO113" s="364"/>
      <c r="MYP113" s="364"/>
      <c r="MYQ113" s="364"/>
      <c r="MYR113" s="364"/>
      <c r="MYS113" s="364"/>
      <c r="MYT113" s="364"/>
      <c r="MYU113" s="364"/>
      <c r="MYV113" s="364"/>
      <c r="MYW113" s="364"/>
      <c r="MYX113" s="364"/>
      <c r="MYY113" s="364"/>
      <c r="MYZ113" s="364"/>
      <c r="MZA113" s="364"/>
      <c r="MZB113" s="364"/>
      <c r="MZC113" s="364"/>
      <c r="MZD113" s="364"/>
      <c r="MZE113" s="364"/>
      <c r="MZF113" s="364"/>
      <c r="MZG113" s="364"/>
      <c r="MZH113" s="364"/>
      <c r="MZI113" s="364"/>
      <c r="MZJ113" s="364"/>
      <c r="MZK113" s="364"/>
      <c r="MZL113" s="364"/>
      <c r="MZM113" s="364"/>
      <c r="MZN113" s="364"/>
      <c r="MZO113" s="364"/>
      <c r="MZP113" s="364"/>
      <c r="MZQ113" s="364"/>
      <c r="MZR113" s="364"/>
      <c r="MZS113" s="364"/>
      <c r="MZT113" s="364"/>
      <c r="MZU113" s="364"/>
      <c r="MZV113" s="364"/>
      <c r="MZW113" s="364"/>
      <c r="MZX113" s="364"/>
      <c r="MZY113" s="364"/>
      <c r="MZZ113" s="364"/>
      <c r="NAA113" s="364"/>
      <c r="NAB113" s="364"/>
      <c r="NAC113" s="364"/>
      <c r="NAD113" s="364"/>
      <c r="NAE113" s="364"/>
      <c r="NAF113" s="364"/>
      <c r="NAG113" s="364"/>
      <c r="NAH113" s="364"/>
      <c r="NAI113" s="364"/>
      <c r="NAJ113" s="364"/>
      <c r="NAK113" s="364"/>
      <c r="NAL113" s="364"/>
      <c r="NAM113" s="364"/>
      <c r="NAN113" s="364"/>
      <c r="NAO113" s="364"/>
      <c r="NAP113" s="364"/>
      <c r="NAQ113" s="364"/>
      <c r="NAR113" s="364"/>
      <c r="NAS113" s="364"/>
      <c r="NAT113" s="364"/>
      <c r="NAU113" s="364"/>
      <c r="NAV113" s="364"/>
      <c r="NAW113" s="364"/>
      <c r="NAX113" s="364"/>
      <c r="NAY113" s="364"/>
      <c r="NAZ113" s="364"/>
      <c r="NBA113" s="364"/>
      <c r="NBB113" s="364"/>
      <c r="NBC113" s="364"/>
      <c r="NBD113" s="364"/>
      <c r="NBE113" s="364"/>
      <c r="NBF113" s="364"/>
      <c r="NBG113" s="364"/>
      <c r="NBH113" s="364"/>
      <c r="NBI113" s="364"/>
      <c r="NBJ113" s="364"/>
      <c r="NBK113" s="364"/>
      <c r="NBL113" s="364"/>
      <c r="NBM113" s="364"/>
      <c r="NBN113" s="364"/>
      <c r="NBO113" s="364"/>
      <c r="NBP113" s="364"/>
      <c r="NBQ113" s="364"/>
      <c r="NBR113" s="364"/>
      <c r="NBS113" s="364"/>
      <c r="NBT113" s="364"/>
      <c r="NBU113" s="364"/>
      <c r="NBV113" s="364"/>
      <c r="NBW113" s="364"/>
      <c r="NBX113" s="364"/>
      <c r="NBY113" s="364"/>
      <c r="NBZ113" s="364"/>
      <c r="NCA113" s="364"/>
      <c r="NCB113" s="364"/>
      <c r="NCC113" s="364"/>
      <c r="NCD113" s="364"/>
      <c r="NCE113" s="364"/>
      <c r="NCF113" s="364"/>
      <c r="NCG113" s="364"/>
      <c r="NCH113" s="364"/>
      <c r="NCI113" s="364"/>
      <c r="NCJ113" s="364"/>
      <c r="NCK113" s="364"/>
      <c r="NCL113" s="364"/>
      <c r="NCM113" s="364"/>
      <c r="NCN113" s="364"/>
      <c r="NCO113" s="364"/>
      <c r="NCP113" s="364"/>
      <c r="NCQ113" s="364"/>
      <c r="NCR113" s="364"/>
      <c r="NCS113" s="364"/>
      <c r="NCT113" s="364"/>
      <c r="NCU113" s="364"/>
      <c r="NCV113" s="364"/>
      <c r="NCW113" s="364"/>
      <c r="NCX113" s="364"/>
      <c r="NCY113" s="364"/>
      <c r="NCZ113" s="364"/>
      <c r="NDA113" s="364"/>
      <c r="NDB113" s="364"/>
      <c r="NDC113" s="364"/>
      <c r="NDD113" s="364"/>
      <c r="NDE113" s="364"/>
      <c r="NDF113" s="364"/>
      <c r="NDG113" s="364"/>
      <c r="NDH113" s="364"/>
      <c r="NDI113" s="364"/>
      <c r="NDJ113" s="364"/>
      <c r="NDK113" s="364"/>
      <c r="NDL113" s="364"/>
      <c r="NDM113" s="364"/>
      <c r="NDN113" s="364"/>
      <c r="NDO113" s="364"/>
      <c r="NDP113" s="364"/>
      <c r="NDQ113" s="364"/>
      <c r="NDR113" s="364"/>
      <c r="NDS113" s="364"/>
      <c r="NDT113" s="364"/>
      <c r="NDU113" s="364"/>
      <c r="NDV113" s="364"/>
      <c r="NDW113" s="364"/>
      <c r="NDX113" s="364"/>
      <c r="NDY113" s="364"/>
      <c r="NDZ113" s="364"/>
      <c r="NEA113" s="364"/>
      <c r="NEB113" s="364"/>
      <c r="NEC113" s="364"/>
      <c r="NED113" s="364"/>
      <c r="NEE113" s="364"/>
      <c r="NEF113" s="364"/>
      <c r="NEG113" s="364"/>
      <c r="NEH113" s="364"/>
      <c r="NEI113" s="364"/>
      <c r="NEJ113" s="364"/>
      <c r="NEK113" s="364"/>
      <c r="NEL113" s="364"/>
      <c r="NEM113" s="364"/>
      <c r="NEN113" s="364"/>
      <c r="NEO113" s="364"/>
      <c r="NEP113" s="364"/>
      <c r="NEQ113" s="364"/>
      <c r="NER113" s="364"/>
      <c r="NES113" s="364"/>
      <c r="NET113" s="364"/>
      <c r="NEU113" s="364"/>
      <c r="NEV113" s="364"/>
      <c r="NEW113" s="364"/>
      <c r="NEX113" s="364"/>
      <c r="NEY113" s="364"/>
      <c r="NEZ113" s="364"/>
      <c r="NFA113" s="364"/>
      <c r="NFB113" s="364"/>
      <c r="NFC113" s="364"/>
      <c r="NFD113" s="364"/>
      <c r="NFE113" s="364"/>
      <c r="NFF113" s="364"/>
      <c r="NFG113" s="364"/>
      <c r="NFH113" s="364"/>
      <c r="NFI113" s="364"/>
      <c r="NFJ113" s="364"/>
      <c r="NFK113" s="364"/>
      <c r="NFL113" s="364"/>
      <c r="NFM113" s="364"/>
      <c r="NFN113" s="364"/>
      <c r="NFO113" s="364"/>
      <c r="NFP113" s="364"/>
      <c r="NFQ113" s="364"/>
      <c r="NFR113" s="364"/>
      <c r="NFS113" s="364"/>
      <c r="NFT113" s="364"/>
      <c r="NFU113" s="364"/>
      <c r="NFV113" s="364"/>
      <c r="NFW113" s="364"/>
      <c r="NFX113" s="364"/>
      <c r="NFY113" s="364"/>
      <c r="NFZ113" s="364"/>
      <c r="NGA113" s="364"/>
      <c r="NGB113" s="364"/>
      <c r="NGC113" s="364"/>
      <c r="NGD113" s="364"/>
      <c r="NGE113" s="364"/>
      <c r="NGF113" s="364"/>
      <c r="NGG113" s="364"/>
      <c r="NGH113" s="364"/>
      <c r="NGI113" s="364"/>
      <c r="NGJ113" s="364"/>
      <c r="NGK113" s="364"/>
      <c r="NGL113" s="364"/>
      <c r="NGM113" s="364"/>
      <c r="NGN113" s="364"/>
      <c r="NGO113" s="364"/>
      <c r="NGP113" s="364"/>
      <c r="NGQ113" s="364"/>
      <c r="NGR113" s="364"/>
      <c r="NGS113" s="364"/>
      <c r="NGT113" s="364"/>
      <c r="NGU113" s="364"/>
      <c r="NGV113" s="364"/>
      <c r="NGW113" s="364"/>
      <c r="NGX113" s="364"/>
      <c r="NGY113" s="364"/>
      <c r="NGZ113" s="364"/>
      <c r="NHA113" s="364"/>
      <c r="NHB113" s="364"/>
      <c r="NHC113" s="364"/>
      <c r="NHD113" s="364"/>
      <c r="NHE113" s="364"/>
      <c r="NHF113" s="364"/>
      <c r="NHG113" s="364"/>
      <c r="NHH113" s="364"/>
      <c r="NHI113" s="364"/>
      <c r="NHJ113" s="364"/>
      <c r="NHK113" s="364"/>
      <c r="NHL113" s="364"/>
      <c r="NHM113" s="364"/>
      <c r="NHN113" s="364"/>
      <c r="NHO113" s="364"/>
      <c r="NHP113" s="364"/>
      <c r="NHQ113" s="364"/>
      <c r="NHR113" s="364"/>
      <c r="NHS113" s="364"/>
      <c r="NHT113" s="364"/>
      <c r="NHU113" s="364"/>
      <c r="NHV113" s="364"/>
      <c r="NHW113" s="364"/>
      <c r="NHX113" s="364"/>
      <c r="NHY113" s="364"/>
      <c r="NHZ113" s="364"/>
      <c r="NIA113" s="364"/>
      <c r="NIB113" s="364"/>
      <c r="NIC113" s="364"/>
      <c r="NID113" s="364"/>
      <c r="NIE113" s="364"/>
      <c r="NIF113" s="364"/>
      <c r="NIG113" s="364"/>
      <c r="NIH113" s="364"/>
      <c r="NII113" s="364"/>
      <c r="NIJ113" s="364"/>
      <c r="NIK113" s="364"/>
      <c r="NIL113" s="364"/>
      <c r="NIM113" s="364"/>
      <c r="NIN113" s="364"/>
      <c r="NIO113" s="364"/>
      <c r="NIP113" s="364"/>
      <c r="NIQ113" s="364"/>
      <c r="NIR113" s="364"/>
      <c r="NIS113" s="364"/>
      <c r="NIT113" s="364"/>
      <c r="NIU113" s="364"/>
      <c r="NIV113" s="364"/>
      <c r="NIW113" s="364"/>
      <c r="NIX113" s="364"/>
      <c r="NIY113" s="364"/>
      <c r="NIZ113" s="364"/>
      <c r="NJA113" s="364"/>
      <c r="NJB113" s="364"/>
      <c r="NJC113" s="364"/>
      <c r="NJD113" s="364"/>
      <c r="NJE113" s="364"/>
      <c r="NJF113" s="364"/>
      <c r="NJG113" s="364"/>
      <c r="NJH113" s="364"/>
      <c r="NJI113" s="364"/>
      <c r="NJJ113" s="364"/>
      <c r="NJK113" s="364"/>
      <c r="NJL113" s="364"/>
      <c r="NJM113" s="364"/>
      <c r="NJN113" s="364"/>
      <c r="NJO113" s="364"/>
      <c r="NJP113" s="364"/>
      <c r="NJQ113" s="364"/>
      <c r="NJR113" s="364"/>
      <c r="NJS113" s="364"/>
      <c r="NJT113" s="364"/>
      <c r="NJU113" s="364"/>
      <c r="NJV113" s="364"/>
      <c r="NJW113" s="364"/>
      <c r="NJX113" s="364"/>
      <c r="NJY113" s="364"/>
      <c r="NJZ113" s="364"/>
      <c r="NKA113" s="364"/>
      <c r="NKB113" s="364"/>
      <c r="NKC113" s="364"/>
      <c r="NKD113" s="364"/>
      <c r="NKE113" s="364"/>
      <c r="NKF113" s="364"/>
      <c r="NKG113" s="364"/>
      <c r="NKH113" s="364"/>
      <c r="NKI113" s="364"/>
      <c r="NKJ113" s="364"/>
      <c r="NKK113" s="364"/>
      <c r="NKL113" s="364"/>
      <c r="NKM113" s="364"/>
      <c r="NKN113" s="364"/>
      <c r="NKO113" s="364"/>
      <c r="NKP113" s="364"/>
      <c r="NKQ113" s="364"/>
      <c r="NKR113" s="364"/>
      <c r="NKS113" s="364"/>
      <c r="NKT113" s="364"/>
      <c r="NKU113" s="364"/>
      <c r="NKV113" s="364"/>
      <c r="NKW113" s="364"/>
      <c r="NKX113" s="364"/>
      <c r="NKY113" s="364"/>
      <c r="NKZ113" s="364"/>
      <c r="NLA113" s="364"/>
      <c r="NLB113" s="364"/>
      <c r="NLC113" s="364"/>
      <c r="NLD113" s="364"/>
      <c r="NLE113" s="364"/>
      <c r="NLF113" s="364"/>
      <c r="NLG113" s="364"/>
      <c r="NLH113" s="364"/>
      <c r="NLI113" s="364"/>
      <c r="NLJ113" s="364"/>
      <c r="NLK113" s="364"/>
      <c r="NLL113" s="364"/>
      <c r="NLM113" s="364"/>
      <c r="NLN113" s="364"/>
      <c r="NLO113" s="364"/>
      <c r="NLP113" s="364"/>
      <c r="NLQ113" s="364"/>
      <c r="NLR113" s="364"/>
      <c r="NLS113" s="364"/>
      <c r="NLT113" s="364"/>
      <c r="NLU113" s="364"/>
      <c r="NLV113" s="364"/>
      <c r="NLW113" s="364"/>
      <c r="NLX113" s="364"/>
      <c r="NLY113" s="364"/>
      <c r="NLZ113" s="364"/>
      <c r="NMA113" s="364"/>
      <c r="NMB113" s="364"/>
      <c r="NMC113" s="364"/>
      <c r="NMD113" s="364"/>
      <c r="NME113" s="364"/>
      <c r="NMF113" s="364"/>
      <c r="NMG113" s="364"/>
      <c r="NMH113" s="364"/>
      <c r="NMI113" s="364"/>
      <c r="NMJ113" s="364"/>
      <c r="NMK113" s="364"/>
      <c r="NML113" s="364"/>
      <c r="NMM113" s="364"/>
      <c r="NMN113" s="364"/>
      <c r="NMO113" s="364"/>
      <c r="NMP113" s="364"/>
      <c r="NMQ113" s="364"/>
      <c r="NMR113" s="364"/>
      <c r="NMS113" s="364"/>
      <c r="NMT113" s="364"/>
      <c r="NMU113" s="364"/>
      <c r="NMV113" s="364"/>
      <c r="NMW113" s="364"/>
      <c r="NMX113" s="364"/>
      <c r="NMY113" s="364"/>
      <c r="NMZ113" s="364"/>
      <c r="NNA113" s="364"/>
      <c r="NNB113" s="364"/>
      <c r="NNC113" s="364"/>
      <c r="NND113" s="364"/>
      <c r="NNE113" s="364"/>
      <c r="NNF113" s="364"/>
      <c r="NNG113" s="364"/>
      <c r="NNH113" s="364"/>
      <c r="NNI113" s="364"/>
      <c r="NNJ113" s="364"/>
      <c r="NNK113" s="364"/>
      <c r="NNL113" s="364"/>
      <c r="NNM113" s="364"/>
      <c r="NNN113" s="364"/>
      <c r="NNO113" s="364"/>
      <c r="NNP113" s="364"/>
      <c r="NNQ113" s="364"/>
      <c r="NNR113" s="364"/>
      <c r="NNS113" s="364"/>
      <c r="NNT113" s="364"/>
      <c r="NNU113" s="364"/>
      <c r="NNV113" s="364"/>
      <c r="NNW113" s="364"/>
      <c r="NNX113" s="364"/>
      <c r="NNY113" s="364"/>
      <c r="NNZ113" s="364"/>
      <c r="NOA113" s="364"/>
      <c r="NOB113" s="364"/>
      <c r="NOC113" s="364"/>
      <c r="NOD113" s="364"/>
      <c r="NOE113" s="364"/>
      <c r="NOF113" s="364"/>
      <c r="NOG113" s="364"/>
      <c r="NOH113" s="364"/>
      <c r="NOI113" s="364"/>
      <c r="NOJ113" s="364"/>
      <c r="NOK113" s="364"/>
      <c r="NOL113" s="364"/>
      <c r="NOM113" s="364"/>
      <c r="NON113" s="364"/>
      <c r="NOO113" s="364"/>
      <c r="NOP113" s="364"/>
      <c r="NOQ113" s="364"/>
      <c r="NOR113" s="364"/>
      <c r="NOS113" s="364"/>
      <c r="NOT113" s="364"/>
      <c r="NOU113" s="364"/>
      <c r="NOV113" s="364"/>
      <c r="NOW113" s="364"/>
      <c r="NOX113" s="364"/>
      <c r="NOY113" s="364"/>
      <c r="NOZ113" s="364"/>
      <c r="NPA113" s="364"/>
      <c r="NPB113" s="364"/>
      <c r="NPC113" s="364"/>
      <c r="NPD113" s="364"/>
      <c r="NPE113" s="364"/>
      <c r="NPF113" s="364"/>
      <c r="NPG113" s="364"/>
      <c r="NPH113" s="364"/>
      <c r="NPI113" s="364"/>
      <c r="NPJ113" s="364"/>
      <c r="NPK113" s="364"/>
      <c r="NPL113" s="364"/>
      <c r="NPM113" s="364"/>
      <c r="NPN113" s="364"/>
      <c r="NPO113" s="364"/>
      <c r="NPP113" s="364"/>
      <c r="NPQ113" s="364"/>
      <c r="NPR113" s="364"/>
      <c r="NPS113" s="364"/>
      <c r="NPT113" s="364"/>
      <c r="NPU113" s="364"/>
      <c r="NPV113" s="364"/>
      <c r="NPW113" s="364"/>
      <c r="NPX113" s="364"/>
      <c r="NPY113" s="364"/>
      <c r="NPZ113" s="364"/>
      <c r="NQA113" s="364"/>
      <c r="NQB113" s="364"/>
      <c r="NQC113" s="364"/>
      <c r="NQD113" s="364"/>
      <c r="NQE113" s="364"/>
      <c r="NQF113" s="364"/>
      <c r="NQG113" s="364"/>
      <c r="NQH113" s="364"/>
      <c r="NQI113" s="364"/>
      <c r="NQJ113" s="364"/>
      <c r="NQK113" s="364"/>
      <c r="NQL113" s="364"/>
      <c r="NQM113" s="364"/>
      <c r="NQN113" s="364"/>
      <c r="NQO113" s="364"/>
      <c r="NQP113" s="364"/>
      <c r="NQQ113" s="364"/>
      <c r="NQR113" s="364"/>
      <c r="NQS113" s="364"/>
      <c r="NQT113" s="364"/>
      <c r="NQU113" s="364"/>
      <c r="NQV113" s="364"/>
      <c r="NQW113" s="364"/>
      <c r="NQX113" s="364"/>
      <c r="NQY113" s="364"/>
      <c r="NQZ113" s="364"/>
      <c r="NRA113" s="364"/>
      <c r="NRB113" s="364"/>
      <c r="NRC113" s="364"/>
      <c r="NRD113" s="364"/>
      <c r="NRE113" s="364"/>
      <c r="NRF113" s="364"/>
      <c r="NRG113" s="364"/>
      <c r="NRH113" s="364"/>
      <c r="NRI113" s="364"/>
      <c r="NRJ113" s="364"/>
      <c r="NRK113" s="364"/>
      <c r="NRL113" s="364"/>
      <c r="NRM113" s="364"/>
      <c r="NRN113" s="364"/>
      <c r="NRO113" s="364"/>
      <c r="NRP113" s="364"/>
      <c r="NRQ113" s="364"/>
      <c r="NRR113" s="364"/>
      <c r="NRS113" s="364"/>
      <c r="NRT113" s="364"/>
      <c r="NRU113" s="364"/>
      <c r="NRV113" s="364"/>
      <c r="NRW113" s="364"/>
      <c r="NRX113" s="364"/>
      <c r="NRY113" s="364"/>
      <c r="NRZ113" s="364"/>
      <c r="NSA113" s="364"/>
      <c r="NSB113" s="364"/>
      <c r="NSC113" s="364"/>
      <c r="NSD113" s="364"/>
      <c r="NSE113" s="364"/>
      <c r="NSF113" s="364"/>
      <c r="NSG113" s="364"/>
      <c r="NSH113" s="364"/>
      <c r="NSI113" s="364"/>
      <c r="NSJ113" s="364"/>
      <c r="NSK113" s="364"/>
      <c r="NSL113" s="364"/>
      <c r="NSM113" s="364"/>
      <c r="NSN113" s="364"/>
      <c r="NSO113" s="364"/>
      <c r="NSP113" s="364"/>
      <c r="NSQ113" s="364"/>
      <c r="NSR113" s="364"/>
      <c r="NSS113" s="364"/>
      <c r="NST113" s="364"/>
      <c r="NSU113" s="364"/>
      <c r="NSV113" s="364"/>
      <c r="NSW113" s="364"/>
      <c r="NSX113" s="364"/>
      <c r="NSY113" s="364"/>
      <c r="NSZ113" s="364"/>
      <c r="NTA113" s="364"/>
      <c r="NTB113" s="364"/>
      <c r="NTC113" s="364"/>
      <c r="NTD113" s="364"/>
      <c r="NTE113" s="364"/>
      <c r="NTF113" s="364"/>
      <c r="NTG113" s="364"/>
      <c r="NTH113" s="364"/>
      <c r="NTI113" s="364"/>
      <c r="NTJ113" s="364"/>
      <c r="NTK113" s="364"/>
      <c r="NTL113" s="364"/>
      <c r="NTM113" s="364"/>
      <c r="NTN113" s="364"/>
      <c r="NTO113" s="364"/>
      <c r="NTP113" s="364"/>
      <c r="NTQ113" s="364"/>
      <c r="NTR113" s="364"/>
      <c r="NTS113" s="364"/>
      <c r="NTT113" s="364"/>
      <c r="NTU113" s="364"/>
      <c r="NTV113" s="364"/>
      <c r="NTW113" s="364"/>
      <c r="NTX113" s="364"/>
      <c r="NTY113" s="364"/>
      <c r="NTZ113" s="364"/>
      <c r="NUA113" s="364"/>
      <c r="NUB113" s="364"/>
      <c r="NUC113" s="364"/>
      <c r="NUD113" s="364"/>
      <c r="NUE113" s="364"/>
      <c r="NUF113" s="364"/>
      <c r="NUG113" s="364"/>
      <c r="NUH113" s="364"/>
      <c r="NUI113" s="364"/>
      <c r="NUJ113" s="364"/>
      <c r="NUK113" s="364"/>
      <c r="NUL113" s="364"/>
      <c r="NUM113" s="364"/>
      <c r="NUN113" s="364"/>
      <c r="NUO113" s="364"/>
      <c r="NUP113" s="364"/>
      <c r="NUQ113" s="364"/>
      <c r="NUR113" s="364"/>
      <c r="NUS113" s="364"/>
      <c r="NUT113" s="364"/>
      <c r="NUU113" s="364"/>
      <c r="NUV113" s="364"/>
      <c r="NUW113" s="364"/>
      <c r="NUX113" s="364"/>
      <c r="NUY113" s="364"/>
      <c r="NUZ113" s="364"/>
      <c r="NVA113" s="364"/>
      <c r="NVB113" s="364"/>
      <c r="NVC113" s="364"/>
      <c r="NVD113" s="364"/>
      <c r="NVE113" s="364"/>
      <c r="NVF113" s="364"/>
      <c r="NVG113" s="364"/>
      <c r="NVH113" s="364"/>
      <c r="NVI113" s="364"/>
      <c r="NVJ113" s="364"/>
      <c r="NVK113" s="364"/>
      <c r="NVL113" s="364"/>
      <c r="NVM113" s="364"/>
      <c r="NVN113" s="364"/>
      <c r="NVO113" s="364"/>
      <c r="NVP113" s="364"/>
      <c r="NVQ113" s="364"/>
      <c r="NVR113" s="364"/>
      <c r="NVS113" s="364"/>
      <c r="NVT113" s="364"/>
      <c r="NVU113" s="364"/>
      <c r="NVV113" s="364"/>
      <c r="NVW113" s="364"/>
      <c r="NVX113" s="364"/>
      <c r="NVY113" s="364"/>
      <c r="NVZ113" s="364"/>
      <c r="NWA113" s="364"/>
      <c r="NWB113" s="364"/>
      <c r="NWC113" s="364"/>
      <c r="NWD113" s="364"/>
      <c r="NWE113" s="364"/>
      <c r="NWF113" s="364"/>
      <c r="NWG113" s="364"/>
      <c r="NWH113" s="364"/>
      <c r="NWI113" s="364"/>
      <c r="NWJ113" s="364"/>
      <c r="NWK113" s="364"/>
      <c r="NWL113" s="364"/>
      <c r="NWM113" s="364"/>
      <c r="NWN113" s="364"/>
      <c r="NWO113" s="364"/>
      <c r="NWP113" s="364"/>
      <c r="NWQ113" s="364"/>
      <c r="NWR113" s="364"/>
      <c r="NWS113" s="364"/>
      <c r="NWT113" s="364"/>
      <c r="NWU113" s="364"/>
      <c r="NWV113" s="364"/>
      <c r="NWW113" s="364"/>
      <c r="NWX113" s="364"/>
      <c r="NWY113" s="364"/>
      <c r="NWZ113" s="364"/>
      <c r="NXA113" s="364"/>
      <c r="NXB113" s="364"/>
      <c r="NXC113" s="364"/>
      <c r="NXD113" s="364"/>
      <c r="NXE113" s="364"/>
      <c r="NXF113" s="364"/>
      <c r="NXG113" s="364"/>
      <c r="NXH113" s="364"/>
      <c r="NXI113" s="364"/>
      <c r="NXJ113" s="364"/>
      <c r="NXK113" s="364"/>
      <c r="NXL113" s="364"/>
      <c r="NXM113" s="364"/>
      <c r="NXN113" s="364"/>
      <c r="NXO113" s="364"/>
      <c r="NXP113" s="364"/>
      <c r="NXQ113" s="364"/>
      <c r="NXR113" s="364"/>
      <c r="NXS113" s="364"/>
      <c r="NXT113" s="364"/>
      <c r="NXU113" s="364"/>
      <c r="NXV113" s="364"/>
      <c r="NXW113" s="364"/>
      <c r="NXX113" s="364"/>
      <c r="NXY113" s="364"/>
      <c r="NXZ113" s="364"/>
      <c r="NYA113" s="364"/>
      <c r="NYB113" s="364"/>
      <c r="NYC113" s="364"/>
      <c r="NYD113" s="364"/>
      <c r="NYE113" s="364"/>
      <c r="NYF113" s="364"/>
      <c r="NYG113" s="364"/>
      <c r="NYH113" s="364"/>
      <c r="NYI113" s="364"/>
      <c r="NYJ113" s="364"/>
      <c r="NYK113" s="364"/>
      <c r="NYL113" s="364"/>
      <c r="NYM113" s="364"/>
      <c r="NYN113" s="364"/>
      <c r="NYO113" s="364"/>
      <c r="NYP113" s="364"/>
      <c r="NYQ113" s="364"/>
      <c r="NYR113" s="364"/>
      <c r="NYS113" s="364"/>
      <c r="NYT113" s="364"/>
      <c r="NYU113" s="364"/>
      <c r="NYV113" s="364"/>
      <c r="NYW113" s="364"/>
      <c r="NYX113" s="364"/>
      <c r="NYY113" s="364"/>
      <c r="NYZ113" s="364"/>
      <c r="NZA113" s="364"/>
      <c r="NZB113" s="364"/>
      <c r="NZC113" s="364"/>
      <c r="NZD113" s="364"/>
      <c r="NZE113" s="364"/>
      <c r="NZF113" s="364"/>
      <c r="NZG113" s="364"/>
      <c r="NZH113" s="364"/>
      <c r="NZI113" s="364"/>
      <c r="NZJ113" s="364"/>
      <c r="NZK113" s="364"/>
      <c r="NZL113" s="364"/>
      <c r="NZM113" s="364"/>
      <c r="NZN113" s="364"/>
      <c r="NZO113" s="364"/>
      <c r="NZP113" s="364"/>
      <c r="NZQ113" s="364"/>
      <c r="NZR113" s="364"/>
      <c r="NZS113" s="364"/>
      <c r="NZT113" s="364"/>
      <c r="NZU113" s="364"/>
      <c r="NZV113" s="364"/>
      <c r="NZW113" s="364"/>
      <c r="NZX113" s="364"/>
      <c r="NZY113" s="364"/>
      <c r="NZZ113" s="364"/>
      <c r="OAA113" s="364"/>
      <c r="OAB113" s="364"/>
      <c r="OAC113" s="364"/>
      <c r="OAD113" s="364"/>
      <c r="OAE113" s="364"/>
      <c r="OAF113" s="364"/>
      <c r="OAG113" s="364"/>
      <c r="OAH113" s="364"/>
      <c r="OAI113" s="364"/>
      <c r="OAJ113" s="364"/>
      <c r="OAK113" s="364"/>
      <c r="OAL113" s="364"/>
      <c r="OAM113" s="364"/>
      <c r="OAN113" s="364"/>
      <c r="OAO113" s="364"/>
      <c r="OAP113" s="364"/>
      <c r="OAQ113" s="364"/>
      <c r="OAR113" s="364"/>
      <c r="OAS113" s="364"/>
      <c r="OAT113" s="364"/>
      <c r="OAU113" s="364"/>
      <c r="OAV113" s="364"/>
      <c r="OAW113" s="364"/>
      <c r="OAX113" s="364"/>
      <c r="OAY113" s="364"/>
      <c r="OAZ113" s="364"/>
      <c r="OBA113" s="364"/>
      <c r="OBB113" s="364"/>
      <c r="OBC113" s="364"/>
      <c r="OBD113" s="364"/>
      <c r="OBE113" s="364"/>
      <c r="OBF113" s="364"/>
      <c r="OBG113" s="364"/>
      <c r="OBH113" s="364"/>
      <c r="OBI113" s="364"/>
      <c r="OBJ113" s="364"/>
      <c r="OBK113" s="364"/>
      <c r="OBL113" s="364"/>
      <c r="OBM113" s="364"/>
      <c r="OBN113" s="364"/>
      <c r="OBO113" s="364"/>
      <c r="OBP113" s="364"/>
      <c r="OBQ113" s="364"/>
      <c r="OBR113" s="364"/>
      <c r="OBS113" s="364"/>
      <c r="OBT113" s="364"/>
      <c r="OBU113" s="364"/>
      <c r="OBV113" s="364"/>
      <c r="OBW113" s="364"/>
      <c r="OBX113" s="364"/>
      <c r="OBY113" s="364"/>
      <c r="OBZ113" s="364"/>
      <c r="OCA113" s="364"/>
      <c r="OCB113" s="364"/>
      <c r="OCC113" s="364"/>
      <c r="OCD113" s="364"/>
      <c r="OCE113" s="364"/>
      <c r="OCF113" s="364"/>
      <c r="OCG113" s="364"/>
      <c r="OCH113" s="364"/>
      <c r="OCI113" s="364"/>
      <c r="OCJ113" s="364"/>
      <c r="OCK113" s="364"/>
      <c r="OCL113" s="364"/>
      <c r="OCM113" s="364"/>
      <c r="OCN113" s="364"/>
      <c r="OCO113" s="364"/>
      <c r="OCP113" s="364"/>
      <c r="OCQ113" s="364"/>
      <c r="OCR113" s="364"/>
      <c r="OCS113" s="364"/>
      <c r="OCT113" s="364"/>
      <c r="OCU113" s="364"/>
      <c r="OCV113" s="364"/>
      <c r="OCW113" s="364"/>
      <c r="OCX113" s="364"/>
      <c r="OCY113" s="364"/>
      <c r="OCZ113" s="364"/>
      <c r="ODA113" s="364"/>
      <c r="ODB113" s="364"/>
      <c r="ODC113" s="364"/>
      <c r="ODD113" s="364"/>
      <c r="ODE113" s="364"/>
      <c r="ODF113" s="364"/>
      <c r="ODG113" s="364"/>
      <c r="ODH113" s="364"/>
      <c r="ODI113" s="364"/>
      <c r="ODJ113" s="364"/>
      <c r="ODK113" s="364"/>
      <c r="ODL113" s="364"/>
      <c r="ODM113" s="364"/>
      <c r="ODN113" s="364"/>
      <c r="ODO113" s="364"/>
      <c r="ODP113" s="364"/>
      <c r="ODQ113" s="364"/>
      <c r="ODR113" s="364"/>
      <c r="ODS113" s="364"/>
      <c r="ODT113" s="364"/>
      <c r="ODU113" s="364"/>
      <c r="ODV113" s="364"/>
      <c r="ODW113" s="364"/>
      <c r="ODX113" s="364"/>
      <c r="ODY113" s="364"/>
      <c r="ODZ113" s="364"/>
      <c r="OEA113" s="364"/>
      <c r="OEB113" s="364"/>
      <c r="OEC113" s="364"/>
      <c r="OED113" s="364"/>
      <c r="OEE113" s="364"/>
      <c r="OEF113" s="364"/>
      <c r="OEG113" s="364"/>
      <c r="OEH113" s="364"/>
      <c r="OEI113" s="364"/>
      <c r="OEJ113" s="364"/>
      <c r="OEK113" s="364"/>
      <c r="OEL113" s="364"/>
      <c r="OEM113" s="364"/>
      <c r="OEN113" s="364"/>
      <c r="OEO113" s="364"/>
      <c r="OEP113" s="364"/>
      <c r="OEQ113" s="364"/>
      <c r="OER113" s="364"/>
      <c r="OES113" s="364"/>
      <c r="OET113" s="364"/>
      <c r="OEU113" s="364"/>
      <c r="OEV113" s="364"/>
      <c r="OEW113" s="364"/>
      <c r="OEX113" s="364"/>
      <c r="OEY113" s="364"/>
      <c r="OEZ113" s="364"/>
      <c r="OFA113" s="364"/>
      <c r="OFB113" s="364"/>
      <c r="OFC113" s="364"/>
      <c r="OFD113" s="364"/>
      <c r="OFE113" s="364"/>
      <c r="OFF113" s="364"/>
      <c r="OFG113" s="364"/>
      <c r="OFH113" s="364"/>
      <c r="OFI113" s="364"/>
      <c r="OFJ113" s="364"/>
      <c r="OFK113" s="364"/>
      <c r="OFL113" s="364"/>
      <c r="OFM113" s="364"/>
      <c r="OFN113" s="364"/>
      <c r="OFO113" s="364"/>
      <c r="OFP113" s="364"/>
      <c r="OFQ113" s="364"/>
      <c r="OFR113" s="364"/>
      <c r="OFS113" s="364"/>
      <c r="OFT113" s="364"/>
      <c r="OFU113" s="364"/>
      <c r="OFV113" s="364"/>
      <c r="OFW113" s="364"/>
      <c r="OFX113" s="364"/>
      <c r="OFY113" s="364"/>
      <c r="OFZ113" s="364"/>
      <c r="OGA113" s="364"/>
      <c r="OGB113" s="364"/>
      <c r="OGC113" s="364"/>
      <c r="OGD113" s="364"/>
      <c r="OGE113" s="364"/>
      <c r="OGF113" s="364"/>
      <c r="OGG113" s="364"/>
      <c r="OGH113" s="364"/>
      <c r="OGI113" s="364"/>
      <c r="OGJ113" s="364"/>
      <c r="OGK113" s="364"/>
      <c r="OGL113" s="364"/>
      <c r="OGM113" s="364"/>
      <c r="OGN113" s="364"/>
      <c r="OGO113" s="364"/>
      <c r="OGP113" s="364"/>
      <c r="OGQ113" s="364"/>
      <c r="OGR113" s="364"/>
      <c r="OGS113" s="364"/>
      <c r="OGT113" s="364"/>
      <c r="OGU113" s="364"/>
      <c r="OGV113" s="364"/>
      <c r="OGW113" s="364"/>
      <c r="OGX113" s="364"/>
      <c r="OGY113" s="364"/>
      <c r="OGZ113" s="364"/>
      <c r="OHA113" s="364"/>
      <c r="OHB113" s="364"/>
      <c r="OHC113" s="364"/>
      <c r="OHD113" s="364"/>
      <c r="OHE113" s="364"/>
      <c r="OHF113" s="364"/>
      <c r="OHG113" s="364"/>
      <c r="OHH113" s="364"/>
      <c r="OHI113" s="364"/>
      <c r="OHJ113" s="364"/>
      <c r="OHK113" s="364"/>
      <c r="OHL113" s="364"/>
      <c r="OHM113" s="364"/>
      <c r="OHN113" s="364"/>
      <c r="OHO113" s="364"/>
      <c r="OHP113" s="364"/>
      <c r="OHQ113" s="364"/>
      <c r="OHR113" s="364"/>
      <c r="OHS113" s="364"/>
      <c r="OHT113" s="364"/>
      <c r="OHU113" s="364"/>
      <c r="OHV113" s="364"/>
      <c r="OHW113" s="364"/>
      <c r="OHX113" s="364"/>
      <c r="OHY113" s="364"/>
      <c r="OHZ113" s="364"/>
      <c r="OIA113" s="364"/>
      <c r="OIB113" s="364"/>
      <c r="OIC113" s="364"/>
      <c r="OID113" s="364"/>
      <c r="OIE113" s="364"/>
      <c r="OIF113" s="364"/>
      <c r="OIG113" s="364"/>
      <c r="OIH113" s="364"/>
      <c r="OII113" s="364"/>
      <c r="OIJ113" s="364"/>
      <c r="OIK113" s="364"/>
      <c r="OIL113" s="364"/>
      <c r="OIM113" s="364"/>
      <c r="OIN113" s="364"/>
      <c r="OIO113" s="364"/>
      <c r="OIP113" s="364"/>
      <c r="OIQ113" s="364"/>
      <c r="OIR113" s="364"/>
      <c r="OIS113" s="364"/>
      <c r="OIT113" s="364"/>
      <c r="OIU113" s="364"/>
      <c r="OIV113" s="364"/>
      <c r="OIW113" s="364"/>
      <c r="OIX113" s="364"/>
      <c r="OIY113" s="364"/>
      <c r="OIZ113" s="364"/>
      <c r="OJA113" s="364"/>
      <c r="OJB113" s="364"/>
      <c r="OJC113" s="364"/>
      <c r="OJD113" s="364"/>
      <c r="OJE113" s="364"/>
      <c r="OJF113" s="364"/>
      <c r="OJG113" s="364"/>
      <c r="OJH113" s="364"/>
      <c r="OJI113" s="364"/>
      <c r="OJJ113" s="364"/>
      <c r="OJK113" s="364"/>
      <c r="OJL113" s="364"/>
      <c r="OJM113" s="364"/>
      <c r="OJN113" s="364"/>
      <c r="OJO113" s="364"/>
      <c r="OJP113" s="364"/>
      <c r="OJQ113" s="364"/>
      <c r="OJR113" s="364"/>
      <c r="OJS113" s="364"/>
      <c r="OJT113" s="364"/>
      <c r="OJU113" s="364"/>
      <c r="OJV113" s="364"/>
      <c r="OJW113" s="364"/>
      <c r="OJX113" s="364"/>
      <c r="OJY113" s="364"/>
      <c r="OJZ113" s="364"/>
      <c r="OKA113" s="364"/>
      <c r="OKB113" s="364"/>
      <c r="OKC113" s="364"/>
      <c r="OKD113" s="364"/>
      <c r="OKE113" s="364"/>
      <c r="OKF113" s="364"/>
      <c r="OKG113" s="364"/>
      <c r="OKH113" s="364"/>
      <c r="OKI113" s="364"/>
      <c r="OKJ113" s="364"/>
      <c r="OKK113" s="364"/>
      <c r="OKL113" s="364"/>
      <c r="OKM113" s="364"/>
      <c r="OKN113" s="364"/>
      <c r="OKO113" s="364"/>
      <c r="OKP113" s="364"/>
      <c r="OKQ113" s="364"/>
      <c r="OKR113" s="364"/>
      <c r="OKS113" s="364"/>
      <c r="OKT113" s="364"/>
      <c r="OKU113" s="364"/>
      <c r="OKV113" s="364"/>
      <c r="OKW113" s="364"/>
      <c r="OKX113" s="364"/>
      <c r="OKY113" s="364"/>
      <c r="OKZ113" s="364"/>
      <c r="OLA113" s="364"/>
      <c r="OLB113" s="364"/>
      <c r="OLC113" s="364"/>
      <c r="OLD113" s="364"/>
      <c r="OLE113" s="364"/>
      <c r="OLF113" s="364"/>
      <c r="OLG113" s="364"/>
      <c r="OLH113" s="364"/>
      <c r="OLI113" s="364"/>
      <c r="OLJ113" s="364"/>
      <c r="OLK113" s="364"/>
      <c r="OLL113" s="364"/>
      <c r="OLM113" s="364"/>
      <c r="OLN113" s="364"/>
      <c r="OLO113" s="364"/>
      <c r="OLP113" s="364"/>
      <c r="OLQ113" s="364"/>
      <c r="OLR113" s="364"/>
      <c r="OLS113" s="364"/>
      <c r="OLT113" s="364"/>
      <c r="OLU113" s="364"/>
      <c r="OLV113" s="364"/>
      <c r="OLW113" s="364"/>
      <c r="OLX113" s="364"/>
      <c r="OLY113" s="364"/>
      <c r="OLZ113" s="364"/>
      <c r="OMA113" s="364"/>
      <c r="OMB113" s="364"/>
      <c r="OMC113" s="364"/>
      <c r="OMD113" s="364"/>
      <c r="OME113" s="364"/>
      <c r="OMF113" s="364"/>
      <c r="OMG113" s="364"/>
      <c r="OMH113" s="364"/>
      <c r="OMI113" s="364"/>
      <c r="OMJ113" s="364"/>
      <c r="OMK113" s="364"/>
      <c r="OML113" s="364"/>
      <c r="OMM113" s="364"/>
      <c r="OMN113" s="364"/>
      <c r="OMO113" s="364"/>
      <c r="OMP113" s="364"/>
      <c r="OMQ113" s="364"/>
      <c r="OMR113" s="364"/>
      <c r="OMS113" s="364"/>
      <c r="OMT113" s="364"/>
      <c r="OMU113" s="364"/>
      <c r="OMV113" s="364"/>
      <c r="OMW113" s="364"/>
      <c r="OMX113" s="364"/>
      <c r="OMY113" s="364"/>
      <c r="OMZ113" s="364"/>
      <c r="ONA113" s="364"/>
      <c r="ONB113" s="364"/>
      <c r="ONC113" s="364"/>
      <c r="OND113" s="364"/>
      <c r="ONE113" s="364"/>
      <c r="ONF113" s="364"/>
      <c r="ONG113" s="364"/>
      <c r="ONH113" s="364"/>
      <c r="ONI113" s="364"/>
      <c r="ONJ113" s="364"/>
      <c r="ONK113" s="364"/>
      <c r="ONL113" s="364"/>
      <c r="ONM113" s="364"/>
      <c r="ONN113" s="364"/>
      <c r="ONO113" s="364"/>
      <c r="ONP113" s="364"/>
      <c r="ONQ113" s="364"/>
      <c r="ONR113" s="364"/>
      <c r="ONS113" s="364"/>
      <c r="ONT113" s="364"/>
      <c r="ONU113" s="364"/>
      <c r="ONV113" s="364"/>
      <c r="ONW113" s="364"/>
      <c r="ONX113" s="364"/>
      <c r="ONY113" s="364"/>
      <c r="ONZ113" s="364"/>
      <c r="OOA113" s="364"/>
      <c r="OOB113" s="364"/>
      <c r="OOC113" s="364"/>
      <c r="OOD113" s="364"/>
      <c r="OOE113" s="364"/>
      <c r="OOF113" s="364"/>
      <c r="OOG113" s="364"/>
      <c r="OOH113" s="364"/>
      <c r="OOI113" s="364"/>
      <c r="OOJ113" s="364"/>
      <c r="OOK113" s="364"/>
      <c r="OOL113" s="364"/>
      <c r="OOM113" s="364"/>
      <c r="OON113" s="364"/>
      <c r="OOO113" s="364"/>
      <c r="OOP113" s="364"/>
      <c r="OOQ113" s="364"/>
      <c r="OOR113" s="364"/>
      <c r="OOS113" s="364"/>
      <c r="OOT113" s="364"/>
      <c r="OOU113" s="364"/>
      <c r="OOV113" s="364"/>
      <c r="OOW113" s="364"/>
      <c r="OOX113" s="364"/>
      <c r="OOY113" s="364"/>
      <c r="OOZ113" s="364"/>
      <c r="OPA113" s="364"/>
      <c r="OPB113" s="364"/>
      <c r="OPC113" s="364"/>
      <c r="OPD113" s="364"/>
      <c r="OPE113" s="364"/>
      <c r="OPF113" s="364"/>
      <c r="OPG113" s="364"/>
      <c r="OPH113" s="364"/>
      <c r="OPI113" s="364"/>
      <c r="OPJ113" s="364"/>
      <c r="OPK113" s="364"/>
      <c r="OPL113" s="364"/>
      <c r="OPM113" s="364"/>
      <c r="OPN113" s="364"/>
      <c r="OPO113" s="364"/>
      <c r="OPP113" s="364"/>
      <c r="OPQ113" s="364"/>
      <c r="OPR113" s="364"/>
      <c r="OPS113" s="364"/>
      <c r="OPT113" s="364"/>
      <c r="OPU113" s="364"/>
      <c r="OPV113" s="364"/>
      <c r="OPW113" s="364"/>
      <c r="OPX113" s="364"/>
      <c r="OPY113" s="364"/>
      <c r="OPZ113" s="364"/>
      <c r="OQA113" s="364"/>
      <c r="OQB113" s="364"/>
      <c r="OQC113" s="364"/>
      <c r="OQD113" s="364"/>
      <c r="OQE113" s="364"/>
      <c r="OQF113" s="364"/>
      <c r="OQG113" s="364"/>
      <c r="OQH113" s="364"/>
      <c r="OQI113" s="364"/>
      <c r="OQJ113" s="364"/>
      <c r="OQK113" s="364"/>
      <c r="OQL113" s="364"/>
      <c r="OQM113" s="364"/>
      <c r="OQN113" s="364"/>
      <c r="OQO113" s="364"/>
      <c r="OQP113" s="364"/>
      <c r="OQQ113" s="364"/>
      <c r="OQR113" s="364"/>
      <c r="OQS113" s="364"/>
      <c r="OQT113" s="364"/>
      <c r="OQU113" s="364"/>
      <c r="OQV113" s="364"/>
      <c r="OQW113" s="364"/>
      <c r="OQX113" s="364"/>
      <c r="OQY113" s="364"/>
      <c r="OQZ113" s="364"/>
      <c r="ORA113" s="364"/>
      <c r="ORB113" s="364"/>
      <c r="ORC113" s="364"/>
      <c r="ORD113" s="364"/>
      <c r="ORE113" s="364"/>
      <c r="ORF113" s="364"/>
      <c r="ORG113" s="364"/>
      <c r="ORH113" s="364"/>
      <c r="ORI113" s="364"/>
      <c r="ORJ113" s="364"/>
      <c r="ORK113" s="364"/>
      <c r="ORL113" s="364"/>
      <c r="ORM113" s="364"/>
      <c r="ORN113" s="364"/>
      <c r="ORO113" s="364"/>
      <c r="ORP113" s="364"/>
      <c r="ORQ113" s="364"/>
      <c r="ORR113" s="364"/>
      <c r="ORS113" s="364"/>
      <c r="ORT113" s="364"/>
      <c r="ORU113" s="364"/>
      <c r="ORV113" s="364"/>
      <c r="ORW113" s="364"/>
      <c r="ORX113" s="364"/>
      <c r="ORY113" s="364"/>
      <c r="ORZ113" s="364"/>
      <c r="OSA113" s="364"/>
      <c r="OSB113" s="364"/>
      <c r="OSC113" s="364"/>
      <c r="OSD113" s="364"/>
      <c r="OSE113" s="364"/>
      <c r="OSF113" s="364"/>
      <c r="OSG113" s="364"/>
      <c r="OSH113" s="364"/>
      <c r="OSI113" s="364"/>
      <c r="OSJ113" s="364"/>
      <c r="OSK113" s="364"/>
      <c r="OSL113" s="364"/>
      <c r="OSM113" s="364"/>
      <c r="OSN113" s="364"/>
      <c r="OSO113" s="364"/>
      <c r="OSP113" s="364"/>
      <c r="OSQ113" s="364"/>
      <c r="OSR113" s="364"/>
      <c r="OSS113" s="364"/>
      <c r="OST113" s="364"/>
      <c r="OSU113" s="364"/>
      <c r="OSV113" s="364"/>
      <c r="OSW113" s="364"/>
      <c r="OSX113" s="364"/>
      <c r="OSY113" s="364"/>
      <c r="OSZ113" s="364"/>
      <c r="OTA113" s="364"/>
      <c r="OTB113" s="364"/>
      <c r="OTC113" s="364"/>
      <c r="OTD113" s="364"/>
      <c r="OTE113" s="364"/>
      <c r="OTF113" s="364"/>
      <c r="OTG113" s="364"/>
      <c r="OTH113" s="364"/>
      <c r="OTI113" s="364"/>
      <c r="OTJ113" s="364"/>
      <c r="OTK113" s="364"/>
      <c r="OTL113" s="364"/>
      <c r="OTM113" s="364"/>
      <c r="OTN113" s="364"/>
      <c r="OTO113" s="364"/>
      <c r="OTP113" s="364"/>
      <c r="OTQ113" s="364"/>
      <c r="OTR113" s="364"/>
      <c r="OTS113" s="364"/>
      <c r="OTT113" s="364"/>
      <c r="OTU113" s="364"/>
      <c r="OTV113" s="364"/>
      <c r="OTW113" s="364"/>
      <c r="OTX113" s="364"/>
      <c r="OTY113" s="364"/>
      <c r="OTZ113" s="364"/>
      <c r="OUA113" s="364"/>
      <c r="OUB113" s="364"/>
      <c r="OUC113" s="364"/>
      <c r="OUD113" s="364"/>
      <c r="OUE113" s="364"/>
      <c r="OUF113" s="364"/>
      <c r="OUG113" s="364"/>
      <c r="OUH113" s="364"/>
      <c r="OUI113" s="364"/>
      <c r="OUJ113" s="364"/>
      <c r="OUK113" s="364"/>
      <c r="OUL113" s="364"/>
      <c r="OUM113" s="364"/>
      <c r="OUN113" s="364"/>
      <c r="OUO113" s="364"/>
      <c r="OUP113" s="364"/>
      <c r="OUQ113" s="364"/>
      <c r="OUR113" s="364"/>
      <c r="OUS113" s="364"/>
      <c r="OUT113" s="364"/>
      <c r="OUU113" s="364"/>
      <c r="OUV113" s="364"/>
      <c r="OUW113" s="364"/>
      <c r="OUX113" s="364"/>
      <c r="OUY113" s="364"/>
      <c r="OUZ113" s="364"/>
      <c r="OVA113" s="364"/>
      <c r="OVB113" s="364"/>
      <c r="OVC113" s="364"/>
      <c r="OVD113" s="364"/>
      <c r="OVE113" s="364"/>
      <c r="OVF113" s="364"/>
      <c r="OVG113" s="364"/>
      <c r="OVH113" s="364"/>
      <c r="OVI113" s="364"/>
      <c r="OVJ113" s="364"/>
      <c r="OVK113" s="364"/>
      <c r="OVL113" s="364"/>
      <c r="OVM113" s="364"/>
      <c r="OVN113" s="364"/>
      <c r="OVO113" s="364"/>
      <c r="OVP113" s="364"/>
      <c r="OVQ113" s="364"/>
      <c r="OVR113" s="364"/>
      <c r="OVS113" s="364"/>
      <c r="OVT113" s="364"/>
      <c r="OVU113" s="364"/>
      <c r="OVV113" s="364"/>
      <c r="OVW113" s="364"/>
      <c r="OVX113" s="364"/>
      <c r="OVY113" s="364"/>
      <c r="OVZ113" s="364"/>
      <c r="OWA113" s="364"/>
      <c r="OWB113" s="364"/>
      <c r="OWC113" s="364"/>
      <c r="OWD113" s="364"/>
      <c r="OWE113" s="364"/>
      <c r="OWF113" s="364"/>
      <c r="OWG113" s="364"/>
      <c r="OWH113" s="364"/>
      <c r="OWI113" s="364"/>
      <c r="OWJ113" s="364"/>
      <c r="OWK113" s="364"/>
      <c r="OWL113" s="364"/>
      <c r="OWM113" s="364"/>
      <c r="OWN113" s="364"/>
      <c r="OWO113" s="364"/>
      <c r="OWP113" s="364"/>
      <c r="OWQ113" s="364"/>
      <c r="OWR113" s="364"/>
      <c r="OWS113" s="364"/>
      <c r="OWT113" s="364"/>
      <c r="OWU113" s="364"/>
      <c r="OWV113" s="364"/>
      <c r="OWW113" s="364"/>
      <c r="OWX113" s="364"/>
      <c r="OWY113" s="364"/>
      <c r="OWZ113" s="364"/>
      <c r="OXA113" s="364"/>
      <c r="OXB113" s="364"/>
      <c r="OXC113" s="364"/>
      <c r="OXD113" s="364"/>
      <c r="OXE113" s="364"/>
      <c r="OXF113" s="364"/>
      <c r="OXG113" s="364"/>
      <c r="OXH113" s="364"/>
      <c r="OXI113" s="364"/>
      <c r="OXJ113" s="364"/>
      <c r="OXK113" s="364"/>
      <c r="OXL113" s="364"/>
      <c r="OXM113" s="364"/>
      <c r="OXN113" s="364"/>
      <c r="OXO113" s="364"/>
      <c r="OXP113" s="364"/>
      <c r="OXQ113" s="364"/>
      <c r="OXR113" s="364"/>
      <c r="OXS113" s="364"/>
      <c r="OXT113" s="364"/>
      <c r="OXU113" s="364"/>
      <c r="OXV113" s="364"/>
      <c r="OXW113" s="364"/>
      <c r="OXX113" s="364"/>
      <c r="OXY113" s="364"/>
      <c r="OXZ113" s="364"/>
      <c r="OYA113" s="364"/>
      <c r="OYB113" s="364"/>
      <c r="OYC113" s="364"/>
      <c r="OYD113" s="364"/>
      <c r="OYE113" s="364"/>
      <c r="OYF113" s="364"/>
      <c r="OYG113" s="364"/>
      <c r="OYH113" s="364"/>
      <c r="OYI113" s="364"/>
      <c r="OYJ113" s="364"/>
      <c r="OYK113" s="364"/>
      <c r="OYL113" s="364"/>
      <c r="OYM113" s="364"/>
      <c r="OYN113" s="364"/>
      <c r="OYO113" s="364"/>
      <c r="OYP113" s="364"/>
      <c r="OYQ113" s="364"/>
      <c r="OYR113" s="364"/>
      <c r="OYS113" s="364"/>
      <c r="OYT113" s="364"/>
      <c r="OYU113" s="364"/>
      <c r="OYV113" s="364"/>
      <c r="OYW113" s="364"/>
      <c r="OYX113" s="364"/>
      <c r="OYY113" s="364"/>
      <c r="OYZ113" s="364"/>
      <c r="OZA113" s="364"/>
      <c r="OZB113" s="364"/>
      <c r="OZC113" s="364"/>
      <c r="OZD113" s="364"/>
      <c r="OZE113" s="364"/>
      <c r="OZF113" s="364"/>
      <c r="OZG113" s="364"/>
      <c r="OZH113" s="364"/>
      <c r="OZI113" s="364"/>
      <c r="OZJ113" s="364"/>
      <c r="OZK113" s="364"/>
      <c r="OZL113" s="364"/>
      <c r="OZM113" s="364"/>
      <c r="OZN113" s="364"/>
      <c r="OZO113" s="364"/>
      <c r="OZP113" s="364"/>
      <c r="OZQ113" s="364"/>
      <c r="OZR113" s="364"/>
      <c r="OZS113" s="364"/>
      <c r="OZT113" s="364"/>
      <c r="OZU113" s="364"/>
      <c r="OZV113" s="364"/>
      <c r="OZW113" s="364"/>
      <c r="OZX113" s="364"/>
      <c r="OZY113" s="364"/>
      <c r="OZZ113" s="364"/>
      <c r="PAA113" s="364"/>
      <c r="PAB113" s="364"/>
      <c r="PAC113" s="364"/>
      <c r="PAD113" s="364"/>
      <c r="PAE113" s="364"/>
      <c r="PAF113" s="364"/>
      <c r="PAG113" s="364"/>
      <c r="PAH113" s="364"/>
      <c r="PAI113" s="364"/>
      <c r="PAJ113" s="364"/>
      <c r="PAK113" s="364"/>
      <c r="PAL113" s="364"/>
      <c r="PAM113" s="364"/>
      <c r="PAN113" s="364"/>
      <c r="PAO113" s="364"/>
      <c r="PAP113" s="364"/>
      <c r="PAQ113" s="364"/>
      <c r="PAR113" s="364"/>
      <c r="PAS113" s="364"/>
      <c r="PAT113" s="364"/>
      <c r="PAU113" s="364"/>
      <c r="PAV113" s="364"/>
      <c r="PAW113" s="364"/>
      <c r="PAX113" s="364"/>
      <c r="PAY113" s="364"/>
      <c r="PAZ113" s="364"/>
      <c r="PBA113" s="364"/>
      <c r="PBB113" s="364"/>
      <c r="PBC113" s="364"/>
      <c r="PBD113" s="364"/>
      <c r="PBE113" s="364"/>
      <c r="PBF113" s="364"/>
      <c r="PBG113" s="364"/>
      <c r="PBH113" s="364"/>
      <c r="PBI113" s="364"/>
      <c r="PBJ113" s="364"/>
      <c r="PBK113" s="364"/>
      <c r="PBL113" s="364"/>
      <c r="PBM113" s="364"/>
      <c r="PBN113" s="364"/>
      <c r="PBO113" s="364"/>
      <c r="PBP113" s="364"/>
      <c r="PBQ113" s="364"/>
      <c r="PBR113" s="364"/>
      <c r="PBS113" s="364"/>
      <c r="PBT113" s="364"/>
      <c r="PBU113" s="364"/>
      <c r="PBV113" s="364"/>
      <c r="PBW113" s="364"/>
      <c r="PBX113" s="364"/>
      <c r="PBY113" s="364"/>
      <c r="PBZ113" s="364"/>
      <c r="PCA113" s="364"/>
      <c r="PCB113" s="364"/>
      <c r="PCC113" s="364"/>
      <c r="PCD113" s="364"/>
      <c r="PCE113" s="364"/>
      <c r="PCF113" s="364"/>
      <c r="PCG113" s="364"/>
      <c r="PCH113" s="364"/>
      <c r="PCI113" s="364"/>
      <c r="PCJ113" s="364"/>
      <c r="PCK113" s="364"/>
      <c r="PCL113" s="364"/>
      <c r="PCM113" s="364"/>
      <c r="PCN113" s="364"/>
      <c r="PCO113" s="364"/>
      <c r="PCP113" s="364"/>
      <c r="PCQ113" s="364"/>
      <c r="PCR113" s="364"/>
      <c r="PCS113" s="364"/>
      <c r="PCT113" s="364"/>
      <c r="PCU113" s="364"/>
      <c r="PCV113" s="364"/>
      <c r="PCW113" s="364"/>
      <c r="PCX113" s="364"/>
      <c r="PCY113" s="364"/>
      <c r="PCZ113" s="364"/>
      <c r="PDA113" s="364"/>
      <c r="PDB113" s="364"/>
      <c r="PDC113" s="364"/>
      <c r="PDD113" s="364"/>
      <c r="PDE113" s="364"/>
      <c r="PDF113" s="364"/>
      <c r="PDG113" s="364"/>
      <c r="PDH113" s="364"/>
      <c r="PDI113" s="364"/>
      <c r="PDJ113" s="364"/>
      <c r="PDK113" s="364"/>
      <c r="PDL113" s="364"/>
      <c r="PDM113" s="364"/>
      <c r="PDN113" s="364"/>
      <c r="PDO113" s="364"/>
      <c r="PDP113" s="364"/>
      <c r="PDQ113" s="364"/>
      <c r="PDR113" s="364"/>
      <c r="PDS113" s="364"/>
      <c r="PDT113" s="364"/>
      <c r="PDU113" s="364"/>
      <c r="PDV113" s="364"/>
      <c r="PDW113" s="364"/>
      <c r="PDX113" s="364"/>
      <c r="PDY113" s="364"/>
      <c r="PDZ113" s="364"/>
      <c r="PEA113" s="364"/>
      <c r="PEB113" s="364"/>
      <c r="PEC113" s="364"/>
      <c r="PED113" s="364"/>
      <c r="PEE113" s="364"/>
      <c r="PEF113" s="364"/>
      <c r="PEG113" s="364"/>
      <c r="PEH113" s="364"/>
      <c r="PEI113" s="364"/>
      <c r="PEJ113" s="364"/>
      <c r="PEK113" s="364"/>
      <c r="PEL113" s="364"/>
      <c r="PEM113" s="364"/>
      <c r="PEN113" s="364"/>
      <c r="PEO113" s="364"/>
      <c r="PEP113" s="364"/>
      <c r="PEQ113" s="364"/>
      <c r="PER113" s="364"/>
      <c r="PES113" s="364"/>
      <c r="PET113" s="364"/>
      <c r="PEU113" s="364"/>
      <c r="PEV113" s="364"/>
      <c r="PEW113" s="364"/>
      <c r="PEX113" s="364"/>
      <c r="PEY113" s="364"/>
      <c r="PEZ113" s="364"/>
      <c r="PFA113" s="364"/>
      <c r="PFB113" s="364"/>
      <c r="PFC113" s="364"/>
      <c r="PFD113" s="364"/>
      <c r="PFE113" s="364"/>
      <c r="PFF113" s="364"/>
      <c r="PFG113" s="364"/>
      <c r="PFH113" s="364"/>
      <c r="PFI113" s="364"/>
      <c r="PFJ113" s="364"/>
      <c r="PFK113" s="364"/>
      <c r="PFL113" s="364"/>
      <c r="PFM113" s="364"/>
      <c r="PFN113" s="364"/>
      <c r="PFO113" s="364"/>
      <c r="PFP113" s="364"/>
      <c r="PFQ113" s="364"/>
      <c r="PFR113" s="364"/>
      <c r="PFS113" s="364"/>
      <c r="PFT113" s="364"/>
      <c r="PFU113" s="364"/>
      <c r="PFV113" s="364"/>
      <c r="PFW113" s="364"/>
      <c r="PFX113" s="364"/>
      <c r="PFY113" s="364"/>
      <c r="PFZ113" s="364"/>
      <c r="PGA113" s="364"/>
      <c r="PGB113" s="364"/>
      <c r="PGC113" s="364"/>
      <c r="PGD113" s="364"/>
      <c r="PGE113" s="364"/>
      <c r="PGF113" s="364"/>
      <c r="PGG113" s="364"/>
      <c r="PGH113" s="364"/>
      <c r="PGI113" s="364"/>
      <c r="PGJ113" s="364"/>
      <c r="PGK113" s="364"/>
      <c r="PGL113" s="364"/>
      <c r="PGM113" s="364"/>
      <c r="PGN113" s="364"/>
      <c r="PGO113" s="364"/>
      <c r="PGP113" s="364"/>
      <c r="PGQ113" s="364"/>
      <c r="PGR113" s="364"/>
      <c r="PGS113" s="364"/>
      <c r="PGT113" s="364"/>
      <c r="PGU113" s="364"/>
      <c r="PGV113" s="364"/>
      <c r="PGW113" s="364"/>
      <c r="PGX113" s="364"/>
      <c r="PGY113" s="364"/>
      <c r="PGZ113" s="364"/>
      <c r="PHA113" s="364"/>
      <c r="PHB113" s="364"/>
      <c r="PHC113" s="364"/>
      <c r="PHD113" s="364"/>
      <c r="PHE113" s="364"/>
      <c r="PHF113" s="364"/>
      <c r="PHG113" s="364"/>
      <c r="PHH113" s="364"/>
      <c r="PHI113" s="364"/>
      <c r="PHJ113" s="364"/>
      <c r="PHK113" s="364"/>
      <c r="PHL113" s="364"/>
      <c r="PHM113" s="364"/>
      <c r="PHN113" s="364"/>
      <c r="PHO113" s="364"/>
      <c r="PHP113" s="364"/>
      <c r="PHQ113" s="364"/>
      <c r="PHR113" s="364"/>
      <c r="PHS113" s="364"/>
      <c r="PHT113" s="364"/>
      <c r="PHU113" s="364"/>
      <c r="PHV113" s="364"/>
      <c r="PHW113" s="364"/>
      <c r="PHX113" s="364"/>
      <c r="PHY113" s="364"/>
      <c r="PHZ113" s="364"/>
      <c r="PIA113" s="364"/>
      <c r="PIB113" s="364"/>
      <c r="PIC113" s="364"/>
      <c r="PID113" s="364"/>
      <c r="PIE113" s="364"/>
      <c r="PIF113" s="364"/>
      <c r="PIG113" s="364"/>
      <c r="PIH113" s="364"/>
      <c r="PII113" s="364"/>
      <c r="PIJ113" s="364"/>
      <c r="PIK113" s="364"/>
      <c r="PIL113" s="364"/>
      <c r="PIM113" s="364"/>
      <c r="PIN113" s="364"/>
      <c r="PIO113" s="364"/>
      <c r="PIP113" s="364"/>
      <c r="PIQ113" s="364"/>
      <c r="PIR113" s="364"/>
      <c r="PIS113" s="364"/>
      <c r="PIT113" s="364"/>
      <c r="PIU113" s="364"/>
      <c r="PIV113" s="364"/>
      <c r="PIW113" s="364"/>
      <c r="PIX113" s="364"/>
      <c r="PIY113" s="364"/>
      <c r="PIZ113" s="364"/>
      <c r="PJA113" s="364"/>
      <c r="PJB113" s="364"/>
      <c r="PJC113" s="364"/>
      <c r="PJD113" s="364"/>
      <c r="PJE113" s="364"/>
      <c r="PJF113" s="364"/>
      <c r="PJG113" s="364"/>
      <c r="PJH113" s="364"/>
      <c r="PJI113" s="364"/>
      <c r="PJJ113" s="364"/>
      <c r="PJK113" s="364"/>
      <c r="PJL113" s="364"/>
      <c r="PJM113" s="364"/>
      <c r="PJN113" s="364"/>
      <c r="PJO113" s="364"/>
      <c r="PJP113" s="364"/>
      <c r="PJQ113" s="364"/>
      <c r="PJR113" s="364"/>
      <c r="PJS113" s="364"/>
      <c r="PJT113" s="364"/>
      <c r="PJU113" s="364"/>
      <c r="PJV113" s="364"/>
      <c r="PJW113" s="364"/>
      <c r="PJX113" s="364"/>
      <c r="PJY113" s="364"/>
      <c r="PJZ113" s="364"/>
      <c r="PKA113" s="364"/>
      <c r="PKB113" s="364"/>
      <c r="PKC113" s="364"/>
      <c r="PKD113" s="364"/>
      <c r="PKE113" s="364"/>
      <c r="PKF113" s="364"/>
      <c r="PKG113" s="364"/>
      <c r="PKH113" s="364"/>
      <c r="PKI113" s="364"/>
      <c r="PKJ113" s="364"/>
      <c r="PKK113" s="364"/>
      <c r="PKL113" s="364"/>
      <c r="PKM113" s="364"/>
      <c r="PKN113" s="364"/>
      <c r="PKO113" s="364"/>
      <c r="PKP113" s="364"/>
      <c r="PKQ113" s="364"/>
      <c r="PKR113" s="364"/>
      <c r="PKS113" s="364"/>
      <c r="PKT113" s="364"/>
      <c r="PKU113" s="364"/>
      <c r="PKV113" s="364"/>
      <c r="PKW113" s="364"/>
      <c r="PKX113" s="364"/>
      <c r="PKY113" s="364"/>
      <c r="PKZ113" s="364"/>
      <c r="PLA113" s="364"/>
      <c r="PLB113" s="364"/>
      <c r="PLC113" s="364"/>
      <c r="PLD113" s="364"/>
      <c r="PLE113" s="364"/>
      <c r="PLF113" s="364"/>
      <c r="PLG113" s="364"/>
      <c r="PLH113" s="364"/>
      <c r="PLI113" s="364"/>
      <c r="PLJ113" s="364"/>
      <c r="PLK113" s="364"/>
      <c r="PLL113" s="364"/>
      <c r="PLM113" s="364"/>
      <c r="PLN113" s="364"/>
      <c r="PLO113" s="364"/>
      <c r="PLP113" s="364"/>
      <c r="PLQ113" s="364"/>
      <c r="PLR113" s="364"/>
      <c r="PLS113" s="364"/>
      <c r="PLT113" s="364"/>
      <c r="PLU113" s="364"/>
      <c r="PLV113" s="364"/>
      <c r="PLW113" s="364"/>
      <c r="PLX113" s="364"/>
      <c r="PLY113" s="364"/>
      <c r="PLZ113" s="364"/>
      <c r="PMA113" s="364"/>
      <c r="PMB113" s="364"/>
      <c r="PMC113" s="364"/>
      <c r="PMD113" s="364"/>
      <c r="PME113" s="364"/>
      <c r="PMF113" s="364"/>
      <c r="PMG113" s="364"/>
      <c r="PMH113" s="364"/>
      <c r="PMI113" s="364"/>
      <c r="PMJ113" s="364"/>
      <c r="PMK113" s="364"/>
      <c r="PML113" s="364"/>
      <c r="PMM113" s="364"/>
      <c r="PMN113" s="364"/>
      <c r="PMO113" s="364"/>
      <c r="PMP113" s="364"/>
      <c r="PMQ113" s="364"/>
      <c r="PMR113" s="364"/>
      <c r="PMS113" s="364"/>
      <c r="PMT113" s="364"/>
      <c r="PMU113" s="364"/>
      <c r="PMV113" s="364"/>
      <c r="PMW113" s="364"/>
      <c r="PMX113" s="364"/>
      <c r="PMY113" s="364"/>
      <c r="PMZ113" s="364"/>
      <c r="PNA113" s="364"/>
      <c r="PNB113" s="364"/>
      <c r="PNC113" s="364"/>
      <c r="PND113" s="364"/>
      <c r="PNE113" s="364"/>
      <c r="PNF113" s="364"/>
      <c r="PNG113" s="364"/>
      <c r="PNH113" s="364"/>
      <c r="PNI113" s="364"/>
      <c r="PNJ113" s="364"/>
      <c r="PNK113" s="364"/>
      <c r="PNL113" s="364"/>
      <c r="PNM113" s="364"/>
      <c r="PNN113" s="364"/>
      <c r="PNO113" s="364"/>
      <c r="PNP113" s="364"/>
      <c r="PNQ113" s="364"/>
      <c r="PNR113" s="364"/>
      <c r="PNS113" s="364"/>
      <c r="PNT113" s="364"/>
      <c r="PNU113" s="364"/>
      <c r="PNV113" s="364"/>
      <c r="PNW113" s="364"/>
      <c r="PNX113" s="364"/>
      <c r="PNY113" s="364"/>
      <c r="PNZ113" s="364"/>
      <c r="POA113" s="364"/>
      <c r="POB113" s="364"/>
      <c r="POC113" s="364"/>
      <c r="POD113" s="364"/>
      <c r="POE113" s="364"/>
      <c r="POF113" s="364"/>
      <c r="POG113" s="364"/>
      <c r="POH113" s="364"/>
      <c r="POI113" s="364"/>
      <c r="POJ113" s="364"/>
      <c r="POK113" s="364"/>
      <c r="POL113" s="364"/>
      <c r="POM113" s="364"/>
      <c r="PON113" s="364"/>
      <c r="POO113" s="364"/>
      <c r="POP113" s="364"/>
      <c r="POQ113" s="364"/>
      <c r="POR113" s="364"/>
      <c r="POS113" s="364"/>
      <c r="POT113" s="364"/>
      <c r="POU113" s="364"/>
      <c r="POV113" s="364"/>
      <c r="POW113" s="364"/>
      <c r="POX113" s="364"/>
      <c r="POY113" s="364"/>
      <c r="POZ113" s="364"/>
      <c r="PPA113" s="364"/>
      <c r="PPB113" s="364"/>
      <c r="PPC113" s="364"/>
      <c r="PPD113" s="364"/>
      <c r="PPE113" s="364"/>
      <c r="PPF113" s="364"/>
      <c r="PPG113" s="364"/>
      <c r="PPH113" s="364"/>
      <c r="PPI113" s="364"/>
      <c r="PPJ113" s="364"/>
      <c r="PPK113" s="364"/>
      <c r="PPL113" s="364"/>
      <c r="PPM113" s="364"/>
      <c r="PPN113" s="364"/>
      <c r="PPO113" s="364"/>
      <c r="PPP113" s="364"/>
      <c r="PPQ113" s="364"/>
      <c r="PPR113" s="364"/>
      <c r="PPS113" s="364"/>
      <c r="PPT113" s="364"/>
      <c r="PPU113" s="364"/>
      <c r="PPV113" s="364"/>
      <c r="PPW113" s="364"/>
      <c r="PPX113" s="364"/>
      <c r="PPY113" s="364"/>
      <c r="PPZ113" s="364"/>
      <c r="PQA113" s="364"/>
      <c r="PQB113" s="364"/>
      <c r="PQC113" s="364"/>
      <c r="PQD113" s="364"/>
      <c r="PQE113" s="364"/>
      <c r="PQF113" s="364"/>
      <c r="PQG113" s="364"/>
      <c r="PQH113" s="364"/>
      <c r="PQI113" s="364"/>
      <c r="PQJ113" s="364"/>
      <c r="PQK113" s="364"/>
      <c r="PQL113" s="364"/>
      <c r="PQM113" s="364"/>
      <c r="PQN113" s="364"/>
      <c r="PQO113" s="364"/>
      <c r="PQP113" s="364"/>
      <c r="PQQ113" s="364"/>
      <c r="PQR113" s="364"/>
      <c r="PQS113" s="364"/>
      <c r="PQT113" s="364"/>
      <c r="PQU113" s="364"/>
      <c r="PQV113" s="364"/>
      <c r="PQW113" s="364"/>
      <c r="PQX113" s="364"/>
      <c r="PQY113" s="364"/>
      <c r="PQZ113" s="364"/>
      <c r="PRA113" s="364"/>
      <c r="PRB113" s="364"/>
      <c r="PRC113" s="364"/>
      <c r="PRD113" s="364"/>
      <c r="PRE113" s="364"/>
      <c r="PRF113" s="364"/>
      <c r="PRG113" s="364"/>
      <c r="PRH113" s="364"/>
      <c r="PRI113" s="364"/>
      <c r="PRJ113" s="364"/>
      <c r="PRK113" s="364"/>
      <c r="PRL113" s="364"/>
      <c r="PRM113" s="364"/>
      <c r="PRN113" s="364"/>
      <c r="PRO113" s="364"/>
      <c r="PRP113" s="364"/>
      <c r="PRQ113" s="364"/>
      <c r="PRR113" s="364"/>
      <c r="PRS113" s="364"/>
      <c r="PRT113" s="364"/>
      <c r="PRU113" s="364"/>
      <c r="PRV113" s="364"/>
      <c r="PRW113" s="364"/>
      <c r="PRX113" s="364"/>
      <c r="PRY113" s="364"/>
      <c r="PRZ113" s="364"/>
      <c r="PSA113" s="364"/>
      <c r="PSB113" s="364"/>
      <c r="PSC113" s="364"/>
      <c r="PSD113" s="364"/>
      <c r="PSE113" s="364"/>
      <c r="PSF113" s="364"/>
      <c r="PSG113" s="364"/>
      <c r="PSH113" s="364"/>
      <c r="PSI113" s="364"/>
      <c r="PSJ113" s="364"/>
      <c r="PSK113" s="364"/>
      <c r="PSL113" s="364"/>
      <c r="PSM113" s="364"/>
      <c r="PSN113" s="364"/>
      <c r="PSO113" s="364"/>
      <c r="PSP113" s="364"/>
      <c r="PSQ113" s="364"/>
      <c r="PSR113" s="364"/>
      <c r="PSS113" s="364"/>
      <c r="PST113" s="364"/>
      <c r="PSU113" s="364"/>
      <c r="PSV113" s="364"/>
      <c r="PSW113" s="364"/>
      <c r="PSX113" s="364"/>
      <c r="PSY113" s="364"/>
      <c r="PSZ113" s="364"/>
      <c r="PTA113" s="364"/>
      <c r="PTB113" s="364"/>
      <c r="PTC113" s="364"/>
      <c r="PTD113" s="364"/>
      <c r="PTE113" s="364"/>
      <c r="PTF113" s="364"/>
      <c r="PTG113" s="364"/>
      <c r="PTH113" s="364"/>
      <c r="PTI113" s="364"/>
      <c r="PTJ113" s="364"/>
      <c r="PTK113" s="364"/>
      <c r="PTL113" s="364"/>
      <c r="PTM113" s="364"/>
      <c r="PTN113" s="364"/>
      <c r="PTO113" s="364"/>
      <c r="PTP113" s="364"/>
      <c r="PTQ113" s="364"/>
      <c r="PTR113" s="364"/>
      <c r="PTS113" s="364"/>
      <c r="PTT113" s="364"/>
      <c r="PTU113" s="364"/>
      <c r="PTV113" s="364"/>
      <c r="PTW113" s="364"/>
      <c r="PTX113" s="364"/>
      <c r="PTY113" s="364"/>
      <c r="PTZ113" s="364"/>
      <c r="PUA113" s="364"/>
      <c r="PUB113" s="364"/>
      <c r="PUC113" s="364"/>
      <c r="PUD113" s="364"/>
      <c r="PUE113" s="364"/>
      <c r="PUF113" s="364"/>
      <c r="PUG113" s="364"/>
      <c r="PUH113" s="364"/>
      <c r="PUI113" s="364"/>
      <c r="PUJ113" s="364"/>
      <c r="PUK113" s="364"/>
      <c r="PUL113" s="364"/>
      <c r="PUM113" s="364"/>
      <c r="PUN113" s="364"/>
      <c r="PUO113" s="364"/>
      <c r="PUP113" s="364"/>
      <c r="PUQ113" s="364"/>
      <c r="PUR113" s="364"/>
      <c r="PUS113" s="364"/>
      <c r="PUT113" s="364"/>
      <c r="PUU113" s="364"/>
      <c r="PUV113" s="364"/>
      <c r="PUW113" s="364"/>
      <c r="PUX113" s="364"/>
      <c r="PUY113" s="364"/>
      <c r="PUZ113" s="364"/>
      <c r="PVA113" s="364"/>
      <c r="PVB113" s="364"/>
      <c r="PVC113" s="364"/>
      <c r="PVD113" s="364"/>
      <c r="PVE113" s="364"/>
      <c r="PVF113" s="364"/>
      <c r="PVG113" s="364"/>
      <c r="PVH113" s="364"/>
      <c r="PVI113" s="364"/>
      <c r="PVJ113" s="364"/>
      <c r="PVK113" s="364"/>
      <c r="PVL113" s="364"/>
      <c r="PVM113" s="364"/>
      <c r="PVN113" s="364"/>
      <c r="PVO113" s="364"/>
      <c r="PVP113" s="364"/>
      <c r="PVQ113" s="364"/>
      <c r="PVR113" s="364"/>
      <c r="PVS113" s="364"/>
      <c r="PVT113" s="364"/>
      <c r="PVU113" s="364"/>
      <c r="PVV113" s="364"/>
      <c r="PVW113" s="364"/>
      <c r="PVX113" s="364"/>
      <c r="PVY113" s="364"/>
      <c r="PVZ113" s="364"/>
      <c r="PWA113" s="364"/>
      <c r="PWB113" s="364"/>
      <c r="PWC113" s="364"/>
      <c r="PWD113" s="364"/>
      <c r="PWE113" s="364"/>
      <c r="PWF113" s="364"/>
      <c r="PWG113" s="364"/>
      <c r="PWH113" s="364"/>
      <c r="PWI113" s="364"/>
      <c r="PWJ113" s="364"/>
      <c r="PWK113" s="364"/>
      <c r="PWL113" s="364"/>
      <c r="PWM113" s="364"/>
      <c r="PWN113" s="364"/>
      <c r="PWO113" s="364"/>
      <c r="PWP113" s="364"/>
      <c r="PWQ113" s="364"/>
      <c r="PWR113" s="364"/>
      <c r="PWS113" s="364"/>
      <c r="PWT113" s="364"/>
      <c r="PWU113" s="364"/>
      <c r="PWV113" s="364"/>
      <c r="PWW113" s="364"/>
      <c r="PWX113" s="364"/>
      <c r="PWY113" s="364"/>
      <c r="PWZ113" s="364"/>
      <c r="PXA113" s="364"/>
      <c r="PXB113" s="364"/>
      <c r="PXC113" s="364"/>
      <c r="PXD113" s="364"/>
      <c r="PXE113" s="364"/>
      <c r="PXF113" s="364"/>
      <c r="PXG113" s="364"/>
      <c r="PXH113" s="364"/>
      <c r="PXI113" s="364"/>
      <c r="PXJ113" s="364"/>
      <c r="PXK113" s="364"/>
      <c r="PXL113" s="364"/>
      <c r="PXM113" s="364"/>
      <c r="PXN113" s="364"/>
      <c r="PXO113" s="364"/>
      <c r="PXP113" s="364"/>
      <c r="PXQ113" s="364"/>
      <c r="PXR113" s="364"/>
      <c r="PXS113" s="364"/>
      <c r="PXT113" s="364"/>
      <c r="PXU113" s="364"/>
      <c r="PXV113" s="364"/>
      <c r="PXW113" s="364"/>
      <c r="PXX113" s="364"/>
      <c r="PXY113" s="364"/>
      <c r="PXZ113" s="364"/>
      <c r="PYA113" s="364"/>
      <c r="PYB113" s="364"/>
      <c r="PYC113" s="364"/>
      <c r="PYD113" s="364"/>
      <c r="PYE113" s="364"/>
      <c r="PYF113" s="364"/>
      <c r="PYG113" s="364"/>
      <c r="PYH113" s="364"/>
      <c r="PYI113" s="364"/>
      <c r="PYJ113" s="364"/>
      <c r="PYK113" s="364"/>
      <c r="PYL113" s="364"/>
      <c r="PYM113" s="364"/>
      <c r="PYN113" s="364"/>
      <c r="PYO113" s="364"/>
      <c r="PYP113" s="364"/>
      <c r="PYQ113" s="364"/>
      <c r="PYR113" s="364"/>
      <c r="PYS113" s="364"/>
      <c r="PYT113" s="364"/>
      <c r="PYU113" s="364"/>
      <c r="PYV113" s="364"/>
      <c r="PYW113" s="364"/>
      <c r="PYX113" s="364"/>
      <c r="PYY113" s="364"/>
      <c r="PYZ113" s="364"/>
      <c r="PZA113" s="364"/>
      <c r="PZB113" s="364"/>
      <c r="PZC113" s="364"/>
      <c r="PZD113" s="364"/>
      <c r="PZE113" s="364"/>
      <c r="PZF113" s="364"/>
      <c r="PZG113" s="364"/>
      <c r="PZH113" s="364"/>
      <c r="PZI113" s="364"/>
      <c r="PZJ113" s="364"/>
      <c r="PZK113" s="364"/>
      <c r="PZL113" s="364"/>
      <c r="PZM113" s="364"/>
      <c r="PZN113" s="364"/>
      <c r="PZO113" s="364"/>
      <c r="PZP113" s="364"/>
      <c r="PZQ113" s="364"/>
      <c r="PZR113" s="364"/>
      <c r="PZS113" s="364"/>
      <c r="PZT113" s="364"/>
      <c r="PZU113" s="364"/>
      <c r="PZV113" s="364"/>
      <c r="PZW113" s="364"/>
      <c r="PZX113" s="364"/>
      <c r="PZY113" s="364"/>
      <c r="PZZ113" s="364"/>
      <c r="QAA113" s="364"/>
      <c r="QAB113" s="364"/>
      <c r="QAC113" s="364"/>
      <c r="QAD113" s="364"/>
      <c r="QAE113" s="364"/>
      <c r="QAF113" s="364"/>
      <c r="QAG113" s="364"/>
      <c r="QAH113" s="364"/>
      <c r="QAI113" s="364"/>
      <c r="QAJ113" s="364"/>
      <c r="QAK113" s="364"/>
      <c r="QAL113" s="364"/>
      <c r="QAM113" s="364"/>
      <c r="QAN113" s="364"/>
      <c r="QAO113" s="364"/>
      <c r="QAP113" s="364"/>
      <c r="QAQ113" s="364"/>
      <c r="QAR113" s="364"/>
      <c r="QAS113" s="364"/>
      <c r="QAT113" s="364"/>
      <c r="QAU113" s="364"/>
      <c r="QAV113" s="364"/>
      <c r="QAW113" s="364"/>
      <c r="QAX113" s="364"/>
      <c r="QAY113" s="364"/>
      <c r="QAZ113" s="364"/>
      <c r="QBA113" s="364"/>
      <c r="QBB113" s="364"/>
      <c r="QBC113" s="364"/>
      <c r="QBD113" s="364"/>
      <c r="QBE113" s="364"/>
      <c r="QBF113" s="364"/>
      <c r="QBG113" s="364"/>
      <c r="QBH113" s="364"/>
      <c r="QBI113" s="364"/>
      <c r="QBJ113" s="364"/>
      <c r="QBK113" s="364"/>
      <c r="QBL113" s="364"/>
      <c r="QBM113" s="364"/>
      <c r="QBN113" s="364"/>
      <c r="QBO113" s="364"/>
      <c r="QBP113" s="364"/>
      <c r="QBQ113" s="364"/>
      <c r="QBR113" s="364"/>
      <c r="QBS113" s="364"/>
      <c r="QBT113" s="364"/>
      <c r="QBU113" s="364"/>
      <c r="QBV113" s="364"/>
      <c r="QBW113" s="364"/>
      <c r="QBX113" s="364"/>
      <c r="QBY113" s="364"/>
      <c r="QBZ113" s="364"/>
      <c r="QCA113" s="364"/>
      <c r="QCB113" s="364"/>
      <c r="QCC113" s="364"/>
      <c r="QCD113" s="364"/>
      <c r="QCE113" s="364"/>
      <c r="QCF113" s="364"/>
      <c r="QCG113" s="364"/>
      <c r="QCH113" s="364"/>
      <c r="QCI113" s="364"/>
      <c r="QCJ113" s="364"/>
      <c r="QCK113" s="364"/>
      <c r="QCL113" s="364"/>
      <c r="QCM113" s="364"/>
      <c r="QCN113" s="364"/>
      <c r="QCO113" s="364"/>
      <c r="QCP113" s="364"/>
      <c r="QCQ113" s="364"/>
      <c r="QCR113" s="364"/>
      <c r="QCS113" s="364"/>
      <c r="QCT113" s="364"/>
      <c r="QCU113" s="364"/>
      <c r="QCV113" s="364"/>
      <c r="QCW113" s="364"/>
      <c r="QCX113" s="364"/>
      <c r="QCY113" s="364"/>
      <c r="QCZ113" s="364"/>
      <c r="QDA113" s="364"/>
      <c r="QDB113" s="364"/>
      <c r="QDC113" s="364"/>
      <c r="QDD113" s="364"/>
      <c r="QDE113" s="364"/>
      <c r="QDF113" s="364"/>
      <c r="QDG113" s="364"/>
      <c r="QDH113" s="364"/>
      <c r="QDI113" s="364"/>
      <c r="QDJ113" s="364"/>
      <c r="QDK113" s="364"/>
      <c r="QDL113" s="364"/>
      <c r="QDM113" s="364"/>
      <c r="QDN113" s="364"/>
      <c r="QDO113" s="364"/>
      <c r="QDP113" s="364"/>
      <c r="QDQ113" s="364"/>
      <c r="QDR113" s="364"/>
      <c r="QDS113" s="364"/>
      <c r="QDT113" s="364"/>
      <c r="QDU113" s="364"/>
      <c r="QDV113" s="364"/>
      <c r="QDW113" s="364"/>
      <c r="QDX113" s="364"/>
      <c r="QDY113" s="364"/>
      <c r="QDZ113" s="364"/>
      <c r="QEA113" s="364"/>
      <c r="QEB113" s="364"/>
      <c r="QEC113" s="364"/>
      <c r="QED113" s="364"/>
      <c r="QEE113" s="364"/>
      <c r="QEF113" s="364"/>
      <c r="QEG113" s="364"/>
      <c r="QEH113" s="364"/>
      <c r="QEI113" s="364"/>
      <c r="QEJ113" s="364"/>
      <c r="QEK113" s="364"/>
      <c r="QEL113" s="364"/>
      <c r="QEM113" s="364"/>
      <c r="QEN113" s="364"/>
      <c r="QEO113" s="364"/>
      <c r="QEP113" s="364"/>
      <c r="QEQ113" s="364"/>
      <c r="QER113" s="364"/>
      <c r="QES113" s="364"/>
      <c r="QET113" s="364"/>
      <c r="QEU113" s="364"/>
      <c r="QEV113" s="364"/>
      <c r="QEW113" s="364"/>
      <c r="QEX113" s="364"/>
      <c r="QEY113" s="364"/>
      <c r="QEZ113" s="364"/>
      <c r="QFA113" s="364"/>
      <c r="QFB113" s="364"/>
      <c r="QFC113" s="364"/>
      <c r="QFD113" s="364"/>
      <c r="QFE113" s="364"/>
      <c r="QFF113" s="364"/>
      <c r="QFG113" s="364"/>
      <c r="QFH113" s="364"/>
      <c r="QFI113" s="364"/>
      <c r="QFJ113" s="364"/>
      <c r="QFK113" s="364"/>
      <c r="QFL113" s="364"/>
      <c r="QFM113" s="364"/>
      <c r="QFN113" s="364"/>
      <c r="QFO113" s="364"/>
      <c r="QFP113" s="364"/>
      <c r="QFQ113" s="364"/>
      <c r="QFR113" s="364"/>
      <c r="QFS113" s="364"/>
      <c r="QFT113" s="364"/>
      <c r="QFU113" s="364"/>
      <c r="QFV113" s="364"/>
      <c r="QFW113" s="364"/>
      <c r="QFX113" s="364"/>
      <c r="QFY113" s="364"/>
      <c r="QFZ113" s="364"/>
      <c r="QGA113" s="364"/>
      <c r="QGB113" s="364"/>
      <c r="QGC113" s="364"/>
      <c r="QGD113" s="364"/>
      <c r="QGE113" s="364"/>
      <c r="QGF113" s="364"/>
      <c r="QGG113" s="364"/>
      <c r="QGH113" s="364"/>
      <c r="QGI113" s="364"/>
      <c r="QGJ113" s="364"/>
      <c r="QGK113" s="364"/>
      <c r="QGL113" s="364"/>
      <c r="QGM113" s="364"/>
      <c r="QGN113" s="364"/>
      <c r="QGO113" s="364"/>
      <c r="QGP113" s="364"/>
      <c r="QGQ113" s="364"/>
      <c r="QGR113" s="364"/>
      <c r="QGS113" s="364"/>
      <c r="QGT113" s="364"/>
      <c r="QGU113" s="364"/>
      <c r="QGV113" s="364"/>
      <c r="QGW113" s="364"/>
      <c r="QGX113" s="364"/>
      <c r="QGY113" s="364"/>
      <c r="QGZ113" s="364"/>
      <c r="QHA113" s="364"/>
      <c r="QHB113" s="364"/>
      <c r="QHC113" s="364"/>
      <c r="QHD113" s="364"/>
      <c r="QHE113" s="364"/>
      <c r="QHF113" s="364"/>
      <c r="QHG113" s="364"/>
      <c r="QHH113" s="364"/>
      <c r="QHI113" s="364"/>
      <c r="QHJ113" s="364"/>
      <c r="QHK113" s="364"/>
      <c r="QHL113" s="364"/>
      <c r="QHM113" s="364"/>
      <c r="QHN113" s="364"/>
      <c r="QHO113" s="364"/>
      <c r="QHP113" s="364"/>
      <c r="QHQ113" s="364"/>
      <c r="QHR113" s="364"/>
      <c r="QHS113" s="364"/>
      <c r="QHT113" s="364"/>
      <c r="QHU113" s="364"/>
      <c r="QHV113" s="364"/>
      <c r="QHW113" s="364"/>
      <c r="QHX113" s="364"/>
      <c r="QHY113" s="364"/>
      <c r="QHZ113" s="364"/>
      <c r="QIA113" s="364"/>
      <c r="QIB113" s="364"/>
      <c r="QIC113" s="364"/>
      <c r="QID113" s="364"/>
      <c r="QIE113" s="364"/>
      <c r="QIF113" s="364"/>
      <c r="QIG113" s="364"/>
      <c r="QIH113" s="364"/>
      <c r="QII113" s="364"/>
      <c r="QIJ113" s="364"/>
      <c r="QIK113" s="364"/>
      <c r="QIL113" s="364"/>
      <c r="QIM113" s="364"/>
      <c r="QIN113" s="364"/>
      <c r="QIO113" s="364"/>
      <c r="QIP113" s="364"/>
      <c r="QIQ113" s="364"/>
      <c r="QIR113" s="364"/>
      <c r="QIS113" s="364"/>
      <c r="QIT113" s="364"/>
      <c r="QIU113" s="364"/>
      <c r="QIV113" s="364"/>
      <c r="QIW113" s="364"/>
      <c r="QIX113" s="364"/>
      <c r="QIY113" s="364"/>
      <c r="QIZ113" s="364"/>
      <c r="QJA113" s="364"/>
      <c r="QJB113" s="364"/>
      <c r="QJC113" s="364"/>
      <c r="QJD113" s="364"/>
      <c r="QJE113" s="364"/>
      <c r="QJF113" s="364"/>
      <c r="QJG113" s="364"/>
      <c r="QJH113" s="364"/>
      <c r="QJI113" s="364"/>
      <c r="QJJ113" s="364"/>
      <c r="QJK113" s="364"/>
      <c r="QJL113" s="364"/>
      <c r="QJM113" s="364"/>
      <c r="QJN113" s="364"/>
      <c r="QJO113" s="364"/>
      <c r="QJP113" s="364"/>
      <c r="QJQ113" s="364"/>
      <c r="QJR113" s="364"/>
      <c r="QJS113" s="364"/>
      <c r="QJT113" s="364"/>
      <c r="QJU113" s="364"/>
      <c r="QJV113" s="364"/>
      <c r="QJW113" s="364"/>
      <c r="QJX113" s="364"/>
      <c r="QJY113" s="364"/>
      <c r="QJZ113" s="364"/>
      <c r="QKA113" s="364"/>
      <c r="QKB113" s="364"/>
      <c r="QKC113" s="364"/>
      <c r="QKD113" s="364"/>
      <c r="QKE113" s="364"/>
      <c r="QKF113" s="364"/>
      <c r="QKG113" s="364"/>
      <c r="QKH113" s="364"/>
      <c r="QKI113" s="364"/>
      <c r="QKJ113" s="364"/>
      <c r="QKK113" s="364"/>
      <c r="QKL113" s="364"/>
      <c r="QKM113" s="364"/>
      <c r="QKN113" s="364"/>
      <c r="QKO113" s="364"/>
      <c r="QKP113" s="364"/>
      <c r="QKQ113" s="364"/>
      <c r="QKR113" s="364"/>
      <c r="QKS113" s="364"/>
      <c r="QKT113" s="364"/>
      <c r="QKU113" s="364"/>
      <c r="QKV113" s="364"/>
      <c r="QKW113" s="364"/>
      <c r="QKX113" s="364"/>
      <c r="QKY113" s="364"/>
      <c r="QKZ113" s="364"/>
      <c r="QLA113" s="364"/>
      <c r="QLB113" s="364"/>
      <c r="QLC113" s="364"/>
      <c r="QLD113" s="364"/>
      <c r="QLE113" s="364"/>
      <c r="QLF113" s="364"/>
      <c r="QLG113" s="364"/>
      <c r="QLH113" s="364"/>
      <c r="QLI113" s="364"/>
      <c r="QLJ113" s="364"/>
      <c r="QLK113" s="364"/>
      <c r="QLL113" s="364"/>
      <c r="QLM113" s="364"/>
      <c r="QLN113" s="364"/>
      <c r="QLO113" s="364"/>
      <c r="QLP113" s="364"/>
      <c r="QLQ113" s="364"/>
      <c r="QLR113" s="364"/>
      <c r="QLS113" s="364"/>
      <c r="QLT113" s="364"/>
      <c r="QLU113" s="364"/>
      <c r="QLV113" s="364"/>
      <c r="QLW113" s="364"/>
      <c r="QLX113" s="364"/>
      <c r="QLY113" s="364"/>
      <c r="QLZ113" s="364"/>
      <c r="QMA113" s="364"/>
      <c r="QMB113" s="364"/>
      <c r="QMC113" s="364"/>
      <c r="QMD113" s="364"/>
      <c r="QME113" s="364"/>
      <c r="QMF113" s="364"/>
      <c r="QMG113" s="364"/>
      <c r="QMH113" s="364"/>
      <c r="QMI113" s="364"/>
      <c r="QMJ113" s="364"/>
      <c r="QMK113" s="364"/>
      <c r="QML113" s="364"/>
      <c r="QMM113" s="364"/>
      <c r="QMN113" s="364"/>
      <c r="QMO113" s="364"/>
      <c r="QMP113" s="364"/>
      <c r="QMQ113" s="364"/>
      <c r="QMR113" s="364"/>
      <c r="QMS113" s="364"/>
      <c r="QMT113" s="364"/>
      <c r="QMU113" s="364"/>
      <c r="QMV113" s="364"/>
      <c r="QMW113" s="364"/>
      <c r="QMX113" s="364"/>
      <c r="QMY113" s="364"/>
      <c r="QMZ113" s="364"/>
      <c r="QNA113" s="364"/>
      <c r="QNB113" s="364"/>
      <c r="QNC113" s="364"/>
      <c r="QND113" s="364"/>
      <c r="QNE113" s="364"/>
      <c r="QNF113" s="364"/>
      <c r="QNG113" s="364"/>
      <c r="QNH113" s="364"/>
      <c r="QNI113" s="364"/>
      <c r="QNJ113" s="364"/>
      <c r="QNK113" s="364"/>
      <c r="QNL113" s="364"/>
      <c r="QNM113" s="364"/>
      <c r="QNN113" s="364"/>
      <c r="QNO113" s="364"/>
      <c r="QNP113" s="364"/>
      <c r="QNQ113" s="364"/>
      <c r="QNR113" s="364"/>
      <c r="QNS113" s="364"/>
      <c r="QNT113" s="364"/>
      <c r="QNU113" s="364"/>
      <c r="QNV113" s="364"/>
      <c r="QNW113" s="364"/>
      <c r="QNX113" s="364"/>
      <c r="QNY113" s="364"/>
      <c r="QNZ113" s="364"/>
      <c r="QOA113" s="364"/>
      <c r="QOB113" s="364"/>
      <c r="QOC113" s="364"/>
      <c r="QOD113" s="364"/>
      <c r="QOE113" s="364"/>
      <c r="QOF113" s="364"/>
      <c r="QOG113" s="364"/>
      <c r="QOH113" s="364"/>
      <c r="QOI113" s="364"/>
      <c r="QOJ113" s="364"/>
      <c r="QOK113" s="364"/>
      <c r="QOL113" s="364"/>
      <c r="QOM113" s="364"/>
      <c r="QON113" s="364"/>
      <c r="QOO113" s="364"/>
      <c r="QOP113" s="364"/>
      <c r="QOQ113" s="364"/>
      <c r="QOR113" s="364"/>
      <c r="QOS113" s="364"/>
      <c r="QOT113" s="364"/>
      <c r="QOU113" s="364"/>
      <c r="QOV113" s="364"/>
      <c r="QOW113" s="364"/>
      <c r="QOX113" s="364"/>
      <c r="QOY113" s="364"/>
      <c r="QOZ113" s="364"/>
      <c r="QPA113" s="364"/>
      <c r="QPB113" s="364"/>
      <c r="QPC113" s="364"/>
      <c r="QPD113" s="364"/>
      <c r="QPE113" s="364"/>
      <c r="QPF113" s="364"/>
      <c r="QPG113" s="364"/>
      <c r="QPH113" s="364"/>
      <c r="QPI113" s="364"/>
      <c r="QPJ113" s="364"/>
      <c r="QPK113" s="364"/>
      <c r="QPL113" s="364"/>
      <c r="QPM113" s="364"/>
      <c r="QPN113" s="364"/>
      <c r="QPO113" s="364"/>
      <c r="QPP113" s="364"/>
      <c r="QPQ113" s="364"/>
      <c r="QPR113" s="364"/>
      <c r="QPS113" s="364"/>
      <c r="QPT113" s="364"/>
      <c r="QPU113" s="364"/>
      <c r="QPV113" s="364"/>
      <c r="QPW113" s="364"/>
      <c r="QPX113" s="364"/>
      <c r="QPY113" s="364"/>
      <c r="QPZ113" s="364"/>
      <c r="QQA113" s="364"/>
      <c r="QQB113" s="364"/>
      <c r="QQC113" s="364"/>
      <c r="QQD113" s="364"/>
      <c r="QQE113" s="364"/>
      <c r="QQF113" s="364"/>
      <c r="QQG113" s="364"/>
      <c r="QQH113" s="364"/>
      <c r="QQI113" s="364"/>
      <c r="QQJ113" s="364"/>
      <c r="QQK113" s="364"/>
      <c r="QQL113" s="364"/>
      <c r="QQM113" s="364"/>
      <c r="QQN113" s="364"/>
      <c r="QQO113" s="364"/>
      <c r="QQP113" s="364"/>
      <c r="QQQ113" s="364"/>
      <c r="QQR113" s="364"/>
      <c r="QQS113" s="364"/>
      <c r="QQT113" s="364"/>
      <c r="QQU113" s="364"/>
      <c r="QQV113" s="364"/>
      <c r="QQW113" s="364"/>
      <c r="QQX113" s="364"/>
      <c r="QQY113" s="364"/>
      <c r="QQZ113" s="364"/>
      <c r="QRA113" s="364"/>
      <c r="QRB113" s="364"/>
      <c r="QRC113" s="364"/>
      <c r="QRD113" s="364"/>
      <c r="QRE113" s="364"/>
      <c r="QRF113" s="364"/>
      <c r="QRG113" s="364"/>
      <c r="QRH113" s="364"/>
      <c r="QRI113" s="364"/>
      <c r="QRJ113" s="364"/>
      <c r="QRK113" s="364"/>
      <c r="QRL113" s="364"/>
      <c r="QRM113" s="364"/>
      <c r="QRN113" s="364"/>
      <c r="QRO113" s="364"/>
      <c r="QRP113" s="364"/>
      <c r="QRQ113" s="364"/>
      <c r="QRR113" s="364"/>
      <c r="QRS113" s="364"/>
      <c r="QRT113" s="364"/>
      <c r="QRU113" s="364"/>
      <c r="QRV113" s="364"/>
      <c r="QRW113" s="364"/>
      <c r="QRX113" s="364"/>
      <c r="QRY113" s="364"/>
      <c r="QRZ113" s="364"/>
      <c r="QSA113" s="364"/>
      <c r="QSB113" s="364"/>
      <c r="QSC113" s="364"/>
      <c r="QSD113" s="364"/>
      <c r="QSE113" s="364"/>
      <c r="QSF113" s="364"/>
      <c r="QSG113" s="364"/>
      <c r="QSH113" s="364"/>
      <c r="QSI113" s="364"/>
      <c r="QSJ113" s="364"/>
      <c r="QSK113" s="364"/>
      <c r="QSL113" s="364"/>
      <c r="QSM113" s="364"/>
      <c r="QSN113" s="364"/>
      <c r="QSO113" s="364"/>
      <c r="QSP113" s="364"/>
      <c r="QSQ113" s="364"/>
      <c r="QSR113" s="364"/>
      <c r="QSS113" s="364"/>
      <c r="QST113" s="364"/>
      <c r="QSU113" s="364"/>
      <c r="QSV113" s="364"/>
      <c r="QSW113" s="364"/>
      <c r="QSX113" s="364"/>
      <c r="QSY113" s="364"/>
      <c r="QSZ113" s="364"/>
      <c r="QTA113" s="364"/>
      <c r="QTB113" s="364"/>
      <c r="QTC113" s="364"/>
      <c r="QTD113" s="364"/>
      <c r="QTE113" s="364"/>
      <c r="QTF113" s="364"/>
      <c r="QTG113" s="364"/>
      <c r="QTH113" s="364"/>
      <c r="QTI113" s="364"/>
      <c r="QTJ113" s="364"/>
      <c r="QTK113" s="364"/>
      <c r="QTL113" s="364"/>
      <c r="QTM113" s="364"/>
      <c r="QTN113" s="364"/>
      <c r="QTO113" s="364"/>
      <c r="QTP113" s="364"/>
      <c r="QTQ113" s="364"/>
      <c r="QTR113" s="364"/>
      <c r="QTS113" s="364"/>
      <c r="QTT113" s="364"/>
      <c r="QTU113" s="364"/>
      <c r="QTV113" s="364"/>
      <c r="QTW113" s="364"/>
      <c r="QTX113" s="364"/>
      <c r="QTY113" s="364"/>
      <c r="QTZ113" s="364"/>
      <c r="QUA113" s="364"/>
      <c r="QUB113" s="364"/>
      <c r="QUC113" s="364"/>
      <c r="QUD113" s="364"/>
      <c r="QUE113" s="364"/>
      <c r="QUF113" s="364"/>
      <c r="QUG113" s="364"/>
      <c r="QUH113" s="364"/>
      <c r="QUI113" s="364"/>
      <c r="QUJ113" s="364"/>
      <c r="QUK113" s="364"/>
      <c r="QUL113" s="364"/>
      <c r="QUM113" s="364"/>
      <c r="QUN113" s="364"/>
      <c r="QUO113" s="364"/>
      <c r="QUP113" s="364"/>
      <c r="QUQ113" s="364"/>
      <c r="QUR113" s="364"/>
      <c r="QUS113" s="364"/>
      <c r="QUT113" s="364"/>
      <c r="QUU113" s="364"/>
      <c r="QUV113" s="364"/>
      <c r="QUW113" s="364"/>
      <c r="QUX113" s="364"/>
      <c r="QUY113" s="364"/>
      <c r="QUZ113" s="364"/>
      <c r="QVA113" s="364"/>
      <c r="QVB113" s="364"/>
      <c r="QVC113" s="364"/>
      <c r="QVD113" s="364"/>
      <c r="QVE113" s="364"/>
      <c r="QVF113" s="364"/>
      <c r="QVG113" s="364"/>
      <c r="QVH113" s="364"/>
      <c r="QVI113" s="364"/>
      <c r="QVJ113" s="364"/>
      <c r="QVK113" s="364"/>
      <c r="QVL113" s="364"/>
      <c r="QVM113" s="364"/>
      <c r="QVN113" s="364"/>
      <c r="QVO113" s="364"/>
      <c r="QVP113" s="364"/>
      <c r="QVQ113" s="364"/>
      <c r="QVR113" s="364"/>
      <c r="QVS113" s="364"/>
      <c r="QVT113" s="364"/>
      <c r="QVU113" s="364"/>
      <c r="QVV113" s="364"/>
      <c r="QVW113" s="364"/>
      <c r="QVX113" s="364"/>
      <c r="QVY113" s="364"/>
      <c r="QVZ113" s="364"/>
      <c r="QWA113" s="364"/>
      <c r="QWB113" s="364"/>
      <c r="QWC113" s="364"/>
      <c r="QWD113" s="364"/>
      <c r="QWE113" s="364"/>
      <c r="QWF113" s="364"/>
      <c r="QWG113" s="364"/>
      <c r="QWH113" s="364"/>
      <c r="QWI113" s="364"/>
      <c r="QWJ113" s="364"/>
      <c r="QWK113" s="364"/>
      <c r="QWL113" s="364"/>
      <c r="QWM113" s="364"/>
      <c r="QWN113" s="364"/>
      <c r="QWO113" s="364"/>
      <c r="QWP113" s="364"/>
      <c r="QWQ113" s="364"/>
      <c r="QWR113" s="364"/>
      <c r="QWS113" s="364"/>
      <c r="QWT113" s="364"/>
      <c r="QWU113" s="364"/>
      <c r="QWV113" s="364"/>
      <c r="QWW113" s="364"/>
      <c r="QWX113" s="364"/>
      <c r="QWY113" s="364"/>
      <c r="QWZ113" s="364"/>
      <c r="QXA113" s="364"/>
      <c r="QXB113" s="364"/>
      <c r="QXC113" s="364"/>
      <c r="QXD113" s="364"/>
      <c r="QXE113" s="364"/>
      <c r="QXF113" s="364"/>
      <c r="QXG113" s="364"/>
      <c r="QXH113" s="364"/>
      <c r="QXI113" s="364"/>
      <c r="QXJ113" s="364"/>
      <c r="QXK113" s="364"/>
      <c r="QXL113" s="364"/>
      <c r="QXM113" s="364"/>
      <c r="QXN113" s="364"/>
      <c r="QXO113" s="364"/>
      <c r="QXP113" s="364"/>
      <c r="QXQ113" s="364"/>
      <c r="QXR113" s="364"/>
      <c r="QXS113" s="364"/>
      <c r="QXT113" s="364"/>
      <c r="QXU113" s="364"/>
      <c r="QXV113" s="364"/>
      <c r="QXW113" s="364"/>
      <c r="QXX113" s="364"/>
      <c r="QXY113" s="364"/>
      <c r="QXZ113" s="364"/>
      <c r="QYA113" s="364"/>
      <c r="QYB113" s="364"/>
      <c r="QYC113" s="364"/>
      <c r="QYD113" s="364"/>
      <c r="QYE113" s="364"/>
      <c r="QYF113" s="364"/>
      <c r="QYG113" s="364"/>
      <c r="QYH113" s="364"/>
      <c r="QYI113" s="364"/>
      <c r="QYJ113" s="364"/>
      <c r="QYK113" s="364"/>
      <c r="QYL113" s="364"/>
      <c r="QYM113" s="364"/>
      <c r="QYN113" s="364"/>
      <c r="QYO113" s="364"/>
      <c r="QYP113" s="364"/>
      <c r="QYQ113" s="364"/>
      <c r="QYR113" s="364"/>
      <c r="QYS113" s="364"/>
      <c r="QYT113" s="364"/>
      <c r="QYU113" s="364"/>
      <c r="QYV113" s="364"/>
      <c r="QYW113" s="364"/>
      <c r="QYX113" s="364"/>
      <c r="QYY113" s="364"/>
      <c r="QYZ113" s="364"/>
      <c r="QZA113" s="364"/>
      <c r="QZB113" s="364"/>
      <c r="QZC113" s="364"/>
      <c r="QZD113" s="364"/>
      <c r="QZE113" s="364"/>
      <c r="QZF113" s="364"/>
      <c r="QZG113" s="364"/>
      <c r="QZH113" s="364"/>
      <c r="QZI113" s="364"/>
      <c r="QZJ113" s="364"/>
      <c r="QZK113" s="364"/>
      <c r="QZL113" s="364"/>
      <c r="QZM113" s="364"/>
      <c r="QZN113" s="364"/>
      <c r="QZO113" s="364"/>
      <c r="QZP113" s="364"/>
      <c r="QZQ113" s="364"/>
      <c r="QZR113" s="364"/>
      <c r="QZS113" s="364"/>
      <c r="QZT113" s="364"/>
      <c r="QZU113" s="364"/>
      <c r="QZV113" s="364"/>
      <c r="QZW113" s="364"/>
      <c r="QZX113" s="364"/>
      <c r="QZY113" s="364"/>
      <c r="QZZ113" s="364"/>
      <c r="RAA113" s="364"/>
      <c r="RAB113" s="364"/>
      <c r="RAC113" s="364"/>
      <c r="RAD113" s="364"/>
      <c r="RAE113" s="364"/>
      <c r="RAF113" s="364"/>
      <c r="RAG113" s="364"/>
      <c r="RAH113" s="364"/>
      <c r="RAI113" s="364"/>
      <c r="RAJ113" s="364"/>
      <c r="RAK113" s="364"/>
      <c r="RAL113" s="364"/>
      <c r="RAM113" s="364"/>
      <c r="RAN113" s="364"/>
      <c r="RAO113" s="364"/>
      <c r="RAP113" s="364"/>
      <c r="RAQ113" s="364"/>
      <c r="RAR113" s="364"/>
      <c r="RAS113" s="364"/>
      <c r="RAT113" s="364"/>
      <c r="RAU113" s="364"/>
      <c r="RAV113" s="364"/>
      <c r="RAW113" s="364"/>
      <c r="RAX113" s="364"/>
      <c r="RAY113" s="364"/>
      <c r="RAZ113" s="364"/>
      <c r="RBA113" s="364"/>
      <c r="RBB113" s="364"/>
      <c r="RBC113" s="364"/>
      <c r="RBD113" s="364"/>
      <c r="RBE113" s="364"/>
      <c r="RBF113" s="364"/>
      <c r="RBG113" s="364"/>
      <c r="RBH113" s="364"/>
      <c r="RBI113" s="364"/>
      <c r="RBJ113" s="364"/>
      <c r="RBK113" s="364"/>
      <c r="RBL113" s="364"/>
      <c r="RBM113" s="364"/>
      <c r="RBN113" s="364"/>
      <c r="RBO113" s="364"/>
      <c r="RBP113" s="364"/>
      <c r="RBQ113" s="364"/>
      <c r="RBR113" s="364"/>
      <c r="RBS113" s="364"/>
      <c r="RBT113" s="364"/>
      <c r="RBU113" s="364"/>
      <c r="RBV113" s="364"/>
      <c r="RBW113" s="364"/>
      <c r="RBX113" s="364"/>
      <c r="RBY113" s="364"/>
      <c r="RBZ113" s="364"/>
      <c r="RCA113" s="364"/>
      <c r="RCB113" s="364"/>
      <c r="RCC113" s="364"/>
      <c r="RCD113" s="364"/>
      <c r="RCE113" s="364"/>
      <c r="RCF113" s="364"/>
      <c r="RCG113" s="364"/>
      <c r="RCH113" s="364"/>
      <c r="RCI113" s="364"/>
      <c r="RCJ113" s="364"/>
      <c r="RCK113" s="364"/>
      <c r="RCL113" s="364"/>
      <c r="RCM113" s="364"/>
      <c r="RCN113" s="364"/>
      <c r="RCO113" s="364"/>
      <c r="RCP113" s="364"/>
      <c r="RCQ113" s="364"/>
      <c r="RCR113" s="364"/>
      <c r="RCS113" s="364"/>
      <c r="RCT113" s="364"/>
      <c r="RCU113" s="364"/>
      <c r="RCV113" s="364"/>
      <c r="RCW113" s="364"/>
      <c r="RCX113" s="364"/>
      <c r="RCY113" s="364"/>
      <c r="RCZ113" s="364"/>
      <c r="RDA113" s="364"/>
      <c r="RDB113" s="364"/>
      <c r="RDC113" s="364"/>
      <c r="RDD113" s="364"/>
      <c r="RDE113" s="364"/>
      <c r="RDF113" s="364"/>
      <c r="RDG113" s="364"/>
      <c r="RDH113" s="364"/>
      <c r="RDI113" s="364"/>
      <c r="RDJ113" s="364"/>
      <c r="RDK113" s="364"/>
      <c r="RDL113" s="364"/>
      <c r="RDM113" s="364"/>
      <c r="RDN113" s="364"/>
      <c r="RDO113" s="364"/>
      <c r="RDP113" s="364"/>
      <c r="RDQ113" s="364"/>
      <c r="RDR113" s="364"/>
      <c r="RDS113" s="364"/>
      <c r="RDT113" s="364"/>
      <c r="RDU113" s="364"/>
      <c r="RDV113" s="364"/>
      <c r="RDW113" s="364"/>
      <c r="RDX113" s="364"/>
      <c r="RDY113" s="364"/>
      <c r="RDZ113" s="364"/>
      <c r="REA113" s="364"/>
      <c r="REB113" s="364"/>
      <c r="REC113" s="364"/>
      <c r="RED113" s="364"/>
      <c r="REE113" s="364"/>
      <c r="REF113" s="364"/>
      <c r="REG113" s="364"/>
      <c r="REH113" s="364"/>
      <c r="REI113" s="364"/>
      <c r="REJ113" s="364"/>
      <c r="REK113" s="364"/>
      <c r="REL113" s="364"/>
      <c r="REM113" s="364"/>
      <c r="REN113" s="364"/>
      <c r="REO113" s="364"/>
      <c r="REP113" s="364"/>
      <c r="REQ113" s="364"/>
      <c r="RER113" s="364"/>
      <c r="RES113" s="364"/>
      <c r="RET113" s="364"/>
      <c r="REU113" s="364"/>
      <c r="REV113" s="364"/>
      <c r="REW113" s="364"/>
      <c r="REX113" s="364"/>
      <c r="REY113" s="364"/>
      <c r="REZ113" s="364"/>
      <c r="RFA113" s="364"/>
      <c r="RFB113" s="364"/>
      <c r="RFC113" s="364"/>
      <c r="RFD113" s="364"/>
      <c r="RFE113" s="364"/>
      <c r="RFF113" s="364"/>
      <c r="RFG113" s="364"/>
      <c r="RFH113" s="364"/>
      <c r="RFI113" s="364"/>
      <c r="RFJ113" s="364"/>
      <c r="RFK113" s="364"/>
      <c r="RFL113" s="364"/>
      <c r="RFM113" s="364"/>
      <c r="RFN113" s="364"/>
      <c r="RFO113" s="364"/>
      <c r="RFP113" s="364"/>
      <c r="RFQ113" s="364"/>
      <c r="RFR113" s="364"/>
      <c r="RFS113" s="364"/>
      <c r="RFT113" s="364"/>
      <c r="RFU113" s="364"/>
      <c r="RFV113" s="364"/>
      <c r="RFW113" s="364"/>
      <c r="RFX113" s="364"/>
      <c r="RFY113" s="364"/>
      <c r="RFZ113" s="364"/>
      <c r="RGA113" s="364"/>
      <c r="RGB113" s="364"/>
      <c r="RGC113" s="364"/>
      <c r="RGD113" s="364"/>
      <c r="RGE113" s="364"/>
      <c r="RGF113" s="364"/>
      <c r="RGG113" s="364"/>
      <c r="RGH113" s="364"/>
      <c r="RGI113" s="364"/>
      <c r="RGJ113" s="364"/>
      <c r="RGK113" s="364"/>
      <c r="RGL113" s="364"/>
      <c r="RGM113" s="364"/>
      <c r="RGN113" s="364"/>
      <c r="RGO113" s="364"/>
      <c r="RGP113" s="364"/>
      <c r="RGQ113" s="364"/>
      <c r="RGR113" s="364"/>
      <c r="RGS113" s="364"/>
      <c r="RGT113" s="364"/>
      <c r="RGU113" s="364"/>
      <c r="RGV113" s="364"/>
      <c r="RGW113" s="364"/>
      <c r="RGX113" s="364"/>
      <c r="RGY113" s="364"/>
      <c r="RGZ113" s="364"/>
      <c r="RHA113" s="364"/>
      <c r="RHB113" s="364"/>
      <c r="RHC113" s="364"/>
      <c r="RHD113" s="364"/>
      <c r="RHE113" s="364"/>
      <c r="RHF113" s="364"/>
      <c r="RHG113" s="364"/>
      <c r="RHH113" s="364"/>
      <c r="RHI113" s="364"/>
      <c r="RHJ113" s="364"/>
      <c r="RHK113" s="364"/>
      <c r="RHL113" s="364"/>
      <c r="RHM113" s="364"/>
      <c r="RHN113" s="364"/>
      <c r="RHO113" s="364"/>
      <c r="RHP113" s="364"/>
      <c r="RHQ113" s="364"/>
      <c r="RHR113" s="364"/>
      <c r="RHS113" s="364"/>
      <c r="RHT113" s="364"/>
      <c r="RHU113" s="364"/>
      <c r="RHV113" s="364"/>
      <c r="RHW113" s="364"/>
      <c r="RHX113" s="364"/>
      <c r="RHY113" s="364"/>
      <c r="RHZ113" s="364"/>
      <c r="RIA113" s="364"/>
      <c r="RIB113" s="364"/>
      <c r="RIC113" s="364"/>
      <c r="RID113" s="364"/>
      <c r="RIE113" s="364"/>
      <c r="RIF113" s="364"/>
      <c r="RIG113" s="364"/>
      <c r="RIH113" s="364"/>
      <c r="RII113" s="364"/>
      <c r="RIJ113" s="364"/>
      <c r="RIK113" s="364"/>
      <c r="RIL113" s="364"/>
      <c r="RIM113" s="364"/>
      <c r="RIN113" s="364"/>
      <c r="RIO113" s="364"/>
      <c r="RIP113" s="364"/>
      <c r="RIQ113" s="364"/>
      <c r="RIR113" s="364"/>
      <c r="RIS113" s="364"/>
      <c r="RIT113" s="364"/>
      <c r="RIU113" s="364"/>
      <c r="RIV113" s="364"/>
      <c r="RIW113" s="364"/>
      <c r="RIX113" s="364"/>
      <c r="RIY113" s="364"/>
      <c r="RIZ113" s="364"/>
      <c r="RJA113" s="364"/>
      <c r="RJB113" s="364"/>
      <c r="RJC113" s="364"/>
      <c r="RJD113" s="364"/>
      <c r="RJE113" s="364"/>
      <c r="RJF113" s="364"/>
      <c r="RJG113" s="364"/>
      <c r="RJH113" s="364"/>
      <c r="RJI113" s="364"/>
      <c r="RJJ113" s="364"/>
      <c r="RJK113" s="364"/>
      <c r="RJL113" s="364"/>
      <c r="RJM113" s="364"/>
      <c r="RJN113" s="364"/>
      <c r="RJO113" s="364"/>
      <c r="RJP113" s="364"/>
      <c r="RJQ113" s="364"/>
      <c r="RJR113" s="364"/>
      <c r="RJS113" s="364"/>
      <c r="RJT113" s="364"/>
      <c r="RJU113" s="364"/>
      <c r="RJV113" s="364"/>
      <c r="RJW113" s="364"/>
      <c r="RJX113" s="364"/>
      <c r="RJY113" s="364"/>
      <c r="RJZ113" s="364"/>
      <c r="RKA113" s="364"/>
      <c r="RKB113" s="364"/>
      <c r="RKC113" s="364"/>
      <c r="RKD113" s="364"/>
      <c r="RKE113" s="364"/>
      <c r="RKF113" s="364"/>
      <c r="RKG113" s="364"/>
      <c r="RKH113" s="364"/>
      <c r="RKI113" s="364"/>
      <c r="RKJ113" s="364"/>
      <c r="RKK113" s="364"/>
      <c r="RKL113" s="364"/>
      <c r="RKM113" s="364"/>
      <c r="RKN113" s="364"/>
      <c r="RKO113" s="364"/>
      <c r="RKP113" s="364"/>
      <c r="RKQ113" s="364"/>
      <c r="RKR113" s="364"/>
      <c r="RKS113" s="364"/>
      <c r="RKT113" s="364"/>
      <c r="RKU113" s="364"/>
      <c r="RKV113" s="364"/>
      <c r="RKW113" s="364"/>
      <c r="RKX113" s="364"/>
      <c r="RKY113" s="364"/>
      <c r="RKZ113" s="364"/>
      <c r="RLA113" s="364"/>
      <c r="RLB113" s="364"/>
      <c r="RLC113" s="364"/>
      <c r="RLD113" s="364"/>
      <c r="RLE113" s="364"/>
      <c r="RLF113" s="364"/>
      <c r="RLG113" s="364"/>
      <c r="RLH113" s="364"/>
      <c r="RLI113" s="364"/>
      <c r="RLJ113" s="364"/>
      <c r="RLK113" s="364"/>
      <c r="RLL113" s="364"/>
      <c r="RLM113" s="364"/>
      <c r="RLN113" s="364"/>
      <c r="RLO113" s="364"/>
      <c r="RLP113" s="364"/>
      <c r="RLQ113" s="364"/>
      <c r="RLR113" s="364"/>
      <c r="RLS113" s="364"/>
      <c r="RLT113" s="364"/>
      <c r="RLU113" s="364"/>
      <c r="RLV113" s="364"/>
      <c r="RLW113" s="364"/>
      <c r="RLX113" s="364"/>
      <c r="RLY113" s="364"/>
      <c r="RLZ113" s="364"/>
      <c r="RMA113" s="364"/>
      <c r="RMB113" s="364"/>
      <c r="RMC113" s="364"/>
      <c r="RMD113" s="364"/>
      <c r="RME113" s="364"/>
      <c r="RMF113" s="364"/>
      <c r="RMG113" s="364"/>
      <c r="RMH113" s="364"/>
      <c r="RMI113" s="364"/>
      <c r="RMJ113" s="364"/>
      <c r="RMK113" s="364"/>
      <c r="RML113" s="364"/>
      <c r="RMM113" s="364"/>
      <c r="RMN113" s="364"/>
      <c r="RMO113" s="364"/>
      <c r="RMP113" s="364"/>
      <c r="RMQ113" s="364"/>
      <c r="RMR113" s="364"/>
      <c r="RMS113" s="364"/>
      <c r="RMT113" s="364"/>
      <c r="RMU113" s="364"/>
      <c r="RMV113" s="364"/>
      <c r="RMW113" s="364"/>
      <c r="RMX113" s="364"/>
      <c r="RMY113" s="364"/>
      <c r="RMZ113" s="364"/>
      <c r="RNA113" s="364"/>
      <c r="RNB113" s="364"/>
      <c r="RNC113" s="364"/>
      <c r="RND113" s="364"/>
      <c r="RNE113" s="364"/>
      <c r="RNF113" s="364"/>
      <c r="RNG113" s="364"/>
      <c r="RNH113" s="364"/>
      <c r="RNI113" s="364"/>
      <c r="RNJ113" s="364"/>
      <c r="RNK113" s="364"/>
      <c r="RNL113" s="364"/>
      <c r="RNM113" s="364"/>
      <c r="RNN113" s="364"/>
      <c r="RNO113" s="364"/>
      <c r="RNP113" s="364"/>
      <c r="RNQ113" s="364"/>
      <c r="RNR113" s="364"/>
      <c r="RNS113" s="364"/>
      <c r="RNT113" s="364"/>
      <c r="RNU113" s="364"/>
      <c r="RNV113" s="364"/>
      <c r="RNW113" s="364"/>
      <c r="RNX113" s="364"/>
      <c r="RNY113" s="364"/>
      <c r="RNZ113" s="364"/>
      <c r="ROA113" s="364"/>
      <c r="ROB113" s="364"/>
      <c r="ROC113" s="364"/>
      <c r="ROD113" s="364"/>
      <c r="ROE113" s="364"/>
      <c r="ROF113" s="364"/>
      <c r="ROG113" s="364"/>
      <c r="ROH113" s="364"/>
      <c r="ROI113" s="364"/>
      <c r="ROJ113" s="364"/>
      <c r="ROK113" s="364"/>
      <c r="ROL113" s="364"/>
      <c r="ROM113" s="364"/>
      <c r="RON113" s="364"/>
      <c r="ROO113" s="364"/>
      <c r="ROP113" s="364"/>
      <c r="ROQ113" s="364"/>
      <c r="ROR113" s="364"/>
      <c r="ROS113" s="364"/>
      <c r="ROT113" s="364"/>
      <c r="ROU113" s="364"/>
      <c r="ROV113" s="364"/>
      <c r="ROW113" s="364"/>
      <c r="ROX113" s="364"/>
      <c r="ROY113" s="364"/>
      <c r="ROZ113" s="364"/>
      <c r="RPA113" s="364"/>
      <c r="RPB113" s="364"/>
      <c r="RPC113" s="364"/>
      <c r="RPD113" s="364"/>
      <c r="RPE113" s="364"/>
      <c r="RPF113" s="364"/>
      <c r="RPG113" s="364"/>
      <c r="RPH113" s="364"/>
      <c r="RPI113" s="364"/>
      <c r="RPJ113" s="364"/>
      <c r="RPK113" s="364"/>
      <c r="RPL113" s="364"/>
      <c r="RPM113" s="364"/>
      <c r="RPN113" s="364"/>
      <c r="RPO113" s="364"/>
      <c r="RPP113" s="364"/>
      <c r="RPQ113" s="364"/>
      <c r="RPR113" s="364"/>
      <c r="RPS113" s="364"/>
      <c r="RPT113" s="364"/>
      <c r="RPU113" s="364"/>
      <c r="RPV113" s="364"/>
      <c r="RPW113" s="364"/>
      <c r="RPX113" s="364"/>
      <c r="RPY113" s="364"/>
      <c r="RPZ113" s="364"/>
      <c r="RQA113" s="364"/>
      <c r="RQB113" s="364"/>
      <c r="RQC113" s="364"/>
      <c r="RQD113" s="364"/>
      <c r="RQE113" s="364"/>
      <c r="RQF113" s="364"/>
      <c r="RQG113" s="364"/>
      <c r="RQH113" s="364"/>
      <c r="RQI113" s="364"/>
      <c r="RQJ113" s="364"/>
      <c r="RQK113" s="364"/>
      <c r="RQL113" s="364"/>
      <c r="RQM113" s="364"/>
      <c r="RQN113" s="364"/>
      <c r="RQO113" s="364"/>
      <c r="RQP113" s="364"/>
      <c r="RQQ113" s="364"/>
      <c r="RQR113" s="364"/>
      <c r="RQS113" s="364"/>
      <c r="RQT113" s="364"/>
      <c r="RQU113" s="364"/>
      <c r="RQV113" s="364"/>
      <c r="RQW113" s="364"/>
      <c r="RQX113" s="364"/>
      <c r="RQY113" s="364"/>
      <c r="RQZ113" s="364"/>
      <c r="RRA113" s="364"/>
      <c r="RRB113" s="364"/>
      <c r="RRC113" s="364"/>
      <c r="RRD113" s="364"/>
      <c r="RRE113" s="364"/>
      <c r="RRF113" s="364"/>
      <c r="RRG113" s="364"/>
      <c r="RRH113" s="364"/>
      <c r="RRI113" s="364"/>
      <c r="RRJ113" s="364"/>
      <c r="RRK113" s="364"/>
      <c r="RRL113" s="364"/>
      <c r="RRM113" s="364"/>
      <c r="RRN113" s="364"/>
      <c r="RRO113" s="364"/>
      <c r="RRP113" s="364"/>
      <c r="RRQ113" s="364"/>
      <c r="RRR113" s="364"/>
      <c r="RRS113" s="364"/>
      <c r="RRT113" s="364"/>
      <c r="RRU113" s="364"/>
      <c r="RRV113" s="364"/>
      <c r="RRW113" s="364"/>
      <c r="RRX113" s="364"/>
      <c r="RRY113" s="364"/>
      <c r="RRZ113" s="364"/>
      <c r="RSA113" s="364"/>
      <c r="RSB113" s="364"/>
      <c r="RSC113" s="364"/>
      <c r="RSD113" s="364"/>
      <c r="RSE113" s="364"/>
      <c r="RSF113" s="364"/>
      <c r="RSG113" s="364"/>
      <c r="RSH113" s="364"/>
      <c r="RSI113" s="364"/>
      <c r="RSJ113" s="364"/>
      <c r="RSK113" s="364"/>
      <c r="RSL113" s="364"/>
      <c r="RSM113" s="364"/>
      <c r="RSN113" s="364"/>
      <c r="RSO113" s="364"/>
      <c r="RSP113" s="364"/>
      <c r="RSQ113" s="364"/>
      <c r="RSR113" s="364"/>
      <c r="RSS113" s="364"/>
      <c r="RST113" s="364"/>
      <c r="RSU113" s="364"/>
      <c r="RSV113" s="364"/>
      <c r="RSW113" s="364"/>
      <c r="RSX113" s="364"/>
      <c r="RSY113" s="364"/>
      <c r="RSZ113" s="364"/>
      <c r="RTA113" s="364"/>
      <c r="RTB113" s="364"/>
      <c r="RTC113" s="364"/>
      <c r="RTD113" s="364"/>
      <c r="RTE113" s="364"/>
      <c r="RTF113" s="364"/>
      <c r="RTG113" s="364"/>
      <c r="RTH113" s="364"/>
      <c r="RTI113" s="364"/>
      <c r="RTJ113" s="364"/>
      <c r="RTK113" s="364"/>
      <c r="RTL113" s="364"/>
      <c r="RTM113" s="364"/>
      <c r="RTN113" s="364"/>
      <c r="RTO113" s="364"/>
      <c r="RTP113" s="364"/>
      <c r="RTQ113" s="364"/>
      <c r="RTR113" s="364"/>
      <c r="RTS113" s="364"/>
      <c r="RTT113" s="364"/>
      <c r="RTU113" s="364"/>
      <c r="RTV113" s="364"/>
      <c r="RTW113" s="364"/>
      <c r="RTX113" s="364"/>
      <c r="RTY113" s="364"/>
      <c r="RTZ113" s="364"/>
      <c r="RUA113" s="364"/>
      <c r="RUB113" s="364"/>
      <c r="RUC113" s="364"/>
      <c r="RUD113" s="364"/>
      <c r="RUE113" s="364"/>
      <c r="RUF113" s="364"/>
      <c r="RUG113" s="364"/>
      <c r="RUH113" s="364"/>
      <c r="RUI113" s="364"/>
      <c r="RUJ113" s="364"/>
      <c r="RUK113" s="364"/>
      <c r="RUL113" s="364"/>
      <c r="RUM113" s="364"/>
      <c r="RUN113" s="364"/>
      <c r="RUO113" s="364"/>
      <c r="RUP113" s="364"/>
      <c r="RUQ113" s="364"/>
      <c r="RUR113" s="364"/>
      <c r="RUS113" s="364"/>
      <c r="RUT113" s="364"/>
      <c r="RUU113" s="364"/>
      <c r="RUV113" s="364"/>
      <c r="RUW113" s="364"/>
      <c r="RUX113" s="364"/>
      <c r="RUY113" s="364"/>
      <c r="RUZ113" s="364"/>
      <c r="RVA113" s="364"/>
      <c r="RVB113" s="364"/>
      <c r="RVC113" s="364"/>
      <c r="RVD113" s="364"/>
      <c r="RVE113" s="364"/>
      <c r="RVF113" s="364"/>
      <c r="RVG113" s="364"/>
      <c r="RVH113" s="364"/>
      <c r="RVI113" s="364"/>
      <c r="RVJ113" s="364"/>
      <c r="RVK113" s="364"/>
      <c r="RVL113" s="364"/>
      <c r="RVM113" s="364"/>
      <c r="RVN113" s="364"/>
      <c r="RVO113" s="364"/>
      <c r="RVP113" s="364"/>
      <c r="RVQ113" s="364"/>
      <c r="RVR113" s="364"/>
      <c r="RVS113" s="364"/>
      <c r="RVT113" s="364"/>
      <c r="RVU113" s="364"/>
      <c r="RVV113" s="364"/>
      <c r="RVW113" s="364"/>
      <c r="RVX113" s="364"/>
      <c r="RVY113" s="364"/>
      <c r="RVZ113" s="364"/>
      <c r="RWA113" s="364"/>
      <c r="RWB113" s="364"/>
      <c r="RWC113" s="364"/>
      <c r="RWD113" s="364"/>
      <c r="RWE113" s="364"/>
      <c r="RWF113" s="364"/>
      <c r="RWG113" s="364"/>
      <c r="RWH113" s="364"/>
      <c r="RWI113" s="364"/>
      <c r="RWJ113" s="364"/>
      <c r="RWK113" s="364"/>
      <c r="RWL113" s="364"/>
      <c r="RWM113" s="364"/>
      <c r="RWN113" s="364"/>
      <c r="RWO113" s="364"/>
      <c r="RWP113" s="364"/>
      <c r="RWQ113" s="364"/>
      <c r="RWR113" s="364"/>
      <c r="RWS113" s="364"/>
      <c r="RWT113" s="364"/>
      <c r="RWU113" s="364"/>
      <c r="RWV113" s="364"/>
      <c r="RWW113" s="364"/>
      <c r="RWX113" s="364"/>
      <c r="RWY113" s="364"/>
      <c r="RWZ113" s="364"/>
      <c r="RXA113" s="364"/>
      <c r="RXB113" s="364"/>
      <c r="RXC113" s="364"/>
      <c r="RXD113" s="364"/>
      <c r="RXE113" s="364"/>
      <c r="RXF113" s="364"/>
      <c r="RXG113" s="364"/>
      <c r="RXH113" s="364"/>
      <c r="RXI113" s="364"/>
      <c r="RXJ113" s="364"/>
      <c r="RXK113" s="364"/>
      <c r="RXL113" s="364"/>
      <c r="RXM113" s="364"/>
      <c r="RXN113" s="364"/>
      <c r="RXO113" s="364"/>
      <c r="RXP113" s="364"/>
      <c r="RXQ113" s="364"/>
      <c r="RXR113" s="364"/>
      <c r="RXS113" s="364"/>
      <c r="RXT113" s="364"/>
      <c r="RXU113" s="364"/>
      <c r="RXV113" s="364"/>
      <c r="RXW113" s="364"/>
      <c r="RXX113" s="364"/>
      <c r="RXY113" s="364"/>
      <c r="RXZ113" s="364"/>
      <c r="RYA113" s="364"/>
      <c r="RYB113" s="364"/>
      <c r="RYC113" s="364"/>
      <c r="RYD113" s="364"/>
      <c r="RYE113" s="364"/>
      <c r="RYF113" s="364"/>
      <c r="RYG113" s="364"/>
      <c r="RYH113" s="364"/>
      <c r="RYI113" s="364"/>
      <c r="RYJ113" s="364"/>
      <c r="RYK113" s="364"/>
      <c r="RYL113" s="364"/>
      <c r="RYM113" s="364"/>
      <c r="RYN113" s="364"/>
      <c r="RYO113" s="364"/>
      <c r="RYP113" s="364"/>
      <c r="RYQ113" s="364"/>
      <c r="RYR113" s="364"/>
      <c r="RYS113" s="364"/>
      <c r="RYT113" s="364"/>
      <c r="RYU113" s="364"/>
      <c r="RYV113" s="364"/>
      <c r="RYW113" s="364"/>
      <c r="RYX113" s="364"/>
      <c r="RYY113" s="364"/>
      <c r="RYZ113" s="364"/>
      <c r="RZA113" s="364"/>
      <c r="RZB113" s="364"/>
      <c r="RZC113" s="364"/>
      <c r="RZD113" s="364"/>
      <c r="RZE113" s="364"/>
      <c r="RZF113" s="364"/>
      <c r="RZG113" s="364"/>
      <c r="RZH113" s="364"/>
      <c r="RZI113" s="364"/>
      <c r="RZJ113" s="364"/>
      <c r="RZK113" s="364"/>
      <c r="RZL113" s="364"/>
      <c r="RZM113" s="364"/>
      <c r="RZN113" s="364"/>
      <c r="RZO113" s="364"/>
      <c r="RZP113" s="364"/>
      <c r="RZQ113" s="364"/>
      <c r="RZR113" s="364"/>
      <c r="RZS113" s="364"/>
      <c r="RZT113" s="364"/>
      <c r="RZU113" s="364"/>
      <c r="RZV113" s="364"/>
      <c r="RZW113" s="364"/>
      <c r="RZX113" s="364"/>
      <c r="RZY113" s="364"/>
      <c r="RZZ113" s="364"/>
      <c r="SAA113" s="364"/>
      <c r="SAB113" s="364"/>
      <c r="SAC113" s="364"/>
      <c r="SAD113" s="364"/>
      <c r="SAE113" s="364"/>
      <c r="SAF113" s="364"/>
      <c r="SAG113" s="364"/>
      <c r="SAH113" s="364"/>
      <c r="SAI113" s="364"/>
      <c r="SAJ113" s="364"/>
      <c r="SAK113" s="364"/>
      <c r="SAL113" s="364"/>
      <c r="SAM113" s="364"/>
      <c r="SAN113" s="364"/>
      <c r="SAO113" s="364"/>
      <c r="SAP113" s="364"/>
      <c r="SAQ113" s="364"/>
      <c r="SAR113" s="364"/>
      <c r="SAS113" s="364"/>
      <c r="SAT113" s="364"/>
      <c r="SAU113" s="364"/>
      <c r="SAV113" s="364"/>
      <c r="SAW113" s="364"/>
      <c r="SAX113" s="364"/>
      <c r="SAY113" s="364"/>
      <c r="SAZ113" s="364"/>
      <c r="SBA113" s="364"/>
      <c r="SBB113" s="364"/>
      <c r="SBC113" s="364"/>
      <c r="SBD113" s="364"/>
      <c r="SBE113" s="364"/>
      <c r="SBF113" s="364"/>
      <c r="SBG113" s="364"/>
      <c r="SBH113" s="364"/>
      <c r="SBI113" s="364"/>
      <c r="SBJ113" s="364"/>
      <c r="SBK113" s="364"/>
      <c r="SBL113" s="364"/>
      <c r="SBM113" s="364"/>
      <c r="SBN113" s="364"/>
      <c r="SBO113" s="364"/>
      <c r="SBP113" s="364"/>
      <c r="SBQ113" s="364"/>
      <c r="SBR113" s="364"/>
      <c r="SBS113" s="364"/>
      <c r="SBT113" s="364"/>
      <c r="SBU113" s="364"/>
      <c r="SBV113" s="364"/>
      <c r="SBW113" s="364"/>
      <c r="SBX113" s="364"/>
      <c r="SBY113" s="364"/>
      <c r="SBZ113" s="364"/>
      <c r="SCA113" s="364"/>
      <c r="SCB113" s="364"/>
      <c r="SCC113" s="364"/>
      <c r="SCD113" s="364"/>
      <c r="SCE113" s="364"/>
      <c r="SCF113" s="364"/>
      <c r="SCG113" s="364"/>
      <c r="SCH113" s="364"/>
      <c r="SCI113" s="364"/>
      <c r="SCJ113" s="364"/>
      <c r="SCK113" s="364"/>
      <c r="SCL113" s="364"/>
      <c r="SCM113" s="364"/>
      <c r="SCN113" s="364"/>
      <c r="SCO113" s="364"/>
      <c r="SCP113" s="364"/>
      <c r="SCQ113" s="364"/>
      <c r="SCR113" s="364"/>
      <c r="SCS113" s="364"/>
      <c r="SCT113" s="364"/>
      <c r="SCU113" s="364"/>
      <c r="SCV113" s="364"/>
      <c r="SCW113" s="364"/>
      <c r="SCX113" s="364"/>
      <c r="SCY113" s="364"/>
      <c r="SCZ113" s="364"/>
      <c r="SDA113" s="364"/>
      <c r="SDB113" s="364"/>
      <c r="SDC113" s="364"/>
      <c r="SDD113" s="364"/>
      <c r="SDE113" s="364"/>
      <c r="SDF113" s="364"/>
      <c r="SDG113" s="364"/>
      <c r="SDH113" s="364"/>
      <c r="SDI113" s="364"/>
      <c r="SDJ113" s="364"/>
      <c r="SDK113" s="364"/>
      <c r="SDL113" s="364"/>
      <c r="SDM113" s="364"/>
      <c r="SDN113" s="364"/>
      <c r="SDO113" s="364"/>
      <c r="SDP113" s="364"/>
      <c r="SDQ113" s="364"/>
      <c r="SDR113" s="364"/>
      <c r="SDS113" s="364"/>
      <c r="SDT113" s="364"/>
      <c r="SDU113" s="364"/>
      <c r="SDV113" s="364"/>
      <c r="SDW113" s="364"/>
      <c r="SDX113" s="364"/>
      <c r="SDY113" s="364"/>
      <c r="SDZ113" s="364"/>
      <c r="SEA113" s="364"/>
      <c r="SEB113" s="364"/>
      <c r="SEC113" s="364"/>
      <c r="SED113" s="364"/>
      <c r="SEE113" s="364"/>
      <c r="SEF113" s="364"/>
      <c r="SEG113" s="364"/>
      <c r="SEH113" s="364"/>
      <c r="SEI113" s="364"/>
      <c r="SEJ113" s="364"/>
      <c r="SEK113" s="364"/>
      <c r="SEL113" s="364"/>
      <c r="SEM113" s="364"/>
      <c r="SEN113" s="364"/>
      <c r="SEO113" s="364"/>
      <c r="SEP113" s="364"/>
      <c r="SEQ113" s="364"/>
      <c r="SER113" s="364"/>
      <c r="SES113" s="364"/>
      <c r="SET113" s="364"/>
      <c r="SEU113" s="364"/>
      <c r="SEV113" s="364"/>
      <c r="SEW113" s="364"/>
      <c r="SEX113" s="364"/>
      <c r="SEY113" s="364"/>
      <c r="SEZ113" s="364"/>
      <c r="SFA113" s="364"/>
      <c r="SFB113" s="364"/>
      <c r="SFC113" s="364"/>
      <c r="SFD113" s="364"/>
      <c r="SFE113" s="364"/>
      <c r="SFF113" s="364"/>
      <c r="SFG113" s="364"/>
      <c r="SFH113" s="364"/>
      <c r="SFI113" s="364"/>
      <c r="SFJ113" s="364"/>
      <c r="SFK113" s="364"/>
      <c r="SFL113" s="364"/>
      <c r="SFM113" s="364"/>
      <c r="SFN113" s="364"/>
      <c r="SFO113" s="364"/>
      <c r="SFP113" s="364"/>
      <c r="SFQ113" s="364"/>
      <c r="SFR113" s="364"/>
      <c r="SFS113" s="364"/>
      <c r="SFT113" s="364"/>
      <c r="SFU113" s="364"/>
      <c r="SFV113" s="364"/>
      <c r="SFW113" s="364"/>
      <c r="SFX113" s="364"/>
      <c r="SFY113" s="364"/>
      <c r="SFZ113" s="364"/>
      <c r="SGA113" s="364"/>
      <c r="SGB113" s="364"/>
      <c r="SGC113" s="364"/>
      <c r="SGD113" s="364"/>
      <c r="SGE113" s="364"/>
      <c r="SGF113" s="364"/>
      <c r="SGG113" s="364"/>
      <c r="SGH113" s="364"/>
      <c r="SGI113" s="364"/>
      <c r="SGJ113" s="364"/>
      <c r="SGK113" s="364"/>
      <c r="SGL113" s="364"/>
      <c r="SGM113" s="364"/>
      <c r="SGN113" s="364"/>
      <c r="SGO113" s="364"/>
      <c r="SGP113" s="364"/>
      <c r="SGQ113" s="364"/>
      <c r="SGR113" s="364"/>
      <c r="SGS113" s="364"/>
      <c r="SGT113" s="364"/>
      <c r="SGU113" s="364"/>
      <c r="SGV113" s="364"/>
      <c r="SGW113" s="364"/>
      <c r="SGX113" s="364"/>
      <c r="SGY113" s="364"/>
      <c r="SGZ113" s="364"/>
      <c r="SHA113" s="364"/>
      <c r="SHB113" s="364"/>
      <c r="SHC113" s="364"/>
      <c r="SHD113" s="364"/>
      <c r="SHE113" s="364"/>
      <c r="SHF113" s="364"/>
      <c r="SHG113" s="364"/>
      <c r="SHH113" s="364"/>
      <c r="SHI113" s="364"/>
      <c r="SHJ113" s="364"/>
      <c r="SHK113" s="364"/>
      <c r="SHL113" s="364"/>
      <c r="SHM113" s="364"/>
      <c r="SHN113" s="364"/>
      <c r="SHO113" s="364"/>
      <c r="SHP113" s="364"/>
      <c r="SHQ113" s="364"/>
      <c r="SHR113" s="364"/>
      <c r="SHS113" s="364"/>
      <c r="SHT113" s="364"/>
      <c r="SHU113" s="364"/>
      <c r="SHV113" s="364"/>
      <c r="SHW113" s="364"/>
      <c r="SHX113" s="364"/>
      <c r="SHY113" s="364"/>
      <c r="SHZ113" s="364"/>
      <c r="SIA113" s="364"/>
      <c r="SIB113" s="364"/>
      <c r="SIC113" s="364"/>
      <c r="SID113" s="364"/>
      <c r="SIE113" s="364"/>
      <c r="SIF113" s="364"/>
      <c r="SIG113" s="364"/>
      <c r="SIH113" s="364"/>
      <c r="SII113" s="364"/>
      <c r="SIJ113" s="364"/>
      <c r="SIK113" s="364"/>
      <c r="SIL113" s="364"/>
      <c r="SIM113" s="364"/>
      <c r="SIN113" s="364"/>
      <c r="SIO113" s="364"/>
      <c r="SIP113" s="364"/>
      <c r="SIQ113" s="364"/>
      <c r="SIR113" s="364"/>
      <c r="SIS113" s="364"/>
      <c r="SIT113" s="364"/>
      <c r="SIU113" s="364"/>
      <c r="SIV113" s="364"/>
      <c r="SIW113" s="364"/>
      <c r="SIX113" s="364"/>
      <c r="SIY113" s="364"/>
      <c r="SIZ113" s="364"/>
      <c r="SJA113" s="364"/>
      <c r="SJB113" s="364"/>
      <c r="SJC113" s="364"/>
      <c r="SJD113" s="364"/>
      <c r="SJE113" s="364"/>
      <c r="SJF113" s="364"/>
      <c r="SJG113" s="364"/>
      <c r="SJH113" s="364"/>
      <c r="SJI113" s="364"/>
      <c r="SJJ113" s="364"/>
      <c r="SJK113" s="364"/>
      <c r="SJL113" s="364"/>
      <c r="SJM113" s="364"/>
      <c r="SJN113" s="364"/>
      <c r="SJO113" s="364"/>
      <c r="SJP113" s="364"/>
      <c r="SJQ113" s="364"/>
      <c r="SJR113" s="364"/>
      <c r="SJS113" s="364"/>
      <c r="SJT113" s="364"/>
      <c r="SJU113" s="364"/>
      <c r="SJV113" s="364"/>
      <c r="SJW113" s="364"/>
      <c r="SJX113" s="364"/>
      <c r="SJY113" s="364"/>
      <c r="SJZ113" s="364"/>
      <c r="SKA113" s="364"/>
      <c r="SKB113" s="364"/>
      <c r="SKC113" s="364"/>
      <c r="SKD113" s="364"/>
      <c r="SKE113" s="364"/>
      <c r="SKF113" s="364"/>
      <c r="SKG113" s="364"/>
      <c r="SKH113" s="364"/>
      <c r="SKI113" s="364"/>
      <c r="SKJ113" s="364"/>
      <c r="SKK113" s="364"/>
      <c r="SKL113" s="364"/>
      <c r="SKM113" s="364"/>
      <c r="SKN113" s="364"/>
      <c r="SKO113" s="364"/>
      <c r="SKP113" s="364"/>
      <c r="SKQ113" s="364"/>
      <c r="SKR113" s="364"/>
      <c r="SKS113" s="364"/>
      <c r="SKT113" s="364"/>
      <c r="SKU113" s="364"/>
      <c r="SKV113" s="364"/>
      <c r="SKW113" s="364"/>
      <c r="SKX113" s="364"/>
      <c r="SKY113" s="364"/>
      <c r="SKZ113" s="364"/>
      <c r="SLA113" s="364"/>
      <c r="SLB113" s="364"/>
      <c r="SLC113" s="364"/>
      <c r="SLD113" s="364"/>
      <c r="SLE113" s="364"/>
      <c r="SLF113" s="364"/>
      <c r="SLG113" s="364"/>
      <c r="SLH113" s="364"/>
      <c r="SLI113" s="364"/>
      <c r="SLJ113" s="364"/>
      <c r="SLK113" s="364"/>
      <c r="SLL113" s="364"/>
      <c r="SLM113" s="364"/>
      <c r="SLN113" s="364"/>
      <c r="SLO113" s="364"/>
      <c r="SLP113" s="364"/>
      <c r="SLQ113" s="364"/>
      <c r="SLR113" s="364"/>
      <c r="SLS113" s="364"/>
      <c r="SLT113" s="364"/>
      <c r="SLU113" s="364"/>
      <c r="SLV113" s="364"/>
      <c r="SLW113" s="364"/>
      <c r="SLX113" s="364"/>
      <c r="SLY113" s="364"/>
      <c r="SLZ113" s="364"/>
      <c r="SMA113" s="364"/>
      <c r="SMB113" s="364"/>
      <c r="SMC113" s="364"/>
      <c r="SMD113" s="364"/>
      <c r="SME113" s="364"/>
      <c r="SMF113" s="364"/>
      <c r="SMG113" s="364"/>
      <c r="SMH113" s="364"/>
      <c r="SMI113" s="364"/>
      <c r="SMJ113" s="364"/>
      <c r="SMK113" s="364"/>
      <c r="SML113" s="364"/>
      <c r="SMM113" s="364"/>
      <c r="SMN113" s="364"/>
      <c r="SMO113" s="364"/>
      <c r="SMP113" s="364"/>
      <c r="SMQ113" s="364"/>
      <c r="SMR113" s="364"/>
      <c r="SMS113" s="364"/>
      <c r="SMT113" s="364"/>
      <c r="SMU113" s="364"/>
      <c r="SMV113" s="364"/>
      <c r="SMW113" s="364"/>
      <c r="SMX113" s="364"/>
      <c r="SMY113" s="364"/>
      <c r="SMZ113" s="364"/>
      <c r="SNA113" s="364"/>
      <c r="SNB113" s="364"/>
      <c r="SNC113" s="364"/>
      <c r="SND113" s="364"/>
      <c r="SNE113" s="364"/>
      <c r="SNF113" s="364"/>
      <c r="SNG113" s="364"/>
      <c r="SNH113" s="364"/>
      <c r="SNI113" s="364"/>
      <c r="SNJ113" s="364"/>
      <c r="SNK113" s="364"/>
      <c r="SNL113" s="364"/>
      <c r="SNM113" s="364"/>
      <c r="SNN113" s="364"/>
      <c r="SNO113" s="364"/>
      <c r="SNP113" s="364"/>
      <c r="SNQ113" s="364"/>
      <c r="SNR113" s="364"/>
      <c r="SNS113" s="364"/>
      <c r="SNT113" s="364"/>
      <c r="SNU113" s="364"/>
      <c r="SNV113" s="364"/>
      <c r="SNW113" s="364"/>
      <c r="SNX113" s="364"/>
      <c r="SNY113" s="364"/>
      <c r="SNZ113" s="364"/>
      <c r="SOA113" s="364"/>
      <c r="SOB113" s="364"/>
      <c r="SOC113" s="364"/>
      <c r="SOD113" s="364"/>
      <c r="SOE113" s="364"/>
      <c r="SOF113" s="364"/>
      <c r="SOG113" s="364"/>
      <c r="SOH113" s="364"/>
      <c r="SOI113" s="364"/>
      <c r="SOJ113" s="364"/>
      <c r="SOK113" s="364"/>
      <c r="SOL113" s="364"/>
      <c r="SOM113" s="364"/>
      <c r="SON113" s="364"/>
      <c r="SOO113" s="364"/>
      <c r="SOP113" s="364"/>
      <c r="SOQ113" s="364"/>
      <c r="SOR113" s="364"/>
      <c r="SOS113" s="364"/>
      <c r="SOT113" s="364"/>
      <c r="SOU113" s="364"/>
      <c r="SOV113" s="364"/>
      <c r="SOW113" s="364"/>
      <c r="SOX113" s="364"/>
      <c r="SOY113" s="364"/>
      <c r="SOZ113" s="364"/>
      <c r="SPA113" s="364"/>
      <c r="SPB113" s="364"/>
      <c r="SPC113" s="364"/>
      <c r="SPD113" s="364"/>
      <c r="SPE113" s="364"/>
      <c r="SPF113" s="364"/>
      <c r="SPG113" s="364"/>
      <c r="SPH113" s="364"/>
      <c r="SPI113" s="364"/>
      <c r="SPJ113" s="364"/>
      <c r="SPK113" s="364"/>
      <c r="SPL113" s="364"/>
      <c r="SPM113" s="364"/>
      <c r="SPN113" s="364"/>
      <c r="SPO113" s="364"/>
      <c r="SPP113" s="364"/>
      <c r="SPQ113" s="364"/>
      <c r="SPR113" s="364"/>
      <c r="SPS113" s="364"/>
      <c r="SPT113" s="364"/>
      <c r="SPU113" s="364"/>
      <c r="SPV113" s="364"/>
      <c r="SPW113" s="364"/>
      <c r="SPX113" s="364"/>
      <c r="SPY113" s="364"/>
      <c r="SPZ113" s="364"/>
      <c r="SQA113" s="364"/>
      <c r="SQB113" s="364"/>
      <c r="SQC113" s="364"/>
      <c r="SQD113" s="364"/>
      <c r="SQE113" s="364"/>
      <c r="SQF113" s="364"/>
      <c r="SQG113" s="364"/>
      <c r="SQH113" s="364"/>
      <c r="SQI113" s="364"/>
      <c r="SQJ113" s="364"/>
      <c r="SQK113" s="364"/>
      <c r="SQL113" s="364"/>
      <c r="SQM113" s="364"/>
      <c r="SQN113" s="364"/>
      <c r="SQO113" s="364"/>
      <c r="SQP113" s="364"/>
      <c r="SQQ113" s="364"/>
      <c r="SQR113" s="364"/>
      <c r="SQS113" s="364"/>
      <c r="SQT113" s="364"/>
      <c r="SQU113" s="364"/>
      <c r="SQV113" s="364"/>
      <c r="SQW113" s="364"/>
      <c r="SQX113" s="364"/>
      <c r="SQY113" s="364"/>
      <c r="SQZ113" s="364"/>
      <c r="SRA113" s="364"/>
      <c r="SRB113" s="364"/>
      <c r="SRC113" s="364"/>
      <c r="SRD113" s="364"/>
      <c r="SRE113" s="364"/>
      <c r="SRF113" s="364"/>
      <c r="SRG113" s="364"/>
      <c r="SRH113" s="364"/>
      <c r="SRI113" s="364"/>
      <c r="SRJ113" s="364"/>
      <c r="SRK113" s="364"/>
      <c r="SRL113" s="364"/>
      <c r="SRM113" s="364"/>
      <c r="SRN113" s="364"/>
      <c r="SRO113" s="364"/>
      <c r="SRP113" s="364"/>
      <c r="SRQ113" s="364"/>
      <c r="SRR113" s="364"/>
      <c r="SRS113" s="364"/>
      <c r="SRT113" s="364"/>
      <c r="SRU113" s="364"/>
      <c r="SRV113" s="364"/>
      <c r="SRW113" s="364"/>
      <c r="SRX113" s="364"/>
      <c r="SRY113" s="364"/>
      <c r="SRZ113" s="364"/>
      <c r="SSA113" s="364"/>
      <c r="SSB113" s="364"/>
      <c r="SSC113" s="364"/>
      <c r="SSD113" s="364"/>
      <c r="SSE113" s="364"/>
      <c r="SSF113" s="364"/>
      <c r="SSG113" s="364"/>
      <c r="SSH113" s="364"/>
      <c r="SSI113" s="364"/>
      <c r="SSJ113" s="364"/>
      <c r="SSK113" s="364"/>
      <c r="SSL113" s="364"/>
      <c r="SSM113" s="364"/>
      <c r="SSN113" s="364"/>
      <c r="SSO113" s="364"/>
      <c r="SSP113" s="364"/>
      <c r="SSQ113" s="364"/>
      <c r="SSR113" s="364"/>
      <c r="SSS113" s="364"/>
      <c r="SST113" s="364"/>
      <c r="SSU113" s="364"/>
      <c r="SSV113" s="364"/>
      <c r="SSW113" s="364"/>
      <c r="SSX113" s="364"/>
      <c r="SSY113" s="364"/>
      <c r="SSZ113" s="364"/>
      <c r="STA113" s="364"/>
      <c r="STB113" s="364"/>
      <c r="STC113" s="364"/>
      <c r="STD113" s="364"/>
      <c r="STE113" s="364"/>
      <c r="STF113" s="364"/>
      <c r="STG113" s="364"/>
      <c r="STH113" s="364"/>
      <c r="STI113" s="364"/>
      <c r="STJ113" s="364"/>
      <c r="STK113" s="364"/>
      <c r="STL113" s="364"/>
      <c r="STM113" s="364"/>
      <c r="STN113" s="364"/>
      <c r="STO113" s="364"/>
      <c r="STP113" s="364"/>
      <c r="STQ113" s="364"/>
      <c r="STR113" s="364"/>
      <c r="STS113" s="364"/>
      <c r="STT113" s="364"/>
      <c r="STU113" s="364"/>
      <c r="STV113" s="364"/>
      <c r="STW113" s="364"/>
      <c r="STX113" s="364"/>
      <c r="STY113" s="364"/>
      <c r="STZ113" s="364"/>
      <c r="SUA113" s="364"/>
      <c r="SUB113" s="364"/>
      <c r="SUC113" s="364"/>
      <c r="SUD113" s="364"/>
      <c r="SUE113" s="364"/>
      <c r="SUF113" s="364"/>
      <c r="SUG113" s="364"/>
      <c r="SUH113" s="364"/>
      <c r="SUI113" s="364"/>
      <c r="SUJ113" s="364"/>
      <c r="SUK113" s="364"/>
      <c r="SUL113" s="364"/>
      <c r="SUM113" s="364"/>
      <c r="SUN113" s="364"/>
      <c r="SUO113" s="364"/>
      <c r="SUP113" s="364"/>
      <c r="SUQ113" s="364"/>
      <c r="SUR113" s="364"/>
      <c r="SUS113" s="364"/>
      <c r="SUT113" s="364"/>
      <c r="SUU113" s="364"/>
      <c r="SUV113" s="364"/>
      <c r="SUW113" s="364"/>
      <c r="SUX113" s="364"/>
      <c r="SUY113" s="364"/>
      <c r="SUZ113" s="364"/>
      <c r="SVA113" s="364"/>
      <c r="SVB113" s="364"/>
      <c r="SVC113" s="364"/>
      <c r="SVD113" s="364"/>
      <c r="SVE113" s="364"/>
      <c r="SVF113" s="364"/>
      <c r="SVG113" s="364"/>
      <c r="SVH113" s="364"/>
      <c r="SVI113" s="364"/>
      <c r="SVJ113" s="364"/>
      <c r="SVK113" s="364"/>
      <c r="SVL113" s="364"/>
      <c r="SVM113" s="364"/>
      <c r="SVN113" s="364"/>
      <c r="SVO113" s="364"/>
      <c r="SVP113" s="364"/>
      <c r="SVQ113" s="364"/>
      <c r="SVR113" s="364"/>
      <c r="SVS113" s="364"/>
      <c r="SVT113" s="364"/>
      <c r="SVU113" s="364"/>
      <c r="SVV113" s="364"/>
      <c r="SVW113" s="364"/>
      <c r="SVX113" s="364"/>
      <c r="SVY113" s="364"/>
      <c r="SVZ113" s="364"/>
      <c r="SWA113" s="364"/>
      <c r="SWB113" s="364"/>
      <c r="SWC113" s="364"/>
      <c r="SWD113" s="364"/>
      <c r="SWE113" s="364"/>
      <c r="SWF113" s="364"/>
      <c r="SWG113" s="364"/>
      <c r="SWH113" s="364"/>
      <c r="SWI113" s="364"/>
      <c r="SWJ113" s="364"/>
      <c r="SWK113" s="364"/>
      <c r="SWL113" s="364"/>
      <c r="SWM113" s="364"/>
      <c r="SWN113" s="364"/>
      <c r="SWO113" s="364"/>
      <c r="SWP113" s="364"/>
      <c r="SWQ113" s="364"/>
      <c r="SWR113" s="364"/>
      <c r="SWS113" s="364"/>
      <c r="SWT113" s="364"/>
      <c r="SWU113" s="364"/>
      <c r="SWV113" s="364"/>
      <c r="SWW113" s="364"/>
      <c r="SWX113" s="364"/>
      <c r="SWY113" s="364"/>
      <c r="SWZ113" s="364"/>
      <c r="SXA113" s="364"/>
      <c r="SXB113" s="364"/>
      <c r="SXC113" s="364"/>
      <c r="SXD113" s="364"/>
      <c r="SXE113" s="364"/>
      <c r="SXF113" s="364"/>
      <c r="SXG113" s="364"/>
      <c r="SXH113" s="364"/>
      <c r="SXI113" s="364"/>
      <c r="SXJ113" s="364"/>
      <c r="SXK113" s="364"/>
      <c r="SXL113" s="364"/>
      <c r="SXM113" s="364"/>
      <c r="SXN113" s="364"/>
      <c r="SXO113" s="364"/>
      <c r="SXP113" s="364"/>
      <c r="SXQ113" s="364"/>
      <c r="SXR113" s="364"/>
      <c r="SXS113" s="364"/>
      <c r="SXT113" s="364"/>
      <c r="SXU113" s="364"/>
      <c r="SXV113" s="364"/>
      <c r="SXW113" s="364"/>
      <c r="SXX113" s="364"/>
      <c r="SXY113" s="364"/>
      <c r="SXZ113" s="364"/>
      <c r="SYA113" s="364"/>
      <c r="SYB113" s="364"/>
      <c r="SYC113" s="364"/>
      <c r="SYD113" s="364"/>
      <c r="SYE113" s="364"/>
      <c r="SYF113" s="364"/>
      <c r="SYG113" s="364"/>
      <c r="SYH113" s="364"/>
      <c r="SYI113" s="364"/>
      <c r="SYJ113" s="364"/>
      <c r="SYK113" s="364"/>
      <c r="SYL113" s="364"/>
      <c r="SYM113" s="364"/>
      <c r="SYN113" s="364"/>
      <c r="SYO113" s="364"/>
      <c r="SYP113" s="364"/>
      <c r="SYQ113" s="364"/>
      <c r="SYR113" s="364"/>
      <c r="SYS113" s="364"/>
      <c r="SYT113" s="364"/>
      <c r="SYU113" s="364"/>
      <c r="SYV113" s="364"/>
      <c r="SYW113" s="364"/>
      <c r="SYX113" s="364"/>
      <c r="SYY113" s="364"/>
      <c r="SYZ113" s="364"/>
      <c r="SZA113" s="364"/>
      <c r="SZB113" s="364"/>
      <c r="SZC113" s="364"/>
      <c r="SZD113" s="364"/>
      <c r="SZE113" s="364"/>
      <c r="SZF113" s="364"/>
      <c r="SZG113" s="364"/>
      <c r="SZH113" s="364"/>
      <c r="SZI113" s="364"/>
      <c r="SZJ113" s="364"/>
      <c r="SZK113" s="364"/>
      <c r="SZL113" s="364"/>
      <c r="SZM113" s="364"/>
      <c r="SZN113" s="364"/>
      <c r="SZO113" s="364"/>
      <c r="SZP113" s="364"/>
      <c r="SZQ113" s="364"/>
      <c r="SZR113" s="364"/>
      <c r="SZS113" s="364"/>
      <c r="SZT113" s="364"/>
      <c r="SZU113" s="364"/>
      <c r="SZV113" s="364"/>
      <c r="SZW113" s="364"/>
      <c r="SZX113" s="364"/>
      <c r="SZY113" s="364"/>
      <c r="SZZ113" s="364"/>
      <c r="TAA113" s="364"/>
      <c r="TAB113" s="364"/>
      <c r="TAC113" s="364"/>
      <c r="TAD113" s="364"/>
      <c r="TAE113" s="364"/>
      <c r="TAF113" s="364"/>
      <c r="TAG113" s="364"/>
      <c r="TAH113" s="364"/>
      <c r="TAI113" s="364"/>
      <c r="TAJ113" s="364"/>
      <c r="TAK113" s="364"/>
      <c r="TAL113" s="364"/>
      <c r="TAM113" s="364"/>
      <c r="TAN113" s="364"/>
      <c r="TAO113" s="364"/>
      <c r="TAP113" s="364"/>
      <c r="TAQ113" s="364"/>
      <c r="TAR113" s="364"/>
      <c r="TAS113" s="364"/>
      <c r="TAT113" s="364"/>
      <c r="TAU113" s="364"/>
      <c r="TAV113" s="364"/>
      <c r="TAW113" s="364"/>
      <c r="TAX113" s="364"/>
      <c r="TAY113" s="364"/>
      <c r="TAZ113" s="364"/>
      <c r="TBA113" s="364"/>
      <c r="TBB113" s="364"/>
      <c r="TBC113" s="364"/>
      <c r="TBD113" s="364"/>
      <c r="TBE113" s="364"/>
      <c r="TBF113" s="364"/>
      <c r="TBG113" s="364"/>
      <c r="TBH113" s="364"/>
      <c r="TBI113" s="364"/>
      <c r="TBJ113" s="364"/>
      <c r="TBK113" s="364"/>
      <c r="TBL113" s="364"/>
      <c r="TBM113" s="364"/>
      <c r="TBN113" s="364"/>
      <c r="TBO113" s="364"/>
      <c r="TBP113" s="364"/>
      <c r="TBQ113" s="364"/>
      <c r="TBR113" s="364"/>
      <c r="TBS113" s="364"/>
      <c r="TBT113" s="364"/>
      <c r="TBU113" s="364"/>
      <c r="TBV113" s="364"/>
      <c r="TBW113" s="364"/>
      <c r="TBX113" s="364"/>
      <c r="TBY113" s="364"/>
      <c r="TBZ113" s="364"/>
      <c r="TCA113" s="364"/>
      <c r="TCB113" s="364"/>
      <c r="TCC113" s="364"/>
      <c r="TCD113" s="364"/>
      <c r="TCE113" s="364"/>
      <c r="TCF113" s="364"/>
      <c r="TCG113" s="364"/>
      <c r="TCH113" s="364"/>
      <c r="TCI113" s="364"/>
      <c r="TCJ113" s="364"/>
      <c r="TCK113" s="364"/>
      <c r="TCL113" s="364"/>
      <c r="TCM113" s="364"/>
      <c r="TCN113" s="364"/>
      <c r="TCO113" s="364"/>
      <c r="TCP113" s="364"/>
      <c r="TCQ113" s="364"/>
      <c r="TCR113" s="364"/>
      <c r="TCS113" s="364"/>
      <c r="TCT113" s="364"/>
      <c r="TCU113" s="364"/>
      <c r="TCV113" s="364"/>
      <c r="TCW113" s="364"/>
      <c r="TCX113" s="364"/>
      <c r="TCY113" s="364"/>
      <c r="TCZ113" s="364"/>
      <c r="TDA113" s="364"/>
      <c r="TDB113" s="364"/>
      <c r="TDC113" s="364"/>
      <c r="TDD113" s="364"/>
      <c r="TDE113" s="364"/>
      <c r="TDF113" s="364"/>
      <c r="TDG113" s="364"/>
      <c r="TDH113" s="364"/>
      <c r="TDI113" s="364"/>
      <c r="TDJ113" s="364"/>
      <c r="TDK113" s="364"/>
      <c r="TDL113" s="364"/>
      <c r="TDM113" s="364"/>
      <c r="TDN113" s="364"/>
      <c r="TDO113" s="364"/>
      <c r="TDP113" s="364"/>
      <c r="TDQ113" s="364"/>
      <c r="TDR113" s="364"/>
      <c r="TDS113" s="364"/>
      <c r="TDT113" s="364"/>
      <c r="TDU113" s="364"/>
      <c r="TDV113" s="364"/>
      <c r="TDW113" s="364"/>
      <c r="TDX113" s="364"/>
      <c r="TDY113" s="364"/>
      <c r="TDZ113" s="364"/>
      <c r="TEA113" s="364"/>
      <c r="TEB113" s="364"/>
      <c r="TEC113" s="364"/>
      <c r="TED113" s="364"/>
      <c r="TEE113" s="364"/>
      <c r="TEF113" s="364"/>
      <c r="TEG113" s="364"/>
      <c r="TEH113" s="364"/>
      <c r="TEI113" s="364"/>
      <c r="TEJ113" s="364"/>
      <c r="TEK113" s="364"/>
      <c r="TEL113" s="364"/>
      <c r="TEM113" s="364"/>
      <c r="TEN113" s="364"/>
      <c r="TEO113" s="364"/>
      <c r="TEP113" s="364"/>
      <c r="TEQ113" s="364"/>
      <c r="TER113" s="364"/>
      <c r="TES113" s="364"/>
      <c r="TET113" s="364"/>
      <c r="TEU113" s="364"/>
      <c r="TEV113" s="364"/>
      <c r="TEW113" s="364"/>
      <c r="TEX113" s="364"/>
      <c r="TEY113" s="364"/>
      <c r="TEZ113" s="364"/>
      <c r="TFA113" s="364"/>
      <c r="TFB113" s="364"/>
      <c r="TFC113" s="364"/>
      <c r="TFD113" s="364"/>
      <c r="TFE113" s="364"/>
      <c r="TFF113" s="364"/>
      <c r="TFG113" s="364"/>
      <c r="TFH113" s="364"/>
      <c r="TFI113" s="364"/>
      <c r="TFJ113" s="364"/>
      <c r="TFK113" s="364"/>
      <c r="TFL113" s="364"/>
      <c r="TFM113" s="364"/>
      <c r="TFN113" s="364"/>
      <c r="TFO113" s="364"/>
      <c r="TFP113" s="364"/>
      <c r="TFQ113" s="364"/>
      <c r="TFR113" s="364"/>
      <c r="TFS113" s="364"/>
      <c r="TFT113" s="364"/>
      <c r="TFU113" s="364"/>
      <c r="TFV113" s="364"/>
      <c r="TFW113" s="364"/>
      <c r="TFX113" s="364"/>
      <c r="TFY113" s="364"/>
      <c r="TFZ113" s="364"/>
      <c r="TGA113" s="364"/>
      <c r="TGB113" s="364"/>
      <c r="TGC113" s="364"/>
      <c r="TGD113" s="364"/>
      <c r="TGE113" s="364"/>
      <c r="TGF113" s="364"/>
      <c r="TGG113" s="364"/>
      <c r="TGH113" s="364"/>
      <c r="TGI113" s="364"/>
      <c r="TGJ113" s="364"/>
      <c r="TGK113" s="364"/>
      <c r="TGL113" s="364"/>
      <c r="TGM113" s="364"/>
      <c r="TGN113" s="364"/>
      <c r="TGO113" s="364"/>
      <c r="TGP113" s="364"/>
      <c r="TGQ113" s="364"/>
      <c r="TGR113" s="364"/>
      <c r="TGS113" s="364"/>
      <c r="TGT113" s="364"/>
      <c r="TGU113" s="364"/>
      <c r="TGV113" s="364"/>
      <c r="TGW113" s="364"/>
      <c r="TGX113" s="364"/>
      <c r="TGY113" s="364"/>
      <c r="TGZ113" s="364"/>
      <c r="THA113" s="364"/>
      <c r="THB113" s="364"/>
      <c r="THC113" s="364"/>
      <c r="THD113" s="364"/>
      <c r="THE113" s="364"/>
      <c r="THF113" s="364"/>
      <c r="THG113" s="364"/>
      <c r="THH113" s="364"/>
      <c r="THI113" s="364"/>
      <c r="THJ113" s="364"/>
      <c r="THK113" s="364"/>
      <c r="THL113" s="364"/>
      <c r="THM113" s="364"/>
      <c r="THN113" s="364"/>
      <c r="THO113" s="364"/>
      <c r="THP113" s="364"/>
      <c r="THQ113" s="364"/>
      <c r="THR113" s="364"/>
      <c r="THS113" s="364"/>
      <c r="THT113" s="364"/>
      <c r="THU113" s="364"/>
      <c r="THV113" s="364"/>
      <c r="THW113" s="364"/>
      <c r="THX113" s="364"/>
      <c r="THY113" s="364"/>
      <c r="THZ113" s="364"/>
      <c r="TIA113" s="364"/>
      <c r="TIB113" s="364"/>
      <c r="TIC113" s="364"/>
      <c r="TID113" s="364"/>
      <c r="TIE113" s="364"/>
      <c r="TIF113" s="364"/>
      <c r="TIG113" s="364"/>
      <c r="TIH113" s="364"/>
      <c r="TII113" s="364"/>
      <c r="TIJ113" s="364"/>
      <c r="TIK113" s="364"/>
      <c r="TIL113" s="364"/>
      <c r="TIM113" s="364"/>
      <c r="TIN113" s="364"/>
      <c r="TIO113" s="364"/>
      <c r="TIP113" s="364"/>
      <c r="TIQ113" s="364"/>
      <c r="TIR113" s="364"/>
      <c r="TIS113" s="364"/>
      <c r="TIT113" s="364"/>
      <c r="TIU113" s="364"/>
      <c r="TIV113" s="364"/>
      <c r="TIW113" s="364"/>
      <c r="TIX113" s="364"/>
      <c r="TIY113" s="364"/>
      <c r="TIZ113" s="364"/>
      <c r="TJA113" s="364"/>
      <c r="TJB113" s="364"/>
      <c r="TJC113" s="364"/>
      <c r="TJD113" s="364"/>
      <c r="TJE113" s="364"/>
      <c r="TJF113" s="364"/>
      <c r="TJG113" s="364"/>
      <c r="TJH113" s="364"/>
      <c r="TJI113" s="364"/>
      <c r="TJJ113" s="364"/>
      <c r="TJK113" s="364"/>
      <c r="TJL113" s="364"/>
      <c r="TJM113" s="364"/>
      <c r="TJN113" s="364"/>
      <c r="TJO113" s="364"/>
      <c r="TJP113" s="364"/>
      <c r="TJQ113" s="364"/>
      <c r="TJR113" s="364"/>
      <c r="TJS113" s="364"/>
      <c r="TJT113" s="364"/>
      <c r="TJU113" s="364"/>
      <c r="TJV113" s="364"/>
      <c r="TJW113" s="364"/>
      <c r="TJX113" s="364"/>
      <c r="TJY113" s="364"/>
      <c r="TJZ113" s="364"/>
      <c r="TKA113" s="364"/>
      <c r="TKB113" s="364"/>
      <c r="TKC113" s="364"/>
      <c r="TKD113" s="364"/>
      <c r="TKE113" s="364"/>
      <c r="TKF113" s="364"/>
      <c r="TKG113" s="364"/>
      <c r="TKH113" s="364"/>
      <c r="TKI113" s="364"/>
      <c r="TKJ113" s="364"/>
      <c r="TKK113" s="364"/>
      <c r="TKL113" s="364"/>
      <c r="TKM113" s="364"/>
      <c r="TKN113" s="364"/>
      <c r="TKO113" s="364"/>
      <c r="TKP113" s="364"/>
      <c r="TKQ113" s="364"/>
      <c r="TKR113" s="364"/>
      <c r="TKS113" s="364"/>
      <c r="TKT113" s="364"/>
      <c r="TKU113" s="364"/>
      <c r="TKV113" s="364"/>
      <c r="TKW113" s="364"/>
      <c r="TKX113" s="364"/>
      <c r="TKY113" s="364"/>
      <c r="TKZ113" s="364"/>
      <c r="TLA113" s="364"/>
      <c r="TLB113" s="364"/>
      <c r="TLC113" s="364"/>
      <c r="TLD113" s="364"/>
      <c r="TLE113" s="364"/>
      <c r="TLF113" s="364"/>
      <c r="TLG113" s="364"/>
      <c r="TLH113" s="364"/>
      <c r="TLI113" s="364"/>
      <c r="TLJ113" s="364"/>
      <c r="TLK113" s="364"/>
      <c r="TLL113" s="364"/>
      <c r="TLM113" s="364"/>
      <c r="TLN113" s="364"/>
      <c r="TLO113" s="364"/>
      <c r="TLP113" s="364"/>
      <c r="TLQ113" s="364"/>
      <c r="TLR113" s="364"/>
      <c r="TLS113" s="364"/>
      <c r="TLT113" s="364"/>
      <c r="TLU113" s="364"/>
      <c r="TLV113" s="364"/>
      <c r="TLW113" s="364"/>
      <c r="TLX113" s="364"/>
      <c r="TLY113" s="364"/>
      <c r="TLZ113" s="364"/>
      <c r="TMA113" s="364"/>
      <c r="TMB113" s="364"/>
      <c r="TMC113" s="364"/>
      <c r="TMD113" s="364"/>
      <c r="TME113" s="364"/>
      <c r="TMF113" s="364"/>
      <c r="TMG113" s="364"/>
      <c r="TMH113" s="364"/>
      <c r="TMI113" s="364"/>
      <c r="TMJ113" s="364"/>
      <c r="TMK113" s="364"/>
      <c r="TML113" s="364"/>
      <c r="TMM113" s="364"/>
      <c r="TMN113" s="364"/>
      <c r="TMO113" s="364"/>
      <c r="TMP113" s="364"/>
      <c r="TMQ113" s="364"/>
      <c r="TMR113" s="364"/>
      <c r="TMS113" s="364"/>
      <c r="TMT113" s="364"/>
      <c r="TMU113" s="364"/>
      <c r="TMV113" s="364"/>
      <c r="TMW113" s="364"/>
      <c r="TMX113" s="364"/>
      <c r="TMY113" s="364"/>
      <c r="TMZ113" s="364"/>
      <c r="TNA113" s="364"/>
      <c r="TNB113" s="364"/>
      <c r="TNC113" s="364"/>
      <c r="TND113" s="364"/>
      <c r="TNE113" s="364"/>
      <c r="TNF113" s="364"/>
      <c r="TNG113" s="364"/>
      <c r="TNH113" s="364"/>
      <c r="TNI113" s="364"/>
      <c r="TNJ113" s="364"/>
      <c r="TNK113" s="364"/>
      <c r="TNL113" s="364"/>
      <c r="TNM113" s="364"/>
      <c r="TNN113" s="364"/>
      <c r="TNO113" s="364"/>
      <c r="TNP113" s="364"/>
      <c r="TNQ113" s="364"/>
      <c r="TNR113" s="364"/>
      <c r="TNS113" s="364"/>
      <c r="TNT113" s="364"/>
      <c r="TNU113" s="364"/>
      <c r="TNV113" s="364"/>
      <c r="TNW113" s="364"/>
      <c r="TNX113" s="364"/>
      <c r="TNY113" s="364"/>
      <c r="TNZ113" s="364"/>
      <c r="TOA113" s="364"/>
      <c r="TOB113" s="364"/>
      <c r="TOC113" s="364"/>
      <c r="TOD113" s="364"/>
      <c r="TOE113" s="364"/>
      <c r="TOF113" s="364"/>
      <c r="TOG113" s="364"/>
      <c r="TOH113" s="364"/>
      <c r="TOI113" s="364"/>
      <c r="TOJ113" s="364"/>
      <c r="TOK113" s="364"/>
      <c r="TOL113" s="364"/>
      <c r="TOM113" s="364"/>
      <c r="TON113" s="364"/>
      <c r="TOO113" s="364"/>
      <c r="TOP113" s="364"/>
      <c r="TOQ113" s="364"/>
      <c r="TOR113" s="364"/>
      <c r="TOS113" s="364"/>
      <c r="TOT113" s="364"/>
      <c r="TOU113" s="364"/>
      <c r="TOV113" s="364"/>
      <c r="TOW113" s="364"/>
      <c r="TOX113" s="364"/>
      <c r="TOY113" s="364"/>
      <c r="TOZ113" s="364"/>
      <c r="TPA113" s="364"/>
      <c r="TPB113" s="364"/>
      <c r="TPC113" s="364"/>
      <c r="TPD113" s="364"/>
      <c r="TPE113" s="364"/>
      <c r="TPF113" s="364"/>
      <c r="TPG113" s="364"/>
      <c r="TPH113" s="364"/>
      <c r="TPI113" s="364"/>
      <c r="TPJ113" s="364"/>
      <c r="TPK113" s="364"/>
      <c r="TPL113" s="364"/>
      <c r="TPM113" s="364"/>
      <c r="TPN113" s="364"/>
      <c r="TPO113" s="364"/>
      <c r="TPP113" s="364"/>
      <c r="TPQ113" s="364"/>
      <c r="TPR113" s="364"/>
      <c r="TPS113" s="364"/>
      <c r="TPT113" s="364"/>
      <c r="TPU113" s="364"/>
      <c r="TPV113" s="364"/>
      <c r="TPW113" s="364"/>
      <c r="TPX113" s="364"/>
      <c r="TPY113" s="364"/>
      <c r="TPZ113" s="364"/>
      <c r="TQA113" s="364"/>
      <c r="TQB113" s="364"/>
      <c r="TQC113" s="364"/>
      <c r="TQD113" s="364"/>
      <c r="TQE113" s="364"/>
      <c r="TQF113" s="364"/>
      <c r="TQG113" s="364"/>
      <c r="TQH113" s="364"/>
      <c r="TQI113" s="364"/>
      <c r="TQJ113" s="364"/>
      <c r="TQK113" s="364"/>
      <c r="TQL113" s="364"/>
      <c r="TQM113" s="364"/>
      <c r="TQN113" s="364"/>
      <c r="TQO113" s="364"/>
      <c r="TQP113" s="364"/>
      <c r="TQQ113" s="364"/>
      <c r="TQR113" s="364"/>
      <c r="TQS113" s="364"/>
      <c r="TQT113" s="364"/>
      <c r="TQU113" s="364"/>
      <c r="TQV113" s="364"/>
      <c r="TQW113" s="364"/>
      <c r="TQX113" s="364"/>
      <c r="TQY113" s="364"/>
      <c r="TQZ113" s="364"/>
      <c r="TRA113" s="364"/>
      <c r="TRB113" s="364"/>
      <c r="TRC113" s="364"/>
      <c r="TRD113" s="364"/>
      <c r="TRE113" s="364"/>
      <c r="TRF113" s="364"/>
      <c r="TRG113" s="364"/>
      <c r="TRH113" s="364"/>
      <c r="TRI113" s="364"/>
      <c r="TRJ113" s="364"/>
      <c r="TRK113" s="364"/>
      <c r="TRL113" s="364"/>
      <c r="TRM113" s="364"/>
      <c r="TRN113" s="364"/>
      <c r="TRO113" s="364"/>
      <c r="TRP113" s="364"/>
      <c r="TRQ113" s="364"/>
      <c r="TRR113" s="364"/>
      <c r="TRS113" s="364"/>
      <c r="TRT113" s="364"/>
      <c r="TRU113" s="364"/>
      <c r="TRV113" s="364"/>
      <c r="TRW113" s="364"/>
      <c r="TRX113" s="364"/>
      <c r="TRY113" s="364"/>
      <c r="TRZ113" s="364"/>
      <c r="TSA113" s="364"/>
      <c r="TSB113" s="364"/>
      <c r="TSC113" s="364"/>
      <c r="TSD113" s="364"/>
      <c r="TSE113" s="364"/>
      <c r="TSF113" s="364"/>
      <c r="TSG113" s="364"/>
      <c r="TSH113" s="364"/>
      <c r="TSI113" s="364"/>
      <c r="TSJ113" s="364"/>
      <c r="TSK113" s="364"/>
      <c r="TSL113" s="364"/>
      <c r="TSM113" s="364"/>
      <c r="TSN113" s="364"/>
      <c r="TSO113" s="364"/>
      <c r="TSP113" s="364"/>
      <c r="TSQ113" s="364"/>
      <c r="TSR113" s="364"/>
      <c r="TSS113" s="364"/>
      <c r="TST113" s="364"/>
      <c r="TSU113" s="364"/>
      <c r="TSV113" s="364"/>
      <c r="TSW113" s="364"/>
      <c r="TSX113" s="364"/>
      <c r="TSY113" s="364"/>
      <c r="TSZ113" s="364"/>
      <c r="TTA113" s="364"/>
      <c r="TTB113" s="364"/>
      <c r="TTC113" s="364"/>
      <c r="TTD113" s="364"/>
      <c r="TTE113" s="364"/>
      <c r="TTF113" s="364"/>
      <c r="TTG113" s="364"/>
      <c r="TTH113" s="364"/>
      <c r="TTI113" s="364"/>
      <c r="TTJ113" s="364"/>
      <c r="TTK113" s="364"/>
      <c r="TTL113" s="364"/>
      <c r="TTM113" s="364"/>
      <c r="TTN113" s="364"/>
      <c r="TTO113" s="364"/>
      <c r="TTP113" s="364"/>
      <c r="TTQ113" s="364"/>
      <c r="TTR113" s="364"/>
      <c r="TTS113" s="364"/>
      <c r="TTT113" s="364"/>
      <c r="TTU113" s="364"/>
      <c r="TTV113" s="364"/>
      <c r="TTW113" s="364"/>
      <c r="TTX113" s="364"/>
      <c r="TTY113" s="364"/>
      <c r="TTZ113" s="364"/>
      <c r="TUA113" s="364"/>
      <c r="TUB113" s="364"/>
      <c r="TUC113" s="364"/>
      <c r="TUD113" s="364"/>
      <c r="TUE113" s="364"/>
      <c r="TUF113" s="364"/>
      <c r="TUG113" s="364"/>
      <c r="TUH113" s="364"/>
      <c r="TUI113" s="364"/>
      <c r="TUJ113" s="364"/>
      <c r="TUK113" s="364"/>
      <c r="TUL113" s="364"/>
      <c r="TUM113" s="364"/>
      <c r="TUN113" s="364"/>
      <c r="TUO113" s="364"/>
      <c r="TUP113" s="364"/>
      <c r="TUQ113" s="364"/>
      <c r="TUR113" s="364"/>
      <c r="TUS113" s="364"/>
      <c r="TUT113" s="364"/>
      <c r="TUU113" s="364"/>
      <c r="TUV113" s="364"/>
      <c r="TUW113" s="364"/>
      <c r="TUX113" s="364"/>
      <c r="TUY113" s="364"/>
      <c r="TUZ113" s="364"/>
      <c r="TVA113" s="364"/>
      <c r="TVB113" s="364"/>
      <c r="TVC113" s="364"/>
      <c r="TVD113" s="364"/>
      <c r="TVE113" s="364"/>
      <c r="TVF113" s="364"/>
      <c r="TVG113" s="364"/>
      <c r="TVH113" s="364"/>
      <c r="TVI113" s="364"/>
      <c r="TVJ113" s="364"/>
      <c r="TVK113" s="364"/>
      <c r="TVL113" s="364"/>
      <c r="TVM113" s="364"/>
      <c r="TVN113" s="364"/>
      <c r="TVO113" s="364"/>
      <c r="TVP113" s="364"/>
      <c r="TVQ113" s="364"/>
      <c r="TVR113" s="364"/>
      <c r="TVS113" s="364"/>
      <c r="TVT113" s="364"/>
      <c r="TVU113" s="364"/>
      <c r="TVV113" s="364"/>
      <c r="TVW113" s="364"/>
      <c r="TVX113" s="364"/>
      <c r="TVY113" s="364"/>
      <c r="TVZ113" s="364"/>
      <c r="TWA113" s="364"/>
      <c r="TWB113" s="364"/>
      <c r="TWC113" s="364"/>
      <c r="TWD113" s="364"/>
      <c r="TWE113" s="364"/>
      <c r="TWF113" s="364"/>
      <c r="TWG113" s="364"/>
      <c r="TWH113" s="364"/>
      <c r="TWI113" s="364"/>
      <c r="TWJ113" s="364"/>
      <c r="TWK113" s="364"/>
      <c r="TWL113" s="364"/>
      <c r="TWM113" s="364"/>
      <c r="TWN113" s="364"/>
      <c r="TWO113" s="364"/>
      <c r="TWP113" s="364"/>
      <c r="TWQ113" s="364"/>
      <c r="TWR113" s="364"/>
      <c r="TWS113" s="364"/>
      <c r="TWT113" s="364"/>
      <c r="TWU113" s="364"/>
      <c r="TWV113" s="364"/>
      <c r="TWW113" s="364"/>
      <c r="TWX113" s="364"/>
      <c r="TWY113" s="364"/>
      <c r="TWZ113" s="364"/>
      <c r="TXA113" s="364"/>
      <c r="TXB113" s="364"/>
      <c r="TXC113" s="364"/>
      <c r="TXD113" s="364"/>
      <c r="TXE113" s="364"/>
      <c r="TXF113" s="364"/>
      <c r="TXG113" s="364"/>
      <c r="TXH113" s="364"/>
      <c r="TXI113" s="364"/>
      <c r="TXJ113" s="364"/>
      <c r="TXK113" s="364"/>
      <c r="TXL113" s="364"/>
      <c r="TXM113" s="364"/>
      <c r="TXN113" s="364"/>
      <c r="TXO113" s="364"/>
      <c r="TXP113" s="364"/>
      <c r="TXQ113" s="364"/>
      <c r="TXR113" s="364"/>
      <c r="TXS113" s="364"/>
      <c r="TXT113" s="364"/>
      <c r="TXU113" s="364"/>
      <c r="TXV113" s="364"/>
      <c r="TXW113" s="364"/>
      <c r="TXX113" s="364"/>
      <c r="TXY113" s="364"/>
      <c r="TXZ113" s="364"/>
      <c r="TYA113" s="364"/>
      <c r="TYB113" s="364"/>
      <c r="TYC113" s="364"/>
      <c r="TYD113" s="364"/>
      <c r="TYE113" s="364"/>
      <c r="TYF113" s="364"/>
      <c r="TYG113" s="364"/>
      <c r="TYH113" s="364"/>
      <c r="TYI113" s="364"/>
      <c r="TYJ113" s="364"/>
      <c r="TYK113" s="364"/>
      <c r="TYL113" s="364"/>
      <c r="TYM113" s="364"/>
      <c r="TYN113" s="364"/>
      <c r="TYO113" s="364"/>
      <c r="TYP113" s="364"/>
      <c r="TYQ113" s="364"/>
      <c r="TYR113" s="364"/>
      <c r="TYS113" s="364"/>
      <c r="TYT113" s="364"/>
      <c r="TYU113" s="364"/>
      <c r="TYV113" s="364"/>
      <c r="TYW113" s="364"/>
      <c r="TYX113" s="364"/>
      <c r="TYY113" s="364"/>
      <c r="TYZ113" s="364"/>
      <c r="TZA113" s="364"/>
      <c r="TZB113" s="364"/>
      <c r="TZC113" s="364"/>
      <c r="TZD113" s="364"/>
      <c r="TZE113" s="364"/>
      <c r="TZF113" s="364"/>
      <c r="TZG113" s="364"/>
      <c r="TZH113" s="364"/>
      <c r="TZI113" s="364"/>
      <c r="TZJ113" s="364"/>
      <c r="TZK113" s="364"/>
      <c r="TZL113" s="364"/>
      <c r="TZM113" s="364"/>
      <c r="TZN113" s="364"/>
      <c r="TZO113" s="364"/>
      <c r="TZP113" s="364"/>
      <c r="TZQ113" s="364"/>
      <c r="TZR113" s="364"/>
      <c r="TZS113" s="364"/>
      <c r="TZT113" s="364"/>
      <c r="TZU113" s="364"/>
      <c r="TZV113" s="364"/>
      <c r="TZW113" s="364"/>
      <c r="TZX113" s="364"/>
      <c r="TZY113" s="364"/>
      <c r="TZZ113" s="364"/>
      <c r="UAA113" s="364"/>
      <c r="UAB113" s="364"/>
      <c r="UAC113" s="364"/>
      <c r="UAD113" s="364"/>
      <c r="UAE113" s="364"/>
      <c r="UAF113" s="364"/>
      <c r="UAG113" s="364"/>
      <c r="UAH113" s="364"/>
      <c r="UAI113" s="364"/>
      <c r="UAJ113" s="364"/>
      <c r="UAK113" s="364"/>
      <c r="UAL113" s="364"/>
      <c r="UAM113" s="364"/>
      <c r="UAN113" s="364"/>
      <c r="UAO113" s="364"/>
      <c r="UAP113" s="364"/>
      <c r="UAQ113" s="364"/>
      <c r="UAR113" s="364"/>
      <c r="UAS113" s="364"/>
      <c r="UAT113" s="364"/>
      <c r="UAU113" s="364"/>
      <c r="UAV113" s="364"/>
      <c r="UAW113" s="364"/>
      <c r="UAX113" s="364"/>
      <c r="UAY113" s="364"/>
      <c r="UAZ113" s="364"/>
      <c r="UBA113" s="364"/>
      <c r="UBB113" s="364"/>
      <c r="UBC113" s="364"/>
      <c r="UBD113" s="364"/>
      <c r="UBE113" s="364"/>
      <c r="UBF113" s="364"/>
      <c r="UBG113" s="364"/>
      <c r="UBH113" s="364"/>
      <c r="UBI113" s="364"/>
      <c r="UBJ113" s="364"/>
      <c r="UBK113" s="364"/>
      <c r="UBL113" s="364"/>
      <c r="UBM113" s="364"/>
      <c r="UBN113" s="364"/>
      <c r="UBO113" s="364"/>
      <c r="UBP113" s="364"/>
      <c r="UBQ113" s="364"/>
      <c r="UBR113" s="364"/>
      <c r="UBS113" s="364"/>
      <c r="UBT113" s="364"/>
      <c r="UBU113" s="364"/>
      <c r="UBV113" s="364"/>
      <c r="UBW113" s="364"/>
      <c r="UBX113" s="364"/>
      <c r="UBY113" s="364"/>
      <c r="UBZ113" s="364"/>
      <c r="UCA113" s="364"/>
      <c r="UCB113" s="364"/>
      <c r="UCC113" s="364"/>
      <c r="UCD113" s="364"/>
      <c r="UCE113" s="364"/>
      <c r="UCF113" s="364"/>
      <c r="UCG113" s="364"/>
      <c r="UCH113" s="364"/>
      <c r="UCI113" s="364"/>
      <c r="UCJ113" s="364"/>
      <c r="UCK113" s="364"/>
      <c r="UCL113" s="364"/>
      <c r="UCM113" s="364"/>
      <c r="UCN113" s="364"/>
      <c r="UCO113" s="364"/>
      <c r="UCP113" s="364"/>
      <c r="UCQ113" s="364"/>
      <c r="UCR113" s="364"/>
      <c r="UCS113" s="364"/>
      <c r="UCT113" s="364"/>
      <c r="UCU113" s="364"/>
      <c r="UCV113" s="364"/>
      <c r="UCW113" s="364"/>
      <c r="UCX113" s="364"/>
      <c r="UCY113" s="364"/>
      <c r="UCZ113" s="364"/>
      <c r="UDA113" s="364"/>
      <c r="UDB113" s="364"/>
      <c r="UDC113" s="364"/>
      <c r="UDD113" s="364"/>
      <c r="UDE113" s="364"/>
      <c r="UDF113" s="364"/>
      <c r="UDG113" s="364"/>
      <c r="UDH113" s="364"/>
      <c r="UDI113" s="364"/>
      <c r="UDJ113" s="364"/>
      <c r="UDK113" s="364"/>
      <c r="UDL113" s="364"/>
      <c r="UDM113" s="364"/>
      <c r="UDN113" s="364"/>
      <c r="UDO113" s="364"/>
      <c r="UDP113" s="364"/>
      <c r="UDQ113" s="364"/>
      <c r="UDR113" s="364"/>
      <c r="UDS113" s="364"/>
      <c r="UDT113" s="364"/>
      <c r="UDU113" s="364"/>
      <c r="UDV113" s="364"/>
      <c r="UDW113" s="364"/>
      <c r="UDX113" s="364"/>
      <c r="UDY113" s="364"/>
      <c r="UDZ113" s="364"/>
      <c r="UEA113" s="364"/>
      <c r="UEB113" s="364"/>
      <c r="UEC113" s="364"/>
      <c r="UED113" s="364"/>
      <c r="UEE113" s="364"/>
      <c r="UEF113" s="364"/>
      <c r="UEG113" s="364"/>
      <c r="UEH113" s="364"/>
      <c r="UEI113" s="364"/>
      <c r="UEJ113" s="364"/>
      <c r="UEK113" s="364"/>
      <c r="UEL113" s="364"/>
      <c r="UEM113" s="364"/>
      <c r="UEN113" s="364"/>
      <c r="UEO113" s="364"/>
      <c r="UEP113" s="364"/>
      <c r="UEQ113" s="364"/>
      <c r="UER113" s="364"/>
      <c r="UES113" s="364"/>
      <c r="UET113" s="364"/>
      <c r="UEU113" s="364"/>
      <c r="UEV113" s="364"/>
      <c r="UEW113" s="364"/>
      <c r="UEX113" s="364"/>
      <c r="UEY113" s="364"/>
      <c r="UEZ113" s="364"/>
      <c r="UFA113" s="364"/>
      <c r="UFB113" s="364"/>
      <c r="UFC113" s="364"/>
      <c r="UFD113" s="364"/>
      <c r="UFE113" s="364"/>
      <c r="UFF113" s="364"/>
      <c r="UFG113" s="364"/>
      <c r="UFH113" s="364"/>
      <c r="UFI113" s="364"/>
      <c r="UFJ113" s="364"/>
      <c r="UFK113" s="364"/>
      <c r="UFL113" s="364"/>
      <c r="UFM113" s="364"/>
      <c r="UFN113" s="364"/>
      <c r="UFO113" s="364"/>
      <c r="UFP113" s="364"/>
      <c r="UFQ113" s="364"/>
      <c r="UFR113" s="364"/>
      <c r="UFS113" s="364"/>
      <c r="UFT113" s="364"/>
      <c r="UFU113" s="364"/>
      <c r="UFV113" s="364"/>
      <c r="UFW113" s="364"/>
      <c r="UFX113" s="364"/>
      <c r="UFY113" s="364"/>
      <c r="UFZ113" s="364"/>
      <c r="UGA113" s="364"/>
      <c r="UGB113" s="364"/>
      <c r="UGC113" s="364"/>
      <c r="UGD113" s="364"/>
      <c r="UGE113" s="364"/>
      <c r="UGF113" s="364"/>
      <c r="UGG113" s="364"/>
      <c r="UGH113" s="364"/>
      <c r="UGI113" s="364"/>
      <c r="UGJ113" s="364"/>
      <c r="UGK113" s="364"/>
      <c r="UGL113" s="364"/>
      <c r="UGM113" s="364"/>
      <c r="UGN113" s="364"/>
      <c r="UGO113" s="364"/>
      <c r="UGP113" s="364"/>
      <c r="UGQ113" s="364"/>
      <c r="UGR113" s="364"/>
      <c r="UGS113" s="364"/>
      <c r="UGT113" s="364"/>
      <c r="UGU113" s="364"/>
      <c r="UGV113" s="364"/>
      <c r="UGW113" s="364"/>
      <c r="UGX113" s="364"/>
      <c r="UGY113" s="364"/>
      <c r="UGZ113" s="364"/>
      <c r="UHA113" s="364"/>
      <c r="UHB113" s="364"/>
      <c r="UHC113" s="364"/>
      <c r="UHD113" s="364"/>
      <c r="UHE113" s="364"/>
      <c r="UHF113" s="364"/>
      <c r="UHG113" s="364"/>
      <c r="UHH113" s="364"/>
      <c r="UHI113" s="364"/>
      <c r="UHJ113" s="364"/>
      <c r="UHK113" s="364"/>
      <c r="UHL113" s="364"/>
      <c r="UHM113" s="364"/>
      <c r="UHN113" s="364"/>
      <c r="UHO113" s="364"/>
      <c r="UHP113" s="364"/>
      <c r="UHQ113" s="364"/>
      <c r="UHR113" s="364"/>
      <c r="UHS113" s="364"/>
      <c r="UHT113" s="364"/>
      <c r="UHU113" s="364"/>
      <c r="UHV113" s="364"/>
      <c r="UHW113" s="364"/>
      <c r="UHX113" s="364"/>
      <c r="UHY113" s="364"/>
      <c r="UHZ113" s="364"/>
      <c r="UIA113" s="364"/>
      <c r="UIB113" s="364"/>
      <c r="UIC113" s="364"/>
      <c r="UID113" s="364"/>
      <c r="UIE113" s="364"/>
      <c r="UIF113" s="364"/>
      <c r="UIG113" s="364"/>
      <c r="UIH113" s="364"/>
      <c r="UII113" s="364"/>
      <c r="UIJ113" s="364"/>
      <c r="UIK113" s="364"/>
      <c r="UIL113" s="364"/>
      <c r="UIM113" s="364"/>
      <c r="UIN113" s="364"/>
      <c r="UIO113" s="364"/>
      <c r="UIP113" s="364"/>
      <c r="UIQ113" s="364"/>
      <c r="UIR113" s="364"/>
      <c r="UIS113" s="364"/>
      <c r="UIT113" s="364"/>
      <c r="UIU113" s="364"/>
      <c r="UIV113" s="364"/>
      <c r="UIW113" s="364"/>
      <c r="UIX113" s="364"/>
      <c r="UIY113" s="364"/>
      <c r="UIZ113" s="364"/>
      <c r="UJA113" s="364"/>
      <c r="UJB113" s="364"/>
      <c r="UJC113" s="364"/>
      <c r="UJD113" s="364"/>
      <c r="UJE113" s="364"/>
      <c r="UJF113" s="364"/>
      <c r="UJG113" s="364"/>
      <c r="UJH113" s="364"/>
      <c r="UJI113" s="364"/>
      <c r="UJJ113" s="364"/>
      <c r="UJK113" s="364"/>
      <c r="UJL113" s="364"/>
      <c r="UJM113" s="364"/>
      <c r="UJN113" s="364"/>
      <c r="UJO113" s="364"/>
      <c r="UJP113" s="364"/>
      <c r="UJQ113" s="364"/>
      <c r="UJR113" s="364"/>
      <c r="UJS113" s="364"/>
      <c r="UJT113" s="364"/>
      <c r="UJU113" s="364"/>
      <c r="UJV113" s="364"/>
      <c r="UJW113" s="364"/>
      <c r="UJX113" s="364"/>
      <c r="UJY113" s="364"/>
      <c r="UJZ113" s="364"/>
      <c r="UKA113" s="364"/>
      <c r="UKB113" s="364"/>
      <c r="UKC113" s="364"/>
      <c r="UKD113" s="364"/>
      <c r="UKE113" s="364"/>
      <c r="UKF113" s="364"/>
      <c r="UKG113" s="364"/>
      <c r="UKH113" s="364"/>
      <c r="UKI113" s="364"/>
      <c r="UKJ113" s="364"/>
      <c r="UKK113" s="364"/>
      <c r="UKL113" s="364"/>
      <c r="UKM113" s="364"/>
      <c r="UKN113" s="364"/>
      <c r="UKO113" s="364"/>
      <c r="UKP113" s="364"/>
      <c r="UKQ113" s="364"/>
      <c r="UKR113" s="364"/>
      <c r="UKS113" s="364"/>
      <c r="UKT113" s="364"/>
      <c r="UKU113" s="364"/>
      <c r="UKV113" s="364"/>
      <c r="UKW113" s="364"/>
      <c r="UKX113" s="364"/>
      <c r="UKY113" s="364"/>
      <c r="UKZ113" s="364"/>
      <c r="ULA113" s="364"/>
      <c r="ULB113" s="364"/>
      <c r="ULC113" s="364"/>
      <c r="ULD113" s="364"/>
      <c r="ULE113" s="364"/>
      <c r="ULF113" s="364"/>
      <c r="ULG113" s="364"/>
      <c r="ULH113" s="364"/>
      <c r="ULI113" s="364"/>
      <c r="ULJ113" s="364"/>
      <c r="ULK113" s="364"/>
      <c r="ULL113" s="364"/>
      <c r="ULM113" s="364"/>
      <c r="ULN113" s="364"/>
      <c r="ULO113" s="364"/>
      <c r="ULP113" s="364"/>
      <c r="ULQ113" s="364"/>
      <c r="ULR113" s="364"/>
      <c r="ULS113" s="364"/>
      <c r="ULT113" s="364"/>
      <c r="ULU113" s="364"/>
      <c r="ULV113" s="364"/>
      <c r="ULW113" s="364"/>
      <c r="ULX113" s="364"/>
      <c r="ULY113" s="364"/>
      <c r="ULZ113" s="364"/>
      <c r="UMA113" s="364"/>
      <c r="UMB113" s="364"/>
      <c r="UMC113" s="364"/>
      <c r="UMD113" s="364"/>
      <c r="UME113" s="364"/>
      <c r="UMF113" s="364"/>
      <c r="UMG113" s="364"/>
      <c r="UMH113" s="364"/>
      <c r="UMI113" s="364"/>
      <c r="UMJ113" s="364"/>
      <c r="UMK113" s="364"/>
      <c r="UML113" s="364"/>
      <c r="UMM113" s="364"/>
      <c r="UMN113" s="364"/>
      <c r="UMO113" s="364"/>
      <c r="UMP113" s="364"/>
      <c r="UMQ113" s="364"/>
      <c r="UMR113" s="364"/>
      <c r="UMS113" s="364"/>
      <c r="UMT113" s="364"/>
      <c r="UMU113" s="364"/>
      <c r="UMV113" s="364"/>
      <c r="UMW113" s="364"/>
      <c r="UMX113" s="364"/>
      <c r="UMY113" s="364"/>
      <c r="UMZ113" s="364"/>
      <c r="UNA113" s="364"/>
      <c r="UNB113" s="364"/>
      <c r="UNC113" s="364"/>
      <c r="UND113" s="364"/>
      <c r="UNE113" s="364"/>
      <c r="UNF113" s="364"/>
      <c r="UNG113" s="364"/>
      <c r="UNH113" s="364"/>
      <c r="UNI113" s="364"/>
      <c r="UNJ113" s="364"/>
      <c r="UNK113" s="364"/>
      <c r="UNL113" s="364"/>
      <c r="UNM113" s="364"/>
      <c r="UNN113" s="364"/>
      <c r="UNO113" s="364"/>
      <c r="UNP113" s="364"/>
      <c r="UNQ113" s="364"/>
      <c r="UNR113" s="364"/>
      <c r="UNS113" s="364"/>
      <c r="UNT113" s="364"/>
      <c r="UNU113" s="364"/>
      <c r="UNV113" s="364"/>
      <c r="UNW113" s="364"/>
      <c r="UNX113" s="364"/>
      <c r="UNY113" s="364"/>
      <c r="UNZ113" s="364"/>
      <c r="UOA113" s="364"/>
      <c r="UOB113" s="364"/>
      <c r="UOC113" s="364"/>
      <c r="UOD113" s="364"/>
      <c r="UOE113" s="364"/>
      <c r="UOF113" s="364"/>
      <c r="UOG113" s="364"/>
      <c r="UOH113" s="364"/>
      <c r="UOI113" s="364"/>
      <c r="UOJ113" s="364"/>
      <c r="UOK113" s="364"/>
      <c r="UOL113" s="364"/>
      <c r="UOM113" s="364"/>
      <c r="UON113" s="364"/>
      <c r="UOO113" s="364"/>
      <c r="UOP113" s="364"/>
      <c r="UOQ113" s="364"/>
      <c r="UOR113" s="364"/>
      <c r="UOS113" s="364"/>
      <c r="UOT113" s="364"/>
      <c r="UOU113" s="364"/>
      <c r="UOV113" s="364"/>
      <c r="UOW113" s="364"/>
      <c r="UOX113" s="364"/>
      <c r="UOY113" s="364"/>
      <c r="UOZ113" s="364"/>
      <c r="UPA113" s="364"/>
      <c r="UPB113" s="364"/>
      <c r="UPC113" s="364"/>
      <c r="UPD113" s="364"/>
      <c r="UPE113" s="364"/>
      <c r="UPF113" s="364"/>
      <c r="UPG113" s="364"/>
      <c r="UPH113" s="364"/>
      <c r="UPI113" s="364"/>
      <c r="UPJ113" s="364"/>
      <c r="UPK113" s="364"/>
      <c r="UPL113" s="364"/>
      <c r="UPM113" s="364"/>
      <c r="UPN113" s="364"/>
      <c r="UPO113" s="364"/>
      <c r="UPP113" s="364"/>
      <c r="UPQ113" s="364"/>
      <c r="UPR113" s="364"/>
      <c r="UPS113" s="364"/>
      <c r="UPT113" s="364"/>
      <c r="UPU113" s="364"/>
      <c r="UPV113" s="364"/>
      <c r="UPW113" s="364"/>
      <c r="UPX113" s="364"/>
      <c r="UPY113" s="364"/>
      <c r="UPZ113" s="364"/>
      <c r="UQA113" s="364"/>
      <c r="UQB113" s="364"/>
      <c r="UQC113" s="364"/>
      <c r="UQD113" s="364"/>
      <c r="UQE113" s="364"/>
      <c r="UQF113" s="364"/>
      <c r="UQG113" s="364"/>
      <c r="UQH113" s="364"/>
      <c r="UQI113" s="364"/>
      <c r="UQJ113" s="364"/>
      <c r="UQK113" s="364"/>
      <c r="UQL113" s="364"/>
      <c r="UQM113" s="364"/>
      <c r="UQN113" s="364"/>
      <c r="UQO113" s="364"/>
      <c r="UQP113" s="364"/>
      <c r="UQQ113" s="364"/>
      <c r="UQR113" s="364"/>
      <c r="UQS113" s="364"/>
      <c r="UQT113" s="364"/>
      <c r="UQU113" s="364"/>
      <c r="UQV113" s="364"/>
      <c r="UQW113" s="364"/>
      <c r="UQX113" s="364"/>
      <c r="UQY113" s="364"/>
      <c r="UQZ113" s="364"/>
      <c r="URA113" s="364"/>
      <c r="URB113" s="364"/>
      <c r="URC113" s="364"/>
      <c r="URD113" s="364"/>
      <c r="URE113" s="364"/>
      <c r="URF113" s="364"/>
      <c r="URG113" s="364"/>
      <c r="URH113" s="364"/>
      <c r="URI113" s="364"/>
      <c r="URJ113" s="364"/>
      <c r="URK113" s="364"/>
      <c r="URL113" s="364"/>
      <c r="URM113" s="364"/>
      <c r="URN113" s="364"/>
      <c r="URO113" s="364"/>
      <c r="URP113" s="364"/>
      <c r="URQ113" s="364"/>
      <c r="URR113" s="364"/>
      <c r="URS113" s="364"/>
      <c r="URT113" s="364"/>
      <c r="URU113" s="364"/>
      <c r="URV113" s="364"/>
      <c r="URW113" s="364"/>
      <c r="URX113" s="364"/>
      <c r="URY113" s="364"/>
      <c r="URZ113" s="364"/>
      <c r="USA113" s="364"/>
      <c r="USB113" s="364"/>
      <c r="USC113" s="364"/>
      <c r="USD113" s="364"/>
      <c r="USE113" s="364"/>
      <c r="USF113" s="364"/>
      <c r="USG113" s="364"/>
      <c r="USH113" s="364"/>
      <c r="USI113" s="364"/>
      <c r="USJ113" s="364"/>
      <c r="USK113" s="364"/>
      <c r="USL113" s="364"/>
      <c r="USM113" s="364"/>
      <c r="USN113" s="364"/>
      <c r="USO113" s="364"/>
      <c r="USP113" s="364"/>
      <c r="USQ113" s="364"/>
      <c r="USR113" s="364"/>
      <c r="USS113" s="364"/>
      <c r="UST113" s="364"/>
      <c r="USU113" s="364"/>
      <c r="USV113" s="364"/>
      <c r="USW113" s="364"/>
      <c r="USX113" s="364"/>
      <c r="USY113" s="364"/>
      <c r="USZ113" s="364"/>
      <c r="UTA113" s="364"/>
      <c r="UTB113" s="364"/>
      <c r="UTC113" s="364"/>
      <c r="UTD113" s="364"/>
      <c r="UTE113" s="364"/>
      <c r="UTF113" s="364"/>
      <c r="UTG113" s="364"/>
      <c r="UTH113" s="364"/>
      <c r="UTI113" s="364"/>
      <c r="UTJ113" s="364"/>
      <c r="UTK113" s="364"/>
      <c r="UTL113" s="364"/>
      <c r="UTM113" s="364"/>
      <c r="UTN113" s="364"/>
      <c r="UTO113" s="364"/>
      <c r="UTP113" s="364"/>
      <c r="UTQ113" s="364"/>
      <c r="UTR113" s="364"/>
      <c r="UTS113" s="364"/>
      <c r="UTT113" s="364"/>
      <c r="UTU113" s="364"/>
      <c r="UTV113" s="364"/>
      <c r="UTW113" s="364"/>
      <c r="UTX113" s="364"/>
      <c r="UTY113" s="364"/>
      <c r="UTZ113" s="364"/>
      <c r="UUA113" s="364"/>
      <c r="UUB113" s="364"/>
      <c r="UUC113" s="364"/>
      <c r="UUD113" s="364"/>
      <c r="UUE113" s="364"/>
      <c r="UUF113" s="364"/>
      <c r="UUG113" s="364"/>
      <c r="UUH113" s="364"/>
      <c r="UUI113" s="364"/>
      <c r="UUJ113" s="364"/>
      <c r="UUK113" s="364"/>
      <c r="UUL113" s="364"/>
      <c r="UUM113" s="364"/>
      <c r="UUN113" s="364"/>
      <c r="UUO113" s="364"/>
      <c r="UUP113" s="364"/>
      <c r="UUQ113" s="364"/>
      <c r="UUR113" s="364"/>
      <c r="UUS113" s="364"/>
      <c r="UUT113" s="364"/>
      <c r="UUU113" s="364"/>
      <c r="UUV113" s="364"/>
      <c r="UUW113" s="364"/>
      <c r="UUX113" s="364"/>
      <c r="UUY113" s="364"/>
      <c r="UUZ113" s="364"/>
      <c r="UVA113" s="364"/>
      <c r="UVB113" s="364"/>
      <c r="UVC113" s="364"/>
      <c r="UVD113" s="364"/>
      <c r="UVE113" s="364"/>
      <c r="UVF113" s="364"/>
      <c r="UVG113" s="364"/>
      <c r="UVH113" s="364"/>
      <c r="UVI113" s="364"/>
      <c r="UVJ113" s="364"/>
      <c r="UVK113" s="364"/>
      <c r="UVL113" s="364"/>
      <c r="UVM113" s="364"/>
      <c r="UVN113" s="364"/>
      <c r="UVO113" s="364"/>
      <c r="UVP113" s="364"/>
      <c r="UVQ113" s="364"/>
      <c r="UVR113" s="364"/>
      <c r="UVS113" s="364"/>
      <c r="UVT113" s="364"/>
      <c r="UVU113" s="364"/>
      <c r="UVV113" s="364"/>
      <c r="UVW113" s="364"/>
      <c r="UVX113" s="364"/>
      <c r="UVY113" s="364"/>
      <c r="UVZ113" s="364"/>
      <c r="UWA113" s="364"/>
      <c r="UWB113" s="364"/>
      <c r="UWC113" s="364"/>
      <c r="UWD113" s="364"/>
      <c r="UWE113" s="364"/>
      <c r="UWF113" s="364"/>
      <c r="UWG113" s="364"/>
      <c r="UWH113" s="364"/>
      <c r="UWI113" s="364"/>
      <c r="UWJ113" s="364"/>
      <c r="UWK113" s="364"/>
      <c r="UWL113" s="364"/>
      <c r="UWM113" s="364"/>
      <c r="UWN113" s="364"/>
      <c r="UWO113" s="364"/>
      <c r="UWP113" s="364"/>
      <c r="UWQ113" s="364"/>
      <c r="UWR113" s="364"/>
      <c r="UWS113" s="364"/>
      <c r="UWT113" s="364"/>
      <c r="UWU113" s="364"/>
      <c r="UWV113" s="364"/>
      <c r="UWW113" s="364"/>
      <c r="UWX113" s="364"/>
      <c r="UWY113" s="364"/>
      <c r="UWZ113" s="364"/>
      <c r="UXA113" s="364"/>
      <c r="UXB113" s="364"/>
      <c r="UXC113" s="364"/>
      <c r="UXD113" s="364"/>
      <c r="UXE113" s="364"/>
      <c r="UXF113" s="364"/>
      <c r="UXG113" s="364"/>
      <c r="UXH113" s="364"/>
      <c r="UXI113" s="364"/>
      <c r="UXJ113" s="364"/>
      <c r="UXK113" s="364"/>
      <c r="UXL113" s="364"/>
      <c r="UXM113" s="364"/>
      <c r="UXN113" s="364"/>
      <c r="UXO113" s="364"/>
      <c r="UXP113" s="364"/>
      <c r="UXQ113" s="364"/>
      <c r="UXR113" s="364"/>
      <c r="UXS113" s="364"/>
      <c r="UXT113" s="364"/>
      <c r="UXU113" s="364"/>
      <c r="UXV113" s="364"/>
      <c r="UXW113" s="364"/>
      <c r="UXX113" s="364"/>
      <c r="UXY113" s="364"/>
      <c r="UXZ113" s="364"/>
      <c r="UYA113" s="364"/>
      <c r="UYB113" s="364"/>
      <c r="UYC113" s="364"/>
      <c r="UYD113" s="364"/>
      <c r="UYE113" s="364"/>
      <c r="UYF113" s="364"/>
      <c r="UYG113" s="364"/>
      <c r="UYH113" s="364"/>
      <c r="UYI113" s="364"/>
      <c r="UYJ113" s="364"/>
      <c r="UYK113" s="364"/>
      <c r="UYL113" s="364"/>
      <c r="UYM113" s="364"/>
      <c r="UYN113" s="364"/>
      <c r="UYO113" s="364"/>
      <c r="UYP113" s="364"/>
      <c r="UYQ113" s="364"/>
      <c r="UYR113" s="364"/>
      <c r="UYS113" s="364"/>
      <c r="UYT113" s="364"/>
      <c r="UYU113" s="364"/>
      <c r="UYV113" s="364"/>
      <c r="UYW113" s="364"/>
      <c r="UYX113" s="364"/>
      <c r="UYY113" s="364"/>
      <c r="UYZ113" s="364"/>
      <c r="UZA113" s="364"/>
      <c r="UZB113" s="364"/>
      <c r="UZC113" s="364"/>
      <c r="UZD113" s="364"/>
      <c r="UZE113" s="364"/>
      <c r="UZF113" s="364"/>
      <c r="UZG113" s="364"/>
      <c r="UZH113" s="364"/>
      <c r="UZI113" s="364"/>
      <c r="UZJ113" s="364"/>
      <c r="UZK113" s="364"/>
      <c r="UZL113" s="364"/>
      <c r="UZM113" s="364"/>
      <c r="UZN113" s="364"/>
      <c r="UZO113" s="364"/>
      <c r="UZP113" s="364"/>
      <c r="UZQ113" s="364"/>
      <c r="UZR113" s="364"/>
      <c r="UZS113" s="364"/>
      <c r="UZT113" s="364"/>
      <c r="UZU113" s="364"/>
      <c r="UZV113" s="364"/>
      <c r="UZW113" s="364"/>
      <c r="UZX113" s="364"/>
      <c r="UZY113" s="364"/>
      <c r="UZZ113" s="364"/>
      <c r="VAA113" s="364"/>
      <c r="VAB113" s="364"/>
      <c r="VAC113" s="364"/>
      <c r="VAD113" s="364"/>
      <c r="VAE113" s="364"/>
      <c r="VAF113" s="364"/>
      <c r="VAG113" s="364"/>
      <c r="VAH113" s="364"/>
      <c r="VAI113" s="364"/>
      <c r="VAJ113" s="364"/>
      <c r="VAK113" s="364"/>
      <c r="VAL113" s="364"/>
      <c r="VAM113" s="364"/>
      <c r="VAN113" s="364"/>
      <c r="VAO113" s="364"/>
      <c r="VAP113" s="364"/>
      <c r="VAQ113" s="364"/>
      <c r="VAR113" s="364"/>
      <c r="VAS113" s="364"/>
      <c r="VAT113" s="364"/>
      <c r="VAU113" s="364"/>
      <c r="VAV113" s="364"/>
      <c r="VAW113" s="364"/>
      <c r="VAX113" s="364"/>
      <c r="VAY113" s="364"/>
      <c r="VAZ113" s="364"/>
      <c r="VBA113" s="364"/>
      <c r="VBB113" s="364"/>
      <c r="VBC113" s="364"/>
      <c r="VBD113" s="364"/>
      <c r="VBE113" s="364"/>
      <c r="VBF113" s="364"/>
      <c r="VBG113" s="364"/>
      <c r="VBH113" s="364"/>
      <c r="VBI113" s="364"/>
      <c r="VBJ113" s="364"/>
      <c r="VBK113" s="364"/>
      <c r="VBL113" s="364"/>
      <c r="VBM113" s="364"/>
      <c r="VBN113" s="364"/>
      <c r="VBO113" s="364"/>
      <c r="VBP113" s="364"/>
      <c r="VBQ113" s="364"/>
      <c r="VBR113" s="364"/>
      <c r="VBS113" s="364"/>
      <c r="VBT113" s="364"/>
      <c r="VBU113" s="364"/>
      <c r="VBV113" s="364"/>
      <c r="VBW113" s="364"/>
      <c r="VBX113" s="364"/>
      <c r="VBY113" s="364"/>
      <c r="VBZ113" s="364"/>
      <c r="VCA113" s="364"/>
      <c r="VCB113" s="364"/>
      <c r="VCC113" s="364"/>
      <c r="VCD113" s="364"/>
      <c r="VCE113" s="364"/>
      <c r="VCF113" s="364"/>
      <c r="VCG113" s="364"/>
      <c r="VCH113" s="364"/>
      <c r="VCI113" s="364"/>
      <c r="VCJ113" s="364"/>
      <c r="VCK113" s="364"/>
      <c r="VCL113" s="364"/>
      <c r="VCM113" s="364"/>
      <c r="VCN113" s="364"/>
      <c r="VCO113" s="364"/>
      <c r="VCP113" s="364"/>
      <c r="VCQ113" s="364"/>
      <c r="VCR113" s="364"/>
      <c r="VCS113" s="364"/>
      <c r="VCT113" s="364"/>
      <c r="VCU113" s="364"/>
      <c r="VCV113" s="364"/>
      <c r="VCW113" s="364"/>
      <c r="VCX113" s="364"/>
      <c r="VCY113" s="364"/>
      <c r="VCZ113" s="364"/>
      <c r="VDA113" s="364"/>
      <c r="VDB113" s="364"/>
      <c r="VDC113" s="364"/>
      <c r="VDD113" s="364"/>
      <c r="VDE113" s="364"/>
      <c r="VDF113" s="364"/>
      <c r="VDG113" s="364"/>
      <c r="VDH113" s="364"/>
      <c r="VDI113" s="364"/>
      <c r="VDJ113" s="364"/>
      <c r="VDK113" s="364"/>
      <c r="VDL113" s="364"/>
      <c r="VDM113" s="364"/>
      <c r="VDN113" s="364"/>
      <c r="VDO113" s="364"/>
      <c r="VDP113" s="364"/>
      <c r="VDQ113" s="364"/>
      <c r="VDR113" s="364"/>
      <c r="VDS113" s="364"/>
      <c r="VDT113" s="364"/>
      <c r="VDU113" s="364"/>
      <c r="VDV113" s="364"/>
      <c r="VDW113" s="364"/>
      <c r="VDX113" s="364"/>
      <c r="VDY113" s="364"/>
      <c r="VDZ113" s="364"/>
      <c r="VEA113" s="364"/>
      <c r="VEB113" s="364"/>
      <c r="VEC113" s="364"/>
      <c r="VED113" s="364"/>
      <c r="VEE113" s="364"/>
      <c r="VEF113" s="364"/>
      <c r="VEG113" s="364"/>
      <c r="VEH113" s="364"/>
      <c r="VEI113" s="364"/>
      <c r="VEJ113" s="364"/>
      <c r="VEK113" s="364"/>
      <c r="VEL113" s="364"/>
      <c r="VEM113" s="364"/>
      <c r="VEN113" s="364"/>
      <c r="VEO113" s="364"/>
      <c r="VEP113" s="364"/>
      <c r="VEQ113" s="364"/>
      <c r="VER113" s="364"/>
      <c r="VES113" s="364"/>
      <c r="VET113" s="364"/>
      <c r="VEU113" s="364"/>
      <c r="VEV113" s="364"/>
      <c r="VEW113" s="364"/>
      <c r="VEX113" s="364"/>
      <c r="VEY113" s="364"/>
      <c r="VEZ113" s="364"/>
      <c r="VFA113" s="364"/>
      <c r="VFB113" s="364"/>
      <c r="VFC113" s="364"/>
      <c r="VFD113" s="364"/>
      <c r="VFE113" s="364"/>
      <c r="VFF113" s="364"/>
      <c r="VFG113" s="364"/>
      <c r="VFH113" s="364"/>
      <c r="VFI113" s="364"/>
      <c r="VFJ113" s="364"/>
      <c r="VFK113" s="364"/>
      <c r="VFL113" s="364"/>
      <c r="VFM113" s="364"/>
      <c r="VFN113" s="364"/>
      <c r="VFO113" s="364"/>
      <c r="VFP113" s="364"/>
      <c r="VFQ113" s="364"/>
      <c r="VFR113" s="364"/>
      <c r="VFS113" s="364"/>
      <c r="VFT113" s="364"/>
      <c r="VFU113" s="364"/>
      <c r="VFV113" s="364"/>
      <c r="VFW113" s="364"/>
      <c r="VFX113" s="364"/>
      <c r="VFY113" s="364"/>
      <c r="VFZ113" s="364"/>
      <c r="VGA113" s="364"/>
      <c r="VGB113" s="364"/>
      <c r="VGC113" s="364"/>
      <c r="VGD113" s="364"/>
      <c r="VGE113" s="364"/>
      <c r="VGF113" s="364"/>
      <c r="VGG113" s="364"/>
      <c r="VGH113" s="364"/>
      <c r="VGI113" s="364"/>
      <c r="VGJ113" s="364"/>
      <c r="VGK113" s="364"/>
      <c r="VGL113" s="364"/>
      <c r="VGM113" s="364"/>
      <c r="VGN113" s="364"/>
      <c r="VGO113" s="364"/>
      <c r="VGP113" s="364"/>
      <c r="VGQ113" s="364"/>
      <c r="VGR113" s="364"/>
      <c r="VGS113" s="364"/>
      <c r="VGT113" s="364"/>
      <c r="VGU113" s="364"/>
      <c r="VGV113" s="364"/>
      <c r="VGW113" s="364"/>
      <c r="VGX113" s="364"/>
      <c r="VGY113" s="364"/>
      <c r="VGZ113" s="364"/>
      <c r="VHA113" s="364"/>
      <c r="VHB113" s="364"/>
      <c r="VHC113" s="364"/>
      <c r="VHD113" s="364"/>
      <c r="VHE113" s="364"/>
      <c r="VHF113" s="364"/>
      <c r="VHG113" s="364"/>
      <c r="VHH113" s="364"/>
      <c r="VHI113" s="364"/>
      <c r="VHJ113" s="364"/>
      <c r="VHK113" s="364"/>
      <c r="VHL113" s="364"/>
      <c r="VHM113" s="364"/>
      <c r="VHN113" s="364"/>
      <c r="VHO113" s="364"/>
      <c r="VHP113" s="364"/>
      <c r="VHQ113" s="364"/>
      <c r="VHR113" s="364"/>
      <c r="VHS113" s="364"/>
      <c r="VHT113" s="364"/>
      <c r="VHU113" s="364"/>
      <c r="VHV113" s="364"/>
      <c r="VHW113" s="364"/>
      <c r="VHX113" s="364"/>
      <c r="VHY113" s="364"/>
      <c r="VHZ113" s="364"/>
      <c r="VIA113" s="364"/>
      <c r="VIB113" s="364"/>
      <c r="VIC113" s="364"/>
      <c r="VID113" s="364"/>
      <c r="VIE113" s="364"/>
      <c r="VIF113" s="364"/>
      <c r="VIG113" s="364"/>
      <c r="VIH113" s="364"/>
      <c r="VII113" s="364"/>
      <c r="VIJ113" s="364"/>
      <c r="VIK113" s="364"/>
      <c r="VIL113" s="364"/>
      <c r="VIM113" s="364"/>
      <c r="VIN113" s="364"/>
      <c r="VIO113" s="364"/>
      <c r="VIP113" s="364"/>
      <c r="VIQ113" s="364"/>
      <c r="VIR113" s="364"/>
      <c r="VIS113" s="364"/>
      <c r="VIT113" s="364"/>
      <c r="VIU113" s="364"/>
      <c r="VIV113" s="364"/>
      <c r="VIW113" s="364"/>
      <c r="VIX113" s="364"/>
      <c r="VIY113" s="364"/>
      <c r="VIZ113" s="364"/>
      <c r="VJA113" s="364"/>
      <c r="VJB113" s="364"/>
      <c r="VJC113" s="364"/>
      <c r="VJD113" s="364"/>
      <c r="VJE113" s="364"/>
      <c r="VJF113" s="364"/>
      <c r="VJG113" s="364"/>
      <c r="VJH113" s="364"/>
      <c r="VJI113" s="364"/>
      <c r="VJJ113" s="364"/>
      <c r="VJK113" s="364"/>
      <c r="VJL113" s="364"/>
      <c r="VJM113" s="364"/>
      <c r="VJN113" s="364"/>
      <c r="VJO113" s="364"/>
      <c r="VJP113" s="364"/>
      <c r="VJQ113" s="364"/>
      <c r="VJR113" s="364"/>
      <c r="VJS113" s="364"/>
      <c r="VJT113" s="364"/>
      <c r="VJU113" s="364"/>
      <c r="VJV113" s="364"/>
      <c r="VJW113" s="364"/>
      <c r="VJX113" s="364"/>
      <c r="VJY113" s="364"/>
      <c r="VJZ113" s="364"/>
      <c r="VKA113" s="364"/>
      <c r="VKB113" s="364"/>
      <c r="VKC113" s="364"/>
      <c r="VKD113" s="364"/>
      <c r="VKE113" s="364"/>
      <c r="VKF113" s="364"/>
      <c r="VKG113" s="364"/>
      <c r="VKH113" s="364"/>
      <c r="VKI113" s="364"/>
      <c r="VKJ113" s="364"/>
      <c r="VKK113" s="364"/>
      <c r="VKL113" s="364"/>
      <c r="VKM113" s="364"/>
      <c r="VKN113" s="364"/>
      <c r="VKO113" s="364"/>
      <c r="VKP113" s="364"/>
      <c r="VKQ113" s="364"/>
      <c r="VKR113" s="364"/>
      <c r="VKS113" s="364"/>
      <c r="VKT113" s="364"/>
      <c r="VKU113" s="364"/>
      <c r="VKV113" s="364"/>
      <c r="VKW113" s="364"/>
      <c r="VKX113" s="364"/>
      <c r="VKY113" s="364"/>
      <c r="VKZ113" s="364"/>
      <c r="VLA113" s="364"/>
      <c r="VLB113" s="364"/>
      <c r="VLC113" s="364"/>
      <c r="VLD113" s="364"/>
      <c r="VLE113" s="364"/>
      <c r="VLF113" s="364"/>
      <c r="VLG113" s="364"/>
      <c r="VLH113" s="364"/>
      <c r="VLI113" s="364"/>
      <c r="VLJ113" s="364"/>
      <c r="VLK113" s="364"/>
      <c r="VLL113" s="364"/>
      <c r="VLM113" s="364"/>
      <c r="VLN113" s="364"/>
      <c r="VLO113" s="364"/>
      <c r="VLP113" s="364"/>
      <c r="VLQ113" s="364"/>
      <c r="VLR113" s="364"/>
      <c r="VLS113" s="364"/>
      <c r="VLT113" s="364"/>
      <c r="VLU113" s="364"/>
      <c r="VLV113" s="364"/>
      <c r="VLW113" s="364"/>
      <c r="VLX113" s="364"/>
      <c r="VLY113" s="364"/>
      <c r="VLZ113" s="364"/>
      <c r="VMA113" s="364"/>
      <c r="VMB113" s="364"/>
      <c r="VMC113" s="364"/>
      <c r="VMD113" s="364"/>
      <c r="VME113" s="364"/>
      <c r="VMF113" s="364"/>
      <c r="VMG113" s="364"/>
      <c r="VMH113" s="364"/>
      <c r="VMI113" s="364"/>
      <c r="VMJ113" s="364"/>
      <c r="VMK113" s="364"/>
      <c r="VML113" s="364"/>
      <c r="VMM113" s="364"/>
      <c r="VMN113" s="364"/>
      <c r="VMO113" s="364"/>
      <c r="VMP113" s="364"/>
      <c r="VMQ113" s="364"/>
      <c r="VMR113" s="364"/>
      <c r="VMS113" s="364"/>
      <c r="VMT113" s="364"/>
      <c r="VMU113" s="364"/>
      <c r="VMV113" s="364"/>
      <c r="VMW113" s="364"/>
      <c r="VMX113" s="364"/>
      <c r="VMY113" s="364"/>
      <c r="VMZ113" s="364"/>
      <c r="VNA113" s="364"/>
      <c r="VNB113" s="364"/>
      <c r="VNC113" s="364"/>
      <c r="VND113" s="364"/>
      <c r="VNE113" s="364"/>
      <c r="VNF113" s="364"/>
      <c r="VNG113" s="364"/>
      <c r="VNH113" s="364"/>
      <c r="VNI113" s="364"/>
      <c r="VNJ113" s="364"/>
      <c r="VNK113" s="364"/>
      <c r="VNL113" s="364"/>
      <c r="VNM113" s="364"/>
      <c r="VNN113" s="364"/>
      <c r="VNO113" s="364"/>
      <c r="VNP113" s="364"/>
      <c r="VNQ113" s="364"/>
      <c r="VNR113" s="364"/>
      <c r="VNS113" s="364"/>
      <c r="VNT113" s="364"/>
      <c r="VNU113" s="364"/>
      <c r="VNV113" s="364"/>
      <c r="VNW113" s="364"/>
      <c r="VNX113" s="364"/>
      <c r="VNY113" s="364"/>
      <c r="VNZ113" s="364"/>
      <c r="VOA113" s="364"/>
      <c r="VOB113" s="364"/>
      <c r="VOC113" s="364"/>
      <c r="VOD113" s="364"/>
      <c r="VOE113" s="364"/>
      <c r="VOF113" s="364"/>
      <c r="VOG113" s="364"/>
      <c r="VOH113" s="364"/>
      <c r="VOI113" s="364"/>
      <c r="VOJ113" s="364"/>
      <c r="VOK113" s="364"/>
      <c r="VOL113" s="364"/>
      <c r="VOM113" s="364"/>
      <c r="VON113" s="364"/>
      <c r="VOO113" s="364"/>
      <c r="VOP113" s="364"/>
      <c r="VOQ113" s="364"/>
      <c r="VOR113" s="364"/>
      <c r="VOS113" s="364"/>
      <c r="VOT113" s="364"/>
      <c r="VOU113" s="364"/>
      <c r="VOV113" s="364"/>
      <c r="VOW113" s="364"/>
      <c r="VOX113" s="364"/>
      <c r="VOY113" s="364"/>
      <c r="VOZ113" s="364"/>
      <c r="VPA113" s="364"/>
      <c r="VPB113" s="364"/>
      <c r="VPC113" s="364"/>
      <c r="VPD113" s="364"/>
      <c r="VPE113" s="364"/>
      <c r="VPF113" s="364"/>
      <c r="VPG113" s="364"/>
      <c r="VPH113" s="364"/>
      <c r="VPI113" s="364"/>
      <c r="VPJ113" s="364"/>
      <c r="VPK113" s="364"/>
      <c r="VPL113" s="364"/>
      <c r="VPM113" s="364"/>
      <c r="VPN113" s="364"/>
      <c r="VPO113" s="364"/>
      <c r="VPP113" s="364"/>
      <c r="VPQ113" s="364"/>
      <c r="VPR113" s="364"/>
      <c r="VPS113" s="364"/>
      <c r="VPT113" s="364"/>
      <c r="VPU113" s="364"/>
      <c r="VPV113" s="364"/>
      <c r="VPW113" s="364"/>
      <c r="VPX113" s="364"/>
      <c r="VPY113" s="364"/>
      <c r="VPZ113" s="364"/>
      <c r="VQA113" s="364"/>
      <c r="VQB113" s="364"/>
      <c r="VQC113" s="364"/>
      <c r="VQD113" s="364"/>
      <c r="VQE113" s="364"/>
      <c r="VQF113" s="364"/>
      <c r="VQG113" s="364"/>
      <c r="VQH113" s="364"/>
      <c r="VQI113" s="364"/>
      <c r="VQJ113" s="364"/>
      <c r="VQK113" s="364"/>
      <c r="VQL113" s="364"/>
      <c r="VQM113" s="364"/>
      <c r="VQN113" s="364"/>
      <c r="VQO113" s="364"/>
      <c r="VQP113" s="364"/>
      <c r="VQQ113" s="364"/>
      <c r="VQR113" s="364"/>
      <c r="VQS113" s="364"/>
      <c r="VQT113" s="364"/>
      <c r="VQU113" s="364"/>
      <c r="VQV113" s="364"/>
      <c r="VQW113" s="364"/>
      <c r="VQX113" s="364"/>
      <c r="VQY113" s="364"/>
      <c r="VQZ113" s="364"/>
      <c r="VRA113" s="364"/>
      <c r="VRB113" s="364"/>
      <c r="VRC113" s="364"/>
      <c r="VRD113" s="364"/>
      <c r="VRE113" s="364"/>
      <c r="VRF113" s="364"/>
      <c r="VRG113" s="364"/>
      <c r="VRH113" s="364"/>
      <c r="VRI113" s="364"/>
      <c r="VRJ113" s="364"/>
      <c r="VRK113" s="364"/>
      <c r="VRL113" s="364"/>
      <c r="VRM113" s="364"/>
      <c r="VRN113" s="364"/>
      <c r="VRO113" s="364"/>
      <c r="VRP113" s="364"/>
      <c r="VRQ113" s="364"/>
      <c r="VRR113" s="364"/>
      <c r="VRS113" s="364"/>
      <c r="VRT113" s="364"/>
      <c r="VRU113" s="364"/>
      <c r="VRV113" s="364"/>
      <c r="VRW113" s="364"/>
      <c r="VRX113" s="364"/>
      <c r="VRY113" s="364"/>
      <c r="VRZ113" s="364"/>
      <c r="VSA113" s="364"/>
      <c r="VSB113" s="364"/>
      <c r="VSC113" s="364"/>
      <c r="VSD113" s="364"/>
      <c r="VSE113" s="364"/>
      <c r="VSF113" s="364"/>
      <c r="VSG113" s="364"/>
      <c r="VSH113" s="364"/>
      <c r="VSI113" s="364"/>
      <c r="VSJ113" s="364"/>
      <c r="VSK113" s="364"/>
      <c r="VSL113" s="364"/>
      <c r="VSM113" s="364"/>
      <c r="VSN113" s="364"/>
      <c r="VSO113" s="364"/>
      <c r="VSP113" s="364"/>
      <c r="VSQ113" s="364"/>
      <c r="VSR113" s="364"/>
      <c r="VSS113" s="364"/>
      <c r="VST113" s="364"/>
      <c r="VSU113" s="364"/>
      <c r="VSV113" s="364"/>
      <c r="VSW113" s="364"/>
      <c r="VSX113" s="364"/>
      <c r="VSY113" s="364"/>
      <c r="VSZ113" s="364"/>
      <c r="VTA113" s="364"/>
      <c r="VTB113" s="364"/>
      <c r="VTC113" s="364"/>
      <c r="VTD113" s="364"/>
      <c r="VTE113" s="364"/>
      <c r="VTF113" s="364"/>
      <c r="VTG113" s="364"/>
      <c r="VTH113" s="364"/>
      <c r="VTI113" s="364"/>
      <c r="VTJ113" s="364"/>
      <c r="VTK113" s="364"/>
      <c r="VTL113" s="364"/>
      <c r="VTM113" s="364"/>
      <c r="VTN113" s="364"/>
      <c r="VTO113" s="364"/>
      <c r="VTP113" s="364"/>
      <c r="VTQ113" s="364"/>
      <c r="VTR113" s="364"/>
      <c r="VTS113" s="364"/>
      <c r="VTT113" s="364"/>
      <c r="VTU113" s="364"/>
      <c r="VTV113" s="364"/>
      <c r="VTW113" s="364"/>
      <c r="VTX113" s="364"/>
      <c r="VTY113" s="364"/>
      <c r="VTZ113" s="364"/>
      <c r="VUA113" s="364"/>
      <c r="VUB113" s="364"/>
      <c r="VUC113" s="364"/>
      <c r="VUD113" s="364"/>
      <c r="VUE113" s="364"/>
      <c r="VUF113" s="364"/>
      <c r="VUG113" s="364"/>
      <c r="VUH113" s="364"/>
      <c r="VUI113" s="364"/>
      <c r="VUJ113" s="364"/>
      <c r="VUK113" s="364"/>
      <c r="VUL113" s="364"/>
      <c r="VUM113" s="364"/>
      <c r="VUN113" s="364"/>
      <c r="VUO113" s="364"/>
      <c r="VUP113" s="364"/>
      <c r="VUQ113" s="364"/>
      <c r="VUR113" s="364"/>
      <c r="VUS113" s="364"/>
      <c r="VUT113" s="364"/>
      <c r="VUU113" s="364"/>
      <c r="VUV113" s="364"/>
      <c r="VUW113" s="364"/>
      <c r="VUX113" s="364"/>
      <c r="VUY113" s="364"/>
      <c r="VUZ113" s="364"/>
      <c r="VVA113" s="364"/>
      <c r="VVB113" s="364"/>
      <c r="VVC113" s="364"/>
      <c r="VVD113" s="364"/>
      <c r="VVE113" s="364"/>
      <c r="VVF113" s="364"/>
      <c r="VVG113" s="364"/>
      <c r="VVH113" s="364"/>
      <c r="VVI113" s="364"/>
      <c r="VVJ113" s="364"/>
      <c r="VVK113" s="364"/>
      <c r="VVL113" s="364"/>
      <c r="VVM113" s="364"/>
      <c r="VVN113" s="364"/>
      <c r="VVO113" s="364"/>
      <c r="VVP113" s="364"/>
      <c r="VVQ113" s="364"/>
      <c r="VVR113" s="364"/>
      <c r="VVS113" s="364"/>
      <c r="VVT113" s="364"/>
      <c r="VVU113" s="364"/>
      <c r="VVV113" s="364"/>
      <c r="VVW113" s="364"/>
      <c r="VVX113" s="364"/>
      <c r="VVY113" s="364"/>
      <c r="VVZ113" s="364"/>
      <c r="VWA113" s="364"/>
      <c r="VWB113" s="364"/>
      <c r="VWC113" s="364"/>
      <c r="VWD113" s="364"/>
      <c r="VWE113" s="364"/>
      <c r="VWF113" s="364"/>
      <c r="VWG113" s="364"/>
      <c r="VWH113" s="364"/>
      <c r="VWI113" s="364"/>
      <c r="VWJ113" s="364"/>
      <c r="VWK113" s="364"/>
      <c r="VWL113" s="364"/>
      <c r="VWM113" s="364"/>
      <c r="VWN113" s="364"/>
      <c r="VWO113" s="364"/>
      <c r="VWP113" s="364"/>
      <c r="VWQ113" s="364"/>
      <c r="VWR113" s="364"/>
      <c r="VWS113" s="364"/>
      <c r="VWT113" s="364"/>
      <c r="VWU113" s="364"/>
      <c r="VWV113" s="364"/>
      <c r="VWW113" s="364"/>
      <c r="VWX113" s="364"/>
      <c r="VWY113" s="364"/>
      <c r="VWZ113" s="364"/>
      <c r="VXA113" s="364"/>
      <c r="VXB113" s="364"/>
      <c r="VXC113" s="364"/>
      <c r="VXD113" s="364"/>
      <c r="VXE113" s="364"/>
      <c r="VXF113" s="364"/>
      <c r="VXG113" s="364"/>
      <c r="VXH113" s="364"/>
      <c r="VXI113" s="364"/>
      <c r="VXJ113" s="364"/>
      <c r="VXK113" s="364"/>
      <c r="VXL113" s="364"/>
      <c r="VXM113" s="364"/>
      <c r="VXN113" s="364"/>
      <c r="VXO113" s="364"/>
      <c r="VXP113" s="364"/>
      <c r="VXQ113" s="364"/>
      <c r="VXR113" s="364"/>
      <c r="VXS113" s="364"/>
      <c r="VXT113" s="364"/>
      <c r="VXU113" s="364"/>
      <c r="VXV113" s="364"/>
      <c r="VXW113" s="364"/>
      <c r="VXX113" s="364"/>
      <c r="VXY113" s="364"/>
      <c r="VXZ113" s="364"/>
      <c r="VYA113" s="364"/>
      <c r="VYB113" s="364"/>
      <c r="VYC113" s="364"/>
      <c r="VYD113" s="364"/>
      <c r="VYE113" s="364"/>
      <c r="VYF113" s="364"/>
      <c r="VYG113" s="364"/>
      <c r="VYH113" s="364"/>
      <c r="VYI113" s="364"/>
      <c r="VYJ113" s="364"/>
      <c r="VYK113" s="364"/>
      <c r="VYL113" s="364"/>
      <c r="VYM113" s="364"/>
      <c r="VYN113" s="364"/>
      <c r="VYO113" s="364"/>
      <c r="VYP113" s="364"/>
      <c r="VYQ113" s="364"/>
      <c r="VYR113" s="364"/>
      <c r="VYS113" s="364"/>
      <c r="VYT113" s="364"/>
      <c r="VYU113" s="364"/>
      <c r="VYV113" s="364"/>
      <c r="VYW113" s="364"/>
      <c r="VYX113" s="364"/>
      <c r="VYY113" s="364"/>
      <c r="VYZ113" s="364"/>
      <c r="VZA113" s="364"/>
      <c r="VZB113" s="364"/>
      <c r="VZC113" s="364"/>
      <c r="VZD113" s="364"/>
      <c r="VZE113" s="364"/>
      <c r="VZF113" s="364"/>
      <c r="VZG113" s="364"/>
      <c r="VZH113" s="364"/>
      <c r="VZI113" s="364"/>
      <c r="VZJ113" s="364"/>
      <c r="VZK113" s="364"/>
      <c r="VZL113" s="364"/>
      <c r="VZM113" s="364"/>
      <c r="VZN113" s="364"/>
      <c r="VZO113" s="364"/>
      <c r="VZP113" s="364"/>
      <c r="VZQ113" s="364"/>
      <c r="VZR113" s="364"/>
      <c r="VZS113" s="364"/>
      <c r="VZT113" s="364"/>
      <c r="VZU113" s="364"/>
      <c r="VZV113" s="364"/>
      <c r="VZW113" s="364"/>
      <c r="VZX113" s="364"/>
      <c r="VZY113" s="364"/>
      <c r="VZZ113" s="364"/>
      <c r="WAA113" s="364"/>
      <c r="WAB113" s="364"/>
      <c r="WAC113" s="364"/>
      <c r="WAD113" s="364"/>
      <c r="WAE113" s="364"/>
      <c r="WAF113" s="364"/>
      <c r="WAG113" s="364"/>
      <c r="WAH113" s="364"/>
      <c r="WAI113" s="364"/>
      <c r="WAJ113" s="364"/>
      <c r="WAK113" s="364"/>
      <c r="WAL113" s="364"/>
      <c r="WAM113" s="364"/>
      <c r="WAN113" s="364"/>
      <c r="WAO113" s="364"/>
      <c r="WAP113" s="364"/>
      <c r="WAQ113" s="364"/>
      <c r="WAR113" s="364"/>
      <c r="WAS113" s="364"/>
      <c r="WAT113" s="364"/>
      <c r="WAU113" s="364"/>
      <c r="WAV113" s="364"/>
      <c r="WAW113" s="364"/>
      <c r="WAX113" s="364"/>
      <c r="WAY113" s="364"/>
      <c r="WAZ113" s="364"/>
      <c r="WBA113" s="364"/>
      <c r="WBB113" s="364"/>
      <c r="WBC113" s="364"/>
      <c r="WBD113" s="364"/>
      <c r="WBE113" s="364"/>
      <c r="WBF113" s="364"/>
      <c r="WBG113" s="364"/>
      <c r="WBH113" s="364"/>
      <c r="WBI113" s="364"/>
      <c r="WBJ113" s="364"/>
      <c r="WBK113" s="364"/>
      <c r="WBL113" s="364"/>
      <c r="WBM113" s="364"/>
      <c r="WBN113" s="364"/>
      <c r="WBO113" s="364"/>
      <c r="WBP113" s="364"/>
      <c r="WBQ113" s="364"/>
      <c r="WBR113" s="364"/>
      <c r="WBS113" s="364"/>
      <c r="WBT113" s="364"/>
      <c r="WBU113" s="364"/>
      <c r="WBV113" s="364"/>
      <c r="WBW113" s="364"/>
      <c r="WBX113" s="364"/>
      <c r="WBY113" s="364"/>
      <c r="WBZ113" s="364"/>
      <c r="WCA113" s="364"/>
      <c r="WCB113" s="364"/>
      <c r="WCC113" s="364"/>
      <c r="WCD113" s="364"/>
      <c r="WCE113" s="364"/>
      <c r="WCF113" s="364"/>
      <c r="WCG113" s="364"/>
      <c r="WCH113" s="364"/>
      <c r="WCI113" s="364"/>
      <c r="WCJ113" s="364"/>
      <c r="WCK113" s="364"/>
      <c r="WCL113" s="364"/>
      <c r="WCM113" s="364"/>
      <c r="WCN113" s="364"/>
      <c r="WCO113" s="364"/>
      <c r="WCP113" s="364"/>
      <c r="WCQ113" s="364"/>
      <c r="WCR113" s="364"/>
      <c r="WCS113" s="364"/>
      <c r="WCT113" s="364"/>
      <c r="WCU113" s="364"/>
      <c r="WCV113" s="364"/>
      <c r="WCW113" s="364"/>
      <c r="WCX113" s="364"/>
      <c r="WCY113" s="364"/>
      <c r="WCZ113" s="364"/>
      <c r="WDA113" s="364"/>
      <c r="WDB113" s="364"/>
      <c r="WDC113" s="364"/>
      <c r="WDD113" s="364"/>
      <c r="WDE113" s="364"/>
      <c r="WDF113" s="364"/>
      <c r="WDG113" s="364"/>
      <c r="WDH113" s="364"/>
      <c r="WDI113" s="364"/>
      <c r="WDJ113" s="364"/>
      <c r="WDK113" s="364"/>
      <c r="WDL113" s="364"/>
      <c r="WDM113" s="364"/>
      <c r="WDN113" s="364"/>
      <c r="WDO113" s="364"/>
      <c r="WDP113" s="364"/>
      <c r="WDQ113" s="364"/>
      <c r="WDR113" s="364"/>
      <c r="WDS113" s="364"/>
      <c r="WDT113" s="364"/>
      <c r="WDU113" s="364"/>
      <c r="WDV113" s="364"/>
      <c r="WDW113" s="364"/>
      <c r="WDX113" s="364"/>
      <c r="WDY113" s="364"/>
      <c r="WDZ113" s="364"/>
      <c r="WEA113" s="364"/>
      <c r="WEB113" s="364"/>
      <c r="WEC113" s="364"/>
      <c r="WED113" s="364"/>
      <c r="WEE113" s="364"/>
      <c r="WEF113" s="364"/>
      <c r="WEG113" s="364"/>
      <c r="WEH113" s="364"/>
      <c r="WEI113" s="364"/>
      <c r="WEJ113" s="364"/>
      <c r="WEK113" s="364"/>
      <c r="WEL113" s="364"/>
      <c r="WEM113" s="364"/>
      <c r="WEN113" s="364"/>
      <c r="WEO113" s="364"/>
      <c r="WEP113" s="364"/>
      <c r="WEQ113" s="364"/>
      <c r="WER113" s="364"/>
      <c r="WES113" s="364"/>
      <c r="WET113" s="364"/>
      <c r="WEU113" s="364"/>
      <c r="WEV113" s="364"/>
      <c r="WEW113" s="364"/>
      <c r="WEX113" s="364"/>
      <c r="WEY113" s="364"/>
      <c r="WEZ113" s="364"/>
      <c r="WFA113" s="364"/>
      <c r="WFB113" s="364"/>
      <c r="WFC113" s="364"/>
      <c r="WFD113" s="364"/>
      <c r="WFE113" s="364"/>
      <c r="WFF113" s="364"/>
      <c r="WFG113" s="364"/>
      <c r="WFH113" s="364"/>
      <c r="WFI113" s="364"/>
      <c r="WFJ113" s="364"/>
      <c r="WFK113" s="364"/>
      <c r="WFL113" s="364"/>
      <c r="WFM113" s="364"/>
      <c r="WFN113" s="364"/>
      <c r="WFO113" s="364"/>
      <c r="WFP113" s="364"/>
      <c r="WFQ113" s="364"/>
      <c r="WFR113" s="364"/>
      <c r="WFS113" s="364"/>
      <c r="WFT113" s="364"/>
      <c r="WFU113" s="364"/>
      <c r="WFV113" s="364"/>
      <c r="WFW113" s="364"/>
      <c r="WFX113" s="364"/>
      <c r="WFY113" s="364"/>
      <c r="WFZ113" s="364"/>
      <c r="WGA113" s="364"/>
      <c r="WGB113" s="364"/>
      <c r="WGC113" s="364"/>
      <c r="WGD113" s="364"/>
      <c r="WGE113" s="364"/>
      <c r="WGF113" s="364"/>
      <c r="WGG113" s="364"/>
      <c r="WGH113" s="364"/>
      <c r="WGI113" s="364"/>
      <c r="WGJ113" s="364"/>
      <c r="WGK113" s="364"/>
      <c r="WGL113" s="364"/>
      <c r="WGM113" s="364"/>
      <c r="WGN113" s="364"/>
      <c r="WGO113" s="364"/>
      <c r="WGP113" s="364"/>
      <c r="WGQ113" s="364"/>
      <c r="WGR113" s="364"/>
      <c r="WGS113" s="364"/>
      <c r="WGT113" s="364"/>
      <c r="WGU113" s="364"/>
      <c r="WGV113" s="364"/>
      <c r="WGW113" s="364"/>
      <c r="WGX113" s="364"/>
      <c r="WGY113" s="364"/>
      <c r="WGZ113" s="364"/>
      <c r="WHA113" s="364"/>
      <c r="WHB113" s="364"/>
      <c r="WHC113" s="364"/>
      <c r="WHD113" s="364"/>
      <c r="WHE113" s="364"/>
      <c r="WHF113" s="364"/>
      <c r="WHG113" s="364"/>
      <c r="WHH113" s="364"/>
      <c r="WHI113" s="364"/>
      <c r="WHJ113" s="364"/>
      <c r="WHK113" s="364"/>
      <c r="WHL113" s="364"/>
      <c r="WHM113" s="364"/>
      <c r="WHN113" s="364"/>
      <c r="WHO113" s="364"/>
      <c r="WHP113" s="364"/>
      <c r="WHQ113" s="364"/>
      <c r="WHR113" s="364"/>
      <c r="WHS113" s="364"/>
      <c r="WHT113" s="364"/>
      <c r="WHU113" s="364"/>
      <c r="WHV113" s="364"/>
      <c r="WHW113" s="364"/>
      <c r="WHX113" s="364"/>
      <c r="WHY113" s="364"/>
      <c r="WHZ113" s="364"/>
      <c r="WIA113" s="364"/>
      <c r="WIB113" s="364"/>
      <c r="WIC113" s="364"/>
      <c r="WID113" s="364"/>
      <c r="WIE113" s="364"/>
      <c r="WIF113" s="364"/>
      <c r="WIG113" s="364"/>
      <c r="WIH113" s="364"/>
      <c r="WII113" s="364"/>
      <c r="WIJ113" s="364"/>
      <c r="WIK113" s="364"/>
      <c r="WIL113" s="364"/>
      <c r="WIM113" s="364"/>
      <c r="WIN113" s="364"/>
      <c r="WIO113" s="364"/>
      <c r="WIP113" s="364"/>
      <c r="WIQ113" s="364"/>
      <c r="WIR113" s="364"/>
      <c r="WIS113" s="364"/>
      <c r="WIT113" s="364"/>
      <c r="WIU113" s="364"/>
      <c r="WIV113" s="364"/>
      <c r="WIW113" s="364"/>
      <c r="WIX113" s="364"/>
      <c r="WIY113" s="364"/>
      <c r="WIZ113" s="364"/>
      <c r="WJA113" s="364"/>
      <c r="WJB113" s="364"/>
      <c r="WJC113" s="364"/>
      <c r="WJD113" s="364"/>
      <c r="WJE113" s="364"/>
      <c r="WJF113" s="364"/>
      <c r="WJG113" s="364"/>
      <c r="WJH113" s="364"/>
      <c r="WJI113" s="364"/>
      <c r="WJJ113" s="364"/>
      <c r="WJK113" s="364"/>
      <c r="WJL113" s="364"/>
      <c r="WJM113" s="364"/>
      <c r="WJN113" s="364"/>
      <c r="WJO113" s="364"/>
      <c r="WJP113" s="364"/>
      <c r="WJQ113" s="364"/>
      <c r="WJR113" s="364"/>
      <c r="WJS113" s="364"/>
      <c r="WJT113" s="364"/>
      <c r="WJU113" s="364"/>
      <c r="WJV113" s="364"/>
      <c r="WJW113" s="364"/>
      <c r="WJX113" s="364"/>
      <c r="WJY113" s="364"/>
      <c r="WJZ113" s="364"/>
      <c r="WKA113" s="364"/>
      <c r="WKB113" s="364"/>
      <c r="WKC113" s="364"/>
      <c r="WKD113" s="364"/>
      <c r="WKE113" s="364"/>
      <c r="WKF113" s="364"/>
      <c r="WKG113" s="364"/>
      <c r="WKH113" s="364"/>
      <c r="WKI113" s="364"/>
      <c r="WKJ113" s="364"/>
      <c r="WKK113" s="364"/>
      <c r="WKL113" s="364"/>
      <c r="WKM113" s="364"/>
      <c r="WKN113" s="364"/>
      <c r="WKO113" s="364"/>
      <c r="WKP113" s="364"/>
      <c r="WKQ113" s="364"/>
      <c r="WKR113" s="364"/>
      <c r="WKS113" s="364"/>
      <c r="WKT113" s="364"/>
      <c r="WKU113" s="364"/>
      <c r="WKV113" s="364"/>
      <c r="WKW113" s="364"/>
      <c r="WKX113" s="364"/>
      <c r="WKY113" s="364"/>
      <c r="WKZ113" s="364"/>
      <c r="WLA113" s="364"/>
      <c r="WLB113" s="364"/>
      <c r="WLC113" s="364"/>
      <c r="WLD113" s="364"/>
      <c r="WLE113" s="364"/>
      <c r="WLF113" s="364"/>
      <c r="WLG113" s="364"/>
      <c r="WLH113" s="364"/>
      <c r="WLI113" s="364"/>
      <c r="WLJ113" s="364"/>
      <c r="WLK113" s="364"/>
      <c r="WLL113" s="364"/>
      <c r="WLM113" s="364"/>
      <c r="WLN113" s="364"/>
      <c r="WLO113" s="364"/>
      <c r="WLP113" s="364"/>
      <c r="WLQ113" s="364"/>
      <c r="WLR113" s="364"/>
      <c r="WLS113" s="364"/>
      <c r="WLT113" s="364"/>
      <c r="WLU113" s="364"/>
      <c r="WLV113" s="364"/>
      <c r="WLW113" s="364"/>
      <c r="WLX113" s="364"/>
      <c r="WLY113" s="364"/>
      <c r="WLZ113" s="364"/>
      <c r="WMA113" s="364"/>
      <c r="WMB113" s="364"/>
      <c r="WMC113" s="364"/>
      <c r="WMD113" s="364"/>
      <c r="WME113" s="364"/>
      <c r="WMF113" s="364"/>
      <c r="WMG113" s="364"/>
      <c r="WMH113" s="364"/>
      <c r="WMI113" s="364"/>
      <c r="WMJ113" s="364"/>
      <c r="WMK113" s="364"/>
      <c r="WML113" s="364"/>
      <c r="WMM113" s="364"/>
      <c r="WMN113" s="364"/>
      <c r="WMO113" s="364"/>
      <c r="WMP113" s="364"/>
      <c r="WMQ113" s="364"/>
      <c r="WMR113" s="364"/>
      <c r="WMS113" s="364"/>
      <c r="WMT113" s="364"/>
      <c r="WMU113" s="364"/>
      <c r="WMV113" s="364"/>
      <c r="WMW113" s="364"/>
      <c r="WMX113" s="364"/>
      <c r="WMY113" s="364"/>
      <c r="WMZ113" s="364"/>
      <c r="WNA113" s="364"/>
      <c r="WNB113" s="364"/>
      <c r="WNC113" s="364"/>
      <c r="WND113" s="364"/>
      <c r="WNE113" s="364"/>
      <c r="WNF113" s="364"/>
      <c r="WNG113" s="364"/>
      <c r="WNH113" s="364"/>
      <c r="WNI113" s="364"/>
      <c r="WNJ113" s="364"/>
      <c r="WNK113" s="364"/>
      <c r="WNL113" s="364"/>
      <c r="WNM113" s="364"/>
      <c r="WNN113" s="364"/>
      <c r="WNO113" s="364"/>
      <c r="WNP113" s="364"/>
      <c r="WNQ113" s="364"/>
      <c r="WNR113" s="364"/>
      <c r="WNS113" s="364"/>
      <c r="WNT113" s="364"/>
      <c r="WNU113" s="364"/>
      <c r="WNV113" s="364"/>
      <c r="WNW113" s="364"/>
      <c r="WNX113" s="364"/>
      <c r="WNY113" s="364"/>
      <c r="WNZ113" s="364"/>
      <c r="WOA113" s="364"/>
      <c r="WOB113" s="364"/>
      <c r="WOC113" s="364"/>
      <c r="WOD113" s="364"/>
      <c r="WOE113" s="364"/>
      <c r="WOF113" s="364"/>
      <c r="WOG113" s="364"/>
      <c r="WOH113" s="364"/>
      <c r="WOI113" s="364"/>
      <c r="WOJ113" s="364"/>
      <c r="WOK113" s="364"/>
      <c r="WOL113" s="364"/>
      <c r="WOM113" s="364"/>
      <c r="WON113" s="364"/>
      <c r="WOO113" s="364"/>
      <c r="WOP113" s="364"/>
      <c r="WOQ113" s="364"/>
      <c r="WOR113" s="364"/>
      <c r="WOS113" s="364"/>
      <c r="WOT113" s="364"/>
      <c r="WOU113" s="364"/>
      <c r="WOV113" s="364"/>
      <c r="WOW113" s="364"/>
      <c r="WOX113" s="364"/>
      <c r="WOY113" s="364"/>
      <c r="WOZ113" s="364"/>
      <c r="WPA113" s="364"/>
      <c r="WPB113" s="364"/>
      <c r="WPC113" s="364"/>
      <c r="WPD113" s="364"/>
      <c r="WPE113" s="364"/>
      <c r="WPF113" s="364"/>
      <c r="WPG113" s="364"/>
      <c r="WPH113" s="364"/>
      <c r="WPI113" s="364"/>
      <c r="WPJ113" s="364"/>
      <c r="WPK113" s="364"/>
      <c r="WPL113" s="364"/>
      <c r="WPM113" s="364"/>
      <c r="WPN113" s="364"/>
      <c r="WPO113" s="364"/>
      <c r="WPP113" s="364"/>
      <c r="WPQ113" s="364"/>
      <c r="WPR113" s="364"/>
      <c r="WPS113" s="364"/>
      <c r="WPT113" s="364"/>
      <c r="WPU113" s="364"/>
      <c r="WPV113" s="364"/>
      <c r="WPW113" s="364"/>
      <c r="WPX113" s="364"/>
      <c r="WPY113" s="364"/>
      <c r="WPZ113" s="364"/>
      <c r="WQA113" s="364"/>
      <c r="WQB113" s="364"/>
      <c r="WQC113" s="364"/>
      <c r="WQD113" s="364"/>
      <c r="WQE113" s="364"/>
      <c r="WQF113" s="364"/>
      <c r="WQG113" s="364"/>
      <c r="WQH113" s="364"/>
      <c r="WQI113" s="364"/>
      <c r="WQJ113" s="364"/>
      <c r="WQK113" s="364"/>
      <c r="WQL113" s="364"/>
      <c r="WQM113" s="364"/>
      <c r="WQN113" s="364"/>
      <c r="WQO113" s="364"/>
      <c r="WQP113" s="364"/>
      <c r="WQQ113" s="364"/>
      <c r="WQR113" s="364"/>
      <c r="WQS113" s="364"/>
      <c r="WQT113" s="364"/>
      <c r="WQU113" s="364"/>
      <c r="WQV113" s="364"/>
      <c r="WQW113" s="364"/>
      <c r="WQX113" s="364"/>
      <c r="WQY113" s="364"/>
      <c r="WQZ113" s="364"/>
      <c r="WRA113" s="364"/>
      <c r="WRB113" s="364"/>
      <c r="WRC113" s="364"/>
      <c r="WRD113" s="364"/>
      <c r="WRE113" s="364"/>
      <c r="WRF113" s="364"/>
      <c r="WRG113" s="364"/>
      <c r="WRH113" s="364"/>
      <c r="WRI113" s="364"/>
      <c r="WRJ113" s="364"/>
      <c r="WRK113" s="364"/>
      <c r="WRL113" s="364"/>
      <c r="WRM113" s="364"/>
      <c r="WRN113" s="364"/>
      <c r="WRO113" s="364"/>
      <c r="WRP113" s="364"/>
      <c r="WRQ113" s="364"/>
      <c r="WRR113" s="364"/>
      <c r="WRS113" s="364"/>
      <c r="WRT113" s="364"/>
      <c r="WRU113" s="364"/>
      <c r="WRV113" s="364"/>
      <c r="WRW113" s="364"/>
      <c r="WRX113" s="364"/>
      <c r="WRY113" s="364"/>
      <c r="WRZ113" s="364"/>
      <c r="WSA113" s="364"/>
      <c r="WSB113" s="364"/>
      <c r="WSC113" s="364"/>
      <c r="WSD113" s="364"/>
      <c r="WSE113" s="364"/>
      <c r="WSF113" s="364"/>
      <c r="WSG113" s="364"/>
      <c r="WSH113" s="364"/>
      <c r="WSI113" s="364"/>
      <c r="WSJ113" s="364"/>
      <c r="WSK113" s="364"/>
      <c r="WSL113" s="364"/>
      <c r="WSM113" s="364"/>
      <c r="WSN113" s="364"/>
      <c r="WSO113" s="364"/>
      <c r="WSP113" s="364"/>
      <c r="WSQ113" s="364"/>
      <c r="WSR113" s="364"/>
      <c r="WSS113" s="364"/>
      <c r="WST113" s="364"/>
      <c r="WSU113" s="364"/>
      <c r="WSV113" s="364"/>
      <c r="WSW113" s="364"/>
      <c r="WSX113" s="364"/>
      <c r="WSY113" s="364"/>
      <c r="WSZ113" s="364"/>
      <c r="WTA113" s="364"/>
      <c r="WTB113" s="364"/>
      <c r="WTC113" s="364"/>
      <c r="WTD113" s="364"/>
      <c r="WTE113" s="364"/>
      <c r="WTF113" s="364"/>
      <c r="WTG113" s="364"/>
      <c r="WTH113" s="364"/>
      <c r="WTI113" s="364"/>
      <c r="WTJ113" s="364"/>
      <c r="WTK113" s="364"/>
      <c r="WTL113" s="364"/>
      <c r="WTM113" s="364"/>
      <c r="WTN113" s="364"/>
      <c r="WTO113" s="364"/>
      <c r="WTP113" s="364"/>
      <c r="WTQ113" s="364"/>
      <c r="WTR113" s="364"/>
      <c r="WTS113" s="364"/>
      <c r="WTT113" s="364"/>
      <c r="WTU113" s="364"/>
      <c r="WTV113" s="364"/>
      <c r="WTW113" s="364"/>
      <c r="WTX113" s="364"/>
      <c r="WTY113" s="364"/>
      <c r="WTZ113" s="364"/>
      <c r="WUA113" s="364"/>
      <c r="WUB113" s="364"/>
      <c r="WUC113" s="364"/>
      <c r="WUD113" s="364"/>
      <c r="WUE113" s="364"/>
      <c r="WUF113" s="364"/>
      <c r="WUG113" s="364"/>
      <c r="WUH113" s="364"/>
      <c r="WUI113" s="364"/>
      <c r="WUJ113" s="364"/>
      <c r="WUK113" s="364"/>
      <c r="WUL113" s="364"/>
      <c r="WUM113" s="364"/>
      <c r="WUN113" s="364"/>
      <c r="WUO113" s="364"/>
      <c r="WUP113" s="364"/>
      <c r="WUQ113" s="364"/>
      <c r="WUR113" s="364"/>
      <c r="WUS113" s="364"/>
      <c r="WUT113" s="364"/>
      <c r="WUU113" s="364"/>
      <c r="WUV113" s="364"/>
      <c r="WUW113" s="364"/>
      <c r="WUX113" s="364"/>
      <c r="WUY113" s="364"/>
      <c r="WUZ113" s="364"/>
      <c r="WVA113" s="364"/>
      <c r="WVB113" s="364"/>
      <c r="WVC113" s="364"/>
      <c r="WVD113" s="364"/>
      <c r="WVE113" s="364"/>
      <c r="WVF113" s="364"/>
      <c r="WVG113" s="364"/>
      <c r="WVH113" s="364"/>
      <c r="WVI113" s="364"/>
      <c r="WVJ113" s="364"/>
      <c r="WVK113" s="364"/>
      <c r="WVL113" s="364"/>
      <c r="WVM113" s="364"/>
      <c r="WVN113" s="364"/>
      <c r="WVO113" s="364"/>
      <c r="WVP113" s="364"/>
      <c r="WVQ113" s="364"/>
      <c r="WVR113" s="364"/>
      <c r="WVS113" s="364"/>
      <c r="WVT113" s="364"/>
      <c r="WVU113" s="364"/>
      <c r="WVV113" s="364"/>
      <c r="WVW113" s="364"/>
      <c r="WVX113" s="364"/>
      <c r="WVY113" s="364"/>
      <c r="WVZ113" s="364"/>
      <c r="WWA113" s="364"/>
      <c r="WWB113" s="364"/>
      <c r="WWC113" s="364"/>
      <c r="WWD113" s="364"/>
      <c r="WWE113" s="364"/>
      <c r="WWF113" s="364"/>
      <c r="WWG113" s="364"/>
      <c r="WWH113" s="364"/>
      <c r="WWI113" s="364"/>
      <c r="WWJ113" s="364"/>
      <c r="WWK113" s="364"/>
      <c r="WWL113" s="364"/>
      <c r="WWM113" s="364"/>
      <c r="WWN113" s="364"/>
      <c r="WWO113" s="364"/>
      <c r="WWP113" s="364"/>
      <c r="WWQ113" s="364"/>
      <c r="WWR113" s="364"/>
      <c r="WWS113" s="364"/>
      <c r="WWT113" s="364"/>
      <c r="WWU113" s="364"/>
      <c r="WWV113" s="364"/>
      <c r="WWW113" s="364"/>
      <c r="WWX113" s="364"/>
      <c r="WWY113" s="364"/>
      <c r="WWZ113" s="364"/>
      <c r="WXA113" s="364"/>
      <c r="WXB113" s="364"/>
      <c r="WXC113" s="364"/>
      <c r="WXD113" s="364"/>
      <c r="WXE113" s="364"/>
      <c r="WXF113" s="364"/>
      <c r="WXG113" s="364"/>
      <c r="WXH113" s="364"/>
      <c r="WXI113" s="364"/>
      <c r="WXJ113" s="364"/>
      <c r="WXK113" s="364"/>
      <c r="WXL113" s="364"/>
      <c r="WXM113" s="364"/>
      <c r="WXN113" s="364"/>
      <c r="WXO113" s="364"/>
      <c r="WXP113" s="364"/>
      <c r="WXQ113" s="364"/>
      <c r="WXR113" s="364"/>
      <c r="WXS113" s="364"/>
      <c r="WXT113" s="364"/>
      <c r="WXU113" s="364"/>
      <c r="WXV113" s="364"/>
      <c r="WXW113" s="364"/>
      <c r="WXX113" s="364"/>
      <c r="WXY113" s="364"/>
      <c r="WXZ113" s="364"/>
      <c r="WYA113" s="364"/>
      <c r="WYB113" s="364"/>
      <c r="WYC113" s="364"/>
      <c r="WYD113" s="364"/>
      <c r="WYE113" s="364"/>
      <c r="WYF113" s="364"/>
      <c r="WYG113" s="364"/>
      <c r="WYH113" s="364"/>
      <c r="WYI113" s="364"/>
      <c r="WYJ113" s="364"/>
      <c r="WYK113" s="364"/>
      <c r="WYL113" s="364"/>
      <c r="WYM113" s="364"/>
      <c r="WYN113" s="364"/>
      <c r="WYO113" s="364"/>
      <c r="WYP113" s="364"/>
      <c r="WYQ113" s="364"/>
      <c r="WYR113" s="364"/>
      <c r="WYS113" s="364"/>
      <c r="WYT113" s="364"/>
      <c r="WYU113" s="364"/>
      <c r="WYV113" s="364"/>
      <c r="WYW113" s="364"/>
      <c r="WYX113" s="364"/>
      <c r="WYY113" s="364"/>
      <c r="WYZ113" s="364"/>
      <c r="WZA113" s="364"/>
      <c r="WZB113" s="364"/>
      <c r="WZC113" s="364"/>
      <c r="WZD113" s="364"/>
      <c r="WZE113" s="364"/>
      <c r="WZF113" s="364"/>
      <c r="WZG113" s="364"/>
      <c r="WZH113" s="364"/>
      <c r="WZI113" s="364"/>
      <c r="WZJ113" s="364"/>
      <c r="WZK113" s="364"/>
      <c r="WZL113" s="364"/>
      <c r="WZM113" s="364"/>
      <c r="WZN113" s="364"/>
      <c r="WZO113" s="364"/>
      <c r="WZP113" s="364"/>
      <c r="WZQ113" s="364"/>
      <c r="WZR113" s="364"/>
      <c r="WZS113" s="364"/>
      <c r="WZT113" s="364"/>
      <c r="WZU113" s="364"/>
      <c r="WZV113" s="364"/>
      <c r="WZW113" s="364"/>
      <c r="WZX113" s="364"/>
      <c r="WZY113" s="364"/>
      <c r="WZZ113" s="364"/>
      <c r="XAA113" s="364"/>
      <c r="XAB113" s="364"/>
      <c r="XAC113" s="364"/>
      <c r="XAD113" s="364"/>
      <c r="XAE113" s="364"/>
      <c r="XAF113" s="364"/>
      <c r="XAG113" s="364"/>
      <c r="XAH113" s="364"/>
      <c r="XAI113" s="364"/>
      <c r="XAJ113" s="364"/>
      <c r="XAK113" s="364"/>
      <c r="XAL113" s="364"/>
      <c r="XAM113" s="364"/>
      <c r="XAN113" s="364"/>
      <c r="XAO113" s="364"/>
      <c r="XAP113" s="364"/>
      <c r="XAQ113" s="364"/>
      <c r="XAR113" s="364"/>
      <c r="XAS113" s="364"/>
      <c r="XAT113" s="364"/>
      <c r="XAU113" s="364"/>
      <c r="XAV113" s="364"/>
      <c r="XAW113" s="364"/>
      <c r="XAX113" s="364"/>
      <c r="XAY113" s="364"/>
      <c r="XAZ113" s="364"/>
      <c r="XBA113" s="364"/>
      <c r="XBB113" s="364"/>
      <c r="XBC113" s="364"/>
      <c r="XBD113" s="364"/>
      <c r="XBE113" s="364"/>
    </row>
    <row r="114" spans="1:16281" s="355" customFormat="1" hidden="1" x14ac:dyDescent="0.25">
      <c r="A114" s="385" t="s">
        <v>356</v>
      </c>
      <c r="B114" s="364"/>
      <c r="C114" s="279">
        <f>(1+assiette_csgcrds*(crds+tx_csgimp)/(1-tx_cotsal))*C48*12</f>
        <v>0</v>
      </c>
      <c r="D114" s="364"/>
      <c r="E114" s="364"/>
      <c r="F114" s="364"/>
      <c r="G114" s="364"/>
      <c r="H114" s="364"/>
      <c r="I114" s="364"/>
      <c r="J114" s="364"/>
      <c r="K114" s="364"/>
      <c r="L114" s="364"/>
      <c r="M114" s="364"/>
      <c r="N114" s="364"/>
      <c r="O114" s="364"/>
      <c r="P114" s="364"/>
      <c r="Q114" s="364"/>
      <c r="R114" s="364"/>
      <c r="S114" s="364"/>
      <c r="T114" s="364"/>
      <c r="U114" s="364"/>
      <c r="V114" s="364"/>
      <c r="W114" s="364"/>
      <c r="X114" s="364"/>
      <c r="Y114" s="364"/>
      <c r="Z114" s="364"/>
      <c r="AA114" s="364"/>
      <c r="AB114" s="364"/>
      <c r="AC114" s="364"/>
      <c r="AD114" s="364"/>
      <c r="AE114" s="364"/>
      <c r="AF114" s="364"/>
      <c r="AG114" s="364"/>
      <c r="AH114" s="364"/>
      <c r="AI114" s="364"/>
      <c r="AJ114" s="364"/>
      <c r="AK114" s="364"/>
      <c r="AL114" s="364"/>
      <c r="AM114" s="364"/>
      <c r="AN114" s="364"/>
      <c r="AO114" s="364"/>
      <c r="AP114" s="364"/>
      <c r="AQ114" s="364"/>
      <c r="AR114" s="364"/>
      <c r="AS114" s="364"/>
      <c r="AT114" s="364"/>
      <c r="AU114" s="364"/>
      <c r="AV114" s="364"/>
      <c r="AW114" s="364"/>
      <c r="AX114" s="364"/>
      <c r="AY114" s="364"/>
      <c r="AZ114" s="364"/>
      <c r="BA114" s="364"/>
      <c r="BB114" s="364"/>
      <c r="BC114" s="364"/>
      <c r="BD114" s="364"/>
      <c r="BE114" s="364"/>
      <c r="BF114" s="364"/>
      <c r="BG114" s="364"/>
      <c r="BH114" s="364"/>
      <c r="BI114" s="364"/>
      <c r="BJ114" s="364"/>
      <c r="BK114" s="364"/>
      <c r="BL114" s="364"/>
      <c r="BM114" s="364"/>
      <c r="BN114" s="364"/>
      <c r="BO114" s="364"/>
      <c r="BP114" s="364"/>
      <c r="BQ114" s="364"/>
      <c r="BR114" s="364"/>
      <c r="BS114" s="364"/>
      <c r="BT114" s="364"/>
      <c r="BU114" s="364"/>
      <c r="BV114" s="364"/>
      <c r="BW114" s="364"/>
      <c r="BX114" s="364"/>
      <c r="BY114" s="364"/>
      <c r="BZ114" s="364"/>
      <c r="CA114" s="364"/>
      <c r="CB114" s="364"/>
      <c r="CC114" s="364"/>
      <c r="CD114" s="364"/>
      <c r="CE114" s="364"/>
      <c r="CF114" s="364"/>
      <c r="CG114" s="364"/>
      <c r="CH114" s="364"/>
      <c r="CI114" s="364"/>
      <c r="CJ114" s="364"/>
      <c r="CK114" s="364"/>
      <c r="CL114" s="364"/>
      <c r="CM114" s="364"/>
      <c r="CN114" s="364"/>
      <c r="CO114" s="364"/>
      <c r="CP114" s="364"/>
      <c r="CQ114" s="364"/>
      <c r="CR114" s="364"/>
      <c r="CS114" s="364"/>
      <c r="CT114" s="364"/>
      <c r="CU114" s="364"/>
      <c r="CV114" s="364"/>
      <c r="CW114" s="364"/>
      <c r="CX114" s="364"/>
      <c r="CY114" s="364"/>
      <c r="CZ114" s="364"/>
      <c r="DA114" s="364"/>
      <c r="DB114" s="364"/>
      <c r="DC114" s="364"/>
      <c r="DD114" s="364"/>
      <c r="DE114" s="364"/>
      <c r="DF114" s="364"/>
      <c r="DG114" s="364"/>
      <c r="DH114" s="364"/>
      <c r="DI114" s="364"/>
      <c r="DJ114" s="364"/>
      <c r="DK114" s="364"/>
      <c r="DL114" s="364"/>
      <c r="DM114" s="364"/>
      <c r="DN114" s="364"/>
      <c r="DO114" s="364"/>
      <c r="DP114" s="364"/>
      <c r="DQ114" s="364"/>
      <c r="DR114" s="364"/>
      <c r="DS114" s="364"/>
      <c r="DT114" s="364"/>
      <c r="DU114" s="364"/>
      <c r="DV114" s="364"/>
      <c r="DW114" s="364"/>
      <c r="DX114" s="364"/>
      <c r="DY114" s="364"/>
      <c r="DZ114" s="364"/>
      <c r="EA114" s="364"/>
      <c r="EB114" s="364"/>
      <c r="EC114" s="364"/>
      <c r="ED114" s="364"/>
      <c r="EE114" s="364"/>
      <c r="EF114" s="364"/>
      <c r="EG114" s="364"/>
      <c r="EH114" s="364"/>
      <c r="EI114" s="364"/>
      <c r="EJ114" s="364"/>
      <c r="EK114" s="364"/>
      <c r="EL114" s="364"/>
      <c r="EM114" s="364"/>
      <c r="EN114" s="364"/>
      <c r="EO114" s="364"/>
      <c r="EP114" s="364"/>
      <c r="EQ114" s="364"/>
      <c r="ER114" s="364"/>
      <c r="ES114" s="364"/>
      <c r="ET114" s="364"/>
      <c r="EU114" s="364"/>
      <c r="EV114" s="364"/>
      <c r="EW114" s="364"/>
      <c r="EX114" s="364"/>
      <c r="EY114" s="364"/>
      <c r="EZ114" s="364"/>
      <c r="FA114" s="364"/>
      <c r="FB114" s="364"/>
      <c r="FC114" s="364"/>
      <c r="FD114" s="364"/>
      <c r="FE114" s="364"/>
      <c r="FF114" s="364"/>
      <c r="FG114" s="364"/>
      <c r="FH114" s="364"/>
      <c r="FI114" s="364"/>
      <c r="FJ114" s="364"/>
      <c r="FK114" s="364"/>
      <c r="FL114" s="364"/>
      <c r="FM114" s="364"/>
      <c r="FN114" s="364"/>
      <c r="FO114" s="364"/>
      <c r="FP114" s="364"/>
      <c r="FQ114" s="364"/>
      <c r="FR114" s="364"/>
      <c r="FS114" s="364"/>
      <c r="FT114" s="364"/>
      <c r="FU114" s="364"/>
      <c r="FV114" s="364"/>
      <c r="FW114" s="364"/>
      <c r="FX114" s="364"/>
      <c r="FY114" s="364"/>
      <c r="FZ114" s="364"/>
      <c r="GA114" s="364"/>
      <c r="GB114" s="364"/>
      <c r="GC114" s="364"/>
      <c r="GD114" s="364"/>
      <c r="GE114" s="364"/>
      <c r="GF114" s="364"/>
      <c r="GG114" s="364"/>
      <c r="GH114" s="364"/>
      <c r="GI114" s="364"/>
      <c r="GJ114" s="364"/>
      <c r="GK114" s="364"/>
      <c r="GL114" s="364"/>
      <c r="GM114" s="364"/>
      <c r="GN114" s="364"/>
      <c r="GO114" s="364"/>
      <c r="GP114" s="364"/>
      <c r="GQ114" s="364"/>
      <c r="GR114" s="364"/>
      <c r="GS114" s="364"/>
      <c r="GT114" s="364"/>
      <c r="GU114" s="364"/>
      <c r="GV114" s="364"/>
      <c r="GW114" s="364"/>
      <c r="GX114" s="364"/>
      <c r="GY114" s="364"/>
      <c r="GZ114" s="364"/>
      <c r="HA114" s="364"/>
      <c r="HB114" s="364"/>
      <c r="HC114" s="364"/>
      <c r="HD114" s="364"/>
      <c r="HE114" s="364"/>
      <c r="HF114" s="364"/>
      <c r="HG114" s="364"/>
      <c r="HH114" s="364"/>
      <c r="HI114" s="364"/>
      <c r="HJ114" s="364"/>
      <c r="HK114" s="364"/>
      <c r="HL114" s="364"/>
      <c r="HM114" s="364"/>
      <c r="HN114" s="364"/>
      <c r="HO114" s="364"/>
      <c r="HP114" s="364"/>
      <c r="HQ114" s="364"/>
      <c r="HR114" s="364"/>
      <c r="HS114" s="364"/>
      <c r="HT114" s="364"/>
      <c r="HU114" s="364"/>
      <c r="HV114" s="364"/>
      <c r="HW114" s="364"/>
      <c r="HX114" s="364"/>
      <c r="HY114" s="364"/>
      <c r="HZ114" s="364"/>
      <c r="IA114" s="364"/>
      <c r="IB114" s="364"/>
      <c r="IC114" s="364"/>
      <c r="ID114" s="364"/>
      <c r="IE114" s="364"/>
      <c r="IF114" s="364"/>
      <c r="IG114" s="364"/>
      <c r="IH114" s="364"/>
      <c r="II114" s="364"/>
      <c r="IJ114" s="364"/>
      <c r="IK114" s="364"/>
      <c r="IL114" s="364"/>
      <c r="IM114" s="364"/>
      <c r="IN114" s="364"/>
      <c r="IO114" s="364"/>
      <c r="IP114" s="364"/>
      <c r="IQ114" s="364"/>
      <c r="IR114" s="364"/>
      <c r="IS114" s="364"/>
      <c r="IT114" s="364"/>
      <c r="IU114" s="364"/>
      <c r="IV114" s="364"/>
      <c r="IW114" s="364"/>
      <c r="IX114" s="364"/>
      <c r="IY114" s="364"/>
      <c r="IZ114" s="364"/>
      <c r="JA114" s="364"/>
      <c r="JB114" s="364"/>
      <c r="JC114" s="364"/>
      <c r="JD114" s="364"/>
      <c r="JE114" s="364"/>
      <c r="JF114" s="364"/>
      <c r="JG114" s="364"/>
      <c r="JH114" s="364"/>
      <c r="JI114" s="364"/>
      <c r="JJ114" s="364"/>
      <c r="JK114" s="364"/>
      <c r="JL114" s="364"/>
      <c r="JM114" s="364"/>
      <c r="JN114" s="364"/>
      <c r="JO114" s="364"/>
      <c r="JP114" s="364"/>
      <c r="JQ114" s="364"/>
      <c r="JR114" s="364"/>
      <c r="JS114" s="364"/>
      <c r="JT114" s="364"/>
      <c r="JU114" s="364"/>
      <c r="JV114" s="364"/>
      <c r="JW114" s="364"/>
      <c r="JX114" s="364"/>
      <c r="JY114" s="364"/>
      <c r="JZ114" s="364"/>
      <c r="KA114" s="364"/>
      <c r="KB114" s="364"/>
      <c r="KC114" s="364"/>
      <c r="KD114" s="364"/>
      <c r="KE114" s="364"/>
      <c r="KF114" s="364"/>
      <c r="KG114" s="364"/>
      <c r="KH114" s="364"/>
      <c r="KI114" s="364"/>
      <c r="KJ114" s="364"/>
      <c r="KK114" s="364"/>
      <c r="KL114" s="364"/>
      <c r="KM114" s="364"/>
      <c r="KN114" s="364"/>
      <c r="KO114" s="364"/>
      <c r="KP114" s="364"/>
      <c r="KQ114" s="364"/>
      <c r="KR114" s="364"/>
      <c r="KS114" s="364"/>
      <c r="KT114" s="364"/>
      <c r="KU114" s="364"/>
      <c r="KV114" s="364"/>
      <c r="KW114" s="364"/>
      <c r="KX114" s="364"/>
      <c r="KY114" s="364"/>
      <c r="KZ114" s="364"/>
      <c r="LA114" s="364"/>
      <c r="LB114" s="364"/>
      <c r="LC114" s="364"/>
      <c r="LD114" s="364"/>
      <c r="LE114" s="364"/>
      <c r="LF114" s="364"/>
      <c r="LG114" s="364"/>
      <c r="LH114" s="364"/>
      <c r="LI114" s="364"/>
      <c r="LJ114" s="364"/>
      <c r="LK114" s="364"/>
      <c r="LL114" s="364"/>
      <c r="LM114" s="364"/>
      <c r="LN114" s="364"/>
      <c r="LO114" s="364"/>
      <c r="LP114" s="364"/>
      <c r="LQ114" s="364"/>
      <c r="LR114" s="364"/>
      <c r="LS114" s="364"/>
      <c r="LT114" s="364"/>
      <c r="LU114" s="364"/>
      <c r="LV114" s="364"/>
      <c r="LW114" s="364"/>
      <c r="LX114" s="364"/>
      <c r="LY114" s="364"/>
      <c r="LZ114" s="364"/>
      <c r="MA114" s="364"/>
      <c r="MB114" s="364"/>
      <c r="MC114" s="364"/>
      <c r="MD114" s="364"/>
      <c r="ME114" s="364"/>
      <c r="MF114" s="364"/>
      <c r="MG114" s="364"/>
      <c r="MH114" s="364"/>
      <c r="MI114" s="364"/>
      <c r="MJ114" s="364"/>
      <c r="MK114" s="364"/>
      <c r="ML114" s="364"/>
      <c r="MM114" s="364"/>
      <c r="MN114" s="364"/>
      <c r="MO114" s="364"/>
      <c r="MP114" s="364"/>
      <c r="MQ114" s="364"/>
      <c r="MR114" s="364"/>
      <c r="MS114" s="364"/>
      <c r="MT114" s="364"/>
      <c r="MU114" s="364"/>
      <c r="MV114" s="364"/>
      <c r="MW114" s="364"/>
      <c r="MX114" s="364"/>
      <c r="MY114" s="364"/>
      <c r="MZ114" s="364"/>
      <c r="NA114" s="364"/>
      <c r="NB114" s="364"/>
      <c r="NC114" s="364"/>
      <c r="ND114" s="364"/>
      <c r="NE114" s="364"/>
      <c r="NF114" s="364"/>
      <c r="NG114" s="364"/>
      <c r="NH114" s="364"/>
      <c r="NI114" s="364"/>
      <c r="NJ114" s="364"/>
      <c r="NK114" s="364"/>
      <c r="NL114" s="364"/>
      <c r="NM114" s="364"/>
      <c r="NN114" s="364"/>
      <c r="NO114" s="364"/>
      <c r="NP114" s="364"/>
      <c r="NQ114" s="364"/>
      <c r="NR114" s="364"/>
      <c r="NS114" s="364"/>
      <c r="NT114" s="364"/>
      <c r="NU114" s="364"/>
      <c r="NV114" s="364"/>
      <c r="NW114" s="364"/>
      <c r="NX114" s="364"/>
      <c r="NY114" s="364"/>
      <c r="NZ114" s="364"/>
      <c r="OA114" s="364"/>
      <c r="OB114" s="364"/>
      <c r="OC114" s="364"/>
      <c r="OD114" s="364"/>
      <c r="OE114" s="364"/>
      <c r="OF114" s="364"/>
      <c r="OG114" s="364"/>
      <c r="OH114" s="364"/>
      <c r="OI114" s="364"/>
      <c r="OJ114" s="364"/>
      <c r="OK114" s="364"/>
      <c r="OL114" s="364"/>
      <c r="OM114" s="364"/>
      <c r="ON114" s="364"/>
      <c r="OO114" s="364"/>
      <c r="OP114" s="364"/>
      <c r="OQ114" s="364"/>
      <c r="OR114" s="364"/>
      <c r="OS114" s="364"/>
      <c r="OT114" s="364"/>
      <c r="OU114" s="364"/>
      <c r="OV114" s="364"/>
      <c r="OW114" s="364"/>
      <c r="OX114" s="364"/>
      <c r="OY114" s="364"/>
      <c r="OZ114" s="364"/>
      <c r="PA114" s="364"/>
      <c r="PB114" s="364"/>
      <c r="PC114" s="364"/>
      <c r="PD114" s="364"/>
      <c r="PE114" s="364"/>
      <c r="PF114" s="364"/>
      <c r="PG114" s="364"/>
      <c r="PH114" s="364"/>
      <c r="PI114" s="364"/>
      <c r="PJ114" s="364"/>
      <c r="PK114" s="364"/>
      <c r="PL114" s="364"/>
      <c r="PM114" s="364"/>
      <c r="PN114" s="364"/>
      <c r="PO114" s="364"/>
      <c r="PP114" s="364"/>
      <c r="PQ114" s="364"/>
      <c r="PR114" s="364"/>
      <c r="PS114" s="364"/>
      <c r="PT114" s="364"/>
      <c r="PU114" s="364"/>
      <c r="PV114" s="364"/>
      <c r="PW114" s="364"/>
      <c r="PX114" s="364"/>
      <c r="PY114" s="364"/>
      <c r="PZ114" s="364"/>
      <c r="QA114" s="364"/>
      <c r="QB114" s="364"/>
      <c r="QC114" s="364"/>
      <c r="QD114" s="364"/>
      <c r="QE114" s="364"/>
      <c r="QF114" s="364"/>
      <c r="QG114" s="364"/>
      <c r="QH114" s="364"/>
      <c r="QI114" s="364"/>
      <c r="QJ114" s="364"/>
      <c r="QK114" s="364"/>
      <c r="QL114" s="364"/>
      <c r="QM114" s="364"/>
      <c r="QN114" s="364"/>
      <c r="QO114" s="364"/>
      <c r="QP114" s="364"/>
      <c r="QQ114" s="364"/>
      <c r="QR114" s="364"/>
      <c r="QS114" s="364"/>
      <c r="QT114" s="364"/>
      <c r="QU114" s="364"/>
      <c r="QV114" s="364"/>
      <c r="QW114" s="364"/>
      <c r="QX114" s="364"/>
      <c r="QY114" s="364"/>
      <c r="QZ114" s="364"/>
      <c r="RA114" s="364"/>
      <c r="RB114" s="364"/>
      <c r="RC114" s="364"/>
      <c r="RD114" s="364"/>
      <c r="RE114" s="364"/>
      <c r="RF114" s="364"/>
      <c r="RG114" s="364"/>
      <c r="RH114" s="364"/>
      <c r="RI114" s="364"/>
      <c r="RJ114" s="364"/>
      <c r="RK114" s="364"/>
      <c r="RL114" s="364"/>
      <c r="RM114" s="364"/>
      <c r="RN114" s="364"/>
      <c r="RO114" s="364"/>
      <c r="RP114" s="364"/>
      <c r="RQ114" s="364"/>
      <c r="RR114" s="364"/>
      <c r="RS114" s="364"/>
      <c r="RT114" s="364"/>
      <c r="RU114" s="364"/>
      <c r="RV114" s="364"/>
      <c r="RW114" s="364"/>
      <c r="RX114" s="364"/>
      <c r="RY114" s="364"/>
      <c r="RZ114" s="364"/>
      <c r="SA114" s="364"/>
      <c r="SB114" s="364"/>
      <c r="SC114" s="364"/>
      <c r="SD114" s="364"/>
      <c r="SE114" s="364"/>
      <c r="SF114" s="364"/>
      <c r="SG114" s="364"/>
      <c r="SH114" s="364"/>
      <c r="SI114" s="364"/>
      <c r="SJ114" s="364"/>
      <c r="SK114" s="364"/>
      <c r="SL114" s="364"/>
      <c r="SM114" s="364"/>
      <c r="SN114" s="364"/>
      <c r="SO114" s="364"/>
      <c r="SP114" s="364"/>
      <c r="SQ114" s="364"/>
      <c r="SR114" s="364"/>
      <c r="SS114" s="364"/>
      <c r="ST114" s="364"/>
      <c r="SU114" s="364"/>
      <c r="SV114" s="364"/>
      <c r="SW114" s="364"/>
      <c r="SX114" s="364"/>
      <c r="SY114" s="364"/>
      <c r="SZ114" s="364"/>
      <c r="TA114" s="364"/>
      <c r="TB114" s="364"/>
      <c r="TC114" s="364"/>
      <c r="TD114" s="364"/>
      <c r="TE114" s="364"/>
      <c r="TF114" s="364"/>
      <c r="TG114" s="364"/>
      <c r="TH114" s="364"/>
      <c r="TI114" s="364"/>
      <c r="TJ114" s="364"/>
      <c r="TK114" s="364"/>
      <c r="TL114" s="364"/>
      <c r="TM114" s="364"/>
      <c r="TN114" s="364"/>
      <c r="TO114" s="364"/>
      <c r="TP114" s="364"/>
      <c r="TQ114" s="364"/>
      <c r="TR114" s="364"/>
      <c r="TS114" s="364"/>
      <c r="TT114" s="364"/>
      <c r="TU114" s="364"/>
      <c r="TV114" s="364"/>
      <c r="TW114" s="364"/>
      <c r="TX114" s="364"/>
      <c r="TY114" s="364"/>
      <c r="TZ114" s="364"/>
      <c r="UA114" s="364"/>
      <c r="UB114" s="364"/>
      <c r="UC114" s="364"/>
      <c r="UD114" s="364"/>
      <c r="UE114" s="364"/>
      <c r="UF114" s="364"/>
      <c r="UG114" s="364"/>
      <c r="UH114" s="364"/>
      <c r="UI114" s="364"/>
      <c r="UJ114" s="364"/>
      <c r="UK114" s="364"/>
      <c r="UL114" s="364"/>
      <c r="UM114" s="364"/>
      <c r="UN114" s="364"/>
      <c r="UO114" s="364"/>
      <c r="UP114" s="364"/>
      <c r="UQ114" s="364"/>
      <c r="UR114" s="364"/>
      <c r="US114" s="364"/>
      <c r="UT114" s="364"/>
      <c r="UU114" s="364"/>
      <c r="UV114" s="364"/>
      <c r="UW114" s="364"/>
      <c r="UX114" s="364"/>
      <c r="UY114" s="364"/>
      <c r="UZ114" s="364"/>
      <c r="VA114" s="364"/>
      <c r="VB114" s="364"/>
      <c r="VC114" s="364"/>
      <c r="VD114" s="364"/>
      <c r="VE114" s="364"/>
      <c r="VF114" s="364"/>
      <c r="VG114" s="364"/>
      <c r="VH114" s="364"/>
      <c r="VI114" s="364"/>
      <c r="VJ114" s="364"/>
      <c r="VK114" s="364"/>
      <c r="VL114" s="364"/>
      <c r="VM114" s="364"/>
      <c r="VN114" s="364"/>
      <c r="VO114" s="364"/>
      <c r="VP114" s="364"/>
      <c r="VQ114" s="364"/>
      <c r="VR114" s="364"/>
      <c r="VS114" s="364"/>
      <c r="VT114" s="364"/>
      <c r="VU114" s="364"/>
      <c r="VV114" s="364"/>
      <c r="VW114" s="364"/>
      <c r="VX114" s="364"/>
      <c r="VY114" s="364"/>
      <c r="VZ114" s="364"/>
      <c r="WA114" s="364"/>
      <c r="WB114" s="364"/>
      <c r="WC114" s="364"/>
      <c r="WD114" s="364"/>
      <c r="WE114" s="364"/>
      <c r="WF114" s="364"/>
      <c r="WG114" s="364"/>
      <c r="WH114" s="364"/>
      <c r="WI114" s="364"/>
      <c r="WJ114" s="364"/>
      <c r="WK114" s="364"/>
      <c r="WL114" s="364"/>
      <c r="WM114" s="364"/>
      <c r="WN114" s="364"/>
      <c r="WO114" s="364"/>
      <c r="WP114" s="364"/>
      <c r="WQ114" s="364"/>
      <c r="WR114" s="364"/>
      <c r="WS114" s="364"/>
      <c r="WT114" s="364"/>
      <c r="WU114" s="364"/>
      <c r="WV114" s="364"/>
      <c r="WW114" s="364"/>
      <c r="WX114" s="364"/>
      <c r="WY114" s="364"/>
      <c r="WZ114" s="364"/>
      <c r="XA114" s="364"/>
      <c r="XB114" s="364"/>
      <c r="XC114" s="364"/>
      <c r="XD114" s="364"/>
      <c r="XE114" s="364"/>
      <c r="XF114" s="364"/>
      <c r="XG114" s="364"/>
      <c r="XH114" s="364"/>
      <c r="XI114" s="364"/>
      <c r="XJ114" s="364"/>
      <c r="XK114" s="364"/>
      <c r="XL114" s="364"/>
      <c r="XM114" s="364"/>
      <c r="XN114" s="364"/>
      <c r="XO114" s="364"/>
      <c r="XP114" s="364"/>
      <c r="XQ114" s="364"/>
      <c r="XR114" s="364"/>
      <c r="XS114" s="364"/>
      <c r="XT114" s="364"/>
      <c r="XU114" s="364"/>
      <c r="XV114" s="364"/>
      <c r="XW114" s="364"/>
      <c r="XX114" s="364"/>
      <c r="XY114" s="364"/>
      <c r="XZ114" s="364"/>
      <c r="YA114" s="364"/>
      <c r="YB114" s="364"/>
      <c r="YC114" s="364"/>
      <c r="YD114" s="364"/>
      <c r="YE114" s="364"/>
      <c r="YF114" s="364"/>
      <c r="YG114" s="364"/>
      <c r="YH114" s="364"/>
      <c r="YI114" s="364"/>
      <c r="YJ114" s="364"/>
      <c r="YK114" s="364"/>
      <c r="YL114" s="364"/>
      <c r="YM114" s="364"/>
      <c r="YN114" s="364"/>
      <c r="YO114" s="364"/>
      <c r="YP114" s="364"/>
      <c r="YQ114" s="364"/>
      <c r="YR114" s="364"/>
      <c r="YS114" s="364"/>
      <c r="YT114" s="364"/>
      <c r="YU114" s="364"/>
      <c r="YV114" s="364"/>
      <c r="YW114" s="364"/>
      <c r="YX114" s="364"/>
      <c r="YY114" s="364"/>
      <c r="YZ114" s="364"/>
      <c r="ZA114" s="364"/>
      <c r="ZB114" s="364"/>
      <c r="ZC114" s="364"/>
      <c r="ZD114" s="364"/>
      <c r="ZE114" s="364"/>
      <c r="ZF114" s="364"/>
      <c r="ZG114" s="364"/>
      <c r="ZH114" s="364"/>
      <c r="ZI114" s="364"/>
      <c r="ZJ114" s="364"/>
      <c r="ZK114" s="364"/>
      <c r="ZL114" s="364"/>
      <c r="ZM114" s="364"/>
      <c r="ZN114" s="364"/>
      <c r="ZO114" s="364"/>
      <c r="ZP114" s="364"/>
      <c r="ZQ114" s="364"/>
      <c r="ZR114" s="364"/>
      <c r="ZS114" s="364"/>
      <c r="ZT114" s="364"/>
      <c r="ZU114" s="364"/>
      <c r="ZV114" s="364"/>
      <c r="ZW114" s="364"/>
      <c r="ZX114" s="364"/>
      <c r="ZY114" s="364"/>
      <c r="ZZ114" s="364"/>
      <c r="AAA114" s="364"/>
      <c r="AAB114" s="364"/>
      <c r="AAC114" s="364"/>
      <c r="AAD114" s="364"/>
      <c r="AAE114" s="364"/>
      <c r="AAF114" s="364"/>
      <c r="AAG114" s="364"/>
      <c r="AAH114" s="364"/>
      <c r="AAI114" s="364"/>
      <c r="AAJ114" s="364"/>
      <c r="AAK114" s="364"/>
      <c r="AAL114" s="364"/>
      <c r="AAM114" s="364"/>
      <c r="AAN114" s="364"/>
      <c r="AAO114" s="364"/>
      <c r="AAP114" s="364"/>
      <c r="AAQ114" s="364"/>
      <c r="AAR114" s="364"/>
      <c r="AAS114" s="364"/>
      <c r="AAT114" s="364"/>
      <c r="AAU114" s="364"/>
      <c r="AAV114" s="364"/>
      <c r="AAW114" s="364"/>
      <c r="AAX114" s="364"/>
      <c r="AAY114" s="364"/>
      <c r="AAZ114" s="364"/>
      <c r="ABA114" s="364"/>
      <c r="ABB114" s="364"/>
      <c r="ABC114" s="364"/>
      <c r="ABD114" s="364"/>
      <c r="ABE114" s="364"/>
      <c r="ABF114" s="364"/>
      <c r="ABG114" s="364"/>
      <c r="ABH114" s="364"/>
      <c r="ABI114" s="364"/>
      <c r="ABJ114" s="364"/>
      <c r="ABK114" s="364"/>
      <c r="ABL114" s="364"/>
      <c r="ABM114" s="364"/>
      <c r="ABN114" s="364"/>
      <c r="ABO114" s="364"/>
      <c r="ABP114" s="364"/>
      <c r="ABQ114" s="364"/>
      <c r="ABR114" s="364"/>
      <c r="ABS114" s="364"/>
      <c r="ABT114" s="364"/>
      <c r="ABU114" s="364"/>
      <c r="ABV114" s="364"/>
      <c r="ABW114" s="364"/>
      <c r="ABX114" s="364"/>
      <c r="ABY114" s="364"/>
      <c r="ABZ114" s="364"/>
      <c r="ACA114" s="364"/>
      <c r="ACB114" s="364"/>
      <c r="ACC114" s="364"/>
      <c r="ACD114" s="364"/>
      <c r="ACE114" s="364"/>
      <c r="ACF114" s="364"/>
      <c r="ACG114" s="364"/>
      <c r="ACH114" s="364"/>
      <c r="ACI114" s="364"/>
      <c r="ACJ114" s="364"/>
      <c r="ACK114" s="364"/>
      <c r="ACL114" s="364"/>
      <c r="ACM114" s="364"/>
      <c r="ACN114" s="364"/>
      <c r="ACO114" s="364"/>
      <c r="ACP114" s="364"/>
      <c r="ACQ114" s="364"/>
      <c r="ACR114" s="364"/>
      <c r="ACS114" s="364"/>
      <c r="ACT114" s="364"/>
      <c r="ACU114" s="364"/>
      <c r="ACV114" s="364"/>
      <c r="ACW114" s="364"/>
      <c r="ACX114" s="364"/>
      <c r="ACY114" s="364"/>
      <c r="ACZ114" s="364"/>
      <c r="ADA114" s="364"/>
      <c r="ADB114" s="364"/>
      <c r="ADC114" s="364"/>
      <c r="ADD114" s="364"/>
      <c r="ADE114" s="364"/>
      <c r="ADF114" s="364"/>
      <c r="ADG114" s="364"/>
      <c r="ADH114" s="364"/>
      <c r="ADI114" s="364"/>
      <c r="ADJ114" s="364"/>
      <c r="ADK114" s="364"/>
      <c r="ADL114" s="364"/>
      <c r="ADM114" s="364"/>
      <c r="ADN114" s="364"/>
      <c r="ADO114" s="364"/>
      <c r="ADP114" s="364"/>
      <c r="ADQ114" s="364"/>
      <c r="ADR114" s="364"/>
      <c r="ADS114" s="364"/>
      <c r="ADT114" s="364"/>
      <c r="ADU114" s="364"/>
      <c r="ADV114" s="364"/>
      <c r="ADW114" s="364"/>
      <c r="ADX114" s="364"/>
      <c r="ADY114" s="364"/>
      <c r="ADZ114" s="364"/>
      <c r="AEA114" s="364"/>
      <c r="AEB114" s="364"/>
      <c r="AEC114" s="364"/>
      <c r="AED114" s="364"/>
      <c r="AEE114" s="364"/>
      <c r="AEF114" s="364"/>
      <c r="AEG114" s="364"/>
      <c r="AEH114" s="364"/>
      <c r="AEI114" s="364"/>
      <c r="AEJ114" s="364"/>
      <c r="AEK114" s="364"/>
      <c r="AEL114" s="364"/>
      <c r="AEM114" s="364"/>
      <c r="AEN114" s="364"/>
      <c r="AEO114" s="364"/>
      <c r="AEP114" s="364"/>
      <c r="AEQ114" s="364"/>
      <c r="AER114" s="364"/>
      <c r="AES114" s="364"/>
      <c r="AET114" s="364"/>
      <c r="AEU114" s="364"/>
      <c r="AEV114" s="364"/>
      <c r="AEW114" s="364"/>
      <c r="AEX114" s="364"/>
      <c r="AEY114" s="364"/>
      <c r="AEZ114" s="364"/>
      <c r="AFA114" s="364"/>
      <c r="AFB114" s="364"/>
      <c r="AFC114" s="364"/>
      <c r="AFD114" s="364"/>
      <c r="AFE114" s="364"/>
      <c r="AFF114" s="364"/>
      <c r="AFG114" s="364"/>
      <c r="AFH114" s="364"/>
      <c r="AFI114" s="364"/>
      <c r="AFJ114" s="364"/>
      <c r="AFK114" s="364"/>
      <c r="AFL114" s="364"/>
      <c r="AFM114" s="364"/>
      <c r="AFN114" s="364"/>
      <c r="AFO114" s="364"/>
      <c r="AFP114" s="364"/>
      <c r="AFQ114" s="364"/>
      <c r="AFR114" s="364"/>
      <c r="AFS114" s="364"/>
      <c r="AFT114" s="364"/>
      <c r="AFU114" s="364"/>
      <c r="AFV114" s="364"/>
      <c r="AFW114" s="364"/>
      <c r="AFX114" s="364"/>
      <c r="AFY114" s="364"/>
      <c r="AFZ114" s="364"/>
      <c r="AGA114" s="364"/>
      <c r="AGB114" s="364"/>
      <c r="AGC114" s="364"/>
      <c r="AGD114" s="364"/>
      <c r="AGE114" s="364"/>
      <c r="AGF114" s="364"/>
      <c r="AGG114" s="364"/>
      <c r="AGH114" s="364"/>
      <c r="AGI114" s="364"/>
      <c r="AGJ114" s="364"/>
      <c r="AGK114" s="364"/>
      <c r="AGL114" s="364"/>
      <c r="AGM114" s="364"/>
      <c r="AGN114" s="364"/>
      <c r="AGO114" s="364"/>
      <c r="AGP114" s="364"/>
      <c r="AGQ114" s="364"/>
      <c r="AGR114" s="364"/>
      <c r="AGS114" s="364"/>
      <c r="AGT114" s="364"/>
      <c r="AGU114" s="364"/>
      <c r="AGV114" s="364"/>
      <c r="AGW114" s="364"/>
      <c r="AGX114" s="364"/>
      <c r="AGY114" s="364"/>
      <c r="AGZ114" s="364"/>
      <c r="AHA114" s="364"/>
      <c r="AHB114" s="364"/>
      <c r="AHC114" s="364"/>
      <c r="AHD114" s="364"/>
      <c r="AHE114" s="364"/>
      <c r="AHF114" s="364"/>
      <c r="AHG114" s="364"/>
      <c r="AHH114" s="364"/>
      <c r="AHI114" s="364"/>
      <c r="AHJ114" s="364"/>
      <c r="AHK114" s="364"/>
      <c r="AHL114" s="364"/>
      <c r="AHM114" s="364"/>
      <c r="AHN114" s="364"/>
      <c r="AHO114" s="364"/>
      <c r="AHP114" s="364"/>
      <c r="AHQ114" s="364"/>
      <c r="AHR114" s="364"/>
      <c r="AHS114" s="364"/>
      <c r="AHT114" s="364"/>
      <c r="AHU114" s="364"/>
      <c r="AHV114" s="364"/>
      <c r="AHW114" s="364"/>
      <c r="AHX114" s="364"/>
      <c r="AHY114" s="364"/>
      <c r="AHZ114" s="364"/>
      <c r="AIA114" s="364"/>
      <c r="AIB114" s="364"/>
      <c r="AIC114" s="364"/>
      <c r="AID114" s="364"/>
      <c r="AIE114" s="364"/>
      <c r="AIF114" s="364"/>
      <c r="AIG114" s="364"/>
      <c r="AIH114" s="364"/>
      <c r="AII114" s="364"/>
      <c r="AIJ114" s="364"/>
      <c r="AIK114" s="364"/>
      <c r="AIL114" s="364"/>
      <c r="AIM114" s="364"/>
      <c r="AIN114" s="364"/>
      <c r="AIO114" s="364"/>
      <c r="AIP114" s="364"/>
      <c r="AIQ114" s="364"/>
      <c r="AIR114" s="364"/>
      <c r="AIS114" s="364"/>
      <c r="AIT114" s="364"/>
      <c r="AIU114" s="364"/>
      <c r="AIV114" s="364"/>
      <c r="AIW114" s="364"/>
      <c r="AIX114" s="364"/>
      <c r="AIY114" s="364"/>
      <c r="AIZ114" s="364"/>
      <c r="AJA114" s="364"/>
      <c r="AJB114" s="364"/>
      <c r="AJC114" s="364"/>
      <c r="AJD114" s="364"/>
      <c r="AJE114" s="364"/>
      <c r="AJF114" s="364"/>
      <c r="AJG114" s="364"/>
      <c r="AJH114" s="364"/>
      <c r="AJI114" s="364"/>
      <c r="AJJ114" s="364"/>
      <c r="AJK114" s="364"/>
      <c r="AJL114" s="364"/>
      <c r="AJM114" s="364"/>
      <c r="AJN114" s="364"/>
      <c r="AJO114" s="364"/>
      <c r="AJP114" s="364"/>
      <c r="AJQ114" s="364"/>
      <c r="AJR114" s="364"/>
      <c r="AJS114" s="364"/>
      <c r="AJT114" s="364"/>
      <c r="AJU114" s="364"/>
      <c r="AJV114" s="364"/>
      <c r="AJW114" s="364"/>
      <c r="AJX114" s="364"/>
      <c r="AJY114" s="364"/>
      <c r="AJZ114" s="364"/>
      <c r="AKA114" s="364"/>
      <c r="AKB114" s="364"/>
      <c r="AKC114" s="364"/>
      <c r="AKD114" s="364"/>
      <c r="AKE114" s="364"/>
      <c r="AKF114" s="364"/>
      <c r="AKG114" s="364"/>
      <c r="AKH114" s="364"/>
      <c r="AKI114" s="364"/>
      <c r="AKJ114" s="364"/>
      <c r="AKK114" s="364"/>
      <c r="AKL114" s="364"/>
      <c r="AKM114" s="364"/>
      <c r="AKN114" s="364"/>
      <c r="AKO114" s="364"/>
      <c r="AKP114" s="364"/>
      <c r="AKQ114" s="364"/>
      <c r="AKR114" s="364"/>
      <c r="AKS114" s="364"/>
      <c r="AKT114" s="364"/>
      <c r="AKU114" s="364"/>
      <c r="AKV114" s="364"/>
      <c r="AKW114" s="364"/>
      <c r="AKX114" s="364"/>
      <c r="AKY114" s="364"/>
      <c r="AKZ114" s="364"/>
      <c r="ALA114" s="364"/>
      <c r="ALB114" s="364"/>
      <c r="ALC114" s="364"/>
      <c r="ALD114" s="364"/>
      <c r="ALE114" s="364"/>
      <c r="ALF114" s="364"/>
      <c r="ALG114" s="364"/>
      <c r="ALH114" s="364"/>
      <c r="ALI114" s="364"/>
      <c r="ALJ114" s="364"/>
      <c r="ALK114" s="364"/>
      <c r="ALL114" s="364"/>
      <c r="ALM114" s="364"/>
      <c r="ALN114" s="364"/>
      <c r="ALO114" s="364"/>
      <c r="ALP114" s="364"/>
      <c r="ALQ114" s="364"/>
      <c r="ALR114" s="364"/>
      <c r="ALS114" s="364"/>
      <c r="ALT114" s="364"/>
      <c r="ALU114" s="364"/>
      <c r="ALV114" s="364"/>
      <c r="ALW114" s="364"/>
      <c r="ALX114" s="364"/>
      <c r="ALY114" s="364"/>
      <c r="ALZ114" s="364"/>
      <c r="AMA114" s="364"/>
      <c r="AMB114" s="364"/>
      <c r="AMC114" s="364"/>
      <c r="AMD114" s="364"/>
      <c r="AME114" s="364"/>
      <c r="AMF114" s="364"/>
      <c r="AMG114" s="364"/>
      <c r="AMH114" s="364"/>
      <c r="AMI114" s="364"/>
      <c r="AMJ114" s="364"/>
      <c r="AMK114" s="364"/>
      <c r="AML114" s="364"/>
      <c r="AMM114" s="364"/>
      <c r="AMN114" s="364"/>
      <c r="AMO114" s="364"/>
      <c r="AMP114" s="364"/>
      <c r="AMQ114" s="364"/>
      <c r="AMR114" s="364"/>
      <c r="AMS114" s="364"/>
      <c r="AMT114" s="364"/>
      <c r="AMU114" s="364"/>
      <c r="AMV114" s="364"/>
      <c r="AMW114" s="364"/>
      <c r="AMX114" s="364"/>
      <c r="AMY114" s="364"/>
      <c r="AMZ114" s="364"/>
      <c r="ANA114" s="364"/>
      <c r="ANB114" s="364"/>
      <c r="ANC114" s="364"/>
      <c r="AND114" s="364"/>
      <c r="ANE114" s="364"/>
      <c r="ANF114" s="364"/>
      <c r="ANG114" s="364"/>
      <c r="ANH114" s="364"/>
      <c r="ANI114" s="364"/>
      <c r="ANJ114" s="364"/>
      <c r="ANK114" s="364"/>
      <c r="ANL114" s="364"/>
      <c r="ANM114" s="364"/>
      <c r="ANN114" s="364"/>
      <c r="ANO114" s="364"/>
      <c r="ANP114" s="364"/>
      <c r="ANQ114" s="364"/>
      <c r="ANR114" s="364"/>
      <c r="ANS114" s="364"/>
      <c r="ANT114" s="364"/>
      <c r="ANU114" s="364"/>
      <c r="ANV114" s="364"/>
      <c r="ANW114" s="364"/>
      <c r="ANX114" s="364"/>
      <c r="ANY114" s="364"/>
      <c r="ANZ114" s="364"/>
      <c r="AOA114" s="364"/>
      <c r="AOB114" s="364"/>
      <c r="AOC114" s="364"/>
      <c r="AOD114" s="364"/>
      <c r="AOE114" s="364"/>
      <c r="AOF114" s="364"/>
      <c r="AOG114" s="364"/>
      <c r="AOH114" s="364"/>
      <c r="AOI114" s="364"/>
      <c r="AOJ114" s="364"/>
      <c r="AOK114" s="364"/>
      <c r="AOL114" s="364"/>
      <c r="AOM114" s="364"/>
      <c r="AON114" s="364"/>
      <c r="AOO114" s="364"/>
      <c r="AOP114" s="364"/>
      <c r="AOQ114" s="364"/>
      <c r="AOR114" s="364"/>
      <c r="AOS114" s="364"/>
      <c r="AOT114" s="364"/>
      <c r="AOU114" s="364"/>
      <c r="AOV114" s="364"/>
      <c r="AOW114" s="364"/>
      <c r="AOX114" s="364"/>
      <c r="AOY114" s="364"/>
      <c r="AOZ114" s="364"/>
      <c r="APA114" s="364"/>
      <c r="APB114" s="364"/>
      <c r="APC114" s="364"/>
      <c r="APD114" s="364"/>
      <c r="APE114" s="364"/>
      <c r="APF114" s="364"/>
      <c r="APG114" s="364"/>
      <c r="APH114" s="364"/>
      <c r="API114" s="364"/>
      <c r="APJ114" s="364"/>
      <c r="APK114" s="364"/>
      <c r="APL114" s="364"/>
      <c r="APM114" s="364"/>
      <c r="APN114" s="364"/>
      <c r="APO114" s="364"/>
      <c r="APP114" s="364"/>
      <c r="APQ114" s="364"/>
      <c r="APR114" s="364"/>
      <c r="APS114" s="364"/>
      <c r="APT114" s="364"/>
      <c r="APU114" s="364"/>
      <c r="APV114" s="364"/>
      <c r="APW114" s="364"/>
      <c r="APX114" s="364"/>
      <c r="APY114" s="364"/>
      <c r="APZ114" s="364"/>
      <c r="AQA114" s="364"/>
      <c r="AQB114" s="364"/>
      <c r="AQC114" s="364"/>
      <c r="AQD114" s="364"/>
      <c r="AQE114" s="364"/>
      <c r="AQF114" s="364"/>
      <c r="AQG114" s="364"/>
      <c r="AQH114" s="364"/>
      <c r="AQI114" s="364"/>
      <c r="AQJ114" s="364"/>
      <c r="AQK114" s="364"/>
      <c r="AQL114" s="364"/>
      <c r="AQM114" s="364"/>
      <c r="AQN114" s="364"/>
      <c r="AQO114" s="364"/>
      <c r="AQP114" s="364"/>
      <c r="AQQ114" s="364"/>
      <c r="AQR114" s="364"/>
      <c r="AQS114" s="364"/>
      <c r="AQT114" s="364"/>
      <c r="AQU114" s="364"/>
      <c r="AQV114" s="364"/>
      <c r="AQW114" s="364"/>
      <c r="AQX114" s="364"/>
      <c r="AQY114" s="364"/>
      <c r="AQZ114" s="364"/>
      <c r="ARA114" s="364"/>
      <c r="ARB114" s="364"/>
      <c r="ARC114" s="364"/>
      <c r="ARD114" s="364"/>
      <c r="ARE114" s="364"/>
      <c r="ARF114" s="364"/>
      <c r="ARG114" s="364"/>
      <c r="ARH114" s="364"/>
      <c r="ARI114" s="364"/>
      <c r="ARJ114" s="364"/>
      <c r="ARK114" s="364"/>
      <c r="ARL114" s="364"/>
      <c r="ARM114" s="364"/>
      <c r="ARN114" s="364"/>
      <c r="ARO114" s="364"/>
      <c r="ARP114" s="364"/>
      <c r="ARQ114" s="364"/>
      <c r="ARR114" s="364"/>
      <c r="ARS114" s="364"/>
      <c r="ART114" s="364"/>
      <c r="ARU114" s="364"/>
      <c r="ARV114" s="364"/>
      <c r="ARW114" s="364"/>
      <c r="ARX114" s="364"/>
      <c r="ARY114" s="364"/>
      <c r="ARZ114" s="364"/>
      <c r="ASA114" s="364"/>
      <c r="ASB114" s="364"/>
      <c r="ASC114" s="364"/>
      <c r="ASD114" s="364"/>
      <c r="ASE114" s="364"/>
      <c r="ASF114" s="364"/>
      <c r="ASG114" s="364"/>
      <c r="ASH114" s="364"/>
      <c r="ASI114" s="364"/>
      <c r="ASJ114" s="364"/>
      <c r="ASK114" s="364"/>
      <c r="ASL114" s="364"/>
      <c r="ASM114" s="364"/>
      <c r="ASN114" s="364"/>
      <c r="ASO114" s="364"/>
      <c r="ASP114" s="364"/>
      <c r="ASQ114" s="364"/>
      <c r="ASR114" s="364"/>
      <c r="ASS114" s="364"/>
      <c r="AST114" s="364"/>
      <c r="ASU114" s="364"/>
      <c r="ASV114" s="364"/>
      <c r="ASW114" s="364"/>
      <c r="ASX114" s="364"/>
      <c r="ASY114" s="364"/>
      <c r="ASZ114" s="364"/>
      <c r="ATA114" s="364"/>
      <c r="ATB114" s="364"/>
      <c r="ATC114" s="364"/>
      <c r="ATD114" s="364"/>
      <c r="ATE114" s="364"/>
      <c r="ATF114" s="364"/>
      <c r="ATG114" s="364"/>
      <c r="ATH114" s="364"/>
      <c r="ATI114" s="364"/>
      <c r="ATJ114" s="364"/>
      <c r="ATK114" s="364"/>
      <c r="ATL114" s="364"/>
      <c r="ATM114" s="364"/>
      <c r="ATN114" s="364"/>
      <c r="ATO114" s="364"/>
      <c r="ATP114" s="364"/>
      <c r="ATQ114" s="364"/>
      <c r="ATR114" s="364"/>
      <c r="ATS114" s="364"/>
      <c r="ATT114" s="364"/>
      <c r="ATU114" s="364"/>
      <c r="ATV114" s="364"/>
      <c r="ATW114" s="364"/>
      <c r="ATX114" s="364"/>
      <c r="ATY114" s="364"/>
      <c r="ATZ114" s="364"/>
      <c r="AUA114" s="364"/>
      <c r="AUB114" s="364"/>
      <c r="AUC114" s="364"/>
      <c r="AUD114" s="364"/>
      <c r="AUE114" s="364"/>
      <c r="AUF114" s="364"/>
      <c r="AUG114" s="364"/>
      <c r="AUH114" s="364"/>
      <c r="AUI114" s="364"/>
      <c r="AUJ114" s="364"/>
      <c r="AUK114" s="364"/>
      <c r="AUL114" s="364"/>
      <c r="AUM114" s="364"/>
      <c r="AUN114" s="364"/>
      <c r="AUO114" s="364"/>
      <c r="AUP114" s="364"/>
      <c r="AUQ114" s="364"/>
      <c r="AUR114" s="364"/>
      <c r="AUS114" s="364"/>
      <c r="AUT114" s="364"/>
      <c r="AUU114" s="364"/>
      <c r="AUV114" s="364"/>
      <c r="AUW114" s="364"/>
      <c r="AUX114" s="364"/>
      <c r="AUY114" s="364"/>
      <c r="AUZ114" s="364"/>
      <c r="AVA114" s="364"/>
      <c r="AVB114" s="364"/>
      <c r="AVC114" s="364"/>
      <c r="AVD114" s="364"/>
      <c r="AVE114" s="364"/>
      <c r="AVF114" s="364"/>
      <c r="AVG114" s="364"/>
      <c r="AVH114" s="364"/>
      <c r="AVI114" s="364"/>
      <c r="AVJ114" s="364"/>
      <c r="AVK114" s="364"/>
      <c r="AVL114" s="364"/>
      <c r="AVM114" s="364"/>
      <c r="AVN114" s="364"/>
      <c r="AVO114" s="364"/>
      <c r="AVP114" s="364"/>
      <c r="AVQ114" s="364"/>
      <c r="AVR114" s="364"/>
      <c r="AVS114" s="364"/>
      <c r="AVT114" s="364"/>
      <c r="AVU114" s="364"/>
      <c r="AVV114" s="364"/>
      <c r="AVW114" s="364"/>
      <c r="AVX114" s="364"/>
      <c r="AVY114" s="364"/>
      <c r="AVZ114" s="364"/>
      <c r="AWA114" s="364"/>
      <c r="AWB114" s="364"/>
      <c r="AWC114" s="364"/>
      <c r="AWD114" s="364"/>
      <c r="AWE114" s="364"/>
      <c r="AWF114" s="364"/>
      <c r="AWG114" s="364"/>
      <c r="AWH114" s="364"/>
      <c r="AWI114" s="364"/>
      <c r="AWJ114" s="364"/>
      <c r="AWK114" s="364"/>
      <c r="AWL114" s="364"/>
      <c r="AWM114" s="364"/>
      <c r="AWN114" s="364"/>
      <c r="AWO114" s="364"/>
      <c r="AWP114" s="364"/>
      <c r="AWQ114" s="364"/>
      <c r="AWR114" s="364"/>
      <c r="AWS114" s="364"/>
      <c r="AWT114" s="364"/>
      <c r="AWU114" s="364"/>
      <c r="AWV114" s="364"/>
      <c r="AWW114" s="364"/>
      <c r="AWX114" s="364"/>
      <c r="AWY114" s="364"/>
      <c r="AWZ114" s="364"/>
      <c r="AXA114" s="364"/>
      <c r="AXB114" s="364"/>
      <c r="AXC114" s="364"/>
      <c r="AXD114" s="364"/>
      <c r="AXE114" s="364"/>
      <c r="AXF114" s="364"/>
      <c r="AXG114" s="364"/>
      <c r="AXH114" s="364"/>
      <c r="AXI114" s="364"/>
      <c r="AXJ114" s="364"/>
      <c r="AXK114" s="364"/>
      <c r="AXL114" s="364"/>
      <c r="AXM114" s="364"/>
      <c r="AXN114" s="364"/>
      <c r="AXO114" s="364"/>
      <c r="AXP114" s="364"/>
      <c r="AXQ114" s="364"/>
      <c r="AXR114" s="364"/>
      <c r="AXS114" s="364"/>
      <c r="AXT114" s="364"/>
      <c r="AXU114" s="364"/>
      <c r="AXV114" s="364"/>
      <c r="AXW114" s="364"/>
      <c r="AXX114" s="364"/>
      <c r="AXY114" s="364"/>
      <c r="AXZ114" s="364"/>
      <c r="AYA114" s="364"/>
      <c r="AYB114" s="364"/>
      <c r="AYC114" s="364"/>
      <c r="AYD114" s="364"/>
      <c r="AYE114" s="364"/>
      <c r="AYF114" s="364"/>
      <c r="AYG114" s="364"/>
      <c r="AYH114" s="364"/>
      <c r="AYI114" s="364"/>
      <c r="AYJ114" s="364"/>
      <c r="AYK114" s="364"/>
      <c r="AYL114" s="364"/>
      <c r="AYM114" s="364"/>
      <c r="AYN114" s="364"/>
      <c r="AYO114" s="364"/>
      <c r="AYP114" s="364"/>
      <c r="AYQ114" s="364"/>
      <c r="AYR114" s="364"/>
      <c r="AYS114" s="364"/>
      <c r="AYT114" s="364"/>
      <c r="AYU114" s="364"/>
      <c r="AYV114" s="364"/>
      <c r="AYW114" s="364"/>
      <c r="AYX114" s="364"/>
      <c r="AYY114" s="364"/>
      <c r="AYZ114" s="364"/>
      <c r="AZA114" s="364"/>
      <c r="AZB114" s="364"/>
      <c r="AZC114" s="364"/>
      <c r="AZD114" s="364"/>
      <c r="AZE114" s="364"/>
      <c r="AZF114" s="364"/>
      <c r="AZG114" s="364"/>
      <c r="AZH114" s="364"/>
      <c r="AZI114" s="364"/>
      <c r="AZJ114" s="364"/>
      <c r="AZK114" s="364"/>
      <c r="AZL114" s="364"/>
      <c r="AZM114" s="364"/>
      <c r="AZN114" s="364"/>
      <c r="AZO114" s="364"/>
      <c r="AZP114" s="364"/>
      <c r="AZQ114" s="364"/>
      <c r="AZR114" s="364"/>
      <c r="AZS114" s="364"/>
      <c r="AZT114" s="364"/>
      <c r="AZU114" s="364"/>
      <c r="AZV114" s="364"/>
      <c r="AZW114" s="364"/>
      <c r="AZX114" s="364"/>
      <c r="AZY114" s="364"/>
      <c r="AZZ114" s="364"/>
      <c r="BAA114" s="364"/>
      <c r="BAB114" s="364"/>
      <c r="BAC114" s="364"/>
      <c r="BAD114" s="364"/>
      <c r="BAE114" s="364"/>
      <c r="BAF114" s="364"/>
      <c r="BAG114" s="364"/>
      <c r="BAH114" s="364"/>
      <c r="BAI114" s="364"/>
      <c r="BAJ114" s="364"/>
      <c r="BAK114" s="364"/>
      <c r="BAL114" s="364"/>
      <c r="BAM114" s="364"/>
      <c r="BAN114" s="364"/>
      <c r="BAO114" s="364"/>
      <c r="BAP114" s="364"/>
      <c r="BAQ114" s="364"/>
      <c r="BAR114" s="364"/>
      <c r="BAS114" s="364"/>
      <c r="BAT114" s="364"/>
      <c r="BAU114" s="364"/>
      <c r="BAV114" s="364"/>
      <c r="BAW114" s="364"/>
      <c r="BAX114" s="364"/>
      <c r="BAY114" s="364"/>
      <c r="BAZ114" s="364"/>
      <c r="BBA114" s="364"/>
      <c r="BBB114" s="364"/>
      <c r="BBC114" s="364"/>
      <c r="BBD114" s="364"/>
      <c r="BBE114" s="364"/>
      <c r="BBF114" s="364"/>
      <c r="BBG114" s="364"/>
      <c r="BBH114" s="364"/>
      <c r="BBI114" s="364"/>
      <c r="BBJ114" s="364"/>
      <c r="BBK114" s="364"/>
      <c r="BBL114" s="364"/>
      <c r="BBM114" s="364"/>
      <c r="BBN114" s="364"/>
      <c r="BBO114" s="364"/>
      <c r="BBP114" s="364"/>
      <c r="BBQ114" s="364"/>
      <c r="BBR114" s="364"/>
      <c r="BBS114" s="364"/>
      <c r="BBT114" s="364"/>
      <c r="BBU114" s="364"/>
      <c r="BBV114" s="364"/>
      <c r="BBW114" s="364"/>
      <c r="BBX114" s="364"/>
      <c r="BBY114" s="364"/>
      <c r="BBZ114" s="364"/>
      <c r="BCA114" s="364"/>
      <c r="BCB114" s="364"/>
      <c r="BCC114" s="364"/>
      <c r="BCD114" s="364"/>
      <c r="BCE114" s="364"/>
      <c r="BCF114" s="364"/>
      <c r="BCG114" s="364"/>
      <c r="BCH114" s="364"/>
      <c r="BCI114" s="364"/>
      <c r="BCJ114" s="364"/>
      <c r="BCK114" s="364"/>
      <c r="BCL114" s="364"/>
      <c r="BCM114" s="364"/>
      <c r="BCN114" s="364"/>
      <c r="BCO114" s="364"/>
      <c r="BCP114" s="364"/>
      <c r="BCQ114" s="364"/>
      <c r="BCR114" s="364"/>
      <c r="BCS114" s="364"/>
      <c r="BCT114" s="364"/>
      <c r="BCU114" s="364"/>
      <c r="BCV114" s="364"/>
      <c r="BCW114" s="364"/>
      <c r="BCX114" s="364"/>
      <c r="BCY114" s="364"/>
      <c r="BCZ114" s="364"/>
      <c r="BDA114" s="364"/>
      <c r="BDB114" s="364"/>
      <c r="BDC114" s="364"/>
      <c r="BDD114" s="364"/>
      <c r="BDE114" s="364"/>
      <c r="BDF114" s="364"/>
      <c r="BDG114" s="364"/>
      <c r="BDH114" s="364"/>
      <c r="BDI114" s="364"/>
      <c r="BDJ114" s="364"/>
      <c r="BDK114" s="364"/>
      <c r="BDL114" s="364"/>
      <c r="BDM114" s="364"/>
      <c r="BDN114" s="364"/>
      <c r="BDO114" s="364"/>
      <c r="BDP114" s="364"/>
      <c r="BDQ114" s="364"/>
      <c r="BDR114" s="364"/>
      <c r="BDS114" s="364"/>
      <c r="BDT114" s="364"/>
      <c r="BDU114" s="364"/>
      <c r="BDV114" s="364"/>
      <c r="BDW114" s="364"/>
      <c r="BDX114" s="364"/>
      <c r="BDY114" s="364"/>
      <c r="BDZ114" s="364"/>
      <c r="BEA114" s="364"/>
      <c r="BEB114" s="364"/>
      <c r="BEC114" s="364"/>
      <c r="BED114" s="364"/>
      <c r="BEE114" s="364"/>
      <c r="BEF114" s="364"/>
      <c r="BEG114" s="364"/>
      <c r="BEH114" s="364"/>
      <c r="BEI114" s="364"/>
      <c r="BEJ114" s="364"/>
      <c r="BEK114" s="364"/>
      <c r="BEL114" s="364"/>
      <c r="BEM114" s="364"/>
      <c r="BEN114" s="364"/>
      <c r="BEO114" s="364"/>
      <c r="BEP114" s="364"/>
      <c r="BEQ114" s="364"/>
      <c r="BER114" s="364"/>
      <c r="BES114" s="364"/>
      <c r="BET114" s="364"/>
      <c r="BEU114" s="364"/>
      <c r="BEV114" s="364"/>
      <c r="BEW114" s="364"/>
      <c r="BEX114" s="364"/>
      <c r="BEY114" s="364"/>
      <c r="BEZ114" s="364"/>
      <c r="BFA114" s="364"/>
      <c r="BFB114" s="364"/>
      <c r="BFC114" s="364"/>
      <c r="BFD114" s="364"/>
      <c r="BFE114" s="364"/>
      <c r="BFF114" s="364"/>
      <c r="BFG114" s="364"/>
      <c r="BFH114" s="364"/>
      <c r="BFI114" s="364"/>
      <c r="BFJ114" s="364"/>
      <c r="BFK114" s="364"/>
      <c r="BFL114" s="364"/>
      <c r="BFM114" s="364"/>
      <c r="BFN114" s="364"/>
      <c r="BFO114" s="364"/>
      <c r="BFP114" s="364"/>
      <c r="BFQ114" s="364"/>
      <c r="BFR114" s="364"/>
      <c r="BFS114" s="364"/>
      <c r="BFT114" s="364"/>
      <c r="BFU114" s="364"/>
      <c r="BFV114" s="364"/>
      <c r="BFW114" s="364"/>
      <c r="BFX114" s="364"/>
      <c r="BFY114" s="364"/>
      <c r="BFZ114" s="364"/>
      <c r="BGA114" s="364"/>
      <c r="BGB114" s="364"/>
      <c r="BGC114" s="364"/>
      <c r="BGD114" s="364"/>
      <c r="BGE114" s="364"/>
      <c r="BGF114" s="364"/>
      <c r="BGG114" s="364"/>
      <c r="BGH114" s="364"/>
      <c r="BGI114" s="364"/>
      <c r="BGJ114" s="364"/>
      <c r="BGK114" s="364"/>
      <c r="BGL114" s="364"/>
      <c r="BGM114" s="364"/>
      <c r="BGN114" s="364"/>
      <c r="BGO114" s="364"/>
      <c r="BGP114" s="364"/>
      <c r="BGQ114" s="364"/>
      <c r="BGR114" s="364"/>
      <c r="BGS114" s="364"/>
      <c r="BGT114" s="364"/>
      <c r="BGU114" s="364"/>
      <c r="BGV114" s="364"/>
      <c r="BGW114" s="364"/>
      <c r="BGX114" s="364"/>
      <c r="BGY114" s="364"/>
      <c r="BGZ114" s="364"/>
      <c r="BHA114" s="364"/>
      <c r="BHB114" s="364"/>
      <c r="BHC114" s="364"/>
      <c r="BHD114" s="364"/>
      <c r="BHE114" s="364"/>
      <c r="BHF114" s="364"/>
      <c r="BHG114" s="364"/>
      <c r="BHH114" s="364"/>
      <c r="BHI114" s="364"/>
      <c r="BHJ114" s="364"/>
      <c r="BHK114" s="364"/>
      <c r="BHL114" s="364"/>
      <c r="BHM114" s="364"/>
      <c r="BHN114" s="364"/>
      <c r="BHO114" s="364"/>
      <c r="BHP114" s="364"/>
      <c r="BHQ114" s="364"/>
      <c r="BHR114" s="364"/>
      <c r="BHS114" s="364"/>
      <c r="BHT114" s="364"/>
      <c r="BHU114" s="364"/>
      <c r="BHV114" s="364"/>
      <c r="BHW114" s="364"/>
      <c r="BHX114" s="364"/>
      <c r="BHY114" s="364"/>
      <c r="BHZ114" s="364"/>
      <c r="BIA114" s="364"/>
      <c r="BIB114" s="364"/>
      <c r="BIC114" s="364"/>
      <c r="BID114" s="364"/>
      <c r="BIE114" s="364"/>
      <c r="BIF114" s="364"/>
      <c r="BIG114" s="364"/>
      <c r="BIH114" s="364"/>
      <c r="BII114" s="364"/>
      <c r="BIJ114" s="364"/>
      <c r="BIK114" s="364"/>
      <c r="BIL114" s="364"/>
      <c r="BIM114" s="364"/>
      <c r="BIN114" s="364"/>
      <c r="BIO114" s="364"/>
      <c r="BIP114" s="364"/>
      <c r="BIQ114" s="364"/>
      <c r="BIR114" s="364"/>
      <c r="BIS114" s="364"/>
      <c r="BIT114" s="364"/>
      <c r="BIU114" s="364"/>
      <c r="BIV114" s="364"/>
      <c r="BIW114" s="364"/>
      <c r="BIX114" s="364"/>
      <c r="BIY114" s="364"/>
      <c r="BIZ114" s="364"/>
      <c r="BJA114" s="364"/>
      <c r="BJB114" s="364"/>
      <c r="BJC114" s="364"/>
      <c r="BJD114" s="364"/>
      <c r="BJE114" s="364"/>
      <c r="BJF114" s="364"/>
      <c r="BJG114" s="364"/>
      <c r="BJH114" s="364"/>
      <c r="BJI114" s="364"/>
      <c r="BJJ114" s="364"/>
      <c r="BJK114" s="364"/>
      <c r="BJL114" s="364"/>
      <c r="BJM114" s="364"/>
      <c r="BJN114" s="364"/>
      <c r="BJO114" s="364"/>
      <c r="BJP114" s="364"/>
      <c r="BJQ114" s="364"/>
      <c r="BJR114" s="364"/>
      <c r="BJS114" s="364"/>
      <c r="BJT114" s="364"/>
      <c r="BJU114" s="364"/>
      <c r="BJV114" s="364"/>
      <c r="BJW114" s="364"/>
      <c r="BJX114" s="364"/>
      <c r="BJY114" s="364"/>
      <c r="BJZ114" s="364"/>
      <c r="BKA114" s="364"/>
      <c r="BKB114" s="364"/>
      <c r="BKC114" s="364"/>
      <c r="BKD114" s="364"/>
      <c r="BKE114" s="364"/>
      <c r="BKF114" s="364"/>
      <c r="BKG114" s="364"/>
      <c r="BKH114" s="364"/>
      <c r="BKI114" s="364"/>
      <c r="BKJ114" s="364"/>
      <c r="BKK114" s="364"/>
      <c r="BKL114" s="364"/>
      <c r="BKM114" s="364"/>
      <c r="BKN114" s="364"/>
      <c r="BKO114" s="364"/>
      <c r="BKP114" s="364"/>
      <c r="BKQ114" s="364"/>
      <c r="BKR114" s="364"/>
      <c r="BKS114" s="364"/>
      <c r="BKT114" s="364"/>
      <c r="BKU114" s="364"/>
      <c r="BKV114" s="364"/>
      <c r="BKW114" s="364"/>
      <c r="BKX114" s="364"/>
      <c r="BKY114" s="364"/>
      <c r="BKZ114" s="364"/>
      <c r="BLA114" s="364"/>
      <c r="BLB114" s="364"/>
      <c r="BLC114" s="364"/>
      <c r="BLD114" s="364"/>
      <c r="BLE114" s="364"/>
      <c r="BLF114" s="364"/>
      <c r="BLG114" s="364"/>
      <c r="BLH114" s="364"/>
      <c r="BLI114" s="364"/>
      <c r="BLJ114" s="364"/>
      <c r="BLK114" s="364"/>
      <c r="BLL114" s="364"/>
      <c r="BLM114" s="364"/>
      <c r="BLN114" s="364"/>
      <c r="BLO114" s="364"/>
      <c r="BLP114" s="364"/>
      <c r="BLQ114" s="364"/>
      <c r="BLR114" s="364"/>
      <c r="BLS114" s="364"/>
      <c r="BLT114" s="364"/>
      <c r="BLU114" s="364"/>
      <c r="BLV114" s="364"/>
      <c r="BLW114" s="364"/>
      <c r="BLX114" s="364"/>
      <c r="BLY114" s="364"/>
      <c r="BLZ114" s="364"/>
      <c r="BMA114" s="364"/>
      <c r="BMB114" s="364"/>
      <c r="BMC114" s="364"/>
      <c r="BMD114" s="364"/>
      <c r="BME114" s="364"/>
      <c r="BMF114" s="364"/>
      <c r="BMG114" s="364"/>
      <c r="BMH114" s="364"/>
      <c r="BMI114" s="364"/>
      <c r="BMJ114" s="364"/>
      <c r="BMK114" s="364"/>
      <c r="BML114" s="364"/>
      <c r="BMM114" s="364"/>
      <c r="BMN114" s="364"/>
      <c r="BMO114" s="364"/>
      <c r="BMP114" s="364"/>
      <c r="BMQ114" s="364"/>
      <c r="BMR114" s="364"/>
      <c r="BMS114" s="364"/>
      <c r="BMT114" s="364"/>
      <c r="BMU114" s="364"/>
      <c r="BMV114" s="364"/>
      <c r="BMW114" s="364"/>
      <c r="BMX114" s="364"/>
      <c r="BMY114" s="364"/>
      <c r="BMZ114" s="364"/>
      <c r="BNA114" s="364"/>
      <c r="BNB114" s="364"/>
      <c r="BNC114" s="364"/>
      <c r="BND114" s="364"/>
      <c r="BNE114" s="364"/>
      <c r="BNF114" s="364"/>
      <c r="BNG114" s="364"/>
      <c r="BNH114" s="364"/>
      <c r="BNI114" s="364"/>
      <c r="BNJ114" s="364"/>
      <c r="BNK114" s="364"/>
      <c r="BNL114" s="364"/>
      <c r="BNM114" s="364"/>
      <c r="BNN114" s="364"/>
      <c r="BNO114" s="364"/>
      <c r="BNP114" s="364"/>
      <c r="BNQ114" s="364"/>
      <c r="BNR114" s="364"/>
      <c r="BNS114" s="364"/>
      <c r="BNT114" s="364"/>
      <c r="BNU114" s="364"/>
      <c r="BNV114" s="364"/>
      <c r="BNW114" s="364"/>
      <c r="BNX114" s="364"/>
      <c r="BNY114" s="364"/>
      <c r="BNZ114" s="364"/>
      <c r="BOA114" s="364"/>
      <c r="BOB114" s="364"/>
      <c r="BOC114" s="364"/>
      <c r="BOD114" s="364"/>
      <c r="BOE114" s="364"/>
      <c r="BOF114" s="364"/>
      <c r="BOG114" s="364"/>
      <c r="BOH114" s="364"/>
      <c r="BOI114" s="364"/>
      <c r="BOJ114" s="364"/>
      <c r="BOK114" s="364"/>
      <c r="BOL114" s="364"/>
      <c r="BOM114" s="364"/>
      <c r="BON114" s="364"/>
      <c r="BOO114" s="364"/>
      <c r="BOP114" s="364"/>
      <c r="BOQ114" s="364"/>
      <c r="BOR114" s="364"/>
      <c r="BOS114" s="364"/>
      <c r="BOT114" s="364"/>
      <c r="BOU114" s="364"/>
      <c r="BOV114" s="364"/>
      <c r="BOW114" s="364"/>
      <c r="BOX114" s="364"/>
      <c r="BOY114" s="364"/>
      <c r="BOZ114" s="364"/>
      <c r="BPA114" s="364"/>
      <c r="BPB114" s="364"/>
      <c r="BPC114" s="364"/>
      <c r="BPD114" s="364"/>
      <c r="BPE114" s="364"/>
      <c r="BPF114" s="364"/>
      <c r="BPG114" s="364"/>
      <c r="BPH114" s="364"/>
      <c r="BPI114" s="364"/>
      <c r="BPJ114" s="364"/>
      <c r="BPK114" s="364"/>
      <c r="BPL114" s="364"/>
      <c r="BPM114" s="364"/>
      <c r="BPN114" s="364"/>
      <c r="BPO114" s="364"/>
      <c r="BPP114" s="364"/>
      <c r="BPQ114" s="364"/>
      <c r="BPR114" s="364"/>
      <c r="BPS114" s="364"/>
      <c r="BPT114" s="364"/>
      <c r="BPU114" s="364"/>
      <c r="BPV114" s="364"/>
      <c r="BPW114" s="364"/>
      <c r="BPX114" s="364"/>
      <c r="BPY114" s="364"/>
      <c r="BPZ114" s="364"/>
      <c r="BQA114" s="364"/>
      <c r="BQB114" s="364"/>
      <c r="BQC114" s="364"/>
      <c r="BQD114" s="364"/>
      <c r="BQE114" s="364"/>
      <c r="BQF114" s="364"/>
      <c r="BQG114" s="364"/>
      <c r="BQH114" s="364"/>
      <c r="BQI114" s="364"/>
      <c r="BQJ114" s="364"/>
      <c r="BQK114" s="364"/>
      <c r="BQL114" s="364"/>
      <c r="BQM114" s="364"/>
      <c r="BQN114" s="364"/>
      <c r="BQO114" s="364"/>
      <c r="BQP114" s="364"/>
      <c r="BQQ114" s="364"/>
      <c r="BQR114" s="364"/>
      <c r="BQS114" s="364"/>
      <c r="BQT114" s="364"/>
      <c r="BQU114" s="364"/>
      <c r="BQV114" s="364"/>
      <c r="BQW114" s="364"/>
      <c r="BQX114" s="364"/>
      <c r="BQY114" s="364"/>
      <c r="BQZ114" s="364"/>
      <c r="BRA114" s="364"/>
      <c r="BRB114" s="364"/>
      <c r="BRC114" s="364"/>
      <c r="BRD114" s="364"/>
      <c r="BRE114" s="364"/>
      <c r="BRF114" s="364"/>
      <c r="BRG114" s="364"/>
      <c r="BRH114" s="364"/>
      <c r="BRI114" s="364"/>
      <c r="BRJ114" s="364"/>
      <c r="BRK114" s="364"/>
      <c r="BRL114" s="364"/>
      <c r="BRM114" s="364"/>
      <c r="BRN114" s="364"/>
      <c r="BRO114" s="364"/>
      <c r="BRP114" s="364"/>
      <c r="BRQ114" s="364"/>
      <c r="BRR114" s="364"/>
      <c r="BRS114" s="364"/>
      <c r="BRT114" s="364"/>
      <c r="BRU114" s="364"/>
      <c r="BRV114" s="364"/>
      <c r="BRW114" s="364"/>
      <c r="BRX114" s="364"/>
      <c r="BRY114" s="364"/>
      <c r="BRZ114" s="364"/>
      <c r="BSA114" s="364"/>
      <c r="BSB114" s="364"/>
      <c r="BSC114" s="364"/>
      <c r="BSD114" s="364"/>
      <c r="BSE114" s="364"/>
      <c r="BSF114" s="364"/>
      <c r="BSG114" s="364"/>
      <c r="BSH114" s="364"/>
      <c r="BSI114" s="364"/>
      <c r="BSJ114" s="364"/>
      <c r="BSK114" s="364"/>
      <c r="BSL114" s="364"/>
      <c r="BSM114" s="364"/>
      <c r="BSN114" s="364"/>
      <c r="BSO114" s="364"/>
      <c r="BSP114" s="364"/>
      <c r="BSQ114" s="364"/>
      <c r="BSR114" s="364"/>
      <c r="BSS114" s="364"/>
      <c r="BST114" s="364"/>
      <c r="BSU114" s="364"/>
      <c r="BSV114" s="364"/>
      <c r="BSW114" s="364"/>
      <c r="BSX114" s="364"/>
      <c r="BSY114" s="364"/>
      <c r="BSZ114" s="364"/>
      <c r="BTA114" s="364"/>
      <c r="BTB114" s="364"/>
      <c r="BTC114" s="364"/>
      <c r="BTD114" s="364"/>
      <c r="BTE114" s="364"/>
      <c r="BTF114" s="364"/>
      <c r="BTG114" s="364"/>
      <c r="BTH114" s="364"/>
      <c r="BTI114" s="364"/>
      <c r="BTJ114" s="364"/>
      <c r="BTK114" s="364"/>
      <c r="BTL114" s="364"/>
      <c r="BTM114" s="364"/>
      <c r="BTN114" s="364"/>
      <c r="BTO114" s="364"/>
      <c r="BTP114" s="364"/>
      <c r="BTQ114" s="364"/>
      <c r="BTR114" s="364"/>
      <c r="BTS114" s="364"/>
      <c r="BTT114" s="364"/>
      <c r="BTU114" s="364"/>
      <c r="BTV114" s="364"/>
      <c r="BTW114" s="364"/>
      <c r="BTX114" s="364"/>
      <c r="BTY114" s="364"/>
      <c r="BTZ114" s="364"/>
      <c r="BUA114" s="364"/>
      <c r="BUB114" s="364"/>
      <c r="BUC114" s="364"/>
      <c r="BUD114" s="364"/>
      <c r="BUE114" s="364"/>
      <c r="BUF114" s="364"/>
      <c r="BUG114" s="364"/>
      <c r="BUH114" s="364"/>
      <c r="BUI114" s="364"/>
      <c r="BUJ114" s="364"/>
      <c r="BUK114" s="364"/>
      <c r="BUL114" s="364"/>
      <c r="BUM114" s="364"/>
      <c r="BUN114" s="364"/>
      <c r="BUO114" s="364"/>
      <c r="BUP114" s="364"/>
      <c r="BUQ114" s="364"/>
      <c r="BUR114" s="364"/>
      <c r="BUS114" s="364"/>
      <c r="BUT114" s="364"/>
      <c r="BUU114" s="364"/>
      <c r="BUV114" s="364"/>
      <c r="BUW114" s="364"/>
      <c r="BUX114" s="364"/>
      <c r="BUY114" s="364"/>
      <c r="BUZ114" s="364"/>
      <c r="BVA114" s="364"/>
      <c r="BVB114" s="364"/>
      <c r="BVC114" s="364"/>
      <c r="BVD114" s="364"/>
      <c r="BVE114" s="364"/>
      <c r="BVF114" s="364"/>
      <c r="BVG114" s="364"/>
      <c r="BVH114" s="364"/>
      <c r="BVI114" s="364"/>
      <c r="BVJ114" s="364"/>
      <c r="BVK114" s="364"/>
      <c r="BVL114" s="364"/>
      <c r="BVM114" s="364"/>
      <c r="BVN114" s="364"/>
      <c r="BVO114" s="364"/>
      <c r="BVP114" s="364"/>
      <c r="BVQ114" s="364"/>
      <c r="BVR114" s="364"/>
      <c r="BVS114" s="364"/>
      <c r="BVT114" s="364"/>
      <c r="BVU114" s="364"/>
      <c r="BVV114" s="364"/>
      <c r="BVW114" s="364"/>
      <c r="BVX114" s="364"/>
      <c r="BVY114" s="364"/>
      <c r="BVZ114" s="364"/>
      <c r="BWA114" s="364"/>
      <c r="BWB114" s="364"/>
      <c r="BWC114" s="364"/>
      <c r="BWD114" s="364"/>
      <c r="BWE114" s="364"/>
      <c r="BWF114" s="364"/>
      <c r="BWG114" s="364"/>
      <c r="BWH114" s="364"/>
      <c r="BWI114" s="364"/>
      <c r="BWJ114" s="364"/>
      <c r="BWK114" s="364"/>
      <c r="BWL114" s="364"/>
      <c r="BWM114" s="364"/>
      <c r="BWN114" s="364"/>
      <c r="BWO114" s="364"/>
      <c r="BWP114" s="364"/>
      <c r="BWQ114" s="364"/>
      <c r="BWR114" s="364"/>
      <c r="BWS114" s="364"/>
      <c r="BWT114" s="364"/>
      <c r="BWU114" s="364"/>
      <c r="BWV114" s="364"/>
      <c r="BWW114" s="364"/>
      <c r="BWX114" s="364"/>
      <c r="BWY114" s="364"/>
      <c r="BWZ114" s="364"/>
      <c r="BXA114" s="364"/>
      <c r="BXB114" s="364"/>
      <c r="BXC114" s="364"/>
      <c r="BXD114" s="364"/>
      <c r="BXE114" s="364"/>
      <c r="BXF114" s="364"/>
      <c r="BXG114" s="364"/>
      <c r="BXH114" s="364"/>
      <c r="BXI114" s="364"/>
      <c r="BXJ114" s="364"/>
      <c r="BXK114" s="364"/>
      <c r="BXL114" s="364"/>
      <c r="BXM114" s="364"/>
      <c r="BXN114" s="364"/>
      <c r="BXO114" s="364"/>
      <c r="BXP114" s="364"/>
      <c r="BXQ114" s="364"/>
      <c r="BXR114" s="364"/>
      <c r="BXS114" s="364"/>
      <c r="BXT114" s="364"/>
      <c r="BXU114" s="364"/>
      <c r="BXV114" s="364"/>
      <c r="BXW114" s="364"/>
      <c r="BXX114" s="364"/>
      <c r="BXY114" s="364"/>
      <c r="BXZ114" s="364"/>
      <c r="BYA114" s="364"/>
      <c r="BYB114" s="364"/>
      <c r="BYC114" s="364"/>
      <c r="BYD114" s="364"/>
      <c r="BYE114" s="364"/>
      <c r="BYF114" s="364"/>
      <c r="BYG114" s="364"/>
      <c r="BYH114" s="364"/>
      <c r="BYI114" s="364"/>
      <c r="BYJ114" s="364"/>
      <c r="BYK114" s="364"/>
      <c r="BYL114" s="364"/>
      <c r="BYM114" s="364"/>
      <c r="BYN114" s="364"/>
      <c r="BYO114" s="364"/>
      <c r="BYP114" s="364"/>
      <c r="BYQ114" s="364"/>
      <c r="BYR114" s="364"/>
      <c r="BYS114" s="364"/>
      <c r="BYT114" s="364"/>
      <c r="BYU114" s="364"/>
      <c r="BYV114" s="364"/>
      <c r="BYW114" s="364"/>
      <c r="BYX114" s="364"/>
      <c r="BYY114" s="364"/>
      <c r="BYZ114" s="364"/>
      <c r="BZA114" s="364"/>
      <c r="BZB114" s="364"/>
      <c r="BZC114" s="364"/>
      <c r="BZD114" s="364"/>
      <c r="BZE114" s="364"/>
      <c r="BZF114" s="364"/>
      <c r="BZG114" s="364"/>
      <c r="BZH114" s="364"/>
      <c r="BZI114" s="364"/>
      <c r="BZJ114" s="364"/>
      <c r="BZK114" s="364"/>
      <c r="BZL114" s="364"/>
      <c r="BZM114" s="364"/>
      <c r="BZN114" s="364"/>
      <c r="BZO114" s="364"/>
      <c r="BZP114" s="364"/>
      <c r="BZQ114" s="364"/>
      <c r="BZR114" s="364"/>
      <c r="BZS114" s="364"/>
      <c r="BZT114" s="364"/>
      <c r="BZU114" s="364"/>
      <c r="BZV114" s="364"/>
      <c r="BZW114" s="364"/>
      <c r="BZX114" s="364"/>
      <c r="BZY114" s="364"/>
      <c r="BZZ114" s="364"/>
      <c r="CAA114" s="364"/>
      <c r="CAB114" s="364"/>
      <c r="CAC114" s="364"/>
      <c r="CAD114" s="364"/>
      <c r="CAE114" s="364"/>
      <c r="CAF114" s="364"/>
      <c r="CAG114" s="364"/>
      <c r="CAH114" s="364"/>
      <c r="CAI114" s="364"/>
      <c r="CAJ114" s="364"/>
      <c r="CAK114" s="364"/>
      <c r="CAL114" s="364"/>
      <c r="CAM114" s="364"/>
      <c r="CAN114" s="364"/>
      <c r="CAO114" s="364"/>
      <c r="CAP114" s="364"/>
      <c r="CAQ114" s="364"/>
      <c r="CAR114" s="364"/>
      <c r="CAS114" s="364"/>
      <c r="CAT114" s="364"/>
      <c r="CAU114" s="364"/>
      <c r="CAV114" s="364"/>
      <c r="CAW114" s="364"/>
      <c r="CAX114" s="364"/>
      <c r="CAY114" s="364"/>
      <c r="CAZ114" s="364"/>
      <c r="CBA114" s="364"/>
      <c r="CBB114" s="364"/>
      <c r="CBC114" s="364"/>
      <c r="CBD114" s="364"/>
      <c r="CBE114" s="364"/>
      <c r="CBF114" s="364"/>
      <c r="CBG114" s="364"/>
      <c r="CBH114" s="364"/>
      <c r="CBI114" s="364"/>
      <c r="CBJ114" s="364"/>
      <c r="CBK114" s="364"/>
      <c r="CBL114" s="364"/>
      <c r="CBM114" s="364"/>
      <c r="CBN114" s="364"/>
      <c r="CBO114" s="364"/>
      <c r="CBP114" s="364"/>
      <c r="CBQ114" s="364"/>
      <c r="CBR114" s="364"/>
      <c r="CBS114" s="364"/>
      <c r="CBT114" s="364"/>
      <c r="CBU114" s="364"/>
      <c r="CBV114" s="364"/>
      <c r="CBW114" s="364"/>
      <c r="CBX114" s="364"/>
      <c r="CBY114" s="364"/>
      <c r="CBZ114" s="364"/>
      <c r="CCA114" s="364"/>
      <c r="CCB114" s="364"/>
      <c r="CCC114" s="364"/>
      <c r="CCD114" s="364"/>
      <c r="CCE114" s="364"/>
      <c r="CCF114" s="364"/>
      <c r="CCG114" s="364"/>
      <c r="CCH114" s="364"/>
      <c r="CCI114" s="364"/>
      <c r="CCJ114" s="364"/>
      <c r="CCK114" s="364"/>
      <c r="CCL114" s="364"/>
      <c r="CCM114" s="364"/>
      <c r="CCN114" s="364"/>
      <c r="CCO114" s="364"/>
      <c r="CCP114" s="364"/>
      <c r="CCQ114" s="364"/>
      <c r="CCR114" s="364"/>
      <c r="CCS114" s="364"/>
      <c r="CCT114" s="364"/>
      <c r="CCU114" s="364"/>
      <c r="CCV114" s="364"/>
      <c r="CCW114" s="364"/>
      <c r="CCX114" s="364"/>
      <c r="CCY114" s="364"/>
      <c r="CCZ114" s="364"/>
      <c r="CDA114" s="364"/>
      <c r="CDB114" s="364"/>
      <c r="CDC114" s="364"/>
      <c r="CDD114" s="364"/>
      <c r="CDE114" s="364"/>
      <c r="CDF114" s="364"/>
      <c r="CDG114" s="364"/>
      <c r="CDH114" s="364"/>
      <c r="CDI114" s="364"/>
      <c r="CDJ114" s="364"/>
      <c r="CDK114" s="364"/>
      <c r="CDL114" s="364"/>
      <c r="CDM114" s="364"/>
      <c r="CDN114" s="364"/>
      <c r="CDO114" s="364"/>
      <c r="CDP114" s="364"/>
      <c r="CDQ114" s="364"/>
      <c r="CDR114" s="364"/>
      <c r="CDS114" s="364"/>
      <c r="CDT114" s="364"/>
      <c r="CDU114" s="364"/>
      <c r="CDV114" s="364"/>
      <c r="CDW114" s="364"/>
      <c r="CDX114" s="364"/>
      <c r="CDY114" s="364"/>
      <c r="CDZ114" s="364"/>
      <c r="CEA114" s="364"/>
      <c r="CEB114" s="364"/>
      <c r="CEC114" s="364"/>
      <c r="CED114" s="364"/>
      <c r="CEE114" s="364"/>
      <c r="CEF114" s="364"/>
      <c r="CEG114" s="364"/>
      <c r="CEH114" s="364"/>
      <c r="CEI114" s="364"/>
      <c r="CEJ114" s="364"/>
      <c r="CEK114" s="364"/>
      <c r="CEL114" s="364"/>
      <c r="CEM114" s="364"/>
      <c r="CEN114" s="364"/>
      <c r="CEO114" s="364"/>
      <c r="CEP114" s="364"/>
      <c r="CEQ114" s="364"/>
      <c r="CER114" s="364"/>
      <c r="CES114" s="364"/>
      <c r="CET114" s="364"/>
      <c r="CEU114" s="364"/>
      <c r="CEV114" s="364"/>
      <c r="CEW114" s="364"/>
      <c r="CEX114" s="364"/>
      <c r="CEY114" s="364"/>
      <c r="CEZ114" s="364"/>
      <c r="CFA114" s="364"/>
      <c r="CFB114" s="364"/>
      <c r="CFC114" s="364"/>
      <c r="CFD114" s="364"/>
      <c r="CFE114" s="364"/>
      <c r="CFF114" s="364"/>
      <c r="CFG114" s="364"/>
      <c r="CFH114" s="364"/>
      <c r="CFI114" s="364"/>
      <c r="CFJ114" s="364"/>
      <c r="CFK114" s="364"/>
      <c r="CFL114" s="364"/>
      <c r="CFM114" s="364"/>
      <c r="CFN114" s="364"/>
      <c r="CFO114" s="364"/>
      <c r="CFP114" s="364"/>
      <c r="CFQ114" s="364"/>
      <c r="CFR114" s="364"/>
      <c r="CFS114" s="364"/>
      <c r="CFT114" s="364"/>
      <c r="CFU114" s="364"/>
      <c r="CFV114" s="364"/>
      <c r="CFW114" s="364"/>
      <c r="CFX114" s="364"/>
      <c r="CFY114" s="364"/>
      <c r="CFZ114" s="364"/>
      <c r="CGA114" s="364"/>
      <c r="CGB114" s="364"/>
      <c r="CGC114" s="364"/>
      <c r="CGD114" s="364"/>
      <c r="CGE114" s="364"/>
      <c r="CGF114" s="364"/>
      <c r="CGG114" s="364"/>
      <c r="CGH114" s="364"/>
      <c r="CGI114" s="364"/>
      <c r="CGJ114" s="364"/>
      <c r="CGK114" s="364"/>
      <c r="CGL114" s="364"/>
      <c r="CGM114" s="364"/>
      <c r="CGN114" s="364"/>
      <c r="CGO114" s="364"/>
      <c r="CGP114" s="364"/>
      <c r="CGQ114" s="364"/>
      <c r="CGR114" s="364"/>
      <c r="CGS114" s="364"/>
      <c r="CGT114" s="364"/>
      <c r="CGU114" s="364"/>
      <c r="CGV114" s="364"/>
      <c r="CGW114" s="364"/>
      <c r="CGX114" s="364"/>
      <c r="CGY114" s="364"/>
      <c r="CGZ114" s="364"/>
      <c r="CHA114" s="364"/>
      <c r="CHB114" s="364"/>
      <c r="CHC114" s="364"/>
      <c r="CHD114" s="364"/>
      <c r="CHE114" s="364"/>
      <c r="CHF114" s="364"/>
      <c r="CHG114" s="364"/>
      <c r="CHH114" s="364"/>
      <c r="CHI114" s="364"/>
      <c r="CHJ114" s="364"/>
      <c r="CHK114" s="364"/>
      <c r="CHL114" s="364"/>
      <c r="CHM114" s="364"/>
      <c r="CHN114" s="364"/>
      <c r="CHO114" s="364"/>
      <c r="CHP114" s="364"/>
      <c r="CHQ114" s="364"/>
      <c r="CHR114" s="364"/>
      <c r="CHS114" s="364"/>
      <c r="CHT114" s="364"/>
      <c r="CHU114" s="364"/>
      <c r="CHV114" s="364"/>
      <c r="CHW114" s="364"/>
      <c r="CHX114" s="364"/>
      <c r="CHY114" s="364"/>
      <c r="CHZ114" s="364"/>
      <c r="CIA114" s="364"/>
      <c r="CIB114" s="364"/>
      <c r="CIC114" s="364"/>
      <c r="CID114" s="364"/>
      <c r="CIE114" s="364"/>
      <c r="CIF114" s="364"/>
      <c r="CIG114" s="364"/>
      <c r="CIH114" s="364"/>
      <c r="CII114" s="364"/>
      <c r="CIJ114" s="364"/>
      <c r="CIK114" s="364"/>
      <c r="CIL114" s="364"/>
      <c r="CIM114" s="364"/>
      <c r="CIN114" s="364"/>
      <c r="CIO114" s="364"/>
      <c r="CIP114" s="364"/>
      <c r="CIQ114" s="364"/>
      <c r="CIR114" s="364"/>
      <c r="CIS114" s="364"/>
      <c r="CIT114" s="364"/>
      <c r="CIU114" s="364"/>
      <c r="CIV114" s="364"/>
      <c r="CIW114" s="364"/>
      <c r="CIX114" s="364"/>
      <c r="CIY114" s="364"/>
      <c r="CIZ114" s="364"/>
      <c r="CJA114" s="364"/>
      <c r="CJB114" s="364"/>
      <c r="CJC114" s="364"/>
      <c r="CJD114" s="364"/>
      <c r="CJE114" s="364"/>
      <c r="CJF114" s="364"/>
      <c r="CJG114" s="364"/>
      <c r="CJH114" s="364"/>
      <c r="CJI114" s="364"/>
      <c r="CJJ114" s="364"/>
      <c r="CJK114" s="364"/>
      <c r="CJL114" s="364"/>
      <c r="CJM114" s="364"/>
      <c r="CJN114" s="364"/>
      <c r="CJO114" s="364"/>
      <c r="CJP114" s="364"/>
      <c r="CJQ114" s="364"/>
      <c r="CJR114" s="364"/>
      <c r="CJS114" s="364"/>
      <c r="CJT114" s="364"/>
      <c r="CJU114" s="364"/>
      <c r="CJV114" s="364"/>
      <c r="CJW114" s="364"/>
      <c r="CJX114" s="364"/>
      <c r="CJY114" s="364"/>
      <c r="CJZ114" s="364"/>
      <c r="CKA114" s="364"/>
      <c r="CKB114" s="364"/>
      <c r="CKC114" s="364"/>
      <c r="CKD114" s="364"/>
      <c r="CKE114" s="364"/>
      <c r="CKF114" s="364"/>
      <c r="CKG114" s="364"/>
      <c r="CKH114" s="364"/>
      <c r="CKI114" s="364"/>
      <c r="CKJ114" s="364"/>
      <c r="CKK114" s="364"/>
      <c r="CKL114" s="364"/>
      <c r="CKM114" s="364"/>
      <c r="CKN114" s="364"/>
      <c r="CKO114" s="364"/>
      <c r="CKP114" s="364"/>
      <c r="CKQ114" s="364"/>
      <c r="CKR114" s="364"/>
      <c r="CKS114" s="364"/>
      <c r="CKT114" s="364"/>
      <c r="CKU114" s="364"/>
      <c r="CKV114" s="364"/>
      <c r="CKW114" s="364"/>
      <c r="CKX114" s="364"/>
      <c r="CKY114" s="364"/>
      <c r="CKZ114" s="364"/>
      <c r="CLA114" s="364"/>
      <c r="CLB114" s="364"/>
      <c r="CLC114" s="364"/>
      <c r="CLD114" s="364"/>
      <c r="CLE114" s="364"/>
      <c r="CLF114" s="364"/>
      <c r="CLG114" s="364"/>
      <c r="CLH114" s="364"/>
      <c r="CLI114" s="364"/>
      <c r="CLJ114" s="364"/>
      <c r="CLK114" s="364"/>
      <c r="CLL114" s="364"/>
      <c r="CLM114" s="364"/>
      <c r="CLN114" s="364"/>
      <c r="CLO114" s="364"/>
      <c r="CLP114" s="364"/>
      <c r="CLQ114" s="364"/>
      <c r="CLR114" s="364"/>
      <c r="CLS114" s="364"/>
      <c r="CLT114" s="364"/>
      <c r="CLU114" s="364"/>
      <c r="CLV114" s="364"/>
      <c r="CLW114" s="364"/>
      <c r="CLX114" s="364"/>
      <c r="CLY114" s="364"/>
      <c r="CLZ114" s="364"/>
      <c r="CMA114" s="364"/>
      <c r="CMB114" s="364"/>
      <c r="CMC114" s="364"/>
      <c r="CMD114" s="364"/>
      <c r="CME114" s="364"/>
      <c r="CMF114" s="364"/>
      <c r="CMG114" s="364"/>
      <c r="CMH114" s="364"/>
      <c r="CMI114" s="364"/>
      <c r="CMJ114" s="364"/>
      <c r="CMK114" s="364"/>
      <c r="CML114" s="364"/>
      <c r="CMM114" s="364"/>
      <c r="CMN114" s="364"/>
      <c r="CMO114" s="364"/>
      <c r="CMP114" s="364"/>
      <c r="CMQ114" s="364"/>
      <c r="CMR114" s="364"/>
      <c r="CMS114" s="364"/>
      <c r="CMT114" s="364"/>
      <c r="CMU114" s="364"/>
      <c r="CMV114" s="364"/>
      <c r="CMW114" s="364"/>
      <c r="CMX114" s="364"/>
      <c r="CMY114" s="364"/>
      <c r="CMZ114" s="364"/>
      <c r="CNA114" s="364"/>
      <c r="CNB114" s="364"/>
      <c r="CNC114" s="364"/>
      <c r="CND114" s="364"/>
      <c r="CNE114" s="364"/>
      <c r="CNF114" s="364"/>
      <c r="CNG114" s="364"/>
      <c r="CNH114" s="364"/>
      <c r="CNI114" s="364"/>
      <c r="CNJ114" s="364"/>
      <c r="CNK114" s="364"/>
      <c r="CNL114" s="364"/>
      <c r="CNM114" s="364"/>
      <c r="CNN114" s="364"/>
      <c r="CNO114" s="364"/>
      <c r="CNP114" s="364"/>
      <c r="CNQ114" s="364"/>
      <c r="CNR114" s="364"/>
      <c r="CNS114" s="364"/>
      <c r="CNT114" s="364"/>
      <c r="CNU114" s="364"/>
      <c r="CNV114" s="364"/>
      <c r="CNW114" s="364"/>
      <c r="CNX114" s="364"/>
      <c r="CNY114" s="364"/>
      <c r="CNZ114" s="364"/>
      <c r="COA114" s="364"/>
      <c r="COB114" s="364"/>
      <c r="COC114" s="364"/>
      <c r="COD114" s="364"/>
      <c r="COE114" s="364"/>
      <c r="COF114" s="364"/>
      <c r="COG114" s="364"/>
      <c r="COH114" s="364"/>
      <c r="COI114" s="364"/>
      <c r="COJ114" s="364"/>
      <c r="COK114" s="364"/>
      <c r="COL114" s="364"/>
      <c r="COM114" s="364"/>
      <c r="CON114" s="364"/>
      <c r="COO114" s="364"/>
      <c r="COP114" s="364"/>
      <c r="COQ114" s="364"/>
      <c r="COR114" s="364"/>
      <c r="COS114" s="364"/>
      <c r="COT114" s="364"/>
      <c r="COU114" s="364"/>
      <c r="COV114" s="364"/>
      <c r="COW114" s="364"/>
      <c r="COX114" s="364"/>
      <c r="COY114" s="364"/>
      <c r="COZ114" s="364"/>
      <c r="CPA114" s="364"/>
      <c r="CPB114" s="364"/>
      <c r="CPC114" s="364"/>
      <c r="CPD114" s="364"/>
      <c r="CPE114" s="364"/>
      <c r="CPF114" s="364"/>
      <c r="CPG114" s="364"/>
      <c r="CPH114" s="364"/>
      <c r="CPI114" s="364"/>
      <c r="CPJ114" s="364"/>
      <c r="CPK114" s="364"/>
      <c r="CPL114" s="364"/>
      <c r="CPM114" s="364"/>
      <c r="CPN114" s="364"/>
      <c r="CPO114" s="364"/>
      <c r="CPP114" s="364"/>
      <c r="CPQ114" s="364"/>
      <c r="CPR114" s="364"/>
      <c r="CPS114" s="364"/>
      <c r="CPT114" s="364"/>
      <c r="CPU114" s="364"/>
      <c r="CPV114" s="364"/>
      <c r="CPW114" s="364"/>
      <c r="CPX114" s="364"/>
      <c r="CPY114" s="364"/>
      <c r="CPZ114" s="364"/>
      <c r="CQA114" s="364"/>
      <c r="CQB114" s="364"/>
      <c r="CQC114" s="364"/>
      <c r="CQD114" s="364"/>
      <c r="CQE114" s="364"/>
      <c r="CQF114" s="364"/>
      <c r="CQG114" s="364"/>
      <c r="CQH114" s="364"/>
      <c r="CQI114" s="364"/>
      <c r="CQJ114" s="364"/>
      <c r="CQK114" s="364"/>
      <c r="CQL114" s="364"/>
      <c r="CQM114" s="364"/>
      <c r="CQN114" s="364"/>
      <c r="CQO114" s="364"/>
      <c r="CQP114" s="364"/>
      <c r="CQQ114" s="364"/>
      <c r="CQR114" s="364"/>
      <c r="CQS114" s="364"/>
      <c r="CQT114" s="364"/>
      <c r="CQU114" s="364"/>
      <c r="CQV114" s="364"/>
      <c r="CQW114" s="364"/>
      <c r="CQX114" s="364"/>
      <c r="CQY114" s="364"/>
      <c r="CQZ114" s="364"/>
      <c r="CRA114" s="364"/>
      <c r="CRB114" s="364"/>
      <c r="CRC114" s="364"/>
      <c r="CRD114" s="364"/>
      <c r="CRE114" s="364"/>
      <c r="CRF114" s="364"/>
      <c r="CRG114" s="364"/>
      <c r="CRH114" s="364"/>
      <c r="CRI114" s="364"/>
      <c r="CRJ114" s="364"/>
      <c r="CRK114" s="364"/>
      <c r="CRL114" s="364"/>
      <c r="CRM114" s="364"/>
      <c r="CRN114" s="364"/>
      <c r="CRO114" s="364"/>
      <c r="CRP114" s="364"/>
      <c r="CRQ114" s="364"/>
      <c r="CRR114" s="364"/>
      <c r="CRS114" s="364"/>
      <c r="CRT114" s="364"/>
      <c r="CRU114" s="364"/>
      <c r="CRV114" s="364"/>
      <c r="CRW114" s="364"/>
      <c r="CRX114" s="364"/>
      <c r="CRY114" s="364"/>
      <c r="CRZ114" s="364"/>
      <c r="CSA114" s="364"/>
      <c r="CSB114" s="364"/>
      <c r="CSC114" s="364"/>
      <c r="CSD114" s="364"/>
      <c r="CSE114" s="364"/>
      <c r="CSF114" s="364"/>
      <c r="CSG114" s="364"/>
      <c r="CSH114" s="364"/>
      <c r="CSI114" s="364"/>
      <c r="CSJ114" s="364"/>
      <c r="CSK114" s="364"/>
      <c r="CSL114" s="364"/>
      <c r="CSM114" s="364"/>
      <c r="CSN114" s="364"/>
      <c r="CSO114" s="364"/>
      <c r="CSP114" s="364"/>
      <c r="CSQ114" s="364"/>
      <c r="CSR114" s="364"/>
      <c r="CSS114" s="364"/>
      <c r="CST114" s="364"/>
      <c r="CSU114" s="364"/>
      <c r="CSV114" s="364"/>
      <c r="CSW114" s="364"/>
      <c r="CSX114" s="364"/>
      <c r="CSY114" s="364"/>
      <c r="CSZ114" s="364"/>
      <c r="CTA114" s="364"/>
      <c r="CTB114" s="364"/>
      <c r="CTC114" s="364"/>
      <c r="CTD114" s="364"/>
      <c r="CTE114" s="364"/>
      <c r="CTF114" s="364"/>
      <c r="CTG114" s="364"/>
      <c r="CTH114" s="364"/>
      <c r="CTI114" s="364"/>
      <c r="CTJ114" s="364"/>
      <c r="CTK114" s="364"/>
      <c r="CTL114" s="364"/>
      <c r="CTM114" s="364"/>
      <c r="CTN114" s="364"/>
      <c r="CTO114" s="364"/>
      <c r="CTP114" s="364"/>
      <c r="CTQ114" s="364"/>
      <c r="CTR114" s="364"/>
      <c r="CTS114" s="364"/>
      <c r="CTT114" s="364"/>
      <c r="CTU114" s="364"/>
      <c r="CTV114" s="364"/>
      <c r="CTW114" s="364"/>
      <c r="CTX114" s="364"/>
      <c r="CTY114" s="364"/>
      <c r="CTZ114" s="364"/>
      <c r="CUA114" s="364"/>
      <c r="CUB114" s="364"/>
      <c r="CUC114" s="364"/>
      <c r="CUD114" s="364"/>
      <c r="CUE114" s="364"/>
      <c r="CUF114" s="364"/>
      <c r="CUG114" s="364"/>
      <c r="CUH114" s="364"/>
      <c r="CUI114" s="364"/>
      <c r="CUJ114" s="364"/>
      <c r="CUK114" s="364"/>
      <c r="CUL114" s="364"/>
      <c r="CUM114" s="364"/>
      <c r="CUN114" s="364"/>
      <c r="CUO114" s="364"/>
      <c r="CUP114" s="364"/>
      <c r="CUQ114" s="364"/>
      <c r="CUR114" s="364"/>
      <c r="CUS114" s="364"/>
      <c r="CUT114" s="364"/>
      <c r="CUU114" s="364"/>
      <c r="CUV114" s="364"/>
      <c r="CUW114" s="364"/>
      <c r="CUX114" s="364"/>
      <c r="CUY114" s="364"/>
      <c r="CUZ114" s="364"/>
      <c r="CVA114" s="364"/>
      <c r="CVB114" s="364"/>
      <c r="CVC114" s="364"/>
      <c r="CVD114" s="364"/>
      <c r="CVE114" s="364"/>
      <c r="CVF114" s="364"/>
      <c r="CVG114" s="364"/>
      <c r="CVH114" s="364"/>
      <c r="CVI114" s="364"/>
      <c r="CVJ114" s="364"/>
      <c r="CVK114" s="364"/>
      <c r="CVL114" s="364"/>
      <c r="CVM114" s="364"/>
      <c r="CVN114" s="364"/>
      <c r="CVO114" s="364"/>
      <c r="CVP114" s="364"/>
      <c r="CVQ114" s="364"/>
      <c r="CVR114" s="364"/>
      <c r="CVS114" s="364"/>
      <c r="CVT114" s="364"/>
      <c r="CVU114" s="364"/>
      <c r="CVV114" s="364"/>
      <c r="CVW114" s="364"/>
      <c r="CVX114" s="364"/>
      <c r="CVY114" s="364"/>
      <c r="CVZ114" s="364"/>
      <c r="CWA114" s="364"/>
      <c r="CWB114" s="364"/>
      <c r="CWC114" s="364"/>
      <c r="CWD114" s="364"/>
      <c r="CWE114" s="364"/>
      <c r="CWF114" s="364"/>
      <c r="CWG114" s="364"/>
      <c r="CWH114" s="364"/>
      <c r="CWI114" s="364"/>
      <c r="CWJ114" s="364"/>
      <c r="CWK114" s="364"/>
      <c r="CWL114" s="364"/>
      <c r="CWM114" s="364"/>
      <c r="CWN114" s="364"/>
      <c r="CWO114" s="364"/>
      <c r="CWP114" s="364"/>
      <c r="CWQ114" s="364"/>
      <c r="CWR114" s="364"/>
      <c r="CWS114" s="364"/>
      <c r="CWT114" s="364"/>
      <c r="CWU114" s="364"/>
      <c r="CWV114" s="364"/>
      <c r="CWW114" s="364"/>
      <c r="CWX114" s="364"/>
      <c r="CWY114" s="364"/>
      <c r="CWZ114" s="364"/>
      <c r="CXA114" s="364"/>
      <c r="CXB114" s="364"/>
      <c r="CXC114" s="364"/>
      <c r="CXD114" s="364"/>
      <c r="CXE114" s="364"/>
      <c r="CXF114" s="364"/>
      <c r="CXG114" s="364"/>
      <c r="CXH114" s="364"/>
      <c r="CXI114" s="364"/>
      <c r="CXJ114" s="364"/>
      <c r="CXK114" s="364"/>
      <c r="CXL114" s="364"/>
      <c r="CXM114" s="364"/>
      <c r="CXN114" s="364"/>
      <c r="CXO114" s="364"/>
      <c r="CXP114" s="364"/>
      <c r="CXQ114" s="364"/>
      <c r="CXR114" s="364"/>
      <c r="CXS114" s="364"/>
      <c r="CXT114" s="364"/>
      <c r="CXU114" s="364"/>
      <c r="CXV114" s="364"/>
      <c r="CXW114" s="364"/>
      <c r="CXX114" s="364"/>
      <c r="CXY114" s="364"/>
      <c r="CXZ114" s="364"/>
      <c r="CYA114" s="364"/>
      <c r="CYB114" s="364"/>
      <c r="CYC114" s="364"/>
      <c r="CYD114" s="364"/>
      <c r="CYE114" s="364"/>
      <c r="CYF114" s="364"/>
      <c r="CYG114" s="364"/>
      <c r="CYH114" s="364"/>
      <c r="CYI114" s="364"/>
      <c r="CYJ114" s="364"/>
      <c r="CYK114" s="364"/>
      <c r="CYL114" s="364"/>
      <c r="CYM114" s="364"/>
      <c r="CYN114" s="364"/>
      <c r="CYO114" s="364"/>
      <c r="CYP114" s="364"/>
      <c r="CYQ114" s="364"/>
      <c r="CYR114" s="364"/>
      <c r="CYS114" s="364"/>
      <c r="CYT114" s="364"/>
      <c r="CYU114" s="364"/>
      <c r="CYV114" s="364"/>
      <c r="CYW114" s="364"/>
      <c r="CYX114" s="364"/>
      <c r="CYY114" s="364"/>
      <c r="CYZ114" s="364"/>
      <c r="CZA114" s="364"/>
      <c r="CZB114" s="364"/>
      <c r="CZC114" s="364"/>
      <c r="CZD114" s="364"/>
      <c r="CZE114" s="364"/>
      <c r="CZF114" s="364"/>
      <c r="CZG114" s="364"/>
      <c r="CZH114" s="364"/>
      <c r="CZI114" s="364"/>
      <c r="CZJ114" s="364"/>
      <c r="CZK114" s="364"/>
      <c r="CZL114" s="364"/>
      <c r="CZM114" s="364"/>
      <c r="CZN114" s="364"/>
      <c r="CZO114" s="364"/>
      <c r="CZP114" s="364"/>
      <c r="CZQ114" s="364"/>
      <c r="CZR114" s="364"/>
      <c r="CZS114" s="364"/>
      <c r="CZT114" s="364"/>
      <c r="CZU114" s="364"/>
      <c r="CZV114" s="364"/>
      <c r="CZW114" s="364"/>
      <c r="CZX114" s="364"/>
      <c r="CZY114" s="364"/>
      <c r="CZZ114" s="364"/>
      <c r="DAA114" s="364"/>
      <c r="DAB114" s="364"/>
      <c r="DAC114" s="364"/>
      <c r="DAD114" s="364"/>
      <c r="DAE114" s="364"/>
      <c r="DAF114" s="364"/>
      <c r="DAG114" s="364"/>
      <c r="DAH114" s="364"/>
      <c r="DAI114" s="364"/>
      <c r="DAJ114" s="364"/>
      <c r="DAK114" s="364"/>
      <c r="DAL114" s="364"/>
      <c r="DAM114" s="364"/>
      <c r="DAN114" s="364"/>
      <c r="DAO114" s="364"/>
      <c r="DAP114" s="364"/>
      <c r="DAQ114" s="364"/>
      <c r="DAR114" s="364"/>
      <c r="DAS114" s="364"/>
      <c r="DAT114" s="364"/>
      <c r="DAU114" s="364"/>
      <c r="DAV114" s="364"/>
      <c r="DAW114" s="364"/>
      <c r="DAX114" s="364"/>
      <c r="DAY114" s="364"/>
      <c r="DAZ114" s="364"/>
      <c r="DBA114" s="364"/>
      <c r="DBB114" s="364"/>
      <c r="DBC114" s="364"/>
      <c r="DBD114" s="364"/>
      <c r="DBE114" s="364"/>
      <c r="DBF114" s="364"/>
      <c r="DBG114" s="364"/>
      <c r="DBH114" s="364"/>
      <c r="DBI114" s="364"/>
      <c r="DBJ114" s="364"/>
      <c r="DBK114" s="364"/>
      <c r="DBL114" s="364"/>
      <c r="DBM114" s="364"/>
      <c r="DBN114" s="364"/>
      <c r="DBO114" s="364"/>
      <c r="DBP114" s="364"/>
      <c r="DBQ114" s="364"/>
      <c r="DBR114" s="364"/>
      <c r="DBS114" s="364"/>
      <c r="DBT114" s="364"/>
      <c r="DBU114" s="364"/>
      <c r="DBV114" s="364"/>
      <c r="DBW114" s="364"/>
      <c r="DBX114" s="364"/>
      <c r="DBY114" s="364"/>
      <c r="DBZ114" s="364"/>
      <c r="DCA114" s="364"/>
      <c r="DCB114" s="364"/>
      <c r="DCC114" s="364"/>
      <c r="DCD114" s="364"/>
      <c r="DCE114" s="364"/>
      <c r="DCF114" s="364"/>
      <c r="DCG114" s="364"/>
      <c r="DCH114" s="364"/>
      <c r="DCI114" s="364"/>
      <c r="DCJ114" s="364"/>
      <c r="DCK114" s="364"/>
      <c r="DCL114" s="364"/>
      <c r="DCM114" s="364"/>
      <c r="DCN114" s="364"/>
      <c r="DCO114" s="364"/>
      <c r="DCP114" s="364"/>
      <c r="DCQ114" s="364"/>
      <c r="DCR114" s="364"/>
      <c r="DCS114" s="364"/>
      <c r="DCT114" s="364"/>
      <c r="DCU114" s="364"/>
      <c r="DCV114" s="364"/>
      <c r="DCW114" s="364"/>
      <c r="DCX114" s="364"/>
      <c r="DCY114" s="364"/>
      <c r="DCZ114" s="364"/>
      <c r="DDA114" s="364"/>
      <c r="DDB114" s="364"/>
      <c r="DDC114" s="364"/>
      <c r="DDD114" s="364"/>
      <c r="DDE114" s="364"/>
      <c r="DDF114" s="364"/>
      <c r="DDG114" s="364"/>
      <c r="DDH114" s="364"/>
      <c r="DDI114" s="364"/>
      <c r="DDJ114" s="364"/>
      <c r="DDK114" s="364"/>
      <c r="DDL114" s="364"/>
      <c r="DDM114" s="364"/>
      <c r="DDN114" s="364"/>
      <c r="DDO114" s="364"/>
      <c r="DDP114" s="364"/>
      <c r="DDQ114" s="364"/>
      <c r="DDR114" s="364"/>
      <c r="DDS114" s="364"/>
      <c r="DDT114" s="364"/>
      <c r="DDU114" s="364"/>
      <c r="DDV114" s="364"/>
      <c r="DDW114" s="364"/>
      <c r="DDX114" s="364"/>
      <c r="DDY114" s="364"/>
      <c r="DDZ114" s="364"/>
      <c r="DEA114" s="364"/>
      <c r="DEB114" s="364"/>
      <c r="DEC114" s="364"/>
      <c r="DED114" s="364"/>
      <c r="DEE114" s="364"/>
      <c r="DEF114" s="364"/>
      <c r="DEG114" s="364"/>
      <c r="DEH114" s="364"/>
      <c r="DEI114" s="364"/>
      <c r="DEJ114" s="364"/>
      <c r="DEK114" s="364"/>
      <c r="DEL114" s="364"/>
      <c r="DEM114" s="364"/>
      <c r="DEN114" s="364"/>
      <c r="DEO114" s="364"/>
      <c r="DEP114" s="364"/>
      <c r="DEQ114" s="364"/>
      <c r="DER114" s="364"/>
      <c r="DES114" s="364"/>
      <c r="DET114" s="364"/>
      <c r="DEU114" s="364"/>
      <c r="DEV114" s="364"/>
      <c r="DEW114" s="364"/>
      <c r="DEX114" s="364"/>
      <c r="DEY114" s="364"/>
      <c r="DEZ114" s="364"/>
      <c r="DFA114" s="364"/>
      <c r="DFB114" s="364"/>
      <c r="DFC114" s="364"/>
      <c r="DFD114" s="364"/>
      <c r="DFE114" s="364"/>
      <c r="DFF114" s="364"/>
      <c r="DFG114" s="364"/>
      <c r="DFH114" s="364"/>
      <c r="DFI114" s="364"/>
      <c r="DFJ114" s="364"/>
      <c r="DFK114" s="364"/>
      <c r="DFL114" s="364"/>
      <c r="DFM114" s="364"/>
      <c r="DFN114" s="364"/>
      <c r="DFO114" s="364"/>
      <c r="DFP114" s="364"/>
      <c r="DFQ114" s="364"/>
      <c r="DFR114" s="364"/>
      <c r="DFS114" s="364"/>
      <c r="DFT114" s="364"/>
      <c r="DFU114" s="364"/>
      <c r="DFV114" s="364"/>
      <c r="DFW114" s="364"/>
      <c r="DFX114" s="364"/>
      <c r="DFY114" s="364"/>
      <c r="DFZ114" s="364"/>
      <c r="DGA114" s="364"/>
      <c r="DGB114" s="364"/>
      <c r="DGC114" s="364"/>
      <c r="DGD114" s="364"/>
      <c r="DGE114" s="364"/>
      <c r="DGF114" s="364"/>
      <c r="DGG114" s="364"/>
      <c r="DGH114" s="364"/>
      <c r="DGI114" s="364"/>
      <c r="DGJ114" s="364"/>
      <c r="DGK114" s="364"/>
      <c r="DGL114" s="364"/>
      <c r="DGM114" s="364"/>
      <c r="DGN114" s="364"/>
      <c r="DGO114" s="364"/>
      <c r="DGP114" s="364"/>
      <c r="DGQ114" s="364"/>
      <c r="DGR114" s="364"/>
      <c r="DGS114" s="364"/>
      <c r="DGT114" s="364"/>
      <c r="DGU114" s="364"/>
      <c r="DGV114" s="364"/>
      <c r="DGW114" s="364"/>
      <c r="DGX114" s="364"/>
      <c r="DGY114" s="364"/>
      <c r="DGZ114" s="364"/>
      <c r="DHA114" s="364"/>
      <c r="DHB114" s="364"/>
      <c r="DHC114" s="364"/>
      <c r="DHD114" s="364"/>
      <c r="DHE114" s="364"/>
      <c r="DHF114" s="364"/>
      <c r="DHG114" s="364"/>
      <c r="DHH114" s="364"/>
      <c r="DHI114" s="364"/>
      <c r="DHJ114" s="364"/>
      <c r="DHK114" s="364"/>
      <c r="DHL114" s="364"/>
      <c r="DHM114" s="364"/>
      <c r="DHN114" s="364"/>
      <c r="DHO114" s="364"/>
      <c r="DHP114" s="364"/>
      <c r="DHQ114" s="364"/>
      <c r="DHR114" s="364"/>
      <c r="DHS114" s="364"/>
      <c r="DHT114" s="364"/>
      <c r="DHU114" s="364"/>
      <c r="DHV114" s="364"/>
      <c r="DHW114" s="364"/>
      <c r="DHX114" s="364"/>
      <c r="DHY114" s="364"/>
      <c r="DHZ114" s="364"/>
      <c r="DIA114" s="364"/>
      <c r="DIB114" s="364"/>
      <c r="DIC114" s="364"/>
      <c r="DID114" s="364"/>
      <c r="DIE114" s="364"/>
      <c r="DIF114" s="364"/>
      <c r="DIG114" s="364"/>
      <c r="DIH114" s="364"/>
      <c r="DII114" s="364"/>
      <c r="DIJ114" s="364"/>
      <c r="DIK114" s="364"/>
      <c r="DIL114" s="364"/>
      <c r="DIM114" s="364"/>
      <c r="DIN114" s="364"/>
      <c r="DIO114" s="364"/>
      <c r="DIP114" s="364"/>
      <c r="DIQ114" s="364"/>
      <c r="DIR114" s="364"/>
      <c r="DIS114" s="364"/>
      <c r="DIT114" s="364"/>
      <c r="DIU114" s="364"/>
      <c r="DIV114" s="364"/>
      <c r="DIW114" s="364"/>
      <c r="DIX114" s="364"/>
      <c r="DIY114" s="364"/>
      <c r="DIZ114" s="364"/>
      <c r="DJA114" s="364"/>
      <c r="DJB114" s="364"/>
      <c r="DJC114" s="364"/>
      <c r="DJD114" s="364"/>
      <c r="DJE114" s="364"/>
      <c r="DJF114" s="364"/>
      <c r="DJG114" s="364"/>
      <c r="DJH114" s="364"/>
      <c r="DJI114" s="364"/>
      <c r="DJJ114" s="364"/>
      <c r="DJK114" s="364"/>
      <c r="DJL114" s="364"/>
      <c r="DJM114" s="364"/>
      <c r="DJN114" s="364"/>
      <c r="DJO114" s="364"/>
      <c r="DJP114" s="364"/>
      <c r="DJQ114" s="364"/>
      <c r="DJR114" s="364"/>
      <c r="DJS114" s="364"/>
      <c r="DJT114" s="364"/>
      <c r="DJU114" s="364"/>
      <c r="DJV114" s="364"/>
      <c r="DJW114" s="364"/>
      <c r="DJX114" s="364"/>
      <c r="DJY114" s="364"/>
      <c r="DJZ114" s="364"/>
      <c r="DKA114" s="364"/>
      <c r="DKB114" s="364"/>
      <c r="DKC114" s="364"/>
      <c r="DKD114" s="364"/>
      <c r="DKE114" s="364"/>
      <c r="DKF114" s="364"/>
      <c r="DKG114" s="364"/>
      <c r="DKH114" s="364"/>
      <c r="DKI114" s="364"/>
      <c r="DKJ114" s="364"/>
      <c r="DKK114" s="364"/>
      <c r="DKL114" s="364"/>
      <c r="DKM114" s="364"/>
      <c r="DKN114" s="364"/>
      <c r="DKO114" s="364"/>
      <c r="DKP114" s="364"/>
      <c r="DKQ114" s="364"/>
      <c r="DKR114" s="364"/>
      <c r="DKS114" s="364"/>
      <c r="DKT114" s="364"/>
      <c r="DKU114" s="364"/>
      <c r="DKV114" s="364"/>
      <c r="DKW114" s="364"/>
      <c r="DKX114" s="364"/>
      <c r="DKY114" s="364"/>
      <c r="DKZ114" s="364"/>
      <c r="DLA114" s="364"/>
      <c r="DLB114" s="364"/>
      <c r="DLC114" s="364"/>
      <c r="DLD114" s="364"/>
      <c r="DLE114" s="364"/>
      <c r="DLF114" s="364"/>
      <c r="DLG114" s="364"/>
      <c r="DLH114" s="364"/>
      <c r="DLI114" s="364"/>
      <c r="DLJ114" s="364"/>
      <c r="DLK114" s="364"/>
      <c r="DLL114" s="364"/>
      <c r="DLM114" s="364"/>
      <c r="DLN114" s="364"/>
      <c r="DLO114" s="364"/>
      <c r="DLP114" s="364"/>
      <c r="DLQ114" s="364"/>
      <c r="DLR114" s="364"/>
      <c r="DLS114" s="364"/>
      <c r="DLT114" s="364"/>
      <c r="DLU114" s="364"/>
      <c r="DLV114" s="364"/>
      <c r="DLW114" s="364"/>
      <c r="DLX114" s="364"/>
      <c r="DLY114" s="364"/>
      <c r="DLZ114" s="364"/>
      <c r="DMA114" s="364"/>
      <c r="DMB114" s="364"/>
      <c r="DMC114" s="364"/>
      <c r="DMD114" s="364"/>
      <c r="DME114" s="364"/>
      <c r="DMF114" s="364"/>
      <c r="DMG114" s="364"/>
      <c r="DMH114" s="364"/>
      <c r="DMI114" s="364"/>
      <c r="DMJ114" s="364"/>
      <c r="DMK114" s="364"/>
      <c r="DML114" s="364"/>
      <c r="DMM114" s="364"/>
      <c r="DMN114" s="364"/>
      <c r="DMO114" s="364"/>
      <c r="DMP114" s="364"/>
      <c r="DMQ114" s="364"/>
      <c r="DMR114" s="364"/>
      <c r="DMS114" s="364"/>
      <c r="DMT114" s="364"/>
      <c r="DMU114" s="364"/>
      <c r="DMV114" s="364"/>
      <c r="DMW114" s="364"/>
      <c r="DMX114" s="364"/>
      <c r="DMY114" s="364"/>
      <c r="DMZ114" s="364"/>
      <c r="DNA114" s="364"/>
      <c r="DNB114" s="364"/>
      <c r="DNC114" s="364"/>
      <c r="DND114" s="364"/>
      <c r="DNE114" s="364"/>
      <c r="DNF114" s="364"/>
      <c r="DNG114" s="364"/>
      <c r="DNH114" s="364"/>
      <c r="DNI114" s="364"/>
      <c r="DNJ114" s="364"/>
      <c r="DNK114" s="364"/>
      <c r="DNL114" s="364"/>
      <c r="DNM114" s="364"/>
      <c r="DNN114" s="364"/>
      <c r="DNO114" s="364"/>
      <c r="DNP114" s="364"/>
      <c r="DNQ114" s="364"/>
      <c r="DNR114" s="364"/>
      <c r="DNS114" s="364"/>
      <c r="DNT114" s="364"/>
      <c r="DNU114" s="364"/>
      <c r="DNV114" s="364"/>
      <c r="DNW114" s="364"/>
      <c r="DNX114" s="364"/>
      <c r="DNY114" s="364"/>
      <c r="DNZ114" s="364"/>
      <c r="DOA114" s="364"/>
      <c r="DOB114" s="364"/>
      <c r="DOC114" s="364"/>
      <c r="DOD114" s="364"/>
      <c r="DOE114" s="364"/>
      <c r="DOF114" s="364"/>
      <c r="DOG114" s="364"/>
      <c r="DOH114" s="364"/>
      <c r="DOI114" s="364"/>
      <c r="DOJ114" s="364"/>
      <c r="DOK114" s="364"/>
      <c r="DOL114" s="364"/>
      <c r="DOM114" s="364"/>
      <c r="DON114" s="364"/>
      <c r="DOO114" s="364"/>
      <c r="DOP114" s="364"/>
      <c r="DOQ114" s="364"/>
      <c r="DOR114" s="364"/>
      <c r="DOS114" s="364"/>
      <c r="DOT114" s="364"/>
      <c r="DOU114" s="364"/>
      <c r="DOV114" s="364"/>
      <c r="DOW114" s="364"/>
      <c r="DOX114" s="364"/>
      <c r="DOY114" s="364"/>
      <c r="DOZ114" s="364"/>
      <c r="DPA114" s="364"/>
      <c r="DPB114" s="364"/>
      <c r="DPC114" s="364"/>
      <c r="DPD114" s="364"/>
      <c r="DPE114" s="364"/>
      <c r="DPF114" s="364"/>
      <c r="DPG114" s="364"/>
      <c r="DPH114" s="364"/>
      <c r="DPI114" s="364"/>
      <c r="DPJ114" s="364"/>
      <c r="DPK114" s="364"/>
      <c r="DPL114" s="364"/>
      <c r="DPM114" s="364"/>
      <c r="DPN114" s="364"/>
      <c r="DPO114" s="364"/>
      <c r="DPP114" s="364"/>
      <c r="DPQ114" s="364"/>
      <c r="DPR114" s="364"/>
      <c r="DPS114" s="364"/>
      <c r="DPT114" s="364"/>
      <c r="DPU114" s="364"/>
      <c r="DPV114" s="364"/>
      <c r="DPW114" s="364"/>
      <c r="DPX114" s="364"/>
      <c r="DPY114" s="364"/>
      <c r="DPZ114" s="364"/>
      <c r="DQA114" s="364"/>
      <c r="DQB114" s="364"/>
      <c r="DQC114" s="364"/>
      <c r="DQD114" s="364"/>
      <c r="DQE114" s="364"/>
      <c r="DQF114" s="364"/>
      <c r="DQG114" s="364"/>
      <c r="DQH114" s="364"/>
      <c r="DQI114" s="364"/>
      <c r="DQJ114" s="364"/>
      <c r="DQK114" s="364"/>
      <c r="DQL114" s="364"/>
      <c r="DQM114" s="364"/>
      <c r="DQN114" s="364"/>
      <c r="DQO114" s="364"/>
      <c r="DQP114" s="364"/>
      <c r="DQQ114" s="364"/>
      <c r="DQR114" s="364"/>
      <c r="DQS114" s="364"/>
      <c r="DQT114" s="364"/>
      <c r="DQU114" s="364"/>
      <c r="DQV114" s="364"/>
      <c r="DQW114" s="364"/>
      <c r="DQX114" s="364"/>
      <c r="DQY114" s="364"/>
      <c r="DQZ114" s="364"/>
      <c r="DRA114" s="364"/>
      <c r="DRB114" s="364"/>
      <c r="DRC114" s="364"/>
      <c r="DRD114" s="364"/>
      <c r="DRE114" s="364"/>
      <c r="DRF114" s="364"/>
      <c r="DRG114" s="364"/>
      <c r="DRH114" s="364"/>
      <c r="DRI114" s="364"/>
      <c r="DRJ114" s="364"/>
      <c r="DRK114" s="364"/>
      <c r="DRL114" s="364"/>
      <c r="DRM114" s="364"/>
      <c r="DRN114" s="364"/>
      <c r="DRO114" s="364"/>
      <c r="DRP114" s="364"/>
      <c r="DRQ114" s="364"/>
      <c r="DRR114" s="364"/>
      <c r="DRS114" s="364"/>
      <c r="DRT114" s="364"/>
      <c r="DRU114" s="364"/>
      <c r="DRV114" s="364"/>
      <c r="DRW114" s="364"/>
      <c r="DRX114" s="364"/>
      <c r="DRY114" s="364"/>
      <c r="DRZ114" s="364"/>
      <c r="DSA114" s="364"/>
      <c r="DSB114" s="364"/>
      <c r="DSC114" s="364"/>
      <c r="DSD114" s="364"/>
      <c r="DSE114" s="364"/>
      <c r="DSF114" s="364"/>
      <c r="DSG114" s="364"/>
      <c r="DSH114" s="364"/>
      <c r="DSI114" s="364"/>
      <c r="DSJ114" s="364"/>
      <c r="DSK114" s="364"/>
      <c r="DSL114" s="364"/>
      <c r="DSM114" s="364"/>
      <c r="DSN114" s="364"/>
      <c r="DSO114" s="364"/>
      <c r="DSP114" s="364"/>
      <c r="DSQ114" s="364"/>
      <c r="DSR114" s="364"/>
      <c r="DSS114" s="364"/>
      <c r="DST114" s="364"/>
      <c r="DSU114" s="364"/>
      <c r="DSV114" s="364"/>
      <c r="DSW114" s="364"/>
      <c r="DSX114" s="364"/>
      <c r="DSY114" s="364"/>
      <c r="DSZ114" s="364"/>
      <c r="DTA114" s="364"/>
      <c r="DTB114" s="364"/>
      <c r="DTC114" s="364"/>
      <c r="DTD114" s="364"/>
      <c r="DTE114" s="364"/>
      <c r="DTF114" s="364"/>
      <c r="DTG114" s="364"/>
      <c r="DTH114" s="364"/>
      <c r="DTI114" s="364"/>
      <c r="DTJ114" s="364"/>
      <c r="DTK114" s="364"/>
      <c r="DTL114" s="364"/>
      <c r="DTM114" s="364"/>
      <c r="DTN114" s="364"/>
      <c r="DTO114" s="364"/>
      <c r="DTP114" s="364"/>
      <c r="DTQ114" s="364"/>
      <c r="DTR114" s="364"/>
      <c r="DTS114" s="364"/>
      <c r="DTT114" s="364"/>
      <c r="DTU114" s="364"/>
      <c r="DTV114" s="364"/>
      <c r="DTW114" s="364"/>
      <c r="DTX114" s="364"/>
      <c r="DTY114" s="364"/>
      <c r="DTZ114" s="364"/>
      <c r="DUA114" s="364"/>
      <c r="DUB114" s="364"/>
      <c r="DUC114" s="364"/>
      <c r="DUD114" s="364"/>
      <c r="DUE114" s="364"/>
      <c r="DUF114" s="364"/>
      <c r="DUG114" s="364"/>
      <c r="DUH114" s="364"/>
      <c r="DUI114" s="364"/>
      <c r="DUJ114" s="364"/>
      <c r="DUK114" s="364"/>
      <c r="DUL114" s="364"/>
      <c r="DUM114" s="364"/>
      <c r="DUN114" s="364"/>
      <c r="DUO114" s="364"/>
      <c r="DUP114" s="364"/>
      <c r="DUQ114" s="364"/>
      <c r="DUR114" s="364"/>
      <c r="DUS114" s="364"/>
      <c r="DUT114" s="364"/>
      <c r="DUU114" s="364"/>
      <c r="DUV114" s="364"/>
      <c r="DUW114" s="364"/>
      <c r="DUX114" s="364"/>
      <c r="DUY114" s="364"/>
      <c r="DUZ114" s="364"/>
      <c r="DVA114" s="364"/>
      <c r="DVB114" s="364"/>
      <c r="DVC114" s="364"/>
      <c r="DVD114" s="364"/>
      <c r="DVE114" s="364"/>
      <c r="DVF114" s="364"/>
      <c r="DVG114" s="364"/>
      <c r="DVH114" s="364"/>
      <c r="DVI114" s="364"/>
      <c r="DVJ114" s="364"/>
      <c r="DVK114" s="364"/>
      <c r="DVL114" s="364"/>
      <c r="DVM114" s="364"/>
      <c r="DVN114" s="364"/>
      <c r="DVO114" s="364"/>
      <c r="DVP114" s="364"/>
      <c r="DVQ114" s="364"/>
      <c r="DVR114" s="364"/>
      <c r="DVS114" s="364"/>
      <c r="DVT114" s="364"/>
      <c r="DVU114" s="364"/>
      <c r="DVV114" s="364"/>
      <c r="DVW114" s="364"/>
      <c r="DVX114" s="364"/>
      <c r="DVY114" s="364"/>
      <c r="DVZ114" s="364"/>
      <c r="DWA114" s="364"/>
      <c r="DWB114" s="364"/>
      <c r="DWC114" s="364"/>
      <c r="DWD114" s="364"/>
      <c r="DWE114" s="364"/>
      <c r="DWF114" s="364"/>
      <c r="DWG114" s="364"/>
      <c r="DWH114" s="364"/>
      <c r="DWI114" s="364"/>
      <c r="DWJ114" s="364"/>
      <c r="DWK114" s="364"/>
      <c r="DWL114" s="364"/>
      <c r="DWM114" s="364"/>
      <c r="DWN114" s="364"/>
      <c r="DWO114" s="364"/>
      <c r="DWP114" s="364"/>
      <c r="DWQ114" s="364"/>
      <c r="DWR114" s="364"/>
      <c r="DWS114" s="364"/>
      <c r="DWT114" s="364"/>
      <c r="DWU114" s="364"/>
      <c r="DWV114" s="364"/>
      <c r="DWW114" s="364"/>
      <c r="DWX114" s="364"/>
      <c r="DWY114" s="364"/>
      <c r="DWZ114" s="364"/>
      <c r="DXA114" s="364"/>
      <c r="DXB114" s="364"/>
      <c r="DXC114" s="364"/>
      <c r="DXD114" s="364"/>
      <c r="DXE114" s="364"/>
      <c r="DXF114" s="364"/>
      <c r="DXG114" s="364"/>
      <c r="DXH114" s="364"/>
      <c r="DXI114" s="364"/>
      <c r="DXJ114" s="364"/>
      <c r="DXK114" s="364"/>
      <c r="DXL114" s="364"/>
      <c r="DXM114" s="364"/>
      <c r="DXN114" s="364"/>
      <c r="DXO114" s="364"/>
      <c r="DXP114" s="364"/>
      <c r="DXQ114" s="364"/>
      <c r="DXR114" s="364"/>
      <c r="DXS114" s="364"/>
      <c r="DXT114" s="364"/>
      <c r="DXU114" s="364"/>
      <c r="DXV114" s="364"/>
      <c r="DXW114" s="364"/>
      <c r="DXX114" s="364"/>
      <c r="DXY114" s="364"/>
      <c r="DXZ114" s="364"/>
      <c r="DYA114" s="364"/>
      <c r="DYB114" s="364"/>
      <c r="DYC114" s="364"/>
      <c r="DYD114" s="364"/>
      <c r="DYE114" s="364"/>
      <c r="DYF114" s="364"/>
      <c r="DYG114" s="364"/>
      <c r="DYH114" s="364"/>
      <c r="DYI114" s="364"/>
      <c r="DYJ114" s="364"/>
      <c r="DYK114" s="364"/>
      <c r="DYL114" s="364"/>
      <c r="DYM114" s="364"/>
      <c r="DYN114" s="364"/>
      <c r="DYO114" s="364"/>
      <c r="DYP114" s="364"/>
      <c r="DYQ114" s="364"/>
      <c r="DYR114" s="364"/>
      <c r="DYS114" s="364"/>
      <c r="DYT114" s="364"/>
      <c r="DYU114" s="364"/>
      <c r="DYV114" s="364"/>
      <c r="DYW114" s="364"/>
      <c r="DYX114" s="364"/>
      <c r="DYY114" s="364"/>
      <c r="DYZ114" s="364"/>
      <c r="DZA114" s="364"/>
      <c r="DZB114" s="364"/>
      <c r="DZC114" s="364"/>
      <c r="DZD114" s="364"/>
      <c r="DZE114" s="364"/>
      <c r="DZF114" s="364"/>
      <c r="DZG114" s="364"/>
      <c r="DZH114" s="364"/>
      <c r="DZI114" s="364"/>
      <c r="DZJ114" s="364"/>
      <c r="DZK114" s="364"/>
      <c r="DZL114" s="364"/>
      <c r="DZM114" s="364"/>
      <c r="DZN114" s="364"/>
      <c r="DZO114" s="364"/>
      <c r="DZP114" s="364"/>
      <c r="DZQ114" s="364"/>
      <c r="DZR114" s="364"/>
      <c r="DZS114" s="364"/>
      <c r="DZT114" s="364"/>
      <c r="DZU114" s="364"/>
      <c r="DZV114" s="364"/>
      <c r="DZW114" s="364"/>
      <c r="DZX114" s="364"/>
      <c r="DZY114" s="364"/>
      <c r="DZZ114" s="364"/>
      <c r="EAA114" s="364"/>
      <c r="EAB114" s="364"/>
      <c r="EAC114" s="364"/>
      <c r="EAD114" s="364"/>
      <c r="EAE114" s="364"/>
      <c r="EAF114" s="364"/>
      <c r="EAG114" s="364"/>
      <c r="EAH114" s="364"/>
      <c r="EAI114" s="364"/>
      <c r="EAJ114" s="364"/>
      <c r="EAK114" s="364"/>
      <c r="EAL114" s="364"/>
      <c r="EAM114" s="364"/>
      <c r="EAN114" s="364"/>
      <c r="EAO114" s="364"/>
      <c r="EAP114" s="364"/>
      <c r="EAQ114" s="364"/>
      <c r="EAR114" s="364"/>
      <c r="EAS114" s="364"/>
      <c r="EAT114" s="364"/>
      <c r="EAU114" s="364"/>
      <c r="EAV114" s="364"/>
      <c r="EAW114" s="364"/>
      <c r="EAX114" s="364"/>
      <c r="EAY114" s="364"/>
      <c r="EAZ114" s="364"/>
      <c r="EBA114" s="364"/>
      <c r="EBB114" s="364"/>
      <c r="EBC114" s="364"/>
      <c r="EBD114" s="364"/>
      <c r="EBE114" s="364"/>
      <c r="EBF114" s="364"/>
      <c r="EBG114" s="364"/>
      <c r="EBH114" s="364"/>
      <c r="EBI114" s="364"/>
      <c r="EBJ114" s="364"/>
      <c r="EBK114" s="364"/>
      <c r="EBL114" s="364"/>
      <c r="EBM114" s="364"/>
      <c r="EBN114" s="364"/>
      <c r="EBO114" s="364"/>
      <c r="EBP114" s="364"/>
      <c r="EBQ114" s="364"/>
      <c r="EBR114" s="364"/>
      <c r="EBS114" s="364"/>
      <c r="EBT114" s="364"/>
      <c r="EBU114" s="364"/>
      <c r="EBV114" s="364"/>
      <c r="EBW114" s="364"/>
      <c r="EBX114" s="364"/>
      <c r="EBY114" s="364"/>
      <c r="EBZ114" s="364"/>
      <c r="ECA114" s="364"/>
      <c r="ECB114" s="364"/>
      <c r="ECC114" s="364"/>
      <c r="ECD114" s="364"/>
      <c r="ECE114" s="364"/>
      <c r="ECF114" s="364"/>
      <c r="ECG114" s="364"/>
      <c r="ECH114" s="364"/>
      <c r="ECI114" s="364"/>
      <c r="ECJ114" s="364"/>
      <c r="ECK114" s="364"/>
      <c r="ECL114" s="364"/>
      <c r="ECM114" s="364"/>
      <c r="ECN114" s="364"/>
      <c r="ECO114" s="364"/>
      <c r="ECP114" s="364"/>
      <c r="ECQ114" s="364"/>
      <c r="ECR114" s="364"/>
      <c r="ECS114" s="364"/>
      <c r="ECT114" s="364"/>
      <c r="ECU114" s="364"/>
      <c r="ECV114" s="364"/>
      <c r="ECW114" s="364"/>
      <c r="ECX114" s="364"/>
      <c r="ECY114" s="364"/>
      <c r="ECZ114" s="364"/>
      <c r="EDA114" s="364"/>
      <c r="EDB114" s="364"/>
      <c r="EDC114" s="364"/>
      <c r="EDD114" s="364"/>
      <c r="EDE114" s="364"/>
      <c r="EDF114" s="364"/>
      <c r="EDG114" s="364"/>
      <c r="EDH114" s="364"/>
      <c r="EDI114" s="364"/>
      <c r="EDJ114" s="364"/>
      <c r="EDK114" s="364"/>
      <c r="EDL114" s="364"/>
      <c r="EDM114" s="364"/>
      <c r="EDN114" s="364"/>
      <c r="EDO114" s="364"/>
      <c r="EDP114" s="364"/>
      <c r="EDQ114" s="364"/>
      <c r="EDR114" s="364"/>
      <c r="EDS114" s="364"/>
      <c r="EDT114" s="364"/>
      <c r="EDU114" s="364"/>
      <c r="EDV114" s="364"/>
      <c r="EDW114" s="364"/>
      <c r="EDX114" s="364"/>
      <c r="EDY114" s="364"/>
      <c r="EDZ114" s="364"/>
      <c r="EEA114" s="364"/>
      <c r="EEB114" s="364"/>
      <c r="EEC114" s="364"/>
      <c r="EED114" s="364"/>
      <c r="EEE114" s="364"/>
      <c r="EEF114" s="364"/>
      <c r="EEG114" s="364"/>
      <c r="EEH114" s="364"/>
      <c r="EEI114" s="364"/>
      <c r="EEJ114" s="364"/>
      <c r="EEK114" s="364"/>
      <c r="EEL114" s="364"/>
      <c r="EEM114" s="364"/>
      <c r="EEN114" s="364"/>
      <c r="EEO114" s="364"/>
      <c r="EEP114" s="364"/>
      <c r="EEQ114" s="364"/>
      <c r="EER114" s="364"/>
      <c r="EES114" s="364"/>
      <c r="EET114" s="364"/>
      <c r="EEU114" s="364"/>
      <c r="EEV114" s="364"/>
      <c r="EEW114" s="364"/>
      <c r="EEX114" s="364"/>
      <c r="EEY114" s="364"/>
      <c r="EEZ114" s="364"/>
      <c r="EFA114" s="364"/>
      <c r="EFB114" s="364"/>
      <c r="EFC114" s="364"/>
      <c r="EFD114" s="364"/>
      <c r="EFE114" s="364"/>
      <c r="EFF114" s="364"/>
      <c r="EFG114" s="364"/>
      <c r="EFH114" s="364"/>
      <c r="EFI114" s="364"/>
      <c r="EFJ114" s="364"/>
      <c r="EFK114" s="364"/>
      <c r="EFL114" s="364"/>
      <c r="EFM114" s="364"/>
      <c r="EFN114" s="364"/>
      <c r="EFO114" s="364"/>
      <c r="EFP114" s="364"/>
      <c r="EFQ114" s="364"/>
      <c r="EFR114" s="364"/>
      <c r="EFS114" s="364"/>
      <c r="EFT114" s="364"/>
      <c r="EFU114" s="364"/>
      <c r="EFV114" s="364"/>
      <c r="EFW114" s="364"/>
      <c r="EFX114" s="364"/>
      <c r="EFY114" s="364"/>
      <c r="EFZ114" s="364"/>
      <c r="EGA114" s="364"/>
      <c r="EGB114" s="364"/>
      <c r="EGC114" s="364"/>
      <c r="EGD114" s="364"/>
      <c r="EGE114" s="364"/>
      <c r="EGF114" s="364"/>
      <c r="EGG114" s="364"/>
      <c r="EGH114" s="364"/>
      <c r="EGI114" s="364"/>
      <c r="EGJ114" s="364"/>
      <c r="EGK114" s="364"/>
      <c r="EGL114" s="364"/>
      <c r="EGM114" s="364"/>
      <c r="EGN114" s="364"/>
      <c r="EGO114" s="364"/>
      <c r="EGP114" s="364"/>
      <c r="EGQ114" s="364"/>
      <c r="EGR114" s="364"/>
      <c r="EGS114" s="364"/>
      <c r="EGT114" s="364"/>
      <c r="EGU114" s="364"/>
      <c r="EGV114" s="364"/>
      <c r="EGW114" s="364"/>
      <c r="EGX114" s="364"/>
      <c r="EGY114" s="364"/>
      <c r="EGZ114" s="364"/>
      <c r="EHA114" s="364"/>
      <c r="EHB114" s="364"/>
      <c r="EHC114" s="364"/>
      <c r="EHD114" s="364"/>
      <c r="EHE114" s="364"/>
      <c r="EHF114" s="364"/>
      <c r="EHG114" s="364"/>
      <c r="EHH114" s="364"/>
      <c r="EHI114" s="364"/>
      <c r="EHJ114" s="364"/>
      <c r="EHK114" s="364"/>
      <c r="EHL114" s="364"/>
      <c r="EHM114" s="364"/>
      <c r="EHN114" s="364"/>
      <c r="EHO114" s="364"/>
      <c r="EHP114" s="364"/>
      <c r="EHQ114" s="364"/>
      <c r="EHR114" s="364"/>
      <c r="EHS114" s="364"/>
      <c r="EHT114" s="364"/>
      <c r="EHU114" s="364"/>
      <c r="EHV114" s="364"/>
      <c r="EHW114" s="364"/>
      <c r="EHX114" s="364"/>
      <c r="EHY114" s="364"/>
      <c r="EHZ114" s="364"/>
      <c r="EIA114" s="364"/>
      <c r="EIB114" s="364"/>
      <c r="EIC114" s="364"/>
      <c r="EID114" s="364"/>
      <c r="EIE114" s="364"/>
      <c r="EIF114" s="364"/>
      <c r="EIG114" s="364"/>
      <c r="EIH114" s="364"/>
      <c r="EII114" s="364"/>
      <c r="EIJ114" s="364"/>
      <c r="EIK114" s="364"/>
      <c r="EIL114" s="364"/>
      <c r="EIM114" s="364"/>
      <c r="EIN114" s="364"/>
      <c r="EIO114" s="364"/>
      <c r="EIP114" s="364"/>
      <c r="EIQ114" s="364"/>
      <c r="EIR114" s="364"/>
      <c r="EIS114" s="364"/>
      <c r="EIT114" s="364"/>
      <c r="EIU114" s="364"/>
      <c r="EIV114" s="364"/>
      <c r="EIW114" s="364"/>
      <c r="EIX114" s="364"/>
      <c r="EIY114" s="364"/>
      <c r="EIZ114" s="364"/>
      <c r="EJA114" s="364"/>
      <c r="EJB114" s="364"/>
      <c r="EJC114" s="364"/>
      <c r="EJD114" s="364"/>
      <c r="EJE114" s="364"/>
      <c r="EJF114" s="364"/>
      <c r="EJG114" s="364"/>
      <c r="EJH114" s="364"/>
      <c r="EJI114" s="364"/>
      <c r="EJJ114" s="364"/>
      <c r="EJK114" s="364"/>
      <c r="EJL114" s="364"/>
      <c r="EJM114" s="364"/>
      <c r="EJN114" s="364"/>
      <c r="EJO114" s="364"/>
      <c r="EJP114" s="364"/>
      <c r="EJQ114" s="364"/>
      <c r="EJR114" s="364"/>
      <c r="EJS114" s="364"/>
      <c r="EJT114" s="364"/>
      <c r="EJU114" s="364"/>
      <c r="EJV114" s="364"/>
      <c r="EJW114" s="364"/>
      <c r="EJX114" s="364"/>
      <c r="EJY114" s="364"/>
      <c r="EJZ114" s="364"/>
      <c r="EKA114" s="364"/>
      <c r="EKB114" s="364"/>
      <c r="EKC114" s="364"/>
      <c r="EKD114" s="364"/>
      <c r="EKE114" s="364"/>
      <c r="EKF114" s="364"/>
      <c r="EKG114" s="364"/>
      <c r="EKH114" s="364"/>
      <c r="EKI114" s="364"/>
      <c r="EKJ114" s="364"/>
      <c r="EKK114" s="364"/>
      <c r="EKL114" s="364"/>
      <c r="EKM114" s="364"/>
      <c r="EKN114" s="364"/>
      <c r="EKO114" s="364"/>
      <c r="EKP114" s="364"/>
      <c r="EKQ114" s="364"/>
      <c r="EKR114" s="364"/>
      <c r="EKS114" s="364"/>
      <c r="EKT114" s="364"/>
      <c r="EKU114" s="364"/>
      <c r="EKV114" s="364"/>
      <c r="EKW114" s="364"/>
      <c r="EKX114" s="364"/>
      <c r="EKY114" s="364"/>
      <c r="EKZ114" s="364"/>
      <c r="ELA114" s="364"/>
      <c r="ELB114" s="364"/>
      <c r="ELC114" s="364"/>
      <c r="ELD114" s="364"/>
      <c r="ELE114" s="364"/>
      <c r="ELF114" s="364"/>
      <c r="ELG114" s="364"/>
      <c r="ELH114" s="364"/>
      <c r="ELI114" s="364"/>
      <c r="ELJ114" s="364"/>
      <c r="ELK114" s="364"/>
      <c r="ELL114" s="364"/>
      <c r="ELM114" s="364"/>
      <c r="ELN114" s="364"/>
      <c r="ELO114" s="364"/>
      <c r="ELP114" s="364"/>
      <c r="ELQ114" s="364"/>
      <c r="ELR114" s="364"/>
      <c r="ELS114" s="364"/>
      <c r="ELT114" s="364"/>
      <c r="ELU114" s="364"/>
      <c r="ELV114" s="364"/>
      <c r="ELW114" s="364"/>
      <c r="ELX114" s="364"/>
      <c r="ELY114" s="364"/>
      <c r="ELZ114" s="364"/>
      <c r="EMA114" s="364"/>
      <c r="EMB114" s="364"/>
      <c r="EMC114" s="364"/>
      <c r="EMD114" s="364"/>
      <c r="EME114" s="364"/>
      <c r="EMF114" s="364"/>
      <c r="EMG114" s="364"/>
      <c r="EMH114" s="364"/>
      <c r="EMI114" s="364"/>
      <c r="EMJ114" s="364"/>
      <c r="EMK114" s="364"/>
      <c r="EML114" s="364"/>
      <c r="EMM114" s="364"/>
      <c r="EMN114" s="364"/>
      <c r="EMO114" s="364"/>
      <c r="EMP114" s="364"/>
      <c r="EMQ114" s="364"/>
      <c r="EMR114" s="364"/>
      <c r="EMS114" s="364"/>
      <c r="EMT114" s="364"/>
      <c r="EMU114" s="364"/>
      <c r="EMV114" s="364"/>
      <c r="EMW114" s="364"/>
      <c r="EMX114" s="364"/>
      <c r="EMY114" s="364"/>
      <c r="EMZ114" s="364"/>
      <c r="ENA114" s="364"/>
      <c r="ENB114" s="364"/>
      <c r="ENC114" s="364"/>
      <c r="END114" s="364"/>
      <c r="ENE114" s="364"/>
      <c r="ENF114" s="364"/>
      <c r="ENG114" s="364"/>
      <c r="ENH114" s="364"/>
      <c r="ENI114" s="364"/>
      <c r="ENJ114" s="364"/>
      <c r="ENK114" s="364"/>
      <c r="ENL114" s="364"/>
      <c r="ENM114" s="364"/>
      <c r="ENN114" s="364"/>
      <c r="ENO114" s="364"/>
      <c r="ENP114" s="364"/>
      <c r="ENQ114" s="364"/>
      <c r="ENR114" s="364"/>
      <c r="ENS114" s="364"/>
      <c r="ENT114" s="364"/>
      <c r="ENU114" s="364"/>
      <c r="ENV114" s="364"/>
      <c r="ENW114" s="364"/>
      <c r="ENX114" s="364"/>
      <c r="ENY114" s="364"/>
      <c r="ENZ114" s="364"/>
      <c r="EOA114" s="364"/>
      <c r="EOB114" s="364"/>
      <c r="EOC114" s="364"/>
      <c r="EOD114" s="364"/>
      <c r="EOE114" s="364"/>
      <c r="EOF114" s="364"/>
      <c r="EOG114" s="364"/>
      <c r="EOH114" s="364"/>
      <c r="EOI114" s="364"/>
      <c r="EOJ114" s="364"/>
      <c r="EOK114" s="364"/>
      <c r="EOL114" s="364"/>
      <c r="EOM114" s="364"/>
      <c r="EON114" s="364"/>
      <c r="EOO114" s="364"/>
      <c r="EOP114" s="364"/>
      <c r="EOQ114" s="364"/>
      <c r="EOR114" s="364"/>
      <c r="EOS114" s="364"/>
      <c r="EOT114" s="364"/>
      <c r="EOU114" s="364"/>
      <c r="EOV114" s="364"/>
      <c r="EOW114" s="364"/>
      <c r="EOX114" s="364"/>
      <c r="EOY114" s="364"/>
      <c r="EOZ114" s="364"/>
      <c r="EPA114" s="364"/>
      <c r="EPB114" s="364"/>
      <c r="EPC114" s="364"/>
      <c r="EPD114" s="364"/>
      <c r="EPE114" s="364"/>
      <c r="EPF114" s="364"/>
      <c r="EPG114" s="364"/>
      <c r="EPH114" s="364"/>
      <c r="EPI114" s="364"/>
      <c r="EPJ114" s="364"/>
      <c r="EPK114" s="364"/>
      <c r="EPL114" s="364"/>
      <c r="EPM114" s="364"/>
      <c r="EPN114" s="364"/>
      <c r="EPO114" s="364"/>
      <c r="EPP114" s="364"/>
      <c r="EPQ114" s="364"/>
      <c r="EPR114" s="364"/>
      <c r="EPS114" s="364"/>
      <c r="EPT114" s="364"/>
      <c r="EPU114" s="364"/>
      <c r="EPV114" s="364"/>
      <c r="EPW114" s="364"/>
      <c r="EPX114" s="364"/>
      <c r="EPY114" s="364"/>
      <c r="EPZ114" s="364"/>
      <c r="EQA114" s="364"/>
      <c r="EQB114" s="364"/>
      <c r="EQC114" s="364"/>
      <c r="EQD114" s="364"/>
      <c r="EQE114" s="364"/>
      <c r="EQF114" s="364"/>
      <c r="EQG114" s="364"/>
      <c r="EQH114" s="364"/>
      <c r="EQI114" s="364"/>
      <c r="EQJ114" s="364"/>
      <c r="EQK114" s="364"/>
      <c r="EQL114" s="364"/>
      <c r="EQM114" s="364"/>
      <c r="EQN114" s="364"/>
      <c r="EQO114" s="364"/>
      <c r="EQP114" s="364"/>
      <c r="EQQ114" s="364"/>
      <c r="EQR114" s="364"/>
      <c r="EQS114" s="364"/>
      <c r="EQT114" s="364"/>
      <c r="EQU114" s="364"/>
      <c r="EQV114" s="364"/>
      <c r="EQW114" s="364"/>
      <c r="EQX114" s="364"/>
      <c r="EQY114" s="364"/>
      <c r="EQZ114" s="364"/>
      <c r="ERA114" s="364"/>
      <c r="ERB114" s="364"/>
      <c r="ERC114" s="364"/>
      <c r="ERD114" s="364"/>
      <c r="ERE114" s="364"/>
      <c r="ERF114" s="364"/>
      <c r="ERG114" s="364"/>
      <c r="ERH114" s="364"/>
      <c r="ERI114" s="364"/>
      <c r="ERJ114" s="364"/>
      <c r="ERK114" s="364"/>
      <c r="ERL114" s="364"/>
      <c r="ERM114" s="364"/>
      <c r="ERN114" s="364"/>
      <c r="ERO114" s="364"/>
      <c r="ERP114" s="364"/>
      <c r="ERQ114" s="364"/>
      <c r="ERR114" s="364"/>
      <c r="ERS114" s="364"/>
      <c r="ERT114" s="364"/>
      <c r="ERU114" s="364"/>
      <c r="ERV114" s="364"/>
      <c r="ERW114" s="364"/>
      <c r="ERX114" s="364"/>
      <c r="ERY114" s="364"/>
      <c r="ERZ114" s="364"/>
      <c r="ESA114" s="364"/>
      <c r="ESB114" s="364"/>
      <c r="ESC114" s="364"/>
      <c r="ESD114" s="364"/>
      <c r="ESE114" s="364"/>
      <c r="ESF114" s="364"/>
      <c r="ESG114" s="364"/>
      <c r="ESH114" s="364"/>
      <c r="ESI114" s="364"/>
      <c r="ESJ114" s="364"/>
      <c r="ESK114" s="364"/>
      <c r="ESL114" s="364"/>
      <c r="ESM114" s="364"/>
      <c r="ESN114" s="364"/>
      <c r="ESO114" s="364"/>
      <c r="ESP114" s="364"/>
      <c r="ESQ114" s="364"/>
      <c r="ESR114" s="364"/>
      <c r="ESS114" s="364"/>
      <c r="EST114" s="364"/>
      <c r="ESU114" s="364"/>
      <c r="ESV114" s="364"/>
      <c r="ESW114" s="364"/>
      <c r="ESX114" s="364"/>
      <c r="ESY114" s="364"/>
      <c r="ESZ114" s="364"/>
      <c r="ETA114" s="364"/>
      <c r="ETB114" s="364"/>
      <c r="ETC114" s="364"/>
      <c r="ETD114" s="364"/>
      <c r="ETE114" s="364"/>
      <c r="ETF114" s="364"/>
      <c r="ETG114" s="364"/>
      <c r="ETH114" s="364"/>
      <c r="ETI114" s="364"/>
      <c r="ETJ114" s="364"/>
      <c r="ETK114" s="364"/>
      <c r="ETL114" s="364"/>
      <c r="ETM114" s="364"/>
      <c r="ETN114" s="364"/>
      <c r="ETO114" s="364"/>
      <c r="ETP114" s="364"/>
      <c r="ETQ114" s="364"/>
      <c r="ETR114" s="364"/>
      <c r="ETS114" s="364"/>
      <c r="ETT114" s="364"/>
      <c r="ETU114" s="364"/>
      <c r="ETV114" s="364"/>
      <c r="ETW114" s="364"/>
      <c r="ETX114" s="364"/>
      <c r="ETY114" s="364"/>
      <c r="ETZ114" s="364"/>
      <c r="EUA114" s="364"/>
      <c r="EUB114" s="364"/>
      <c r="EUC114" s="364"/>
      <c r="EUD114" s="364"/>
      <c r="EUE114" s="364"/>
      <c r="EUF114" s="364"/>
      <c r="EUG114" s="364"/>
      <c r="EUH114" s="364"/>
      <c r="EUI114" s="364"/>
      <c r="EUJ114" s="364"/>
      <c r="EUK114" s="364"/>
      <c r="EUL114" s="364"/>
      <c r="EUM114" s="364"/>
      <c r="EUN114" s="364"/>
      <c r="EUO114" s="364"/>
      <c r="EUP114" s="364"/>
      <c r="EUQ114" s="364"/>
      <c r="EUR114" s="364"/>
      <c r="EUS114" s="364"/>
      <c r="EUT114" s="364"/>
      <c r="EUU114" s="364"/>
      <c r="EUV114" s="364"/>
      <c r="EUW114" s="364"/>
      <c r="EUX114" s="364"/>
      <c r="EUY114" s="364"/>
      <c r="EUZ114" s="364"/>
      <c r="EVA114" s="364"/>
      <c r="EVB114" s="364"/>
      <c r="EVC114" s="364"/>
      <c r="EVD114" s="364"/>
      <c r="EVE114" s="364"/>
      <c r="EVF114" s="364"/>
      <c r="EVG114" s="364"/>
      <c r="EVH114" s="364"/>
      <c r="EVI114" s="364"/>
      <c r="EVJ114" s="364"/>
      <c r="EVK114" s="364"/>
      <c r="EVL114" s="364"/>
      <c r="EVM114" s="364"/>
      <c r="EVN114" s="364"/>
      <c r="EVO114" s="364"/>
      <c r="EVP114" s="364"/>
      <c r="EVQ114" s="364"/>
      <c r="EVR114" s="364"/>
      <c r="EVS114" s="364"/>
      <c r="EVT114" s="364"/>
      <c r="EVU114" s="364"/>
      <c r="EVV114" s="364"/>
      <c r="EVW114" s="364"/>
      <c r="EVX114" s="364"/>
      <c r="EVY114" s="364"/>
      <c r="EVZ114" s="364"/>
      <c r="EWA114" s="364"/>
      <c r="EWB114" s="364"/>
      <c r="EWC114" s="364"/>
      <c r="EWD114" s="364"/>
      <c r="EWE114" s="364"/>
      <c r="EWF114" s="364"/>
      <c r="EWG114" s="364"/>
      <c r="EWH114" s="364"/>
      <c r="EWI114" s="364"/>
      <c r="EWJ114" s="364"/>
      <c r="EWK114" s="364"/>
      <c r="EWL114" s="364"/>
      <c r="EWM114" s="364"/>
      <c r="EWN114" s="364"/>
      <c r="EWO114" s="364"/>
      <c r="EWP114" s="364"/>
      <c r="EWQ114" s="364"/>
      <c r="EWR114" s="364"/>
      <c r="EWS114" s="364"/>
      <c r="EWT114" s="364"/>
      <c r="EWU114" s="364"/>
      <c r="EWV114" s="364"/>
      <c r="EWW114" s="364"/>
      <c r="EWX114" s="364"/>
      <c r="EWY114" s="364"/>
      <c r="EWZ114" s="364"/>
      <c r="EXA114" s="364"/>
      <c r="EXB114" s="364"/>
      <c r="EXC114" s="364"/>
      <c r="EXD114" s="364"/>
      <c r="EXE114" s="364"/>
      <c r="EXF114" s="364"/>
      <c r="EXG114" s="364"/>
      <c r="EXH114" s="364"/>
      <c r="EXI114" s="364"/>
      <c r="EXJ114" s="364"/>
      <c r="EXK114" s="364"/>
      <c r="EXL114" s="364"/>
      <c r="EXM114" s="364"/>
      <c r="EXN114" s="364"/>
      <c r="EXO114" s="364"/>
      <c r="EXP114" s="364"/>
      <c r="EXQ114" s="364"/>
      <c r="EXR114" s="364"/>
      <c r="EXS114" s="364"/>
      <c r="EXT114" s="364"/>
      <c r="EXU114" s="364"/>
      <c r="EXV114" s="364"/>
      <c r="EXW114" s="364"/>
      <c r="EXX114" s="364"/>
      <c r="EXY114" s="364"/>
      <c r="EXZ114" s="364"/>
      <c r="EYA114" s="364"/>
      <c r="EYB114" s="364"/>
      <c r="EYC114" s="364"/>
      <c r="EYD114" s="364"/>
      <c r="EYE114" s="364"/>
      <c r="EYF114" s="364"/>
      <c r="EYG114" s="364"/>
      <c r="EYH114" s="364"/>
      <c r="EYI114" s="364"/>
      <c r="EYJ114" s="364"/>
      <c r="EYK114" s="364"/>
      <c r="EYL114" s="364"/>
      <c r="EYM114" s="364"/>
      <c r="EYN114" s="364"/>
      <c r="EYO114" s="364"/>
      <c r="EYP114" s="364"/>
      <c r="EYQ114" s="364"/>
      <c r="EYR114" s="364"/>
      <c r="EYS114" s="364"/>
      <c r="EYT114" s="364"/>
      <c r="EYU114" s="364"/>
      <c r="EYV114" s="364"/>
      <c r="EYW114" s="364"/>
      <c r="EYX114" s="364"/>
      <c r="EYY114" s="364"/>
      <c r="EYZ114" s="364"/>
      <c r="EZA114" s="364"/>
      <c r="EZB114" s="364"/>
      <c r="EZC114" s="364"/>
      <c r="EZD114" s="364"/>
      <c r="EZE114" s="364"/>
      <c r="EZF114" s="364"/>
      <c r="EZG114" s="364"/>
      <c r="EZH114" s="364"/>
      <c r="EZI114" s="364"/>
      <c r="EZJ114" s="364"/>
      <c r="EZK114" s="364"/>
      <c r="EZL114" s="364"/>
      <c r="EZM114" s="364"/>
      <c r="EZN114" s="364"/>
      <c r="EZO114" s="364"/>
      <c r="EZP114" s="364"/>
      <c r="EZQ114" s="364"/>
      <c r="EZR114" s="364"/>
      <c r="EZS114" s="364"/>
      <c r="EZT114" s="364"/>
      <c r="EZU114" s="364"/>
      <c r="EZV114" s="364"/>
      <c r="EZW114" s="364"/>
      <c r="EZX114" s="364"/>
      <c r="EZY114" s="364"/>
      <c r="EZZ114" s="364"/>
      <c r="FAA114" s="364"/>
      <c r="FAB114" s="364"/>
      <c r="FAC114" s="364"/>
      <c r="FAD114" s="364"/>
      <c r="FAE114" s="364"/>
      <c r="FAF114" s="364"/>
      <c r="FAG114" s="364"/>
      <c r="FAH114" s="364"/>
      <c r="FAI114" s="364"/>
      <c r="FAJ114" s="364"/>
      <c r="FAK114" s="364"/>
      <c r="FAL114" s="364"/>
      <c r="FAM114" s="364"/>
      <c r="FAN114" s="364"/>
      <c r="FAO114" s="364"/>
      <c r="FAP114" s="364"/>
      <c r="FAQ114" s="364"/>
      <c r="FAR114" s="364"/>
      <c r="FAS114" s="364"/>
      <c r="FAT114" s="364"/>
      <c r="FAU114" s="364"/>
      <c r="FAV114" s="364"/>
      <c r="FAW114" s="364"/>
      <c r="FAX114" s="364"/>
      <c r="FAY114" s="364"/>
      <c r="FAZ114" s="364"/>
      <c r="FBA114" s="364"/>
      <c r="FBB114" s="364"/>
      <c r="FBC114" s="364"/>
      <c r="FBD114" s="364"/>
      <c r="FBE114" s="364"/>
      <c r="FBF114" s="364"/>
      <c r="FBG114" s="364"/>
      <c r="FBH114" s="364"/>
      <c r="FBI114" s="364"/>
      <c r="FBJ114" s="364"/>
      <c r="FBK114" s="364"/>
      <c r="FBL114" s="364"/>
      <c r="FBM114" s="364"/>
      <c r="FBN114" s="364"/>
      <c r="FBO114" s="364"/>
      <c r="FBP114" s="364"/>
      <c r="FBQ114" s="364"/>
      <c r="FBR114" s="364"/>
      <c r="FBS114" s="364"/>
      <c r="FBT114" s="364"/>
      <c r="FBU114" s="364"/>
      <c r="FBV114" s="364"/>
      <c r="FBW114" s="364"/>
      <c r="FBX114" s="364"/>
      <c r="FBY114" s="364"/>
      <c r="FBZ114" s="364"/>
      <c r="FCA114" s="364"/>
      <c r="FCB114" s="364"/>
      <c r="FCC114" s="364"/>
      <c r="FCD114" s="364"/>
      <c r="FCE114" s="364"/>
      <c r="FCF114" s="364"/>
      <c r="FCG114" s="364"/>
      <c r="FCH114" s="364"/>
      <c r="FCI114" s="364"/>
      <c r="FCJ114" s="364"/>
      <c r="FCK114" s="364"/>
      <c r="FCL114" s="364"/>
      <c r="FCM114" s="364"/>
      <c r="FCN114" s="364"/>
      <c r="FCO114" s="364"/>
      <c r="FCP114" s="364"/>
      <c r="FCQ114" s="364"/>
      <c r="FCR114" s="364"/>
      <c r="FCS114" s="364"/>
      <c r="FCT114" s="364"/>
      <c r="FCU114" s="364"/>
      <c r="FCV114" s="364"/>
      <c r="FCW114" s="364"/>
      <c r="FCX114" s="364"/>
      <c r="FCY114" s="364"/>
      <c r="FCZ114" s="364"/>
      <c r="FDA114" s="364"/>
      <c r="FDB114" s="364"/>
      <c r="FDC114" s="364"/>
      <c r="FDD114" s="364"/>
      <c r="FDE114" s="364"/>
      <c r="FDF114" s="364"/>
      <c r="FDG114" s="364"/>
      <c r="FDH114" s="364"/>
      <c r="FDI114" s="364"/>
      <c r="FDJ114" s="364"/>
      <c r="FDK114" s="364"/>
      <c r="FDL114" s="364"/>
      <c r="FDM114" s="364"/>
      <c r="FDN114" s="364"/>
      <c r="FDO114" s="364"/>
      <c r="FDP114" s="364"/>
      <c r="FDQ114" s="364"/>
      <c r="FDR114" s="364"/>
      <c r="FDS114" s="364"/>
      <c r="FDT114" s="364"/>
      <c r="FDU114" s="364"/>
      <c r="FDV114" s="364"/>
      <c r="FDW114" s="364"/>
      <c r="FDX114" s="364"/>
      <c r="FDY114" s="364"/>
      <c r="FDZ114" s="364"/>
      <c r="FEA114" s="364"/>
      <c r="FEB114" s="364"/>
      <c r="FEC114" s="364"/>
      <c r="FED114" s="364"/>
      <c r="FEE114" s="364"/>
      <c r="FEF114" s="364"/>
      <c r="FEG114" s="364"/>
      <c r="FEH114" s="364"/>
      <c r="FEI114" s="364"/>
      <c r="FEJ114" s="364"/>
      <c r="FEK114" s="364"/>
      <c r="FEL114" s="364"/>
      <c r="FEM114" s="364"/>
      <c r="FEN114" s="364"/>
      <c r="FEO114" s="364"/>
      <c r="FEP114" s="364"/>
      <c r="FEQ114" s="364"/>
      <c r="FER114" s="364"/>
      <c r="FES114" s="364"/>
      <c r="FET114" s="364"/>
      <c r="FEU114" s="364"/>
      <c r="FEV114" s="364"/>
      <c r="FEW114" s="364"/>
      <c r="FEX114" s="364"/>
      <c r="FEY114" s="364"/>
      <c r="FEZ114" s="364"/>
      <c r="FFA114" s="364"/>
      <c r="FFB114" s="364"/>
      <c r="FFC114" s="364"/>
      <c r="FFD114" s="364"/>
      <c r="FFE114" s="364"/>
      <c r="FFF114" s="364"/>
      <c r="FFG114" s="364"/>
      <c r="FFH114" s="364"/>
      <c r="FFI114" s="364"/>
      <c r="FFJ114" s="364"/>
      <c r="FFK114" s="364"/>
      <c r="FFL114" s="364"/>
      <c r="FFM114" s="364"/>
      <c r="FFN114" s="364"/>
      <c r="FFO114" s="364"/>
      <c r="FFP114" s="364"/>
      <c r="FFQ114" s="364"/>
      <c r="FFR114" s="364"/>
      <c r="FFS114" s="364"/>
      <c r="FFT114" s="364"/>
      <c r="FFU114" s="364"/>
      <c r="FFV114" s="364"/>
      <c r="FFW114" s="364"/>
      <c r="FFX114" s="364"/>
      <c r="FFY114" s="364"/>
      <c r="FFZ114" s="364"/>
      <c r="FGA114" s="364"/>
      <c r="FGB114" s="364"/>
      <c r="FGC114" s="364"/>
      <c r="FGD114" s="364"/>
      <c r="FGE114" s="364"/>
      <c r="FGF114" s="364"/>
      <c r="FGG114" s="364"/>
      <c r="FGH114" s="364"/>
      <c r="FGI114" s="364"/>
      <c r="FGJ114" s="364"/>
      <c r="FGK114" s="364"/>
      <c r="FGL114" s="364"/>
      <c r="FGM114" s="364"/>
      <c r="FGN114" s="364"/>
      <c r="FGO114" s="364"/>
      <c r="FGP114" s="364"/>
      <c r="FGQ114" s="364"/>
      <c r="FGR114" s="364"/>
      <c r="FGS114" s="364"/>
      <c r="FGT114" s="364"/>
      <c r="FGU114" s="364"/>
      <c r="FGV114" s="364"/>
      <c r="FGW114" s="364"/>
      <c r="FGX114" s="364"/>
      <c r="FGY114" s="364"/>
      <c r="FGZ114" s="364"/>
      <c r="FHA114" s="364"/>
      <c r="FHB114" s="364"/>
      <c r="FHC114" s="364"/>
      <c r="FHD114" s="364"/>
      <c r="FHE114" s="364"/>
      <c r="FHF114" s="364"/>
      <c r="FHG114" s="364"/>
      <c r="FHH114" s="364"/>
      <c r="FHI114" s="364"/>
      <c r="FHJ114" s="364"/>
      <c r="FHK114" s="364"/>
      <c r="FHL114" s="364"/>
      <c r="FHM114" s="364"/>
      <c r="FHN114" s="364"/>
      <c r="FHO114" s="364"/>
      <c r="FHP114" s="364"/>
      <c r="FHQ114" s="364"/>
      <c r="FHR114" s="364"/>
      <c r="FHS114" s="364"/>
      <c r="FHT114" s="364"/>
      <c r="FHU114" s="364"/>
      <c r="FHV114" s="364"/>
      <c r="FHW114" s="364"/>
      <c r="FHX114" s="364"/>
      <c r="FHY114" s="364"/>
      <c r="FHZ114" s="364"/>
      <c r="FIA114" s="364"/>
      <c r="FIB114" s="364"/>
      <c r="FIC114" s="364"/>
      <c r="FID114" s="364"/>
      <c r="FIE114" s="364"/>
      <c r="FIF114" s="364"/>
      <c r="FIG114" s="364"/>
      <c r="FIH114" s="364"/>
      <c r="FII114" s="364"/>
      <c r="FIJ114" s="364"/>
      <c r="FIK114" s="364"/>
      <c r="FIL114" s="364"/>
      <c r="FIM114" s="364"/>
      <c r="FIN114" s="364"/>
      <c r="FIO114" s="364"/>
      <c r="FIP114" s="364"/>
      <c r="FIQ114" s="364"/>
      <c r="FIR114" s="364"/>
      <c r="FIS114" s="364"/>
      <c r="FIT114" s="364"/>
      <c r="FIU114" s="364"/>
      <c r="FIV114" s="364"/>
      <c r="FIW114" s="364"/>
      <c r="FIX114" s="364"/>
      <c r="FIY114" s="364"/>
      <c r="FIZ114" s="364"/>
      <c r="FJA114" s="364"/>
      <c r="FJB114" s="364"/>
      <c r="FJC114" s="364"/>
      <c r="FJD114" s="364"/>
      <c r="FJE114" s="364"/>
      <c r="FJF114" s="364"/>
      <c r="FJG114" s="364"/>
      <c r="FJH114" s="364"/>
      <c r="FJI114" s="364"/>
      <c r="FJJ114" s="364"/>
      <c r="FJK114" s="364"/>
      <c r="FJL114" s="364"/>
      <c r="FJM114" s="364"/>
      <c r="FJN114" s="364"/>
      <c r="FJO114" s="364"/>
      <c r="FJP114" s="364"/>
      <c r="FJQ114" s="364"/>
      <c r="FJR114" s="364"/>
      <c r="FJS114" s="364"/>
      <c r="FJT114" s="364"/>
      <c r="FJU114" s="364"/>
      <c r="FJV114" s="364"/>
      <c r="FJW114" s="364"/>
      <c r="FJX114" s="364"/>
      <c r="FJY114" s="364"/>
      <c r="FJZ114" s="364"/>
      <c r="FKA114" s="364"/>
      <c r="FKB114" s="364"/>
      <c r="FKC114" s="364"/>
      <c r="FKD114" s="364"/>
      <c r="FKE114" s="364"/>
      <c r="FKF114" s="364"/>
      <c r="FKG114" s="364"/>
      <c r="FKH114" s="364"/>
      <c r="FKI114" s="364"/>
      <c r="FKJ114" s="364"/>
      <c r="FKK114" s="364"/>
      <c r="FKL114" s="364"/>
      <c r="FKM114" s="364"/>
      <c r="FKN114" s="364"/>
      <c r="FKO114" s="364"/>
      <c r="FKP114" s="364"/>
      <c r="FKQ114" s="364"/>
      <c r="FKR114" s="364"/>
      <c r="FKS114" s="364"/>
      <c r="FKT114" s="364"/>
      <c r="FKU114" s="364"/>
      <c r="FKV114" s="364"/>
      <c r="FKW114" s="364"/>
      <c r="FKX114" s="364"/>
      <c r="FKY114" s="364"/>
      <c r="FKZ114" s="364"/>
      <c r="FLA114" s="364"/>
      <c r="FLB114" s="364"/>
      <c r="FLC114" s="364"/>
      <c r="FLD114" s="364"/>
      <c r="FLE114" s="364"/>
      <c r="FLF114" s="364"/>
      <c r="FLG114" s="364"/>
      <c r="FLH114" s="364"/>
      <c r="FLI114" s="364"/>
      <c r="FLJ114" s="364"/>
      <c r="FLK114" s="364"/>
      <c r="FLL114" s="364"/>
      <c r="FLM114" s="364"/>
      <c r="FLN114" s="364"/>
      <c r="FLO114" s="364"/>
      <c r="FLP114" s="364"/>
      <c r="FLQ114" s="364"/>
      <c r="FLR114" s="364"/>
      <c r="FLS114" s="364"/>
      <c r="FLT114" s="364"/>
      <c r="FLU114" s="364"/>
      <c r="FLV114" s="364"/>
      <c r="FLW114" s="364"/>
      <c r="FLX114" s="364"/>
      <c r="FLY114" s="364"/>
      <c r="FLZ114" s="364"/>
      <c r="FMA114" s="364"/>
      <c r="FMB114" s="364"/>
      <c r="FMC114" s="364"/>
      <c r="FMD114" s="364"/>
      <c r="FME114" s="364"/>
      <c r="FMF114" s="364"/>
      <c r="FMG114" s="364"/>
      <c r="FMH114" s="364"/>
      <c r="FMI114" s="364"/>
      <c r="FMJ114" s="364"/>
      <c r="FMK114" s="364"/>
      <c r="FML114" s="364"/>
      <c r="FMM114" s="364"/>
      <c r="FMN114" s="364"/>
      <c r="FMO114" s="364"/>
      <c r="FMP114" s="364"/>
      <c r="FMQ114" s="364"/>
      <c r="FMR114" s="364"/>
      <c r="FMS114" s="364"/>
      <c r="FMT114" s="364"/>
      <c r="FMU114" s="364"/>
      <c r="FMV114" s="364"/>
      <c r="FMW114" s="364"/>
      <c r="FMX114" s="364"/>
      <c r="FMY114" s="364"/>
      <c r="FMZ114" s="364"/>
      <c r="FNA114" s="364"/>
      <c r="FNB114" s="364"/>
      <c r="FNC114" s="364"/>
      <c r="FND114" s="364"/>
      <c r="FNE114" s="364"/>
      <c r="FNF114" s="364"/>
      <c r="FNG114" s="364"/>
      <c r="FNH114" s="364"/>
      <c r="FNI114" s="364"/>
      <c r="FNJ114" s="364"/>
      <c r="FNK114" s="364"/>
      <c r="FNL114" s="364"/>
      <c r="FNM114" s="364"/>
      <c r="FNN114" s="364"/>
      <c r="FNO114" s="364"/>
      <c r="FNP114" s="364"/>
      <c r="FNQ114" s="364"/>
      <c r="FNR114" s="364"/>
      <c r="FNS114" s="364"/>
      <c r="FNT114" s="364"/>
      <c r="FNU114" s="364"/>
      <c r="FNV114" s="364"/>
      <c r="FNW114" s="364"/>
      <c r="FNX114" s="364"/>
      <c r="FNY114" s="364"/>
      <c r="FNZ114" s="364"/>
      <c r="FOA114" s="364"/>
      <c r="FOB114" s="364"/>
      <c r="FOC114" s="364"/>
      <c r="FOD114" s="364"/>
      <c r="FOE114" s="364"/>
      <c r="FOF114" s="364"/>
      <c r="FOG114" s="364"/>
      <c r="FOH114" s="364"/>
      <c r="FOI114" s="364"/>
      <c r="FOJ114" s="364"/>
      <c r="FOK114" s="364"/>
      <c r="FOL114" s="364"/>
      <c r="FOM114" s="364"/>
      <c r="FON114" s="364"/>
      <c r="FOO114" s="364"/>
      <c r="FOP114" s="364"/>
      <c r="FOQ114" s="364"/>
      <c r="FOR114" s="364"/>
      <c r="FOS114" s="364"/>
      <c r="FOT114" s="364"/>
      <c r="FOU114" s="364"/>
      <c r="FOV114" s="364"/>
      <c r="FOW114" s="364"/>
      <c r="FOX114" s="364"/>
      <c r="FOY114" s="364"/>
      <c r="FOZ114" s="364"/>
      <c r="FPA114" s="364"/>
      <c r="FPB114" s="364"/>
      <c r="FPC114" s="364"/>
      <c r="FPD114" s="364"/>
      <c r="FPE114" s="364"/>
      <c r="FPF114" s="364"/>
      <c r="FPG114" s="364"/>
      <c r="FPH114" s="364"/>
      <c r="FPI114" s="364"/>
      <c r="FPJ114" s="364"/>
      <c r="FPK114" s="364"/>
      <c r="FPL114" s="364"/>
      <c r="FPM114" s="364"/>
      <c r="FPN114" s="364"/>
      <c r="FPO114" s="364"/>
      <c r="FPP114" s="364"/>
      <c r="FPQ114" s="364"/>
      <c r="FPR114" s="364"/>
      <c r="FPS114" s="364"/>
      <c r="FPT114" s="364"/>
      <c r="FPU114" s="364"/>
      <c r="FPV114" s="364"/>
      <c r="FPW114" s="364"/>
      <c r="FPX114" s="364"/>
      <c r="FPY114" s="364"/>
      <c r="FPZ114" s="364"/>
      <c r="FQA114" s="364"/>
      <c r="FQB114" s="364"/>
      <c r="FQC114" s="364"/>
      <c r="FQD114" s="364"/>
      <c r="FQE114" s="364"/>
      <c r="FQF114" s="364"/>
      <c r="FQG114" s="364"/>
      <c r="FQH114" s="364"/>
      <c r="FQI114" s="364"/>
      <c r="FQJ114" s="364"/>
      <c r="FQK114" s="364"/>
      <c r="FQL114" s="364"/>
      <c r="FQM114" s="364"/>
      <c r="FQN114" s="364"/>
      <c r="FQO114" s="364"/>
      <c r="FQP114" s="364"/>
      <c r="FQQ114" s="364"/>
      <c r="FQR114" s="364"/>
      <c r="FQS114" s="364"/>
      <c r="FQT114" s="364"/>
      <c r="FQU114" s="364"/>
      <c r="FQV114" s="364"/>
      <c r="FQW114" s="364"/>
      <c r="FQX114" s="364"/>
      <c r="FQY114" s="364"/>
      <c r="FQZ114" s="364"/>
      <c r="FRA114" s="364"/>
      <c r="FRB114" s="364"/>
      <c r="FRC114" s="364"/>
      <c r="FRD114" s="364"/>
      <c r="FRE114" s="364"/>
      <c r="FRF114" s="364"/>
      <c r="FRG114" s="364"/>
      <c r="FRH114" s="364"/>
      <c r="FRI114" s="364"/>
      <c r="FRJ114" s="364"/>
      <c r="FRK114" s="364"/>
      <c r="FRL114" s="364"/>
      <c r="FRM114" s="364"/>
      <c r="FRN114" s="364"/>
      <c r="FRO114" s="364"/>
      <c r="FRP114" s="364"/>
      <c r="FRQ114" s="364"/>
      <c r="FRR114" s="364"/>
      <c r="FRS114" s="364"/>
      <c r="FRT114" s="364"/>
      <c r="FRU114" s="364"/>
      <c r="FRV114" s="364"/>
      <c r="FRW114" s="364"/>
      <c r="FRX114" s="364"/>
      <c r="FRY114" s="364"/>
      <c r="FRZ114" s="364"/>
      <c r="FSA114" s="364"/>
      <c r="FSB114" s="364"/>
      <c r="FSC114" s="364"/>
      <c r="FSD114" s="364"/>
      <c r="FSE114" s="364"/>
      <c r="FSF114" s="364"/>
      <c r="FSG114" s="364"/>
      <c r="FSH114" s="364"/>
      <c r="FSI114" s="364"/>
      <c r="FSJ114" s="364"/>
      <c r="FSK114" s="364"/>
      <c r="FSL114" s="364"/>
      <c r="FSM114" s="364"/>
      <c r="FSN114" s="364"/>
      <c r="FSO114" s="364"/>
      <c r="FSP114" s="364"/>
      <c r="FSQ114" s="364"/>
      <c r="FSR114" s="364"/>
      <c r="FSS114" s="364"/>
      <c r="FST114" s="364"/>
      <c r="FSU114" s="364"/>
      <c r="FSV114" s="364"/>
      <c r="FSW114" s="364"/>
      <c r="FSX114" s="364"/>
      <c r="FSY114" s="364"/>
      <c r="FSZ114" s="364"/>
      <c r="FTA114" s="364"/>
      <c r="FTB114" s="364"/>
      <c r="FTC114" s="364"/>
      <c r="FTD114" s="364"/>
      <c r="FTE114" s="364"/>
      <c r="FTF114" s="364"/>
      <c r="FTG114" s="364"/>
      <c r="FTH114" s="364"/>
      <c r="FTI114" s="364"/>
      <c r="FTJ114" s="364"/>
      <c r="FTK114" s="364"/>
      <c r="FTL114" s="364"/>
      <c r="FTM114" s="364"/>
      <c r="FTN114" s="364"/>
      <c r="FTO114" s="364"/>
      <c r="FTP114" s="364"/>
      <c r="FTQ114" s="364"/>
      <c r="FTR114" s="364"/>
      <c r="FTS114" s="364"/>
      <c r="FTT114" s="364"/>
      <c r="FTU114" s="364"/>
      <c r="FTV114" s="364"/>
      <c r="FTW114" s="364"/>
      <c r="FTX114" s="364"/>
      <c r="FTY114" s="364"/>
      <c r="FTZ114" s="364"/>
      <c r="FUA114" s="364"/>
      <c r="FUB114" s="364"/>
      <c r="FUC114" s="364"/>
      <c r="FUD114" s="364"/>
      <c r="FUE114" s="364"/>
      <c r="FUF114" s="364"/>
      <c r="FUG114" s="364"/>
      <c r="FUH114" s="364"/>
      <c r="FUI114" s="364"/>
      <c r="FUJ114" s="364"/>
      <c r="FUK114" s="364"/>
      <c r="FUL114" s="364"/>
      <c r="FUM114" s="364"/>
      <c r="FUN114" s="364"/>
      <c r="FUO114" s="364"/>
      <c r="FUP114" s="364"/>
      <c r="FUQ114" s="364"/>
      <c r="FUR114" s="364"/>
      <c r="FUS114" s="364"/>
      <c r="FUT114" s="364"/>
      <c r="FUU114" s="364"/>
      <c r="FUV114" s="364"/>
      <c r="FUW114" s="364"/>
      <c r="FUX114" s="364"/>
      <c r="FUY114" s="364"/>
      <c r="FUZ114" s="364"/>
      <c r="FVA114" s="364"/>
      <c r="FVB114" s="364"/>
      <c r="FVC114" s="364"/>
      <c r="FVD114" s="364"/>
      <c r="FVE114" s="364"/>
      <c r="FVF114" s="364"/>
      <c r="FVG114" s="364"/>
      <c r="FVH114" s="364"/>
      <c r="FVI114" s="364"/>
      <c r="FVJ114" s="364"/>
      <c r="FVK114" s="364"/>
      <c r="FVL114" s="364"/>
      <c r="FVM114" s="364"/>
      <c r="FVN114" s="364"/>
      <c r="FVO114" s="364"/>
      <c r="FVP114" s="364"/>
      <c r="FVQ114" s="364"/>
      <c r="FVR114" s="364"/>
      <c r="FVS114" s="364"/>
      <c r="FVT114" s="364"/>
      <c r="FVU114" s="364"/>
      <c r="FVV114" s="364"/>
      <c r="FVW114" s="364"/>
      <c r="FVX114" s="364"/>
      <c r="FVY114" s="364"/>
      <c r="FVZ114" s="364"/>
      <c r="FWA114" s="364"/>
      <c r="FWB114" s="364"/>
      <c r="FWC114" s="364"/>
      <c r="FWD114" s="364"/>
      <c r="FWE114" s="364"/>
      <c r="FWF114" s="364"/>
      <c r="FWG114" s="364"/>
      <c r="FWH114" s="364"/>
      <c r="FWI114" s="364"/>
      <c r="FWJ114" s="364"/>
      <c r="FWK114" s="364"/>
      <c r="FWL114" s="364"/>
      <c r="FWM114" s="364"/>
      <c r="FWN114" s="364"/>
      <c r="FWO114" s="364"/>
      <c r="FWP114" s="364"/>
      <c r="FWQ114" s="364"/>
      <c r="FWR114" s="364"/>
      <c r="FWS114" s="364"/>
      <c r="FWT114" s="364"/>
      <c r="FWU114" s="364"/>
      <c r="FWV114" s="364"/>
      <c r="FWW114" s="364"/>
      <c r="FWX114" s="364"/>
      <c r="FWY114" s="364"/>
      <c r="FWZ114" s="364"/>
      <c r="FXA114" s="364"/>
      <c r="FXB114" s="364"/>
      <c r="FXC114" s="364"/>
      <c r="FXD114" s="364"/>
      <c r="FXE114" s="364"/>
      <c r="FXF114" s="364"/>
      <c r="FXG114" s="364"/>
      <c r="FXH114" s="364"/>
      <c r="FXI114" s="364"/>
      <c r="FXJ114" s="364"/>
      <c r="FXK114" s="364"/>
      <c r="FXL114" s="364"/>
      <c r="FXM114" s="364"/>
      <c r="FXN114" s="364"/>
      <c r="FXO114" s="364"/>
      <c r="FXP114" s="364"/>
      <c r="FXQ114" s="364"/>
      <c r="FXR114" s="364"/>
      <c r="FXS114" s="364"/>
      <c r="FXT114" s="364"/>
      <c r="FXU114" s="364"/>
      <c r="FXV114" s="364"/>
      <c r="FXW114" s="364"/>
      <c r="FXX114" s="364"/>
      <c r="FXY114" s="364"/>
      <c r="FXZ114" s="364"/>
      <c r="FYA114" s="364"/>
      <c r="FYB114" s="364"/>
      <c r="FYC114" s="364"/>
      <c r="FYD114" s="364"/>
      <c r="FYE114" s="364"/>
      <c r="FYF114" s="364"/>
      <c r="FYG114" s="364"/>
      <c r="FYH114" s="364"/>
      <c r="FYI114" s="364"/>
      <c r="FYJ114" s="364"/>
      <c r="FYK114" s="364"/>
      <c r="FYL114" s="364"/>
      <c r="FYM114" s="364"/>
      <c r="FYN114" s="364"/>
      <c r="FYO114" s="364"/>
      <c r="FYP114" s="364"/>
      <c r="FYQ114" s="364"/>
      <c r="FYR114" s="364"/>
      <c r="FYS114" s="364"/>
      <c r="FYT114" s="364"/>
      <c r="FYU114" s="364"/>
      <c r="FYV114" s="364"/>
      <c r="FYW114" s="364"/>
      <c r="FYX114" s="364"/>
      <c r="FYY114" s="364"/>
      <c r="FYZ114" s="364"/>
      <c r="FZA114" s="364"/>
      <c r="FZB114" s="364"/>
      <c r="FZC114" s="364"/>
      <c r="FZD114" s="364"/>
      <c r="FZE114" s="364"/>
      <c r="FZF114" s="364"/>
      <c r="FZG114" s="364"/>
      <c r="FZH114" s="364"/>
      <c r="FZI114" s="364"/>
      <c r="FZJ114" s="364"/>
      <c r="FZK114" s="364"/>
      <c r="FZL114" s="364"/>
      <c r="FZM114" s="364"/>
      <c r="FZN114" s="364"/>
      <c r="FZO114" s="364"/>
      <c r="FZP114" s="364"/>
      <c r="FZQ114" s="364"/>
      <c r="FZR114" s="364"/>
      <c r="FZS114" s="364"/>
      <c r="FZT114" s="364"/>
      <c r="FZU114" s="364"/>
      <c r="FZV114" s="364"/>
      <c r="FZW114" s="364"/>
      <c r="FZX114" s="364"/>
      <c r="FZY114" s="364"/>
      <c r="FZZ114" s="364"/>
      <c r="GAA114" s="364"/>
      <c r="GAB114" s="364"/>
      <c r="GAC114" s="364"/>
      <c r="GAD114" s="364"/>
      <c r="GAE114" s="364"/>
      <c r="GAF114" s="364"/>
      <c r="GAG114" s="364"/>
      <c r="GAH114" s="364"/>
      <c r="GAI114" s="364"/>
      <c r="GAJ114" s="364"/>
      <c r="GAK114" s="364"/>
      <c r="GAL114" s="364"/>
      <c r="GAM114" s="364"/>
      <c r="GAN114" s="364"/>
      <c r="GAO114" s="364"/>
      <c r="GAP114" s="364"/>
      <c r="GAQ114" s="364"/>
      <c r="GAR114" s="364"/>
      <c r="GAS114" s="364"/>
      <c r="GAT114" s="364"/>
      <c r="GAU114" s="364"/>
      <c r="GAV114" s="364"/>
      <c r="GAW114" s="364"/>
      <c r="GAX114" s="364"/>
      <c r="GAY114" s="364"/>
      <c r="GAZ114" s="364"/>
      <c r="GBA114" s="364"/>
      <c r="GBB114" s="364"/>
      <c r="GBC114" s="364"/>
      <c r="GBD114" s="364"/>
      <c r="GBE114" s="364"/>
      <c r="GBF114" s="364"/>
      <c r="GBG114" s="364"/>
      <c r="GBH114" s="364"/>
      <c r="GBI114" s="364"/>
      <c r="GBJ114" s="364"/>
      <c r="GBK114" s="364"/>
      <c r="GBL114" s="364"/>
      <c r="GBM114" s="364"/>
      <c r="GBN114" s="364"/>
      <c r="GBO114" s="364"/>
      <c r="GBP114" s="364"/>
      <c r="GBQ114" s="364"/>
      <c r="GBR114" s="364"/>
      <c r="GBS114" s="364"/>
      <c r="GBT114" s="364"/>
      <c r="GBU114" s="364"/>
      <c r="GBV114" s="364"/>
      <c r="GBW114" s="364"/>
      <c r="GBX114" s="364"/>
      <c r="GBY114" s="364"/>
      <c r="GBZ114" s="364"/>
      <c r="GCA114" s="364"/>
      <c r="GCB114" s="364"/>
      <c r="GCC114" s="364"/>
      <c r="GCD114" s="364"/>
      <c r="GCE114" s="364"/>
      <c r="GCF114" s="364"/>
      <c r="GCG114" s="364"/>
      <c r="GCH114" s="364"/>
      <c r="GCI114" s="364"/>
      <c r="GCJ114" s="364"/>
      <c r="GCK114" s="364"/>
      <c r="GCL114" s="364"/>
      <c r="GCM114" s="364"/>
      <c r="GCN114" s="364"/>
      <c r="GCO114" s="364"/>
      <c r="GCP114" s="364"/>
      <c r="GCQ114" s="364"/>
      <c r="GCR114" s="364"/>
      <c r="GCS114" s="364"/>
      <c r="GCT114" s="364"/>
      <c r="GCU114" s="364"/>
      <c r="GCV114" s="364"/>
      <c r="GCW114" s="364"/>
      <c r="GCX114" s="364"/>
      <c r="GCY114" s="364"/>
      <c r="GCZ114" s="364"/>
      <c r="GDA114" s="364"/>
      <c r="GDB114" s="364"/>
      <c r="GDC114" s="364"/>
      <c r="GDD114" s="364"/>
      <c r="GDE114" s="364"/>
      <c r="GDF114" s="364"/>
      <c r="GDG114" s="364"/>
      <c r="GDH114" s="364"/>
      <c r="GDI114" s="364"/>
      <c r="GDJ114" s="364"/>
      <c r="GDK114" s="364"/>
      <c r="GDL114" s="364"/>
      <c r="GDM114" s="364"/>
      <c r="GDN114" s="364"/>
      <c r="GDO114" s="364"/>
      <c r="GDP114" s="364"/>
      <c r="GDQ114" s="364"/>
      <c r="GDR114" s="364"/>
      <c r="GDS114" s="364"/>
      <c r="GDT114" s="364"/>
      <c r="GDU114" s="364"/>
      <c r="GDV114" s="364"/>
      <c r="GDW114" s="364"/>
      <c r="GDX114" s="364"/>
      <c r="GDY114" s="364"/>
      <c r="GDZ114" s="364"/>
      <c r="GEA114" s="364"/>
      <c r="GEB114" s="364"/>
      <c r="GEC114" s="364"/>
      <c r="GED114" s="364"/>
      <c r="GEE114" s="364"/>
      <c r="GEF114" s="364"/>
      <c r="GEG114" s="364"/>
      <c r="GEH114" s="364"/>
      <c r="GEI114" s="364"/>
      <c r="GEJ114" s="364"/>
      <c r="GEK114" s="364"/>
      <c r="GEL114" s="364"/>
      <c r="GEM114" s="364"/>
      <c r="GEN114" s="364"/>
      <c r="GEO114" s="364"/>
      <c r="GEP114" s="364"/>
      <c r="GEQ114" s="364"/>
      <c r="GER114" s="364"/>
      <c r="GES114" s="364"/>
      <c r="GET114" s="364"/>
      <c r="GEU114" s="364"/>
      <c r="GEV114" s="364"/>
      <c r="GEW114" s="364"/>
      <c r="GEX114" s="364"/>
      <c r="GEY114" s="364"/>
      <c r="GEZ114" s="364"/>
      <c r="GFA114" s="364"/>
      <c r="GFB114" s="364"/>
      <c r="GFC114" s="364"/>
      <c r="GFD114" s="364"/>
      <c r="GFE114" s="364"/>
      <c r="GFF114" s="364"/>
      <c r="GFG114" s="364"/>
      <c r="GFH114" s="364"/>
      <c r="GFI114" s="364"/>
      <c r="GFJ114" s="364"/>
      <c r="GFK114" s="364"/>
      <c r="GFL114" s="364"/>
      <c r="GFM114" s="364"/>
      <c r="GFN114" s="364"/>
      <c r="GFO114" s="364"/>
      <c r="GFP114" s="364"/>
      <c r="GFQ114" s="364"/>
      <c r="GFR114" s="364"/>
      <c r="GFS114" s="364"/>
      <c r="GFT114" s="364"/>
      <c r="GFU114" s="364"/>
      <c r="GFV114" s="364"/>
      <c r="GFW114" s="364"/>
      <c r="GFX114" s="364"/>
      <c r="GFY114" s="364"/>
      <c r="GFZ114" s="364"/>
      <c r="GGA114" s="364"/>
      <c r="GGB114" s="364"/>
      <c r="GGC114" s="364"/>
      <c r="GGD114" s="364"/>
      <c r="GGE114" s="364"/>
      <c r="GGF114" s="364"/>
      <c r="GGG114" s="364"/>
      <c r="GGH114" s="364"/>
      <c r="GGI114" s="364"/>
      <c r="GGJ114" s="364"/>
      <c r="GGK114" s="364"/>
      <c r="GGL114" s="364"/>
      <c r="GGM114" s="364"/>
      <c r="GGN114" s="364"/>
      <c r="GGO114" s="364"/>
      <c r="GGP114" s="364"/>
      <c r="GGQ114" s="364"/>
      <c r="GGR114" s="364"/>
      <c r="GGS114" s="364"/>
      <c r="GGT114" s="364"/>
      <c r="GGU114" s="364"/>
      <c r="GGV114" s="364"/>
      <c r="GGW114" s="364"/>
      <c r="GGX114" s="364"/>
      <c r="GGY114" s="364"/>
      <c r="GGZ114" s="364"/>
      <c r="GHA114" s="364"/>
      <c r="GHB114" s="364"/>
      <c r="GHC114" s="364"/>
      <c r="GHD114" s="364"/>
      <c r="GHE114" s="364"/>
      <c r="GHF114" s="364"/>
      <c r="GHG114" s="364"/>
      <c r="GHH114" s="364"/>
      <c r="GHI114" s="364"/>
      <c r="GHJ114" s="364"/>
      <c r="GHK114" s="364"/>
      <c r="GHL114" s="364"/>
      <c r="GHM114" s="364"/>
      <c r="GHN114" s="364"/>
      <c r="GHO114" s="364"/>
      <c r="GHP114" s="364"/>
      <c r="GHQ114" s="364"/>
      <c r="GHR114" s="364"/>
      <c r="GHS114" s="364"/>
      <c r="GHT114" s="364"/>
      <c r="GHU114" s="364"/>
      <c r="GHV114" s="364"/>
      <c r="GHW114" s="364"/>
      <c r="GHX114" s="364"/>
      <c r="GHY114" s="364"/>
      <c r="GHZ114" s="364"/>
      <c r="GIA114" s="364"/>
      <c r="GIB114" s="364"/>
      <c r="GIC114" s="364"/>
      <c r="GID114" s="364"/>
      <c r="GIE114" s="364"/>
      <c r="GIF114" s="364"/>
      <c r="GIG114" s="364"/>
      <c r="GIH114" s="364"/>
      <c r="GII114" s="364"/>
      <c r="GIJ114" s="364"/>
      <c r="GIK114" s="364"/>
      <c r="GIL114" s="364"/>
      <c r="GIM114" s="364"/>
      <c r="GIN114" s="364"/>
      <c r="GIO114" s="364"/>
      <c r="GIP114" s="364"/>
      <c r="GIQ114" s="364"/>
      <c r="GIR114" s="364"/>
      <c r="GIS114" s="364"/>
      <c r="GIT114" s="364"/>
      <c r="GIU114" s="364"/>
      <c r="GIV114" s="364"/>
      <c r="GIW114" s="364"/>
      <c r="GIX114" s="364"/>
      <c r="GIY114" s="364"/>
      <c r="GIZ114" s="364"/>
      <c r="GJA114" s="364"/>
      <c r="GJB114" s="364"/>
      <c r="GJC114" s="364"/>
      <c r="GJD114" s="364"/>
      <c r="GJE114" s="364"/>
      <c r="GJF114" s="364"/>
      <c r="GJG114" s="364"/>
      <c r="GJH114" s="364"/>
      <c r="GJI114" s="364"/>
      <c r="GJJ114" s="364"/>
      <c r="GJK114" s="364"/>
      <c r="GJL114" s="364"/>
      <c r="GJM114" s="364"/>
      <c r="GJN114" s="364"/>
      <c r="GJO114" s="364"/>
      <c r="GJP114" s="364"/>
      <c r="GJQ114" s="364"/>
      <c r="GJR114" s="364"/>
      <c r="GJS114" s="364"/>
      <c r="GJT114" s="364"/>
      <c r="GJU114" s="364"/>
      <c r="GJV114" s="364"/>
      <c r="GJW114" s="364"/>
      <c r="GJX114" s="364"/>
      <c r="GJY114" s="364"/>
      <c r="GJZ114" s="364"/>
      <c r="GKA114" s="364"/>
      <c r="GKB114" s="364"/>
      <c r="GKC114" s="364"/>
      <c r="GKD114" s="364"/>
      <c r="GKE114" s="364"/>
      <c r="GKF114" s="364"/>
      <c r="GKG114" s="364"/>
      <c r="GKH114" s="364"/>
      <c r="GKI114" s="364"/>
      <c r="GKJ114" s="364"/>
      <c r="GKK114" s="364"/>
      <c r="GKL114" s="364"/>
      <c r="GKM114" s="364"/>
      <c r="GKN114" s="364"/>
      <c r="GKO114" s="364"/>
      <c r="GKP114" s="364"/>
      <c r="GKQ114" s="364"/>
      <c r="GKR114" s="364"/>
      <c r="GKS114" s="364"/>
      <c r="GKT114" s="364"/>
      <c r="GKU114" s="364"/>
      <c r="GKV114" s="364"/>
      <c r="GKW114" s="364"/>
      <c r="GKX114" s="364"/>
      <c r="GKY114" s="364"/>
      <c r="GKZ114" s="364"/>
      <c r="GLA114" s="364"/>
      <c r="GLB114" s="364"/>
      <c r="GLC114" s="364"/>
      <c r="GLD114" s="364"/>
      <c r="GLE114" s="364"/>
      <c r="GLF114" s="364"/>
      <c r="GLG114" s="364"/>
      <c r="GLH114" s="364"/>
      <c r="GLI114" s="364"/>
      <c r="GLJ114" s="364"/>
      <c r="GLK114" s="364"/>
      <c r="GLL114" s="364"/>
      <c r="GLM114" s="364"/>
      <c r="GLN114" s="364"/>
      <c r="GLO114" s="364"/>
      <c r="GLP114" s="364"/>
      <c r="GLQ114" s="364"/>
      <c r="GLR114" s="364"/>
      <c r="GLS114" s="364"/>
      <c r="GLT114" s="364"/>
      <c r="GLU114" s="364"/>
      <c r="GLV114" s="364"/>
      <c r="GLW114" s="364"/>
      <c r="GLX114" s="364"/>
      <c r="GLY114" s="364"/>
      <c r="GLZ114" s="364"/>
      <c r="GMA114" s="364"/>
      <c r="GMB114" s="364"/>
      <c r="GMC114" s="364"/>
      <c r="GMD114" s="364"/>
      <c r="GME114" s="364"/>
      <c r="GMF114" s="364"/>
      <c r="GMG114" s="364"/>
      <c r="GMH114" s="364"/>
      <c r="GMI114" s="364"/>
      <c r="GMJ114" s="364"/>
      <c r="GMK114" s="364"/>
      <c r="GML114" s="364"/>
      <c r="GMM114" s="364"/>
      <c r="GMN114" s="364"/>
      <c r="GMO114" s="364"/>
      <c r="GMP114" s="364"/>
      <c r="GMQ114" s="364"/>
      <c r="GMR114" s="364"/>
      <c r="GMS114" s="364"/>
      <c r="GMT114" s="364"/>
      <c r="GMU114" s="364"/>
      <c r="GMV114" s="364"/>
      <c r="GMW114" s="364"/>
      <c r="GMX114" s="364"/>
      <c r="GMY114" s="364"/>
      <c r="GMZ114" s="364"/>
      <c r="GNA114" s="364"/>
      <c r="GNB114" s="364"/>
      <c r="GNC114" s="364"/>
      <c r="GND114" s="364"/>
      <c r="GNE114" s="364"/>
      <c r="GNF114" s="364"/>
      <c r="GNG114" s="364"/>
      <c r="GNH114" s="364"/>
      <c r="GNI114" s="364"/>
      <c r="GNJ114" s="364"/>
      <c r="GNK114" s="364"/>
      <c r="GNL114" s="364"/>
      <c r="GNM114" s="364"/>
      <c r="GNN114" s="364"/>
      <c r="GNO114" s="364"/>
      <c r="GNP114" s="364"/>
      <c r="GNQ114" s="364"/>
      <c r="GNR114" s="364"/>
      <c r="GNS114" s="364"/>
      <c r="GNT114" s="364"/>
      <c r="GNU114" s="364"/>
      <c r="GNV114" s="364"/>
      <c r="GNW114" s="364"/>
      <c r="GNX114" s="364"/>
      <c r="GNY114" s="364"/>
      <c r="GNZ114" s="364"/>
      <c r="GOA114" s="364"/>
      <c r="GOB114" s="364"/>
      <c r="GOC114" s="364"/>
      <c r="GOD114" s="364"/>
      <c r="GOE114" s="364"/>
      <c r="GOF114" s="364"/>
      <c r="GOG114" s="364"/>
      <c r="GOH114" s="364"/>
      <c r="GOI114" s="364"/>
      <c r="GOJ114" s="364"/>
      <c r="GOK114" s="364"/>
      <c r="GOL114" s="364"/>
      <c r="GOM114" s="364"/>
      <c r="GON114" s="364"/>
      <c r="GOO114" s="364"/>
      <c r="GOP114" s="364"/>
      <c r="GOQ114" s="364"/>
      <c r="GOR114" s="364"/>
      <c r="GOS114" s="364"/>
      <c r="GOT114" s="364"/>
      <c r="GOU114" s="364"/>
      <c r="GOV114" s="364"/>
      <c r="GOW114" s="364"/>
      <c r="GOX114" s="364"/>
      <c r="GOY114" s="364"/>
      <c r="GOZ114" s="364"/>
      <c r="GPA114" s="364"/>
      <c r="GPB114" s="364"/>
      <c r="GPC114" s="364"/>
      <c r="GPD114" s="364"/>
      <c r="GPE114" s="364"/>
      <c r="GPF114" s="364"/>
      <c r="GPG114" s="364"/>
      <c r="GPH114" s="364"/>
      <c r="GPI114" s="364"/>
      <c r="GPJ114" s="364"/>
      <c r="GPK114" s="364"/>
      <c r="GPL114" s="364"/>
      <c r="GPM114" s="364"/>
      <c r="GPN114" s="364"/>
      <c r="GPO114" s="364"/>
      <c r="GPP114" s="364"/>
      <c r="GPQ114" s="364"/>
      <c r="GPR114" s="364"/>
      <c r="GPS114" s="364"/>
      <c r="GPT114" s="364"/>
      <c r="GPU114" s="364"/>
      <c r="GPV114" s="364"/>
      <c r="GPW114" s="364"/>
      <c r="GPX114" s="364"/>
      <c r="GPY114" s="364"/>
      <c r="GPZ114" s="364"/>
      <c r="GQA114" s="364"/>
      <c r="GQB114" s="364"/>
      <c r="GQC114" s="364"/>
      <c r="GQD114" s="364"/>
      <c r="GQE114" s="364"/>
      <c r="GQF114" s="364"/>
      <c r="GQG114" s="364"/>
      <c r="GQH114" s="364"/>
      <c r="GQI114" s="364"/>
      <c r="GQJ114" s="364"/>
      <c r="GQK114" s="364"/>
      <c r="GQL114" s="364"/>
      <c r="GQM114" s="364"/>
      <c r="GQN114" s="364"/>
      <c r="GQO114" s="364"/>
      <c r="GQP114" s="364"/>
      <c r="GQQ114" s="364"/>
      <c r="GQR114" s="364"/>
      <c r="GQS114" s="364"/>
      <c r="GQT114" s="364"/>
      <c r="GQU114" s="364"/>
      <c r="GQV114" s="364"/>
      <c r="GQW114" s="364"/>
      <c r="GQX114" s="364"/>
      <c r="GQY114" s="364"/>
      <c r="GQZ114" s="364"/>
      <c r="GRA114" s="364"/>
      <c r="GRB114" s="364"/>
      <c r="GRC114" s="364"/>
      <c r="GRD114" s="364"/>
      <c r="GRE114" s="364"/>
      <c r="GRF114" s="364"/>
      <c r="GRG114" s="364"/>
      <c r="GRH114" s="364"/>
      <c r="GRI114" s="364"/>
      <c r="GRJ114" s="364"/>
      <c r="GRK114" s="364"/>
      <c r="GRL114" s="364"/>
      <c r="GRM114" s="364"/>
      <c r="GRN114" s="364"/>
      <c r="GRO114" s="364"/>
      <c r="GRP114" s="364"/>
      <c r="GRQ114" s="364"/>
      <c r="GRR114" s="364"/>
      <c r="GRS114" s="364"/>
      <c r="GRT114" s="364"/>
      <c r="GRU114" s="364"/>
      <c r="GRV114" s="364"/>
      <c r="GRW114" s="364"/>
      <c r="GRX114" s="364"/>
      <c r="GRY114" s="364"/>
      <c r="GRZ114" s="364"/>
      <c r="GSA114" s="364"/>
      <c r="GSB114" s="364"/>
      <c r="GSC114" s="364"/>
      <c r="GSD114" s="364"/>
      <c r="GSE114" s="364"/>
      <c r="GSF114" s="364"/>
      <c r="GSG114" s="364"/>
      <c r="GSH114" s="364"/>
      <c r="GSI114" s="364"/>
      <c r="GSJ114" s="364"/>
      <c r="GSK114" s="364"/>
      <c r="GSL114" s="364"/>
      <c r="GSM114" s="364"/>
      <c r="GSN114" s="364"/>
      <c r="GSO114" s="364"/>
      <c r="GSP114" s="364"/>
      <c r="GSQ114" s="364"/>
      <c r="GSR114" s="364"/>
      <c r="GSS114" s="364"/>
      <c r="GST114" s="364"/>
      <c r="GSU114" s="364"/>
      <c r="GSV114" s="364"/>
      <c r="GSW114" s="364"/>
      <c r="GSX114" s="364"/>
      <c r="GSY114" s="364"/>
      <c r="GSZ114" s="364"/>
      <c r="GTA114" s="364"/>
      <c r="GTB114" s="364"/>
      <c r="GTC114" s="364"/>
      <c r="GTD114" s="364"/>
      <c r="GTE114" s="364"/>
      <c r="GTF114" s="364"/>
      <c r="GTG114" s="364"/>
      <c r="GTH114" s="364"/>
      <c r="GTI114" s="364"/>
      <c r="GTJ114" s="364"/>
      <c r="GTK114" s="364"/>
      <c r="GTL114" s="364"/>
      <c r="GTM114" s="364"/>
      <c r="GTN114" s="364"/>
      <c r="GTO114" s="364"/>
      <c r="GTP114" s="364"/>
      <c r="GTQ114" s="364"/>
      <c r="GTR114" s="364"/>
      <c r="GTS114" s="364"/>
      <c r="GTT114" s="364"/>
      <c r="GTU114" s="364"/>
      <c r="GTV114" s="364"/>
      <c r="GTW114" s="364"/>
      <c r="GTX114" s="364"/>
      <c r="GTY114" s="364"/>
      <c r="GTZ114" s="364"/>
      <c r="GUA114" s="364"/>
      <c r="GUB114" s="364"/>
      <c r="GUC114" s="364"/>
      <c r="GUD114" s="364"/>
      <c r="GUE114" s="364"/>
      <c r="GUF114" s="364"/>
      <c r="GUG114" s="364"/>
      <c r="GUH114" s="364"/>
      <c r="GUI114" s="364"/>
      <c r="GUJ114" s="364"/>
      <c r="GUK114" s="364"/>
      <c r="GUL114" s="364"/>
      <c r="GUM114" s="364"/>
      <c r="GUN114" s="364"/>
      <c r="GUO114" s="364"/>
      <c r="GUP114" s="364"/>
      <c r="GUQ114" s="364"/>
      <c r="GUR114" s="364"/>
      <c r="GUS114" s="364"/>
      <c r="GUT114" s="364"/>
      <c r="GUU114" s="364"/>
      <c r="GUV114" s="364"/>
      <c r="GUW114" s="364"/>
      <c r="GUX114" s="364"/>
      <c r="GUY114" s="364"/>
      <c r="GUZ114" s="364"/>
      <c r="GVA114" s="364"/>
      <c r="GVB114" s="364"/>
      <c r="GVC114" s="364"/>
      <c r="GVD114" s="364"/>
      <c r="GVE114" s="364"/>
      <c r="GVF114" s="364"/>
      <c r="GVG114" s="364"/>
      <c r="GVH114" s="364"/>
      <c r="GVI114" s="364"/>
      <c r="GVJ114" s="364"/>
      <c r="GVK114" s="364"/>
      <c r="GVL114" s="364"/>
      <c r="GVM114" s="364"/>
      <c r="GVN114" s="364"/>
      <c r="GVO114" s="364"/>
      <c r="GVP114" s="364"/>
      <c r="GVQ114" s="364"/>
      <c r="GVR114" s="364"/>
      <c r="GVS114" s="364"/>
      <c r="GVT114" s="364"/>
      <c r="GVU114" s="364"/>
      <c r="GVV114" s="364"/>
      <c r="GVW114" s="364"/>
      <c r="GVX114" s="364"/>
      <c r="GVY114" s="364"/>
      <c r="GVZ114" s="364"/>
      <c r="GWA114" s="364"/>
      <c r="GWB114" s="364"/>
      <c r="GWC114" s="364"/>
      <c r="GWD114" s="364"/>
      <c r="GWE114" s="364"/>
      <c r="GWF114" s="364"/>
      <c r="GWG114" s="364"/>
      <c r="GWH114" s="364"/>
      <c r="GWI114" s="364"/>
      <c r="GWJ114" s="364"/>
      <c r="GWK114" s="364"/>
      <c r="GWL114" s="364"/>
      <c r="GWM114" s="364"/>
      <c r="GWN114" s="364"/>
      <c r="GWO114" s="364"/>
      <c r="GWP114" s="364"/>
      <c r="GWQ114" s="364"/>
      <c r="GWR114" s="364"/>
      <c r="GWS114" s="364"/>
      <c r="GWT114" s="364"/>
      <c r="GWU114" s="364"/>
      <c r="GWV114" s="364"/>
      <c r="GWW114" s="364"/>
      <c r="GWX114" s="364"/>
      <c r="GWY114" s="364"/>
      <c r="GWZ114" s="364"/>
      <c r="GXA114" s="364"/>
      <c r="GXB114" s="364"/>
      <c r="GXC114" s="364"/>
      <c r="GXD114" s="364"/>
      <c r="GXE114" s="364"/>
      <c r="GXF114" s="364"/>
      <c r="GXG114" s="364"/>
      <c r="GXH114" s="364"/>
      <c r="GXI114" s="364"/>
      <c r="GXJ114" s="364"/>
      <c r="GXK114" s="364"/>
      <c r="GXL114" s="364"/>
      <c r="GXM114" s="364"/>
      <c r="GXN114" s="364"/>
      <c r="GXO114" s="364"/>
      <c r="GXP114" s="364"/>
      <c r="GXQ114" s="364"/>
      <c r="GXR114" s="364"/>
      <c r="GXS114" s="364"/>
      <c r="GXT114" s="364"/>
      <c r="GXU114" s="364"/>
      <c r="GXV114" s="364"/>
      <c r="GXW114" s="364"/>
      <c r="GXX114" s="364"/>
      <c r="GXY114" s="364"/>
      <c r="GXZ114" s="364"/>
      <c r="GYA114" s="364"/>
      <c r="GYB114" s="364"/>
      <c r="GYC114" s="364"/>
      <c r="GYD114" s="364"/>
      <c r="GYE114" s="364"/>
      <c r="GYF114" s="364"/>
      <c r="GYG114" s="364"/>
      <c r="GYH114" s="364"/>
      <c r="GYI114" s="364"/>
      <c r="GYJ114" s="364"/>
      <c r="GYK114" s="364"/>
      <c r="GYL114" s="364"/>
      <c r="GYM114" s="364"/>
      <c r="GYN114" s="364"/>
      <c r="GYO114" s="364"/>
      <c r="GYP114" s="364"/>
      <c r="GYQ114" s="364"/>
      <c r="GYR114" s="364"/>
      <c r="GYS114" s="364"/>
      <c r="GYT114" s="364"/>
      <c r="GYU114" s="364"/>
      <c r="GYV114" s="364"/>
      <c r="GYW114" s="364"/>
      <c r="GYX114" s="364"/>
      <c r="GYY114" s="364"/>
      <c r="GYZ114" s="364"/>
      <c r="GZA114" s="364"/>
      <c r="GZB114" s="364"/>
      <c r="GZC114" s="364"/>
      <c r="GZD114" s="364"/>
      <c r="GZE114" s="364"/>
      <c r="GZF114" s="364"/>
      <c r="GZG114" s="364"/>
      <c r="GZH114" s="364"/>
      <c r="GZI114" s="364"/>
      <c r="GZJ114" s="364"/>
      <c r="GZK114" s="364"/>
      <c r="GZL114" s="364"/>
      <c r="GZM114" s="364"/>
      <c r="GZN114" s="364"/>
      <c r="GZO114" s="364"/>
      <c r="GZP114" s="364"/>
      <c r="GZQ114" s="364"/>
      <c r="GZR114" s="364"/>
      <c r="GZS114" s="364"/>
      <c r="GZT114" s="364"/>
      <c r="GZU114" s="364"/>
      <c r="GZV114" s="364"/>
      <c r="GZW114" s="364"/>
      <c r="GZX114" s="364"/>
      <c r="GZY114" s="364"/>
      <c r="GZZ114" s="364"/>
      <c r="HAA114" s="364"/>
      <c r="HAB114" s="364"/>
      <c r="HAC114" s="364"/>
      <c r="HAD114" s="364"/>
      <c r="HAE114" s="364"/>
      <c r="HAF114" s="364"/>
      <c r="HAG114" s="364"/>
      <c r="HAH114" s="364"/>
      <c r="HAI114" s="364"/>
      <c r="HAJ114" s="364"/>
      <c r="HAK114" s="364"/>
      <c r="HAL114" s="364"/>
      <c r="HAM114" s="364"/>
      <c r="HAN114" s="364"/>
      <c r="HAO114" s="364"/>
      <c r="HAP114" s="364"/>
      <c r="HAQ114" s="364"/>
      <c r="HAR114" s="364"/>
      <c r="HAS114" s="364"/>
      <c r="HAT114" s="364"/>
      <c r="HAU114" s="364"/>
      <c r="HAV114" s="364"/>
      <c r="HAW114" s="364"/>
      <c r="HAX114" s="364"/>
      <c r="HAY114" s="364"/>
      <c r="HAZ114" s="364"/>
      <c r="HBA114" s="364"/>
      <c r="HBB114" s="364"/>
      <c r="HBC114" s="364"/>
      <c r="HBD114" s="364"/>
      <c r="HBE114" s="364"/>
      <c r="HBF114" s="364"/>
      <c r="HBG114" s="364"/>
      <c r="HBH114" s="364"/>
      <c r="HBI114" s="364"/>
      <c r="HBJ114" s="364"/>
      <c r="HBK114" s="364"/>
      <c r="HBL114" s="364"/>
      <c r="HBM114" s="364"/>
      <c r="HBN114" s="364"/>
      <c r="HBO114" s="364"/>
      <c r="HBP114" s="364"/>
      <c r="HBQ114" s="364"/>
      <c r="HBR114" s="364"/>
      <c r="HBS114" s="364"/>
      <c r="HBT114" s="364"/>
      <c r="HBU114" s="364"/>
      <c r="HBV114" s="364"/>
      <c r="HBW114" s="364"/>
      <c r="HBX114" s="364"/>
      <c r="HBY114" s="364"/>
      <c r="HBZ114" s="364"/>
      <c r="HCA114" s="364"/>
      <c r="HCB114" s="364"/>
      <c r="HCC114" s="364"/>
      <c r="HCD114" s="364"/>
      <c r="HCE114" s="364"/>
      <c r="HCF114" s="364"/>
      <c r="HCG114" s="364"/>
      <c r="HCH114" s="364"/>
      <c r="HCI114" s="364"/>
      <c r="HCJ114" s="364"/>
      <c r="HCK114" s="364"/>
      <c r="HCL114" s="364"/>
      <c r="HCM114" s="364"/>
      <c r="HCN114" s="364"/>
      <c r="HCO114" s="364"/>
      <c r="HCP114" s="364"/>
      <c r="HCQ114" s="364"/>
      <c r="HCR114" s="364"/>
      <c r="HCS114" s="364"/>
      <c r="HCT114" s="364"/>
      <c r="HCU114" s="364"/>
      <c r="HCV114" s="364"/>
      <c r="HCW114" s="364"/>
      <c r="HCX114" s="364"/>
      <c r="HCY114" s="364"/>
      <c r="HCZ114" s="364"/>
      <c r="HDA114" s="364"/>
      <c r="HDB114" s="364"/>
      <c r="HDC114" s="364"/>
      <c r="HDD114" s="364"/>
      <c r="HDE114" s="364"/>
      <c r="HDF114" s="364"/>
      <c r="HDG114" s="364"/>
      <c r="HDH114" s="364"/>
      <c r="HDI114" s="364"/>
      <c r="HDJ114" s="364"/>
      <c r="HDK114" s="364"/>
      <c r="HDL114" s="364"/>
      <c r="HDM114" s="364"/>
      <c r="HDN114" s="364"/>
      <c r="HDO114" s="364"/>
      <c r="HDP114" s="364"/>
      <c r="HDQ114" s="364"/>
      <c r="HDR114" s="364"/>
      <c r="HDS114" s="364"/>
      <c r="HDT114" s="364"/>
      <c r="HDU114" s="364"/>
      <c r="HDV114" s="364"/>
      <c r="HDW114" s="364"/>
      <c r="HDX114" s="364"/>
      <c r="HDY114" s="364"/>
      <c r="HDZ114" s="364"/>
      <c r="HEA114" s="364"/>
      <c r="HEB114" s="364"/>
      <c r="HEC114" s="364"/>
      <c r="HED114" s="364"/>
      <c r="HEE114" s="364"/>
      <c r="HEF114" s="364"/>
      <c r="HEG114" s="364"/>
      <c r="HEH114" s="364"/>
      <c r="HEI114" s="364"/>
      <c r="HEJ114" s="364"/>
      <c r="HEK114" s="364"/>
      <c r="HEL114" s="364"/>
      <c r="HEM114" s="364"/>
      <c r="HEN114" s="364"/>
      <c r="HEO114" s="364"/>
      <c r="HEP114" s="364"/>
      <c r="HEQ114" s="364"/>
      <c r="HER114" s="364"/>
      <c r="HES114" s="364"/>
      <c r="HET114" s="364"/>
      <c r="HEU114" s="364"/>
      <c r="HEV114" s="364"/>
      <c r="HEW114" s="364"/>
      <c r="HEX114" s="364"/>
      <c r="HEY114" s="364"/>
      <c r="HEZ114" s="364"/>
      <c r="HFA114" s="364"/>
      <c r="HFB114" s="364"/>
      <c r="HFC114" s="364"/>
      <c r="HFD114" s="364"/>
      <c r="HFE114" s="364"/>
      <c r="HFF114" s="364"/>
      <c r="HFG114" s="364"/>
      <c r="HFH114" s="364"/>
      <c r="HFI114" s="364"/>
      <c r="HFJ114" s="364"/>
      <c r="HFK114" s="364"/>
      <c r="HFL114" s="364"/>
      <c r="HFM114" s="364"/>
      <c r="HFN114" s="364"/>
      <c r="HFO114" s="364"/>
      <c r="HFP114" s="364"/>
      <c r="HFQ114" s="364"/>
      <c r="HFR114" s="364"/>
      <c r="HFS114" s="364"/>
      <c r="HFT114" s="364"/>
      <c r="HFU114" s="364"/>
      <c r="HFV114" s="364"/>
      <c r="HFW114" s="364"/>
      <c r="HFX114" s="364"/>
      <c r="HFY114" s="364"/>
      <c r="HFZ114" s="364"/>
      <c r="HGA114" s="364"/>
      <c r="HGB114" s="364"/>
      <c r="HGC114" s="364"/>
      <c r="HGD114" s="364"/>
      <c r="HGE114" s="364"/>
      <c r="HGF114" s="364"/>
      <c r="HGG114" s="364"/>
      <c r="HGH114" s="364"/>
      <c r="HGI114" s="364"/>
      <c r="HGJ114" s="364"/>
      <c r="HGK114" s="364"/>
      <c r="HGL114" s="364"/>
      <c r="HGM114" s="364"/>
      <c r="HGN114" s="364"/>
      <c r="HGO114" s="364"/>
      <c r="HGP114" s="364"/>
      <c r="HGQ114" s="364"/>
      <c r="HGR114" s="364"/>
      <c r="HGS114" s="364"/>
      <c r="HGT114" s="364"/>
      <c r="HGU114" s="364"/>
      <c r="HGV114" s="364"/>
      <c r="HGW114" s="364"/>
      <c r="HGX114" s="364"/>
      <c r="HGY114" s="364"/>
      <c r="HGZ114" s="364"/>
      <c r="HHA114" s="364"/>
      <c r="HHB114" s="364"/>
      <c r="HHC114" s="364"/>
      <c r="HHD114" s="364"/>
      <c r="HHE114" s="364"/>
      <c r="HHF114" s="364"/>
      <c r="HHG114" s="364"/>
      <c r="HHH114" s="364"/>
      <c r="HHI114" s="364"/>
      <c r="HHJ114" s="364"/>
      <c r="HHK114" s="364"/>
      <c r="HHL114" s="364"/>
      <c r="HHM114" s="364"/>
      <c r="HHN114" s="364"/>
      <c r="HHO114" s="364"/>
      <c r="HHP114" s="364"/>
      <c r="HHQ114" s="364"/>
      <c r="HHR114" s="364"/>
      <c r="HHS114" s="364"/>
      <c r="HHT114" s="364"/>
      <c r="HHU114" s="364"/>
      <c r="HHV114" s="364"/>
      <c r="HHW114" s="364"/>
      <c r="HHX114" s="364"/>
      <c r="HHY114" s="364"/>
      <c r="HHZ114" s="364"/>
      <c r="HIA114" s="364"/>
      <c r="HIB114" s="364"/>
      <c r="HIC114" s="364"/>
      <c r="HID114" s="364"/>
      <c r="HIE114" s="364"/>
      <c r="HIF114" s="364"/>
      <c r="HIG114" s="364"/>
      <c r="HIH114" s="364"/>
      <c r="HII114" s="364"/>
      <c r="HIJ114" s="364"/>
      <c r="HIK114" s="364"/>
      <c r="HIL114" s="364"/>
      <c r="HIM114" s="364"/>
      <c r="HIN114" s="364"/>
      <c r="HIO114" s="364"/>
      <c r="HIP114" s="364"/>
      <c r="HIQ114" s="364"/>
      <c r="HIR114" s="364"/>
      <c r="HIS114" s="364"/>
      <c r="HIT114" s="364"/>
      <c r="HIU114" s="364"/>
      <c r="HIV114" s="364"/>
      <c r="HIW114" s="364"/>
      <c r="HIX114" s="364"/>
      <c r="HIY114" s="364"/>
      <c r="HIZ114" s="364"/>
      <c r="HJA114" s="364"/>
      <c r="HJB114" s="364"/>
      <c r="HJC114" s="364"/>
      <c r="HJD114" s="364"/>
      <c r="HJE114" s="364"/>
      <c r="HJF114" s="364"/>
      <c r="HJG114" s="364"/>
      <c r="HJH114" s="364"/>
      <c r="HJI114" s="364"/>
      <c r="HJJ114" s="364"/>
      <c r="HJK114" s="364"/>
      <c r="HJL114" s="364"/>
      <c r="HJM114" s="364"/>
      <c r="HJN114" s="364"/>
      <c r="HJO114" s="364"/>
      <c r="HJP114" s="364"/>
      <c r="HJQ114" s="364"/>
      <c r="HJR114" s="364"/>
      <c r="HJS114" s="364"/>
      <c r="HJT114" s="364"/>
      <c r="HJU114" s="364"/>
      <c r="HJV114" s="364"/>
      <c r="HJW114" s="364"/>
      <c r="HJX114" s="364"/>
      <c r="HJY114" s="364"/>
      <c r="HJZ114" s="364"/>
      <c r="HKA114" s="364"/>
      <c r="HKB114" s="364"/>
      <c r="HKC114" s="364"/>
      <c r="HKD114" s="364"/>
      <c r="HKE114" s="364"/>
      <c r="HKF114" s="364"/>
      <c r="HKG114" s="364"/>
      <c r="HKH114" s="364"/>
      <c r="HKI114" s="364"/>
      <c r="HKJ114" s="364"/>
      <c r="HKK114" s="364"/>
      <c r="HKL114" s="364"/>
      <c r="HKM114" s="364"/>
      <c r="HKN114" s="364"/>
      <c r="HKO114" s="364"/>
      <c r="HKP114" s="364"/>
      <c r="HKQ114" s="364"/>
      <c r="HKR114" s="364"/>
      <c r="HKS114" s="364"/>
      <c r="HKT114" s="364"/>
      <c r="HKU114" s="364"/>
      <c r="HKV114" s="364"/>
      <c r="HKW114" s="364"/>
      <c r="HKX114" s="364"/>
      <c r="HKY114" s="364"/>
      <c r="HKZ114" s="364"/>
      <c r="HLA114" s="364"/>
      <c r="HLB114" s="364"/>
      <c r="HLC114" s="364"/>
      <c r="HLD114" s="364"/>
      <c r="HLE114" s="364"/>
      <c r="HLF114" s="364"/>
      <c r="HLG114" s="364"/>
      <c r="HLH114" s="364"/>
      <c r="HLI114" s="364"/>
      <c r="HLJ114" s="364"/>
      <c r="HLK114" s="364"/>
      <c r="HLL114" s="364"/>
      <c r="HLM114" s="364"/>
      <c r="HLN114" s="364"/>
      <c r="HLO114" s="364"/>
      <c r="HLP114" s="364"/>
      <c r="HLQ114" s="364"/>
      <c r="HLR114" s="364"/>
      <c r="HLS114" s="364"/>
      <c r="HLT114" s="364"/>
      <c r="HLU114" s="364"/>
      <c r="HLV114" s="364"/>
      <c r="HLW114" s="364"/>
      <c r="HLX114" s="364"/>
      <c r="HLY114" s="364"/>
      <c r="HLZ114" s="364"/>
      <c r="HMA114" s="364"/>
      <c r="HMB114" s="364"/>
      <c r="HMC114" s="364"/>
      <c r="HMD114" s="364"/>
      <c r="HME114" s="364"/>
      <c r="HMF114" s="364"/>
      <c r="HMG114" s="364"/>
      <c r="HMH114" s="364"/>
      <c r="HMI114" s="364"/>
      <c r="HMJ114" s="364"/>
      <c r="HMK114" s="364"/>
      <c r="HML114" s="364"/>
      <c r="HMM114" s="364"/>
      <c r="HMN114" s="364"/>
      <c r="HMO114" s="364"/>
      <c r="HMP114" s="364"/>
      <c r="HMQ114" s="364"/>
      <c r="HMR114" s="364"/>
      <c r="HMS114" s="364"/>
      <c r="HMT114" s="364"/>
      <c r="HMU114" s="364"/>
      <c r="HMV114" s="364"/>
      <c r="HMW114" s="364"/>
      <c r="HMX114" s="364"/>
      <c r="HMY114" s="364"/>
      <c r="HMZ114" s="364"/>
      <c r="HNA114" s="364"/>
      <c r="HNB114" s="364"/>
      <c r="HNC114" s="364"/>
      <c r="HND114" s="364"/>
      <c r="HNE114" s="364"/>
      <c r="HNF114" s="364"/>
      <c r="HNG114" s="364"/>
      <c r="HNH114" s="364"/>
      <c r="HNI114" s="364"/>
      <c r="HNJ114" s="364"/>
      <c r="HNK114" s="364"/>
      <c r="HNL114" s="364"/>
      <c r="HNM114" s="364"/>
      <c r="HNN114" s="364"/>
      <c r="HNO114" s="364"/>
      <c r="HNP114" s="364"/>
      <c r="HNQ114" s="364"/>
      <c r="HNR114" s="364"/>
      <c r="HNS114" s="364"/>
      <c r="HNT114" s="364"/>
      <c r="HNU114" s="364"/>
      <c r="HNV114" s="364"/>
      <c r="HNW114" s="364"/>
      <c r="HNX114" s="364"/>
      <c r="HNY114" s="364"/>
      <c r="HNZ114" s="364"/>
      <c r="HOA114" s="364"/>
      <c r="HOB114" s="364"/>
      <c r="HOC114" s="364"/>
      <c r="HOD114" s="364"/>
      <c r="HOE114" s="364"/>
      <c r="HOF114" s="364"/>
      <c r="HOG114" s="364"/>
      <c r="HOH114" s="364"/>
      <c r="HOI114" s="364"/>
      <c r="HOJ114" s="364"/>
      <c r="HOK114" s="364"/>
      <c r="HOL114" s="364"/>
      <c r="HOM114" s="364"/>
      <c r="HON114" s="364"/>
      <c r="HOO114" s="364"/>
      <c r="HOP114" s="364"/>
      <c r="HOQ114" s="364"/>
      <c r="HOR114" s="364"/>
      <c r="HOS114" s="364"/>
      <c r="HOT114" s="364"/>
      <c r="HOU114" s="364"/>
      <c r="HOV114" s="364"/>
      <c r="HOW114" s="364"/>
      <c r="HOX114" s="364"/>
      <c r="HOY114" s="364"/>
      <c r="HOZ114" s="364"/>
      <c r="HPA114" s="364"/>
      <c r="HPB114" s="364"/>
      <c r="HPC114" s="364"/>
      <c r="HPD114" s="364"/>
      <c r="HPE114" s="364"/>
      <c r="HPF114" s="364"/>
      <c r="HPG114" s="364"/>
      <c r="HPH114" s="364"/>
      <c r="HPI114" s="364"/>
      <c r="HPJ114" s="364"/>
      <c r="HPK114" s="364"/>
      <c r="HPL114" s="364"/>
      <c r="HPM114" s="364"/>
      <c r="HPN114" s="364"/>
      <c r="HPO114" s="364"/>
      <c r="HPP114" s="364"/>
      <c r="HPQ114" s="364"/>
      <c r="HPR114" s="364"/>
      <c r="HPS114" s="364"/>
      <c r="HPT114" s="364"/>
      <c r="HPU114" s="364"/>
      <c r="HPV114" s="364"/>
      <c r="HPW114" s="364"/>
      <c r="HPX114" s="364"/>
      <c r="HPY114" s="364"/>
      <c r="HPZ114" s="364"/>
      <c r="HQA114" s="364"/>
      <c r="HQB114" s="364"/>
      <c r="HQC114" s="364"/>
      <c r="HQD114" s="364"/>
      <c r="HQE114" s="364"/>
      <c r="HQF114" s="364"/>
      <c r="HQG114" s="364"/>
      <c r="HQH114" s="364"/>
      <c r="HQI114" s="364"/>
      <c r="HQJ114" s="364"/>
      <c r="HQK114" s="364"/>
      <c r="HQL114" s="364"/>
      <c r="HQM114" s="364"/>
      <c r="HQN114" s="364"/>
      <c r="HQO114" s="364"/>
      <c r="HQP114" s="364"/>
      <c r="HQQ114" s="364"/>
      <c r="HQR114" s="364"/>
      <c r="HQS114" s="364"/>
      <c r="HQT114" s="364"/>
      <c r="HQU114" s="364"/>
      <c r="HQV114" s="364"/>
      <c r="HQW114" s="364"/>
      <c r="HQX114" s="364"/>
      <c r="HQY114" s="364"/>
      <c r="HQZ114" s="364"/>
      <c r="HRA114" s="364"/>
      <c r="HRB114" s="364"/>
      <c r="HRC114" s="364"/>
      <c r="HRD114" s="364"/>
      <c r="HRE114" s="364"/>
      <c r="HRF114" s="364"/>
      <c r="HRG114" s="364"/>
      <c r="HRH114" s="364"/>
      <c r="HRI114" s="364"/>
      <c r="HRJ114" s="364"/>
      <c r="HRK114" s="364"/>
      <c r="HRL114" s="364"/>
      <c r="HRM114" s="364"/>
      <c r="HRN114" s="364"/>
      <c r="HRO114" s="364"/>
      <c r="HRP114" s="364"/>
      <c r="HRQ114" s="364"/>
      <c r="HRR114" s="364"/>
      <c r="HRS114" s="364"/>
      <c r="HRT114" s="364"/>
      <c r="HRU114" s="364"/>
      <c r="HRV114" s="364"/>
      <c r="HRW114" s="364"/>
      <c r="HRX114" s="364"/>
      <c r="HRY114" s="364"/>
      <c r="HRZ114" s="364"/>
      <c r="HSA114" s="364"/>
      <c r="HSB114" s="364"/>
      <c r="HSC114" s="364"/>
      <c r="HSD114" s="364"/>
      <c r="HSE114" s="364"/>
      <c r="HSF114" s="364"/>
      <c r="HSG114" s="364"/>
      <c r="HSH114" s="364"/>
      <c r="HSI114" s="364"/>
      <c r="HSJ114" s="364"/>
      <c r="HSK114" s="364"/>
      <c r="HSL114" s="364"/>
      <c r="HSM114" s="364"/>
      <c r="HSN114" s="364"/>
      <c r="HSO114" s="364"/>
      <c r="HSP114" s="364"/>
      <c r="HSQ114" s="364"/>
      <c r="HSR114" s="364"/>
      <c r="HSS114" s="364"/>
      <c r="HST114" s="364"/>
      <c r="HSU114" s="364"/>
      <c r="HSV114" s="364"/>
      <c r="HSW114" s="364"/>
      <c r="HSX114" s="364"/>
      <c r="HSY114" s="364"/>
      <c r="HSZ114" s="364"/>
      <c r="HTA114" s="364"/>
      <c r="HTB114" s="364"/>
      <c r="HTC114" s="364"/>
      <c r="HTD114" s="364"/>
      <c r="HTE114" s="364"/>
      <c r="HTF114" s="364"/>
      <c r="HTG114" s="364"/>
      <c r="HTH114" s="364"/>
      <c r="HTI114" s="364"/>
      <c r="HTJ114" s="364"/>
      <c r="HTK114" s="364"/>
      <c r="HTL114" s="364"/>
      <c r="HTM114" s="364"/>
      <c r="HTN114" s="364"/>
      <c r="HTO114" s="364"/>
      <c r="HTP114" s="364"/>
      <c r="HTQ114" s="364"/>
      <c r="HTR114" s="364"/>
      <c r="HTS114" s="364"/>
      <c r="HTT114" s="364"/>
      <c r="HTU114" s="364"/>
      <c r="HTV114" s="364"/>
      <c r="HTW114" s="364"/>
      <c r="HTX114" s="364"/>
      <c r="HTY114" s="364"/>
      <c r="HTZ114" s="364"/>
      <c r="HUA114" s="364"/>
      <c r="HUB114" s="364"/>
      <c r="HUC114" s="364"/>
      <c r="HUD114" s="364"/>
      <c r="HUE114" s="364"/>
      <c r="HUF114" s="364"/>
      <c r="HUG114" s="364"/>
      <c r="HUH114" s="364"/>
      <c r="HUI114" s="364"/>
      <c r="HUJ114" s="364"/>
      <c r="HUK114" s="364"/>
      <c r="HUL114" s="364"/>
      <c r="HUM114" s="364"/>
      <c r="HUN114" s="364"/>
      <c r="HUO114" s="364"/>
      <c r="HUP114" s="364"/>
      <c r="HUQ114" s="364"/>
      <c r="HUR114" s="364"/>
      <c r="HUS114" s="364"/>
      <c r="HUT114" s="364"/>
      <c r="HUU114" s="364"/>
      <c r="HUV114" s="364"/>
      <c r="HUW114" s="364"/>
      <c r="HUX114" s="364"/>
      <c r="HUY114" s="364"/>
      <c r="HUZ114" s="364"/>
      <c r="HVA114" s="364"/>
      <c r="HVB114" s="364"/>
      <c r="HVC114" s="364"/>
      <c r="HVD114" s="364"/>
      <c r="HVE114" s="364"/>
      <c r="HVF114" s="364"/>
      <c r="HVG114" s="364"/>
      <c r="HVH114" s="364"/>
      <c r="HVI114" s="364"/>
      <c r="HVJ114" s="364"/>
      <c r="HVK114" s="364"/>
      <c r="HVL114" s="364"/>
      <c r="HVM114" s="364"/>
      <c r="HVN114" s="364"/>
      <c r="HVO114" s="364"/>
      <c r="HVP114" s="364"/>
      <c r="HVQ114" s="364"/>
      <c r="HVR114" s="364"/>
      <c r="HVS114" s="364"/>
      <c r="HVT114" s="364"/>
      <c r="HVU114" s="364"/>
      <c r="HVV114" s="364"/>
      <c r="HVW114" s="364"/>
      <c r="HVX114" s="364"/>
      <c r="HVY114" s="364"/>
      <c r="HVZ114" s="364"/>
      <c r="HWA114" s="364"/>
      <c r="HWB114" s="364"/>
      <c r="HWC114" s="364"/>
      <c r="HWD114" s="364"/>
      <c r="HWE114" s="364"/>
      <c r="HWF114" s="364"/>
      <c r="HWG114" s="364"/>
      <c r="HWH114" s="364"/>
      <c r="HWI114" s="364"/>
      <c r="HWJ114" s="364"/>
      <c r="HWK114" s="364"/>
      <c r="HWL114" s="364"/>
      <c r="HWM114" s="364"/>
      <c r="HWN114" s="364"/>
      <c r="HWO114" s="364"/>
      <c r="HWP114" s="364"/>
      <c r="HWQ114" s="364"/>
      <c r="HWR114" s="364"/>
      <c r="HWS114" s="364"/>
      <c r="HWT114" s="364"/>
      <c r="HWU114" s="364"/>
      <c r="HWV114" s="364"/>
      <c r="HWW114" s="364"/>
      <c r="HWX114" s="364"/>
      <c r="HWY114" s="364"/>
      <c r="HWZ114" s="364"/>
      <c r="HXA114" s="364"/>
      <c r="HXB114" s="364"/>
      <c r="HXC114" s="364"/>
      <c r="HXD114" s="364"/>
      <c r="HXE114" s="364"/>
      <c r="HXF114" s="364"/>
      <c r="HXG114" s="364"/>
      <c r="HXH114" s="364"/>
      <c r="HXI114" s="364"/>
      <c r="HXJ114" s="364"/>
      <c r="HXK114" s="364"/>
      <c r="HXL114" s="364"/>
      <c r="HXM114" s="364"/>
      <c r="HXN114" s="364"/>
      <c r="HXO114" s="364"/>
      <c r="HXP114" s="364"/>
      <c r="HXQ114" s="364"/>
      <c r="HXR114" s="364"/>
      <c r="HXS114" s="364"/>
      <c r="HXT114" s="364"/>
      <c r="HXU114" s="364"/>
      <c r="HXV114" s="364"/>
      <c r="HXW114" s="364"/>
      <c r="HXX114" s="364"/>
      <c r="HXY114" s="364"/>
      <c r="HXZ114" s="364"/>
      <c r="HYA114" s="364"/>
      <c r="HYB114" s="364"/>
      <c r="HYC114" s="364"/>
      <c r="HYD114" s="364"/>
      <c r="HYE114" s="364"/>
      <c r="HYF114" s="364"/>
      <c r="HYG114" s="364"/>
      <c r="HYH114" s="364"/>
      <c r="HYI114" s="364"/>
      <c r="HYJ114" s="364"/>
      <c r="HYK114" s="364"/>
      <c r="HYL114" s="364"/>
      <c r="HYM114" s="364"/>
      <c r="HYN114" s="364"/>
      <c r="HYO114" s="364"/>
      <c r="HYP114" s="364"/>
      <c r="HYQ114" s="364"/>
      <c r="HYR114" s="364"/>
      <c r="HYS114" s="364"/>
      <c r="HYT114" s="364"/>
      <c r="HYU114" s="364"/>
      <c r="HYV114" s="364"/>
      <c r="HYW114" s="364"/>
      <c r="HYX114" s="364"/>
      <c r="HYY114" s="364"/>
      <c r="HYZ114" s="364"/>
      <c r="HZA114" s="364"/>
      <c r="HZB114" s="364"/>
      <c r="HZC114" s="364"/>
      <c r="HZD114" s="364"/>
      <c r="HZE114" s="364"/>
      <c r="HZF114" s="364"/>
      <c r="HZG114" s="364"/>
      <c r="HZH114" s="364"/>
      <c r="HZI114" s="364"/>
      <c r="HZJ114" s="364"/>
      <c r="HZK114" s="364"/>
      <c r="HZL114" s="364"/>
      <c r="HZM114" s="364"/>
      <c r="HZN114" s="364"/>
      <c r="HZO114" s="364"/>
      <c r="HZP114" s="364"/>
      <c r="HZQ114" s="364"/>
      <c r="HZR114" s="364"/>
      <c r="HZS114" s="364"/>
      <c r="HZT114" s="364"/>
      <c r="HZU114" s="364"/>
      <c r="HZV114" s="364"/>
      <c r="HZW114" s="364"/>
      <c r="HZX114" s="364"/>
      <c r="HZY114" s="364"/>
      <c r="HZZ114" s="364"/>
      <c r="IAA114" s="364"/>
      <c r="IAB114" s="364"/>
      <c r="IAC114" s="364"/>
      <c r="IAD114" s="364"/>
      <c r="IAE114" s="364"/>
      <c r="IAF114" s="364"/>
      <c r="IAG114" s="364"/>
      <c r="IAH114" s="364"/>
      <c r="IAI114" s="364"/>
      <c r="IAJ114" s="364"/>
      <c r="IAK114" s="364"/>
      <c r="IAL114" s="364"/>
      <c r="IAM114" s="364"/>
      <c r="IAN114" s="364"/>
      <c r="IAO114" s="364"/>
      <c r="IAP114" s="364"/>
      <c r="IAQ114" s="364"/>
      <c r="IAR114" s="364"/>
      <c r="IAS114" s="364"/>
      <c r="IAT114" s="364"/>
      <c r="IAU114" s="364"/>
      <c r="IAV114" s="364"/>
      <c r="IAW114" s="364"/>
      <c r="IAX114" s="364"/>
      <c r="IAY114" s="364"/>
      <c r="IAZ114" s="364"/>
      <c r="IBA114" s="364"/>
      <c r="IBB114" s="364"/>
      <c r="IBC114" s="364"/>
      <c r="IBD114" s="364"/>
      <c r="IBE114" s="364"/>
      <c r="IBF114" s="364"/>
      <c r="IBG114" s="364"/>
      <c r="IBH114" s="364"/>
      <c r="IBI114" s="364"/>
      <c r="IBJ114" s="364"/>
      <c r="IBK114" s="364"/>
      <c r="IBL114" s="364"/>
      <c r="IBM114" s="364"/>
      <c r="IBN114" s="364"/>
      <c r="IBO114" s="364"/>
      <c r="IBP114" s="364"/>
      <c r="IBQ114" s="364"/>
      <c r="IBR114" s="364"/>
      <c r="IBS114" s="364"/>
      <c r="IBT114" s="364"/>
      <c r="IBU114" s="364"/>
      <c r="IBV114" s="364"/>
      <c r="IBW114" s="364"/>
      <c r="IBX114" s="364"/>
      <c r="IBY114" s="364"/>
      <c r="IBZ114" s="364"/>
      <c r="ICA114" s="364"/>
      <c r="ICB114" s="364"/>
      <c r="ICC114" s="364"/>
      <c r="ICD114" s="364"/>
      <c r="ICE114" s="364"/>
      <c r="ICF114" s="364"/>
      <c r="ICG114" s="364"/>
      <c r="ICH114" s="364"/>
      <c r="ICI114" s="364"/>
      <c r="ICJ114" s="364"/>
      <c r="ICK114" s="364"/>
      <c r="ICL114" s="364"/>
      <c r="ICM114" s="364"/>
      <c r="ICN114" s="364"/>
      <c r="ICO114" s="364"/>
      <c r="ICP114" s="364"/>
      <c r="ICQ114" s="364"/>
      <c r="ICR114" s="364"/>
      <c r="ICS114" s="364"/>
      <c r="ICT114" s="364"/>
      <c r="ICU114" s="364"/>
      <c r="ICV114" s="364"/>
      <c r="ICW114" s="364"/>
      <c r="ICX114" s="364"/>
      <c r="ICY114" s="364"/>
      <c r="ICZ114" s="364"/>
      <c r="IDA114" s="364"/>
      <c r="IDB114" s="364"/>
      <c r="IDC114" s="364"/>
      <c r="IDD114" s="364"/>
      <c r="IDE114" s="364"/>
      <c r="IDF114" s="364"/>
      <c r="IDG114" s="364"/>
      <c r="IDH114" s="364"/>
      <c r="IDI114" s="364"/>
      <c r="IDJ114" s="364"/>
      <c r="IDK114" s="364"/>
      <c r="IDL114" s="364"/>
      <c r="IDM114" s="364"/>
      <c r="IDN114" s="364"/>
      <c r="IDO114" s="364"/>
      <c r="IDP114" s="364"/>
      <c r="IDQ114" s="364"/>
      <c r="IDR114" s="364"/>
      <c r="IDS114" s="364"/>
      <c r="IDT114" s="364"/>
      <c r="IDU114" s="364"/>
      <c r="IDV114" s="364"/>
      <c r="IDW114" s="364"/>
      <c r="IDX114" s="364"/>
      <c r="IDY114" s="364"/>
      <c r="IDZ114" s="364"/>
      <c r="IEA114" s="364"/>
      <c r="IEB114" s="364"/>
      <c r="IEC114" s="364"/>
      <c r="IED114" s="364"/>
      <c r="IEE114" s="364"/>
      <c r="IEF114" s="364"/>
      <c r="IEG114" s="364"/>
      <c r="IEH114" s="364"/>
      <c r="IEI114" s="364"/>
      <c r="IEJ114" s="364"/>
      <c r="IEK114" s="364"/>
      <c r="IEL114" s="364"/>
      <c r="IEM114" s="364"/>
      <c r="IEN114" s="364"/>
      <c r="IEO114" s="364"/>
      <c r="IEP114" s="364"/>
      <c r="IEQ114" s="364"/>
      <c r="IER114" s="364"/>
      <c r="IES114" s="364"/>
      <c r="IET114" s="364"/>
      <c r="IEU114" s="364"/>
      <c r="IEV114" s="364"/>
      <c r="IEW114" s="364"/>
      <c r="IEX114" s="364"/>
      <c r="IEY114" s="364"/>
      <c r="IEZ114" s="364"/>
      <c r="IFA114" s="364"/>
      <c r="IFB114" s="364"/>
      <c r="IFC114" s="364"/>
      <c r="IFD114" s="364"/>
      <c r="IFE114" s="364"/>
      <c r="IFF114" s="364"/>
      <c r="IFG114" s="364"/>
      <c r="IFH114" s="364"/>
      <c r="IFI114" s="364"/>
      <c r="IFJ114" s="364"/>
      <c r="IFK114" s="364"/>
      <c r="IFL114" s="364"/>
      <c r="IFM114" s="364"/>
      <c r="IFN114" s="364"/>
      <c r="IFO114" s="364"/>
      <c r="IFP114" s="364"/>
      <c r="IFQ114" s="364"/>
      <c r="IFR114" s="364"/>
      <c r="IFS114" s="364"/>
      <c r="IFT114" s="364"/>
      <c r="IFU114" s="364"/>
      <c r="IFV114" s="364"/>
      <c r="IFW114" s="364"/>
      <c r="IFX114" s="364"/>
      <c r="IFY114" s="364"/>
      <c r="IFZ114" s="364"/>
      <c r="IGA114" s="364"/>
      <c r="IGB114" s="364"/>
      <c r="IGC114" s="364"/>
      <c r="IGD114" s="364"/>
      <c r="IGE114" s="364"/>
      <c r="IGF114" s="364"/>
      <c r="IGG114" s="364"/>
      <c r="IGH114" s="364"/>
      <c r="IGI114" s="364"/>
      <c r="IGJ114" s="364"/>
      <c r="IGK114" s="364"/>
      <c r="IGL114" s="364"/>
      <c r="IGM114" s="364"/>
      <c r="IGN114" s="364"/>
      <c r="IGO114" s="364"/>
      <c r="IGP114" s="364"/>
      <c r="IGQ114" s="364"/>
      <c r="IGR114" s="364"/>
      <c r="IGS114" s="364"/>
      <c r="IGT114" s="364"/>
      <c r="IGU114" s="364"/>
      <c r="IGV114" s="364"/>
      <c r="IGW114" s="364"/>
      <c r="IGX114" s="364"/>
      <c r="IGY114" s="364"/>
      <c r="IGZ114" s="364"/>
      <c r="IHA114" s="364"/>
      <c r="IHB114" s="364"/>
      <c r="IHC114" s="364"/>
      <c r="IHD114" s="364"/>
      <c r="IHE114" s="364"/>
      <c r="IHF114" s="364"/>
      <c r="IHG114" s="364"/>
      <c r="IHH114" s="364"/>
      <c r="IHI114" s="364"/>
      <c r="IHJ114" s="364"/>
      <c r="IHK114" s="364"/>
      <c r="IHL114" s="364"/>
      <c r="IHM114" s="364"/>
      <c r="IHN114" s="364"/>
      <c r="IHO114" s="364"/>
      <c r="IHP114" s="364"/>
      <c r="IHQ114" s="364"/>
      <c r="IHR114" s="364"/>
      <c r="IHS114" s="364"/>
      <c r="IHT114" s="364"/>
      <c r="IHU114" s="364"/>
      <c r="IHV114" s="364"/>
      <c r="IHW114" s="364"/>
      <c r="IHX114" s="364"/>
      <c r="IHY114" s="364"/>
      <c r="IHZ114" s="364"/>
      <c r="IIA114" s="364"/>
      <c r="IIB114" s="364"/>
      <c r="IIC114" s="364"/>
      <c r="IID114" s="364"/>
      <c r="IIE114" s="364"/>
      <c r="IIF114" s="364"/>
      <c r="IIG114" s="364"/>
      <c r="IIH114" s="364"/>
      <c r="III114" s="364"/>
      <c r="IIJ114" s="364"/>
      <c r="IIK114" s="364"/>
      <c r="IIL114" s="364"/>
      <c r="IIM114" s="364"/>
      <c r="IIN114" s="364"/>
      <c r="IIO114" s="364"/>
      <c r="IIP114" s="364"/>
      <c r="IIQ114" s="364"/>
      <c r="IIR114" s="364"/>
      <c r="IIS114" s="364"/>
      <c r="IIT114" s="364"/>
      <c r="IIU114" s="364"/>
      <c r="IIV114" s="364"/>
      <c r="IIW114" s="364"/>
      <c r="IIX114" s="364"/>
      <c r="IIY114" s="364"/>
      <c r="IIZ114" s="364"/>
      <c r="IJA114" s="364"/>
      <c r="IJB114" s="364"/>
      <c r="IJC114" s="364"/>
      <c r="IJD114" s="364"/>
      <c r="IJE114" s="364"/>
      <c r="IJF114" s="364"/>
      <c r="IJG114" s="364"/>
      <c r="IJH114" s="364"/>
      <c r="IJI114" s="364"/>
      <c r="IJJ114" s="364"/>
      <c r="IJK114" s="364"/>
      <c r="IJL114" s="364"/>
      <c r="IJM114" s="364"/>
      <c r="IJN114" s="364"/>
      <c r="IJO114" s="364"/>
      <c r="IJP114" s="364"/>
      <c r="IJQ114" s="364"/>
      <c r="IJR114" s="364"/>
      <c r="IJS114" s="364"/>
      <c r="IJT114" s="364"/>
      <c r="IJU114" s="364"/>
      <c r="IJV114" s="364"/>
      <c r="IJW114" s="364"/>
      <c r="IJX114" s="364"/>
      <c r="IJY114" s="364"/>
      <c r="IJZ114" s="364"/>
      <c r="IKA114" s="364"/>
      <c r="IKB114" s="364"/>
      <c r="IKC114" s="364"/>
      <c r="IKD114" s="364"/>
      <c r="IKE114" s="364"/>
      <c r="IKF114" s="364"/>
      <c r="IKG114" s="364"/>
      <c r="IKH114" s="364"/>
      <c r="IKI114" s="364"/>
      <c r="IKJ114" s="364"/>
      <c r="IKK114" s="364"/>
      <c r="IKL114" s="364"/>
      <c r="IKM114" s="364"/>
      <c r="IKN114" s="364"/>
      <c r="IKO114" s="364"/>
      <c r="IKP114" s="364"/>
      <c r="IKQ114" s="364"/>
      <c r="IKR114" s="364"/>
      <c r="IKS114" s="364"/>
      <c r="IKT114" s="364"/>
      <c r="IKU114" s="364"/>
      <c r="IKV114" s="364"/>
      <c r="IKW114" s="364"/>
      <c r="IKX114" s="364"/>
      <c r="IKY114" s="364"/>
      <c r="IKZ114" s="364"/>
      <c r="ILA114" s="364"/>
      <c r="ILB114" s="364"/>
      <c r="ILC114" s="364"/>
      <c r="ILD114" s="364"/>
      <c r="ILE114" s="364"/>
      <c r="ILF114" s="364"/>
      <c r="ILG114" s="364"/>
      <c r="ILH114" s="364"/>
      <c r="ILI114" s="364"/>
      <c r="ILJ114" s="364"/>
      <c r="ILK114" s="364"/>
      <c r="ILL114" s="364"/>
      <c r="ILM114" s="364"/>
      <c r="ILN114" s="364"/>
      <c r="ILO114" s="364"/>
      <c r="ILP114" s="364"/>
      <c r="ILQ114" s="364"/>
      <c r="ILR114" s="364"/>
      <c r="ILS114" s="364"/>
      <c r="ILT114" s="364"/>
      <c r="ILU114" s="364"/>
      <c r="ILV114" s="364"/>
      <c r="ILW114" s="364"/>
      <c r="ILX114" s="364"/>
      <c r="ILY114" s="364"/>
      <c r="ILZ114" s="364"/>
      <c r="IMA114" s="364"/>
      <c r="IMB114" s="364"/>
      <c r="IMC114" s="364"/>
      <c r="IMD114" s="364"/>
      <c r="IME114" s="364"/>
      <c r="IMF114" s="364"/>
      <c r="IMG114" s="364"/>
      <c r="IMH114" s="364"/>
      <c r="IMI114" s="364"/>
      <c r="IMJ114" s="364"/>
      <c r="IMK114" s="364"/>
      <c r="IML114" s="364"/>
      <c r="IMM114" s="364"/>
      <c r="IMN114" s="364"/>
      <c r="IMO114" s="364"/>
      <c r="IMP114" s="364"/>
      <c r="IMQ114" s="364"/>
      <c r="IMR114" s="364"/>
      <c r="IMS114" s="364"/>
      <c r="IMT114" s="364"/>
      <c r="IMU114" s="364"/>
      <c r="IMV114" s="364"/>
      <c r="IMW114" s="364"/>
      <c r="IMX114" s="364"/>
      <c r="IMY114" s="364"/>
      <c r="IMZ114" s="364"/>
      <c r="INA114" s="364"/>
      <c r="INB114" s="364"/>
      <c r="INC114" s="364"/>
      <c r="IND114" s="364"/>
      <c r="INE114" s="364"/>
      <c r="INF114" s="364"/>
      <c r="ING114" s="364"/>
      <c r="INH114" s="364"/>
      <c r="INI114" s="364"/>
      <c r="INJ114" s="364"/>
      <c r="INK114" s="364"/>
      <c r="INL114" s="364"/>
      <c r="INM114" s="364"/>
      <c r="INN114" s="364"/>
      <c r="INO114" s="364"/>
      <c r="INP114" s="364"/>
      <c r="INQ114" s="364"/>
      <c r="INR114" s="364"/>
      <c r="INS114" s="364"/>
      <c r="INT114" s="364"/>
      <c r="INU114" s="364"/>
      <c r="INV114" s="364"/>
      <c r="INW114" s="364"/>
      <c r="INX114" s="364"/>
      <c r="INY114" s="364"/>
      <c r="INZ114" s="364"/>
      <c r="IOA114" s="364"/>
      <c r="IOB114" s="364"/>
      <c r="IOC114" s="364"/>
      <c r="IOD114" s="364"/>
      <c r="IOE114" s="364"/>
      <c r="IOF114" s="364"/>
      <c r="IOG114" s="364"/>
      <c r="IOH114" s="364"/>
      <c r="IOI114" s="364"/>
      <c r="IOJ114" s="364"/>
      <c r="IOK114" s="364"/>
      <c r="IOL114" s="364"/>
      <c r="IOM114" s="364"/>
      <c r="ION114" s="364"/>
      <c r="IOO114" s="364"/>
      <c r="IOP114" s="364"/>
      <c r="IOQ114" s="364"/>
      <c r="IOR114" s="364"/>
      <c r="IOS114" s="364"/>
      <c r="IOT114" s="364"/>
      <c r="IOU114" s="364"/>
      <c r="IOV114" s="364"/>
      <c r="IOW114" s="364"/>
      <c r="IOX114" s="364"/>
      <c r="IOY114" s="364"/>
      <c r="IOZ114" s="364"/>
      <c r="IPA114" s="364"/>
      <c r="IPB114" s="364"/>
      <c r="IPC114" s="364"/>
      <c r="IPD114" s="364"/>
      <c r="IPE114" s="364"/>
      <c r="IPF114" s="364"/>
      <c r="IPG114" s="364"/>
      <c r="IPH114" s="364"/>
      <c r="IPI114" s="364"/>
      <c r="IPJ114" s="364"/>
      <c r="IPK114" s="364"/>
      <c r="IPL114" s="364"/>
      <c r="IPM114" s="364"/>
      <c r="IPN114" s="364"/>
      <c r="IPO114" s="364"/>
      <c r="IPP114" s="364"/>
      <c r="IPQ114" s="364"/>
      <c r="IPR114" s="364"/>
      <c r="IPS114" s="364"/>
      <c r="IPT114" s="364"/>
      <c r="IPU114" s="364"/>
      <c r="IPV114" s="364"/>
      <c r="IPW114" s="364"/>
      <c r="IPX114" s="364"/>
      <c r="IPY114" s="364"/>
      <c r="IPZ114" s="364"/>
      <c r="IQA114" s="364"/>
      <c r="IQB114" s="364"/>
      <c r="IQC114" s="364"/>
      <c r="IQD114" s="364"/>
      <c r="IQE114" s="364"/>
      <c r="IQF114" s="364"/>
      <c r="IQG114" s="364"/>
      <c r="IQH114" s="364"/>
      <c r="IQI114" s="364"/>
      <c r="IQJ114" s="364"/>
      <c r="IQK114" s="364"/>
      <c r="IQL114" s="364"/>
      <c r="IQM114" s="364"/>
      <c r="IQN114" s="364"/>
      <c r="IQO114" s="364"/>
      <c r="IQP114" s="364"/>
      <c r="IQQ114" s="364"/>
      <c r="IQR114" s="364"/>
      <c r="IQS114" s="364"/>
      <c r="IQT114" s="364"/>
      <c r="IQU114" s="364"/>
      <c r="IQV114" s="364"/>
      <c r="IQW114" s="364"/>
      <c r="IQX114" s="364"/>
      <c r="IQY114" s="364"/>
      <c r="IQZ114" s="364"/>
      <c r="IRA114" s="364"/>
      <c r="IRB114" s="364"/>
      <c r="IRC114" s="364"/>
      <c r="IRD114" s="364"/>
      <c r="IRE114" s="364"/>
      <c r="IRF114" s="364"/>
      <c r="IRG114" s="364"/>
      <c r="IRH114" s="364"/>
      <c r="IRI114" s="364"/>
      <c r="IRJ114" s="364"/>
      <c r="IRK114" s="364"/>
      <c r="IRL114" s="364"/>
      <c r="IRM114" s="364"/>
      <c r="IRN114" s="364"/>
      <c r="IRO114" s="364"/>
      <c r="IRP114" s="364"/>
      <c r="IRQ114" s="364"/>
      <c r="IRR114" s="364"/>
      <c r="IRS114" s="364"/>
      <c r="IRT114" s="364"/>
      <c r="IRU114" s="364"/>
      <c r="IRV114" s="364"/>
      <c r="IRW114" s="364"/>
      <c r="IRX114" s="364"/>
      <c r="IRY114" s="364"/>
      <c r="IRZ114" s="364"/>
      <c r="ISA114" s="364"/>
      <c r="ISB114" s="364"/>
      <c r="ISC114" s="364"/>
      <c r="ISD114" s="364"/>
      <c r="ISE114" s="364"/>
      <c r="ISF114" s="364"/>
      <c r="ISG114" s="364"/>
      <c r="ISH114" s="364"/>
      <c r="ISI114" s="364"/>
      <c r="ISJ114" s="364"/>
      <c r="ISK114" s="364"/>
      <c r="ISL114" s="364"/>
      <c r="ISM114" s="364"/>
      <c r="ISN114" s="364"/>
      <c r="ISO114" s="364"/>
      <c r="ISP114" s="364"/>
      <c r="ISQ114" s="364"/>
      <c r="ISR114" s="364"/>
      <c r="ISS114" s="364"/>
      <c r="IST114" s="364"/>
      <c r="ISU114" s="364"/>
      <c r="ISV114" s="364"/>
      <c r="ISW114" s="364"/>
      <c r="ISX114" s="364"/>
      <c r="ISY114" s="364"/>
      <c r="ISZ114" s="364"/>
      <c r="ITA114" s="364"/>
      <c r="ITB114" s="364"/>
      <c r="ITC114" s="364"/>
      <c r="ITD114" s="364"/>
      <c r="ITE114" s="364"/>
      <c r="ITF114" s="364"/>
      <c r="ITG114" s="364"/>
      <c r="ITH114" s="364"/>
      <c r="ITI114" s="364"/>
      <c r="ITJ114" s="364"/>
      <c r="ITK114" s="364"/>
      <c r="ITL114" s="364"/>
      <c r="ITM114" s="364"/>
      <c r="ITN114" s="364"/>
      <c r="ITO114" s="364"/>
      <c r="ITP114" s="364"/>
      <c r="ITQ114" s="364"/>
      <c r="ITR114" s="364"/>
      <c r="ITS114" s="364"/>
      <c r="ITT114" s="364"/>
      <c r="ITU114" s="364"/>
      <c r="ITV114" s="364"/>
      <c r="ITW114" s="364"/>
      <c r="ITX114" s="364"/>
      <c r="ITY114" s="364"/>
      <c r="ITZ114" s="364"/>
      <c r="IUA114" s="364"/>
      <c r="IUB114" s="364"/>
      <c r="IUC114" s="364"/>
      <c r="IUD114" s="364"/>
      <c r="IUE114" s="364"/>
      <c r="IUF114" s="364"/>
      <c r="IUG114" s="364"/>
      <c r="IUH114" s="364"/>
      <c r="IUI114" s="364"/>
      <c r="IUJ114" s="364"/>
      <c r="IUK114" s="364"/>
      <c r="IUL114" s="364"/>
      <c r="IUM114" s="364"/>
      <c r="IUN114" s="364"/>
      <c r="IUO114" s="364"/>
      <c r="IUP114" s="364"/>
      <c r="IUQ114" s="364"/>
      <c r="IUR114" s="364"/>
      <c r="IUS114" s="364"/>
      <c r="IUT114" s="364"/>
      <c r="IUU114" s="364"/>
      <c r="IUV114" s="364"/>
      <c r="IUW114" s="364"/>
      <c r="IUX114" s="364"/>
      <c r="IUY114" s="364"/>
      <c r="IUZ114" s="364"/>
      <c r="IVA114" s="364"/>
      <c r="IVB114" s="364"/>
      <c r="IVC114" s="364"/>
      <c r="IVD114" s="364"/>
      <c r="IVE114" s="364"/>
      <c r="IVF114" s="364"/>
      <c r="IVG114" s="364"/>
      <c r="IVH114" s="364"/>
      <c r="IVI114" s="364"/>
      <c r="IVJ114" s="364"/>
      <c r="IVK114" s="364"/>
      <c r="IVL114" s="364"/>
      <c r="IVM114" s="364"/>
      <c r="IVN114" s="364"/>
      <c r="IVO114" s="364"/>
      <c r="IVP114" s="364"/>
      <c r="IVQ114" s="364"/>
      <c r="IVR114" s="364"/>
      <c r="IVS114" s="364"/>
      <c r="IVT114" s="364"/>
      <c r="IVU114" s="364"/>
      <c r="IVV114" s="364"/>
      <c r="IVW114" s="364"/>
      <c r="IVX114" s="364"/>
      <c r="IVY114" s="364"/>
      <c r="IVZ114" s="364"/>
      <c r="IWA114" s="364"/>
      <c r="IWB114" s="364"/>
      <c r="IWC114" s="364"/>
      <c r="IWD114" s="364"/>
      <c r="IWE114" s="364"/>
      <c r="IWF114" s="364"/>
      <c r="IWG114" s="364"/>
      <c r="IWH114" s="364"/>
      <c r="IWI114" s="364"/>
      <c r="IWJ114" s="364"/>
      <c r="IWK114" s="364"/>
      <c r="IWL114" s="364"/>
      <c r="IWM114" s="364"/>
      <c r="IWN114" s="364"/>
      <c r="IWO114" s="364"/>
      <c r="IWP114" s="364"/>
      <c r="IWQ114" s="364"/>
      <c r="IWR114" s="364"/>
      <c r="IWS114" s="364"/>
      <c r="IWT114" s="364"/>
      <c r="IWU114" s="364"/>
      <c r="IWV114" s="364"/>
      <c r="IWW114" s="364"/>
      <c r="IWX114" s="364"/>
      <c r="IWY114" s="364"/>
      <c r="IWZ114" s="364"/>
      <c r="IXA114" s="364"/>
      <c r="IXB114" s="364"/>
      <c r="IXC114" s="364"/>
      <c r="IXD114" s="364"/>
      <c r="IXE114" s="364"/>
      <c r="IXF114" s="364"/>
      <c r="IXG114" s="364"/>
      <c r="IXH114" s="364"/>
      <c r="IXI114" s="364"/>
      <c r="IXJ114" s="364"/>
      <c r="IXK114" s="364"/>
      <c r="IXL114" s="364"/>
      <c r="IXM114" s="364"/>
      <c r="IXN114" s="364"/>
      <c r="IXO114" s="364"/>
      <c r="IXP114" s="364"/>
      <c r="IXQ114" s="364"/>
      <c r="IXR114" s="364"/>
      <c r="IXS114" s="364"/>
      <c r="IXT114" s="364"/>
      <c r="IXU114" s="364"/>
      <c r="IXV114" s="364"/>
      <c r="IXW114" s="364"/>
      <c r="IXX114" s="364"/>
      <c r="IXY114" s="364"/>
      <c r="IXZ114" s="364"/>
      <c r="IYA114" s="364"/>
      <c r="IYB114" s="364"/>
      <c r="IYC114" s="364"/>
      <c r="IYD114" s="364"/>
      <c r="IYE114" s="364"/>
      <c r="IYF114" s="364"/>
      <c r="IYG114" s="364"/>
      <c r="IYH114" s="364"/>
      <c r="IYI114" s="364"/>
      <c r="IYJ114" s="364"/>
      <c r="IYK114" s="364"/>
      <c r="IYL114" s="364"/>
      <c r="IYM114" s="364"/>
      <c r="IYN114" s="364"/>
      <c r="IYO114" s="364"/>
      <c r="IYP114" s="364"/>
      <c r="IYQ114" s="364"/>
      <c r="IYR114" s="364"/>
      <c r="IYS114" s="364"/>
      <c r="IYT114" s="364"/>
      <c r="IYU114" s="364"/>
      <c r="IYV114" s="364"/>
      <c r="IYW114" s="364"/>
      <c r="IYX114" s="364"/>
      <c r="IYY114" s="364"/>
      <c r="IYZ114" s="364"/>
      <c r="IZA114" s="364"/>
      <c r="IZB114" s="364"/>
      <c r="IZC114" s="364"/>
      <c r="IZD114" s="364"/>
      <c r="IZE114" s="364"/>
      <c r="IZF114" s="364"/>
      <c r="IZG114" s="364"/>
      <c r="IZH114" s="364"/>
      <c r="IZI114" s="364"/>
      <c r="IZJ114" s="364"/>
      <c r="IZK114" s="364"/>
      <c r="IZL114" s="364"/>
      <c r="IZM114" s="364"/>
      <c r="IZN114" s="364"/>
      <c r="IZO114" s="364"/>
      <c r="IZP114" s="364"/>
      <c r="IZQ114" s="364"/>
      <c r="IZR114" s="364"/>
      <c r="IZS114" s="364"/>
      <c r="IZT114" s="364"/>
      <c r="IZU114" s="364"/>
      <c r="IZV114" s="364"/>
      <c r="IZW114" s="364"/>
      <c r="IZX114" s="364"/>
      <c r="IZY114" s="364"/>
      <c r="IZZ114" s="364"/>
      <c r="JAA114" s="364"/>
      <c r="JAB114" s="364"/>
      <c r="JAC114" s="364"/>
      <c r="JAD114" s="364"/>
      <c r="JAE114" s="364"/>
      <c r="JAF114" s="364"/>
      <c r="JAG114" s="364"/>
      <c r="JAH114" s="364"/>
      <c r="JAI114" s="364"/>
      <c r="JAJ114" s="364"/>
      <c r="JAK114" s="364"/>
      <c r="JAL114" s="364"/>
      <c r="JAM114" s="364"/>
      <c r="JAN114" s="364"/>
      <c r="JAO114" s="364"/>
      <c r="JAP114" s="364"/>
      <c r="JAQ114" s="364"/>
      <c r="JAR114" s="364"/>
      <c r="JAS114" s="364"/>
      <c r="JAT114" s="364"/>
      <c r="JAU114" s="364"/>
      <c r="JAV114" s="364"/>
      <c r="JAW114" s="364"/>
      <c r="JAX114" s="364"/>
      <c r="JAY114" s="364"/>
      <c r="JAZ114" s="364"/>
      <c r="JBA114" s="364"/>
      <c r="JBB114" s="364"/>
      <c r="JBC114" s="364"/>
      <c r="JBD114" s="364"/>
      <c r="JBE114" s="364"/>
      <c r="JBF114" s="364"/>
      <c r="JBG114" s="364"/>
      <c r="JBH114" s="364"/>
      <c r="JBI114" s="364"/>
      <c r="JBJ114" s="364"/>
      <c r="JBK114" s="364"/>
      <c r="JBL114" s="364"/>
      <c r="JBM114" s="364"/>
      <c r="JBN114" s="364"/>
      <c r="JBO114" s="364"/>
      <c r="JBP114" s="364"/>
      <c r="JBQ114" s="364"/>
      <c r="JBR114" s="364"/>
      <c r="JBS114" s="364"/>
      <c r="JBT114" s="364"/>
      <c r="JBU114" s="364"/>
      <c r="JBV114" s="364"/>
      <c r="JBW114" s="364"/>
      <c r="JBX114" s="364"/>
      <c r="JBY114" s="364"/>
      <c r="JBZ114" s="364"/>
      <c r="JCA114" s="364"/>
      <c r="JCB114" s="364"/>
      <c r="JCC114" s="364"/>
      <c r="JCD114" s="364"/>
      <c r="JCE114" s="364"/>
      <c r="JCF114" s="364"/>
      <c r="JCG114" s="364"/>
      <c r="JCH114" s="364"/>
      <c r="JCI114" s="364"/>
      <c r="JCJ114" s="364"/>
      <c r="JCK114" s="364"/>
      <c r="JCL114" s="364"/>
      <c r="JCM114" s="364"/>
      <c r="JCN114" s="364"/>
      <c r="JCO114" s="364"/>
      <c r="JCP114" s="364"/>
      <c r="JCQ114" s="364"/>
      <c r="JCR114" s="364"/>
      <c r="JCS114" s="364"/>
      <c r="JCT114" s="364"/>
      <c r="JCU114" s="364"/>
      <c r="JCV114" s="364"/>
      <c r="JCW114" s="364"/>
      <c r="JCX114" s="364"/>
      <c r="JCY114" s="364"/>
      <c r="JCZ114" s="364"/>
      <c r="JDA114" s="364"/>
      <c r="JDB114" s="364"/>
      <c r="JDC114" s="364"/>
      <c r="JDD114" s="364"/>
      <c r="JDE114" s="364"/>
      <c r="JDF114" s="364"/>
      <c r="JDG114" s="364"/>
      <c r="JDH114" s="364"/>
      <c r="JDI114" s="364"/>
      <c r="JDJ114" s="364"/>
      <c r="JDK114" s="364"/>
      <c r="JDL114" s="364"/>
      <c r="JDM114" s="364"/>
      <c r="JDN114" s="364"/>
      <c r="JDO114" s="364"/>
      <c r="JDP114" s="364"/>
      <c r="JDQ114" s="364"/>
      <c r="JDR114" s="364"/>
      <c r="JDS114" s="364"/>
      <c r="JDT114" s="364"/>
      <c r="JDU114" s="364"/>
      <c r="JDV114" s="364"/>
      <c r="JDW114" s="364"/>
      <c r="JDX114" s="364"/>
      <c r="JDY114" s="364"/>
      <c r="JDZ114" s="364"/>
      <c r="JEA114" s="364"/>
      <c r="JEB114" s="364"/>
      <c r="JEC114" s="364"/>
      <c r="JED114" s="364"/>
      <c r="JEE114" s="364"/>
      <c r="JEF114" s="364"/>
      <c r="JEG114" s="364"/>
      <c r="JEH114" s="364"/>
      <c r="JEI114" s="364"/>
      <c r="JEJ114" s="364"/>
      <c r="JEK114" s="364"/>
      <c r="JEL114" s="364"/>
      <c r="JEM114" s="364"/>
      <c r="JEN114" s="364"/>
      <c r="JEO114" s="364"/>
      <c r="JEP114" s="364"/>
      <c r="JEQ114" s="364"/>
      <c r="JER114" s="364"/>
      <c r="JES114" s="364"/>
      <c r="JET114" s="364"/>
      <c r="JEU114" s="364"/>
      <c r="JEV114" s="364"/>
      <c r="JEW114" s="364"/>
      <c r="JEX114" s="364"/>
      <c r="JEY114" s="364"/>
      <c r="JEZ114" s="364"/>
      <c r="JFA114" s="364"/>
      <c r="JFB114" s="364"/>
      <c r="JFC114" s="364"/>
      <c r="JFD114" s="364"/>
      <c r="JFE114" s="364"/>
      <c r="JFF114" s="364"/>
      <c r="JFG114" s="364"/>
      <c r="JFH114" s="364"/>
      <c r="JFI114" s="364"/>
      <c r="JFJ114" s="364"/>
      <c r="JFK114" s="364"/>
      <c r="JFL114" s="364"/>
      <c r="JFM114" s="364"/>
      <c r="JFN114" s="364"/>
      <c r="JFO114" s="364"/>
      <c r="JFP114" s="364"/>
      <c r="JFQ114" s="364"/>
      <c r="JFR114" s="364"/>
      <c r="JFS114" s="364"/>
      <c r="JFT114" s="364"/>
      <c r="JFU114" s="364"/>
      <c r="JFV114" s="364"/>
      <c r="JFW114" s="364"/>
      <c r="JFX114" s="364"/>
      <c r="JFY114" s="364"/>
      <c r="JFZ114" s="364"/>
      <c r="JGA114" s="364"/>
      <c r="JGB114" s="364"/>
      <c r="JGC114" s="364"/>
      <c r="JGD114" s="364"/>
      <c r="JGE114" s="364"/>
      <c r="JGF114" s="364"/>
      <c r="JGG114" s="364"/>
      <c r="JGH114" s="364"/>
      <c r="JGI114" s="364"/>
      <c r="JGJ114" s="364"/>
      <c r="JGK114" s="364"/>
      <c r="JGL114" s="364"/>
      <c r="JGM114" s="364"/>
      <c r="JGN114" s="364"/>
      <c r="JGO114" s="364"/>
      <c r="JGP114" s="364"/>
      <c r="JGQ114" s="364"/>
      <c r="JGR114" s="364"/>
      <c r="JGS114" s="364"/>
      <c r="JGT114" s="364"/>
      <c r="JGU114" s="364"/>
      <c r="JGV114" s="364"/>
      <c r="JGW114" s="364"/>
      <c r="JGX114" s="364"/>
      <c r="JGY114" s="364"/>
      <c r="JGZ114" s="364"/>
      <c r="JHA114" s="364"/>
      <c r="JHB114" s="364"/>
      <c r="JHC114" s="364"/>
      <c r="JHD114" s="364"/>
      <c r="JHE114" s="364"/>
      <c r="JHF114" s="364"/>
      <c r="JHG114" s="364"/>
      <c r="JHH114" s="364"/>
      <c r="JHI114" s="364"/>
      <c r="JHJ114" s="364"/>
      <c r="JHK114" s="364"/>
      <c r="JHL114" s="364"/>
      <c r="JHM114" s="364"/>
      <c r="JHN114" s="364"/>
      <c r="JHO114" s="364"/>
      <c r="JHP114" s="364"/>
      <c r="JHQ114" s="364"/>
      <c r="JHR114" s="364"/>
      <c r="JHS114" s="364"/>
      <c r="JHT114" s="364"/>
      <c r="JHU114" s="364"/>
      <c r="JHV114" s="364"/>
      <c r="JHW114" s="364"/>
      <c r="JHX114" s="364"/>
      <c r="JHY114" s="364"/>
      <c r="JHZ114" s="364"/>
      <c r="JIA114" s="364"/>
      <c r="JIB114" s="364"/>
      <c r="JIC114" s="364"/>
      <c r="JID114" s="364"/>
      <c r="JIE114" s="364"/>
      <c r="JIF114" s="364"/>
      <c r="JIG114" s="364"/>
      <c r="JIH114" s="364"/>
      <c r="JII114" s="364"/>
      <c r="JIJ114" s="364"/>
      <c r="JIK114" s="364"/>
      <c r="JIL114" s="364"/>
      <c r="JIM114" s="364"/>
      <c r="JIN114" s="364"/>
      <c r="JIO114" s="364"/>
      <c r="JIP114" s="364"/>
      <c r="JIQ114" s="364"/>
      <c r="JIR114" s="364"/>
      <c r="JIS114" s="364"/>
      <c r="JIT114" s="364"/>
      <c r="JIU114" s="364"/>
      <c r="JIV114" s="364"/>
      <c r="JIW114" s="364"/>
      <c r="JIX114" s="364"/>
      <c r="JIY114" s="364"/>
      <c r="JIZ114" s="364"/>
      <c r="JJA114" s="364"/>
      <c r="JJB114" s="364"/>
      <c r="JJC114" s="364"/>
      <c r="JJD114" s="364"/>
      <c r="JJE114" s="364"/>
      <c r="JJF114" s="364"/>
      <c r="JJG114" s="364"/>
      <c r="JJH114" s="364"/>
      <c r="JJI114" s="364"/>
      <c r="JJJ114" s="364"/>
      <c r="JJK114" s="364"/>
      <c r="JJL114" s="364"/>
      <c r="JJM114" s="364"/>
      <c r="JJN114" s="364"/>
      <c r="JJO114" s="364"/>
      <c r="JJP114" s="364"/>
      <c r="JJQ114" s="364"/>
      <c r="JJR114" s="364"/>
      <c r="JJS114" s="364"/>
      <c r="JJT114" s="364"/>
      <c r="JJU114" s="364"/>
      <c r="JJV114" s="364"/>
      <c r="JJW114" s="364"/>
      <c r="JJX114" s="364"/>
      <c r="JJY114" s="364"/>
      <c r="JJZ114" s="364"/>
      <c r="JKA114" s="364"/>
      <c r="JKB114" s="364"/>
      <c r="JKC114" s="364"/>
      <c r="JKD114" s="364"/>
      <c r="JKE114" s="364"/>
      <c r="JKF114" s="364"/>
      <c r="JKG114" s="364"/>
      <c r="JKH114" s="364"/>
      <c r="JKI114" s="364"/>
      <c r="JKJ114" s="364"/>
      <c r="JKK114" s="364"/>
      <c r="JKL114" s="364"/>
      <c r="JKM114" s="364"/>
      <c r="JKN114" s="364"/>
      <c r="JKO114" s="364"/>
      <c r="JKP114" s="364"/>
      <c r="JKQ114" s="364"/>
      <c r="JKR114" s="364"/>
      <c r="JKS114" s="364"/>
      <c r="JKT114" s="364"/>
      <c r="JKU114" s="364"/>
      <c r="JKV114" s="364"/>
      <c r="JKW114" s="364"/>
      <c r="JKX114" s="364"/>
      <c r="JKY114" s="364"/>
      <c r="JKZ114" s="364"/>
      <c r="JLA114" s="364"/>
      <c r="JLB114" s="364"/>
      <c r="JLC114" s="364"/>
      <c r="JLD114" s="364"/>
      <c r="JLE114" s="364"/>
      <c r="JLF114" s="364"/>
      <c r="JLG114" s="364"/>
      <c r="JLH114" s="364"/>
      <c r="JLI114" s="364"/>
      <c r="JLJ114" s="364"/>
      <c r="JLK114" s="364"/>
      <c r="JLL114" s="364"/>
      <c r="JLM114" s="364"/>
      <c r="JLN114" s="364"/>
      <c r="JLO114" s="364"/>
      <c r="JLP114" s="364"/>
      <c r="JLQ114" s="364"/>
      <c r="JLR114" s="364"/>
      <c r="JLS114" s="364"/>
      <c r="JLT114" s="364"/>
      <c r="JLU114" s="364"/>
      <c r="JLV114" s="364"/>
      <c r="JLW114" s="364"/>
      <c r="JLX114" s="364"/>
      <c r="JLY114" s="364"/>
      <c r="JLZ114" s="364"/>
      <c r="JMA114" s="364"/>
      <c r="JMB114" s="364"/>
      <c r="JMC114" s="364"/>
      <c r="JMD114" s="364"/>
      <c r="JME114" s="364"/>
      <c r="JMF114" s="364"/>
      <c r="JMG114" s="364"/>
      <c r="JMH114" s="364"/>
      <c r="JMI114" s="364"/>
      <c r="JMJ114" s="364"/>
      <c r="JMK114" s="364"/>
      <c r="JML114" s="364"/>
      <c r="JMM114" s="364"/>
      <c r="JMN114" s="364"/>
      <c r="JMO114" s="364"/>
      <c r="JMP114" s="364"/>
      <c r="JMQ114" s="364"/>
      <c r="JMR114" s="364"/>
      <c r="JMS114" s="364"/>
      <c r="JMT114" s="364"/>
      <c r="JMU114" s="364"/>
      <c r="JMV114" s="364"/>
      <c r="JMW114" s="364"/>
      <c r="JMX114" s="364"/>
      <c r="JMY114" s="364"/>
      <c r="JMZ114" s="364"/>
      <c r="JNA114" s="364"/>
      <c r="JNB114" s="364"/>
      <c r="JNC114" s="364"/>
      <c r="JND114" s="364"/>
      <c r="JNE114" s="364"/>
      <c r="JNF114" s="364"/>
      <c r="JNG114" s="364"/>
      <c r="JNH114" s="364"/>
      <c r="JNI114" s="364"/>
      <c r="JNJ114" s="364"/>
      <c r="JNK114" s="364"/>
      <c r="JNL114" s="364"/>
      <c r="JNM114" s="364"/>
      <c r="JNN114" s="364"/>
      <c r="JNO114" s="364"/>
      <c r="JNP114" s="364"/>
      <c r="JNQ114" s="364"/>
      <c r="JNR114" s="364"/>
      <c r="JNS114" s="364"/>
      <c r="JNT114" s="364"/>
      <c r="JNU114" s="364"/>
      <c r="JNV114" s="364"/>
      <c r="JNW114" s="364"/>
      <c r="JNX114" s="364"/>
      <c r="JNY114" s="364"/>
      <c r="JNZ114" s="364"/>
      <c r="JOA114" s="364"/>
      <c r="JOB114" s="364"/>
      <c r="JOC114" s="364"/>
      <c r="JOD114" s="364"/>
      <c r="JOE114" s="364"/>
      <c r="JOF114" s="364"/>
      <c r="JOG114" s="364"/>
      <c r="JOH114" s="364"/>
      <c r="JOI114" s="364"/>
      <c r="JOJ114" s="364"/>
      <c r="JOK114" s="364"/>
      <c r="JOL114" s="364"/>
      <c r="JOM114" s="364"/>
      <c r="JON114" s="364"/>
      <c r="JOO114" s="364"/>
      <c r="JOP114" s="364"/>
      <c r="JOQ114" s="364"/>
      <c r="JOR114" s="364"/>
      <c r="JOS114" s="364"/>
      <c r="JOT114" s="364"/>
      <c r="JOU114" s="364"/>
      <c r="JOV114" s="364"/>
      <c r="JOW114" s="364"/>
      <c r="JOX114" s="364"/>
      <c r="JOY114" s="364"/>
      <c r="JOZ114" s="364"/>
      <c r="JPA114" s="364"/>
      <c r="JPB114" s="364"/>
      <c r="JPC114" s="364"/>
      <c r="JPD114" s="364"/>
      <c r="JPE114" s="364"/>
      <c r="JPF114" s="364"/>
      <c r="JPG114" s="364"/>
      <c r="JPH114" s="364"/>
      <c r="JPI114" s="364"/>
      <c r="JPJ114" s="364"/>
      <c r="JPK114" s="364"/>
      <c r="JPL114" s="364"/>
      <c r="JPM114" s="364"/>
      <c r="JPN114" s="364"/>
      <c r="JPO114" s="364"/>
      <c r="JPP114" s="364"/>
      <c r="JPQ114" s="364"/>
      <c r="JPR114" s="364"/>
      <c r="JPS114" s="364"/>
      <c r="JPT114" s="364"/>
      <c r="JPU114" s="364"/>
      <c r="JPV114" s="364"/>
      <c r="JPW114" s="364"/>
      <c r="JPX114" s="364"/>
      <c r="JPY114" s="364"/>
      <c r="JPZ114" s="364"/>
      <c r="JQA114" s="364"/>
      <c r="JQB114" s="364"/>
      <c r="JQC114" s="364"/>
      <c r="JQD114" s="364"/>
      <c r="JQE114" s="364"/>
      <c r="JQF114" s="364"/>
      <c r="JQG114" s="364"/>
      <c r="JQH114" s="364"/>
      <c r="JQI114" s="364"/>
      <c r="JQJ114" s="364"/>
      <c r="JQK114" s="364"/>
      <c r="JQL114" s="364"/>
      <c r="JQM114" s="364"/>
      <c r="JQN114" s="364"/>
      <c r="JQO114" s="364"/>
      <c r="JQP114" s="364"/>
      <c r="JQQ114" s="364"/>
      <c r="JQR114" s="364"/>
      <c r="JQS114" s="364"/>
      <c r="JQT114" s="364"/>
      <c r="JQU114" s="364"/>
      <c r="JQV114" s="364"/>
      <c r="JQW114" s="364"/>
      <c r="JQX114" s="364"/>
      <c r="JQY114" s="364"/>
      <c r="JQZ114" s="364"/>
      <c r="JRA114" s="364"/>
      <c r="JRB114" s="364"/>
      <c r="JRC114" s="364"/>
      <c r="JRD114" s="364"/>
      <c r="JRE114" s="364"/>
      <c r="JRF114" s="364"/>
      <c r="JRG114" s="364"/>
      <c r="JRH114" s="364"/>
      <c r="JRI114" s="364"/>
      <c r="JRJ114" s="364"/>
      <c r="JRK114" s="364"/>
      <c r="JRL114" s="364"/>
      <c r="JRM114" s="364"/>
      <c r="JRN114" s="364"/>
      <c r="JRO114" s="364"/>
      <c r="JRP114" s="364"/>
      <c r="JRQ114" s="364"/>
      <c r="JRR114" s="364"/>
      <c r="JRS114" s="364"/>
      <c r="JRT114" s="364"/>
      <c r="JRU114" s="364"/>
      <c r="JRV114" s="364"/>
      <c r="JRW114" s="364"/>
      <c r="JRX114" s="364"/>
      <c r="JRY114" s="364"/>
      <c r="JRZ114" s="364"/>
      <c r="JSA114" s="364"/>
      <c r="JSB114" s="364"/>
      <c r="JSC114" s="364"/>
      <c r="JSD114" s="364"/>
      <c r="JSE114" s="364"/>
      <c r="JSF114" s="364"/>
      <c r="JSG114" s="364"/>
      <c r="JSH114" s="364"/>
      <c r="JSI114" s="364"/>
      <c r="JSJ114" s="364"/>
      <c r="JSK114" s="364"/>
      <c r="JSL114" s="364"/>
      <c r="JSM114" s="364"/>
      <c r="JSN114" s="364"/>
      <c r="JSO114" s="364"/>
      <c r="JSP114" s="364"/>
      <c r="JSQ114" s="364"/>
      <c r="JSR114" s="364"/>
      <c r="JSS114" s="364"/>
      <c r="JST114" s="364"/>
      <c r="JSU114" s="364"/>
      <c r="JSV114" s="364"/>
      <c r="JSW114" s="364"/>
      <c r="JSX114" s="364"/>
      <c r="JSY114" s="364"/>
      <c r="JSZ114" s="364"/>
      <c r="JTA114" s="364"/>
      <c r="JTB114" s="364"/>
      <c r="JTC114" s="364"/>
      <c r="JTD114" s="364"/>
      <c r="JTE114" s="364"/>
      <c r="JTF114" s="364"/>
      <c r="JTG114" s="364"/>
      <c r="JTH114" s="364"/>
      <c r="JTI114" s="364"/>
      <c r="JTJ114" s="364"/>
      <c r="JTK114" s="364"/>
      <c r="JTL114" s="364"/>
      <c r="JTM114" s="364"/>
      <c r="JTN114" s="364"/>
      <c r="JTO114" s="364"/>
      <c r="JTP114" s="364"/>
      <c r="JTQ114" s="364"/>
      <c r="JTR114" s="364"/>
      <c r="JTS114" s="364"/>
      <c r="JTT114" s="364"/>
      <c r="JTU114" s="364"/>
      <c r="JTV114" s="364"/>
      <c r="JTW114" s="364"/>
      <c r="JTX114" s="364"/>
      <c r="JTY114" s="364"/>
      <c r="JTZ114" s="364"/>
      <c r="JUA114" s="364"/>
      <c r="JUB114" s="364"/>
      <c r="JUC114" s="364"/>
      <c r="JUD114" s="364"/>
      <c r="JUE114" s="364"/>
      <c r="JUF114" s="364"/>
      <c r="JUG114" s="364"/>
      <c r="JUH114" s="364"/>
      <c r="JUI114" s="364"/>
      <c r="JUJ114" s="364"/>
      <c r="JUK114" s="364"/>
      <c r="JUL114" s="364"/>
      <c r="JUM114" s="364"/>
      <c r="JUN114" s="364"/>
      <c r="JUO114" s="364"/>
      <c r="JUP114" s="364"/>
      <c r="JUQ114" s="364"/>
      <c r="JUR114" s="364"/>
      <c r="JUS114" s="364"/>
      <c r="JUT114" s="364"/>
      <c r="JUU114" s="364"/>
      <c r="JUV114" s="364"/>
      <c r="JUW114" s="364"/>
      <c r="JUX114" s="364"/>
      <c r="JUY114" s="364"/>
      <c r="JUZ114" s="364"/>
      <c r="JVA114" s="364"/>
      <c r="JVB114" s="364"/>
      <c r="JVC114" s="364"/>
      <c r="JVD114" s="364"/>
      <c r="JVE114" s="364"/>
      <c r="JVF114" s="364"/>
      <c r="JVG114" s="364"/>
      <c r="JVH114" s="364"/>
      <c r="JVI114" s="364"/>
      <c r="JVJ114" s="364"/>
      <c r="JVK114" s="364"/>
      <c r="JVL114" s="364"/>
      <c r="JVM114" s="364"/>
      <c r="JVN114" s="364"/>
      <c r="JVO114" s="364"/>
      <c r="JVP114" s="364"/>
      <c r="JVQ114" s="364"/>
      <c r="JVR114" s="364"/>
      <c r="JVS114" s="364"/>
      <c r="JVT114" s="364"/>
      <c r="JVU114" s="364"/>
      <c r="JVV114" s="364"/>
      <c r="JVW114" s="364"/>
      <c r="JVX114" s="364"/>
      <c r="JVY114" s="364"/>
      <c r="JVZ114" s="364"/>
      <c r="JWA114" s="364"/>
      <c r="JWB114" s="364"/>
      <c r="JWC114" s="364"/>
      <c r="JWD114" s="364"/>
      <c r="JWE114" s="364"/>
      <c r="JWF114" s="364"/>
      <c r="JWG114" s="364"/>
      <c r="JWH114" s="364"/>
      <c r="JWI114" s="364"/>
      <c r="JWJ114" s="364"/>
      <c r="JWK114" s="364"/>
      <c r="JWL114" s="364"/>
      <c r="JWM114" s="364"/>
      <c r="JWN114" s="364"/>
      <c r="JWO114" s="364"/>
      <c r="JWP114" s="364"/>
      <c r="JWQ114" s="364"/>
      <c r="JWR114" s="364"/>
      <c r="JWS114" s="364"/>
      <c r="JWT114" s="364"/>
      <c r="JWU114" s="364"/>
      <c r="JWV114" s="364"/>
      <c r="JWW114" s="364"/>
      <c r="JWX114" s="364"/>
      <c r="JWY114" s="364"/>
      <c r="JWZ114" s="364"/>
      <c r="JXA114" s="364"/>
      <c r="JXB114" s="364"/>
      <c r="JXC114" s="364"/>
      <c r="JXD114" s="364"/>
      <c r="JXE114" s="364"/>
      <c r="JXF114" s="364"/>
      <c r="JXG114" s="364"/>
      <c r="JXH114" s="364"/>
      <c r="JXI114" s="364"/>
      <c r="JXJ114" s="364"/>
      <c r="JXK114" s="364"/>
      <c r="JXL114" s="364"/>
      <c r="JXM114" s="364"/>
      <c r="JXN114" s="364"/>
      <c r="JXO114" s="364"/>
      <c r="JXP114" s="364"/>
      <c r="JXQ114" s="364"/>
      <c r="JXR114" s="364"/>
      <c r="JXS114" s="364"/>
      <c r="JXT114" s="364"/>
      <c r="JXU114" s="364"/>
      <c r="JXV114" s="364"/>
      <c r="JXW114" s="364"/>
      <c r="JXX114" s="364"/>
      <c r="JXY114" s="364"/>
      <c r="JXZ114" s="364"/>
      <c r="JYA114" s="364"/>
      <c r="JYB114" s="364"/>
      <c r="JYC114" s="364"/>
      <c r="JYD114" s="364"/>
      <c r="JYE114" s="364"/>
      <c r="JYF114" s="364"/>
      <c r="JYG114" s="364"/>
      <c r="JYH114" s="364"/>
      <c r="JYI114" s="364"/>
      <c r="JYJ114" s="364"/>
      <c r="JYK114" s="364"/>
      <c r="JYL114" s="364"/>
      <c r="JYM114" s="364"/>
      <c r="JYN114" s="364"/>
      <c r="JYO114" s="364"/>
      <c r="JYP114" s="364"/>
      <c r="JYQ114" s="364"/>
      <c r="JYR114" s="364"/>
      <c r="JYS114" s="364"/>
      <c r="JYT114" s="364"/>
      <c r="JYU114" s="364"/>
      <c r="JYV114" s="364"/>
      <c r="JYW114" s="364"/>
      <c r="JYX114" s="364"/>
      <c r="JYY114" s="364"/>
      <c r="JYZ114" s="364"/>
      <c r="JZA114" s="364"/>
      <c r="JZB114" s="364"/>
      <c r="JZC114" s="364"/>
      <c r="JZD114" s="364"/>
      <c r="JZE114" s="364"/>
      <c r="JZF114" s="364"/>
      <c r="JZG114" s="364"/>
      <c r="JZH114" s="364"/>
      <c r="JZI114" s="364"/>
      <c r="JZJ114" s="364"/>
      <c r="JZK114" s="364"/>
      <c r="JZL114" s="364"/>
      <c r="JZM114" s="364"/>
      <c r="JZN114" s="364"/>
      <c r="JZO114" s="364"/>
      <c r="JZP114" s="364"/>
      <c r="JZQ114" s="364"/>
      <c r="JZR114" s="364"/>
      <c r="JZS114" s="364"/>
      <c r="JZT114" s="364"/>
      <c r="JZU114" s="364"/>
      <c r="JZV114" s="364"/>
      <c r="JZW114" s="364"/>
      <c r="JZX114" s="364"/>
      <c r="JZY114" s="364"/>
      <c r="JZZ114" s="364"/>
      <c r="KAA114" s="364"/>
      <c r="KAB114" s="364"/>
      <c r="KAC114" s="364"/>
      <c r="KAD114" s="364"/>
      <c r="KAE114" s="364"/>
      <c r="KAF114" s="364"/>
      <c r="KAG114" s="364"/>
      <c r="KAH114" s="364"/>
      <c r="KAI114" s="364"/>
      <c r="KAJ114" s="364"/>
      <c r="KAK114" s="364"/>
      <c r="KAL114" s="364"/>
      <c r="KAM114" s="364"/>
      <c r="KAN114" s="364"/>
      <c r="KAO114" s="364"/>
      <c r="KAP114" s="364"/>
      <c r="KAQ114" s="364"/>
      <c r="KAR114" s="364"/>
      <c r="KAS114" s="364"/>
      <c r="KAT114" s="364"/>
      <c r="KAU114" s="364"/>
      <c r="KAV114" s="364"/>
      <c r="KAW114" s="364"/>
      <c r="KAX114" s="364"/>
      <c r="KAY114" s="364"/>
      <c r="KAZ114" s="364"/>
      <c r="KBA114" s="364"/>
      <c r="KBB114" s="364"/>
      <c r="KBC114" s="364"/>
      <c r="KBD114" s="364"/>
      <c r="KBE114" s="364"/>
      <c r="KBF114" s="364"/>
      <c r="KBG114" s="364"/>
      <c r="KBH114" s="364"/>
      <c r="KBI114" s="364"/>
      <c r="KBJ114" s="364"/>
      <c r="KBK114" s="364"/>
      <c r="KBL114" s="364"/>
      <c r="KBM114" s="364"/>
      <c r="KBN114" s="364"/>
      <c r="KBO114" s="364"/>
      <c r="KBP114" s="364"/>
      <c r="KBQ114" s="364"/>
      <c r="KBR114" s="364"/>
      <c r="KBS114" s="364"/>
      <c r="KBT114" s="364"/>
      <c r="KBU114" s="364"/>
      <c r="KBV114" s="364"/>
      <c r="KBW114" s="364"/>
      <c r="KBX114" s="364"/>
      <c r="KBY114" s="364"/>
      <c r="KBZ114" s="364"/>
      <c r="KCA114" s="364"/>
      <c r="KCB114" s="364"/>
      <c r="KCC114" s="364"/>
      <c r="KCD114" s="364"/>
      <c r="KCE114" s="364"/>
      <c r="KCF114" s="364"/>
      <c r="KCG114" s="364"/>
      <c r="KCH114" s="364"/>
      <c r="KCI114" s="364"/>
      <c r="KCJ114" s="364"/>
      <c r="KCK114" s="364"/>
      <c r="KCL114" s="364"/>
      <c r="KCM114" s="364"/>
      <c r="KCN114" s="364"/>
      <c r="KCO114" s="364"/>
      <c r="KCP114" s="364"/>
      <c r="KCQ114" s="364"/>
      <c r="KCR114" s="364"/>
      <c r="KCS114" s="364"/>
      <c r="KCT114" s="364"/>
      <c r="KCU114" s="364"/>
      <c r="KCV114" s="364"/>
      <c r="KCW114" s="364"/>
      <c r="KCX114" s="364"/>
      <c r="KCY114" s="364"/>
      <c r="KCZ114" s="364"/>
      <c r="KDA114" s="364"/>
      <c r="KDB114" s="364"/>
      <c r="KDC114" s="364"/>
      <c r="KDD114" s="364"/>
      <c r="KDE114" s="364"/>
      <c r="KDF114" s="364"/>
      <c r="KDG114" s="364"/>
      <c r="KDH114" s="364"/>
      <c r="KDI114" s="364"/>
      <c r="KDJ114" s="364"/>
      <c r="KDK114" s="364"/>
      <c r="KDL114" s="364"/>
      <c r="KDM114" s="364"/>
      <c r="KDN114" s="364"/>
      <c r="KDO114" s="364"/>
      <c r="KDP114" s="364"/>
      <c r="KDQ114" s="364"/>
      <c r="KDR114" s="364"/>
      <c r="KDS114" s="364"/>
      <c r="KDT114" s="364"/>
      <c r="KDU114" s="364"/>
      <c r="KDV114" s="364"/>
      <c r="KDW114" s="364"/>
      <c r="KDX114" s="364"/>
      <c r="KDY114" s="364"/>
      <c r="KDZ114" s="364"/>
      <c r="KEA114" s="364"/>
      <c r="KEB114" s="364"/>
      <c r="KEC114" s="364"/>
      <c r="KED114" s="364"/>
      <c r="KEE114" s="364"/>
      <c r="KEF114" s="364"/>
      <c r="KEG114" s="364"/>
      <c r="KEH114" s="364"/>
      <c r="KEI114" s="364"/>
      <c r="KEJ114" s="364"/>
      <c r="KEK114" s="364"/>
      <c r="KEL114" s="364"/>
      <c r="KEM114" s="364"/>
      <c r="KEN114" s="364"/>
      <c r="KEO114" s="364"/>
      <c r="KEP114" s="364"/>
      <c r="KEQ114" s="364"/>
      <c r="KER114" s="364"/>
      <c r="KES114" s="364"/>
      <c r="KET114" s="364"/>
      <c r="KEU114" s="364"/>
      <c r="KEV114" s="364"/>
      <c r="KEW114" s="364"/>
      <c r="KEX114" s="364"/>
      <c r="KEY114" s="364"/>
      <c r="KEZ114" s="364"/>
      <c r="KFA114" s="364"/>
      <c r="KFB114" s="364"/>
      <c r="KFC114" s="364"/>
      <c r="KFD114" s="364"/>
      <c r="KFE114" s="364"/>
      <c r="KFF114" s="364"/>
      <c r="KFG114" s="364"/>
      <c r="KFH114" s="364"/>
      <c r="KFI114" s="364"/>
      <c r="KFJ114" s="364"/>
      <c r="KFK114" s="364"/>
      <c r="KFL114" s="364"/>
      <c r="KFM114" s="364"/>
      <c r="KFN114" s="364"/>
      <c r="KFO114" s="364"/>
      <c r="KFP114" s="364"/>
      <c r="KFQ114" s="364"/>
      <c r="KFR114" s="364"/>
      <c r="KFS114" s="364"/>
      <c r="KFT114" s="364"/>
      <c r="KFU114" s="364"/>
      <c r="KFV114" s="364"/>
      <c r="KFW114" s="364"/>
      <c r="KFX114" s="364"/>
      <c r="KFY114" s="364"/>
      <c r="KFZ114" s="364"/>
      <c r="KGA114" s="364"/>
      <c r="KGB114" s="364"/>
      <c r="KGC114" s="364"/>
      <c r="KGD114" s="364"/>
      <c r="KGE114" s="364"/>
      <c r="KGF114" s="364"/>
      <c r="KGG114" s="364"/>
      <c r="KGH114" s="364"/>
      <c r="KGI114" s="364"/>
      <c r="KGJ114" s="364"/>
      <c r="KGK114" s="364"/>
      <c r="KGL114" s="364"/>
      <c r="KGM114" s="364"/>
      <c r="KGN114" s="364"/>
      <c r="KGO114" s="364"/>
      <c r="KGP114" s="364"/>
      <c r="KGQ114" s="364"/>
      <c r="KGR114" s="364"/>
      <c r="KGS114" s="364"/>
      <c r="KGT114" s="364"/>
      <c r="KGU114" s="364"/>
      <c r="KGV114" s="364"/>
      <c r="KGW114" s="364"/>
      <c r="KGX114" s="364"/>
      <c r="KGY114" s="364"/>
      <c r="KGZ114" s="364"/>
      <c r="KHA114" s="364"/>
      <c r="KHB114" s="364"/>
      <c r="KHC114" s="364"/>
      <c r="KHD114" s="364"/>
      <c r="KHE114" s="364"/>
      <c r="KHF114" s="364"/>
      <c r="KHG114" s="364"/>
      <c r="KHH114" s="364"/>
      <c r="KHI114" s="364"/>
      <c r="KHJ114" s="364"/>
      <c r="KHK114" s="364"/>
      <c r="KHL114" s="364"/>
      <c r="KHM114" s="364"/>
      <c r="KHN114" s="364"/>
      <c r="KHO114" s="364"/>
      <c r="KHP114" s="364"/>
      <c r="KHQ114" s="364"/>
      <c r="KHR114" s="364"/>
      <c r="KHS114" s="364"/>
      <c r="KHT114" s="364"/>
      <c r="KHU114" s="364"/>
      <c r="KHV114" s="364"/>
      <c r="KHW114" s="364"/>
      <c r="KHX114" s="364"/>
      <c r="KHY114" s="364"/>
      <c r="KHZ114" s="364"/>
      <c r="KIA114" s="364"/>
      <c r="KIB114" s="364"/>
      <c r="KIC114" s="364"/>
      <c r="KID114" s="364"/>
      <c r="KIE114" s="364"/>
      <c r="KIF114" s="364"/>
      <c r="KIG114" s="364"/>
      <c r="KIH114" s="364"/>
      <c r="KII114" s="364"/>
      <c r="KIJ114" s="364"/>
      <c r="KIK114" s="364"/>
      <c r="KIL114" s="364"/>
      <c r="KIM114" s="364"/>
      <c r="KIN114" s="364"/>
      <c r="KIO114" s="364"/>
      <c r="KIP114" s="364"/>
      <c r="KIQ114" s="364"/>
      <c r="KIR114" s="364"/>
      <c r="KIS114" s="364"/>
      <c r="KIT114" s="364"/>
      <c r="KIU114" s="364"/>
      <c r="KIV114" s="364"/>
      <c r="KIW114" s="364"/>
      <c r="KIX114" s="364"/>
      <c r="KIY114" s="364"/>
      <c r="KIZ114" s="364"/>
      <c r="KJA114" s="364"/>
      <c r="KJB114" s="364"/>
      <c r="KJC114" s="364"/>
      <c r="KJD114" s="364"/>
      <c r="KJE114" s="364"/>
      <c r="KJF114" s="364"/>
      <c r="KJG114" s="364"/>
      <c r="KJH114" s="364"/>
      <c r="KJI114" s="364"/>
      <c r="KJJ114" s="364"/>
      <c r="KJK114" s="364"/>
      <c r="KJL114" s="364"/>
      <c r="KJM114" s="364"/>
      <c r="KJN114" s="364"/>
      <c r="KJO114" s="364"/>
      <c r="KJP114" s="364"/>
      <c r="KJQ114" s="364"/>
      <c r="KJR114" s="364"/>
      <c r="KJS114" s="364"/>
      <c r="KJT114" s="364"/>
      <c r="KJU114" s="364"/>
      <c r="KJV114" s="364"/>
      <c r="KJW114" s="364"/>
      <c r="KJX114" s="364"/>
      <c r="KJY114" s="364"/>
      <c r="KJZ114" s="364"/>
      <c r="KKA114" s="364"/>
      <c r="KKB114" s="364"/>
      <c r="KKC114" s="364"/>
      <c r="KKD114" s="364"/>
      <c r="KKE114" s="364"/>
      <c r="KKF114" s="364"/>
      <c r="KKG114" s="364"/>
      <c r="KKH114" s="364"/>
      <c r="KKI114" s="364"/>
      <c r="KKJ114" s="364"/>
      <c r="KKK114" s="364"/>
      <c r="KKL114" s="364"/>
      <c r="KKM114" s="364"/>
      <c r="KKN114" s="364"/>
      <c r="KKO114" s="364"/>
      <c r="KKP114" s="364"/>
      <c r="KKQ114" s="364"/>
      <c r="KKR114" s="364"/>
      <c r="KKS114" s="364"/>
      <c r="KKT114" s="364"/>
      <c r="KKU114" s="364"/>
      <c r="KKV114" s="364"/>
      <c r="KKW114" s="364"/>
      <c r="KKX114" s="364"/>
      <c r="KKY114" s="364"/>
      <c r="KKZ114" s="364"/>
      <c r="KLA114" s="364"/>
      <c r="KLB114" s="364"/>
      <c r="KLC114" s="364"/>
      <c r="KLD114" s="364"/>
      <c r="KLE114" s="364"/>
      <c r="KLF114" s="364"/>
      <c r="KLG114" s="364"/>
      <c r="KLH114" s="364"/>
      <c r="KLI114" s="364"/>
      <c r="KLJ114" s="364"/>
      <c r="KLK114" s="364"/>
      <c r="KLL114" s="364"/>
      <c r="KLM114" s="364"/>
      <c r="KLN114" s="364"/>
      <c r="KLO114" s="364"/>
      <c r="KLP114" s="364"/>
      <c r="KLQ114" s="364"/>
      <c r="KLR114" s="364"/>
      <c r="KLS114" s="364"/>
      <c r="KLT114" s="364"/>
      <c r="KLU114" s="364"/>
      <c r="KLV114" s="364"/>
      <c r="KLW114" s="364"/>
      <c r="KLX114" s="364"/>
      <c r="KLY114" s="364"/>
      <c r="KLZ114" s="364"/>
      <c r="KMA114" s="364"/>
      <c r="KMB114" s="364"/>
      <c r="KMC114" s="364"/>
      <c r="KMD114" s="364"/>
      <c r="KME114" s="364"/>
      <c r="KMF114" s="364"/>
      <c r="KMG114" s="364"/>
      <c r="KMH114" s="364"/>
      <c r="KMI114" s="364"/>
      <c r="KMJ114" s="364"/>
      <c r="KMK114" s="364"/>
      <c r="KML114" s="364"/>
      <c r="KMM114" s="364"/>
      <c r="KMN114" s="364"/>
      <c r="KMO114" s="364"/>
      <c r="KMP114" s="364"/>
      <c r="KMQ114" s="364"/>
      <c r="KMR114" s="364"/>
      <c r="KMS114" s="364"/>
      <c r="KMT114" s="364"/>
      <c r="KMU114" s="364"/>
      <c r="KMV114" s="364"/>
      <c r="KMW114" s="364"/>
      <c r="KMX114" s="364"/>
      <c r="KMY114" s="364"/>
      <c r="KMZ114" s="364"/>
      <c r="KNA114" s="364"/>
      <c r="KNB114" s="364"/>
      <c r="KNC114" s="364"/>
      <c r="KND114" s="364"/>
      <c r="KNE114" s="364"/>
      <c r="KNF114" s="364"/>
      <c r="KNG114" s="364"/>
      <c r="KNH114" s="364"/>
      <c r="KNI114" s="364"/>
      <c r="KNJ114" s="364"/>
      <c r="KNK114" s="364"/>
      <c r="KNL114" s="364"/>
      <c r="KNM114" s="364"/>
      <c r="KNN114" s="364"/>
      <c r="KNO114" s="364"/>
      <c r="KNP114" s="364"/>
      <c r="KNQ114" s="364"/>
      <c r="KNR114" s="364"/>
      <c r="KNS114" s="364"/>
      <c r="KNT114" s="364"/>
      <c r="KNU114" s="364"/>
      <c r="KNV114" s="364"/>
      <c r="KNW114" s="364"/>
      <c r="KNX114" s="364"/>
      <c r="KNY114" s="364"/>
      <c r="KNZ114" s="364"/>
      <c r="KOA114" s="364"/>
      <c r="KOB114" s="364"/>
      <c r="KOC114" s="364"/>
      <c r="KOD114" s="364"/>
      <c r="KOE114" s="364"/>
      <c r="KOF114" s="364"/>
      <c r="KOG114" s="364"/>
      <c r="KOH114" s="364"/>
      <c r="KOI114" s="364"/>
      <c r="KOJ114" s="364"/>
      <c r="KOK114" s="364"/>
      <c r="KOL114" s="364"/>
      <c r="KOM114" s="364"/>
      <c r="KON114" s="364"/>
      <c r="KOO114" s="364"/>
      <c r="KOP114" s="364"/>
      <c r="KOQ114" s="364"/>
      <c r="KOR114" s="364"/>
      <c r="KOS114" s="364"/>
      <c r="KOT114" s="364"/>
      <c r="KOU114" s="364"/>
      <c r="KOV114" s="364"/>
      <c r="KOW114" s="364"/>
      <c r="KOX114" s="364"/>
      <c r="KOY114" s="364"/>
      <c r="KOZ114" s="364"/>
      <c r="KPA114" s="364"/>
      <c r="KPB114" s="364"/>
      <c r="KPC114" s="364"/>
      <c r="KPD114" s="364"/>
      <c r="KPE114" s="364"/>
      <c r="KPF114" s="364"/>
      <c r="KPG114" s="364"/>
      <c r="KPH114" s="364"/>
      <c r="KPI114" s="364"/>
      <c r="KPJ114" s="364"/>
      <c r="KPK114" s="364"/>
      <c r="KPL114" s="364"/>
      <c r="KPM114" s="364"/>
      <c r="KPN114" s="364"/>
      <c r="KPO114" s="364"/>
      <c r="KPP114" s="364"/>
      <c r="KPQ114" s="364"/>
      <c r="KPR114" s="364"/>
      <c r="KPS114" s="364"/>
      <c r="KPT114" s="364"/>
      <c r="KPU114" s="364"/>
      <c r="KPV114" s="364"/>
      <c r="KPW114" s="364"/>
      <c r="KPX114" s="364"/>
      <c r="KPY114" s="364"/>
      <c r="KPZ114" s="364"/>
      <c r="KQA114" s="364"/>
      <c r="KQB114" s="364"/>
      <c r="KQC114" s="364"/>
      <c r="KQD114" s="364"/>
      <c r="KQE114" s="364"/>
      <c r="KQF114" s="364"/>
      <c r="KQG114" s="364"/>
      <c r="KQH114" s="364"/>
      <c r="KQI114" s="364"/>
      <c r="KQJ114" s="364"/>
      <c r="KQK114" s="364"/>
      <c r="KQL114" s="364"/>
      <c r="KQM114" s="364"/>
      <c r="KQN114" s="364"/>
      <c r="KQO114" s="364"/>
      <c r="KQP114" s="364"/>
      <c r="KQQ114" s="364"/>
      <c r="KQR114" s="364"/>
      <c r="KQS114" s="364"/>
      <c r="KQT114" s="364"/>
      <c r="KQU114" s="364"/>
      <c r="KQV114" s="364"/>
      <c r="KQW114" s="364"/>
      <c r="KQX114" s="364"/>
      <c r="KQY114" s="364"/>
      <c r="KQZ114" s="364"/>
      <c r="KRA114" s="364"/>
      <c r="KRB114" s="364"/>
      <c r="KRC114" s="364"/>
      <c r="KRD114" s="364"/>
      <c r="KRE114" s="364"/>
      <c r="KRF114" s="364"/>
      <c r="KRG114" s="364"/>
      <c r="KRH114" s="364"/>
      <c r="KRI114" s="364"/>
      <c r="KRJ114" s="364"/>
      <c r="KRK114" s="364"/>
      <c r="KRL114" s="364"/>
      <c r="KRM114" s="364"/>
      <c r="KRN114" s="364"/>
      <c r="KRO114" s="364"/>
      <c r="KRP114" s="364"/>
      <c r="KRQ114" s="364"/>
      <c r="KRR114" s="364"/>
      <c r="KRS114" s="364"/>
      <c r="KRT114" s="364"/>
      <c r="KRU114" s="364"/>
      <c r="KRV114" s="364"/>
      <c r="KRW114" s="364"/>
      <c r="KRX114" s="364"/>
      <c r="KRY114" s="364"/>
      <c r="KRZ114" s="364"/>
      <c r="KSA114" s="364"/>
      <c r="KSB114" s="364"/>
      <c r="KSC114" s="364"/>
      <c r="KSD114" s="364"/>
      <c r="KSE114" s="364"/>
      <c r="KSF114" s="364"/>
      <c r="KSG114" s="364"/>
      <c r="KSH114" s="364"/>
      <c r="KSI114" s="364"/>
      <c r="KSJ114" s="364"/>
      <c r="KSK114" s="364"/>
      <c r="KSL114" s="364"/>
      <c r="KSM114" s="364"/>
      <c r="KSN114" s="364"/>
      <c r="KSO114" s="364"/>
      <c r="KSP114" s="364"/>
      <c r="KSQ114" s="364"/>
      <c r="KSR114" s="364"/>
      <c r="KSS114" s="364"/>
      <c r="KST114" s="364"/>
      <c r="KSU114" s="364"/>
      <c r="KSV114" s="364"/>
      <c r="KSW114" s="364"/>
      <c r="KSX114" s="364"/>
      <c r="KSY114" s="364"/>
      <c r="KSZ114" s="364"/>
      <c r="KTA114" s="364"/>
      <c r="KTB114" s="364"/>
      <c r="KTC114" s="364"/>
      <c r="KTD114" s="364"/>
      <c r="KTE114" s="364"/>
      <c r="KTF114" s="364"/>
      <c r="KTG114" s="364"/>
      <c r="KTH114" s="364"/>
      <c r="KTI114" s="364"/>
      <c r="KTJ114" s="364"/>
      <c r="KTK114" s="364"/>
      <c r="KTL114" s="364"/>
      <c r="KTM114" s="364"/>
      <c r="KTN114" s="364"/>
      <c r="KTO114" s="364"/>
      <c r="KTP114" s="364"/>
      <c r="KTQ114" s="364"/>
      <c r="KTR114" s="364"/>
      <c r="KTS114" s="364"/>
      <c r="KTT114" s="364"/>
      <c r="KTU114" s="364"/>
      <c r="KTV114" s="364"/>
      <c r="KTW114" s="364"/>
      <c r="KTX114" s="364"/>
      <c r="KTY114" s="364"/>
      <c r="KTZ114" s="364"/>
      <c r="KUA114" s="364"/>
      <c r="KUB114" s="364"/>
      <c r="KUC114" s="364"/>
      <c r="KUD114" s="364"/>
      <c r="KUE114" s="364"/>
      <c r="KUF114" s="364"/>
      <c r="KUG114" s="364"/>
      <c r="KUH114" s="364"/>
      <c r="KUI114" s="364"/>
      <c r="KUJ114" s="364"/>
      <c r="KUK114" s="364"/>
      <c r="KUL114" s="364"/>
      <c r="KUM114" s="364"/>
      <c r="KUN114" s="364"/>
      <c r="KUO114" s="364"/>
      <c r="KUP114" s="364"/>
      <c r="KUQ114" s="364"/>
      <c r="KUR114" s="364"/>
      <c r="KUS114" s="364"/>
      <c r="KUT114" s="364"/>
      <c r="KUU114" s="364"/>
      <c r="KUV114" s="364"/>
      <c r="KUW114" s="364"/>
      <c r="KUX114" s="364"/>
      <c r="KUY114" s="364"/>
      <c r="KUZ114" s="364"/>
      <c r="KVA114" s="364"/>
      <c r="KVB114" s="364"/>
      <c r="KVC114" s="364"/>
      <c r="KVD114" s="364"/>
      <c r="KVE114" s="364"/>
      <c r="KVF114" s="364"/>
      <c r="KVG114" s="364"/>
      <c r="KVH114" s="364"/>
      <c r="KVI114" s="364"/>
      <c r="KVJ114" s="364"/>
      <c r="KVK114" s="364"/>
      <c r="KVL114" s="364"/>
      <c r="KVM114" s="364"/>
      <c r="KVN114" s="364"/>
      <c r="KVO114" s="364"/>
      <c r="KVP114" s="364"/>
      <c r="KVQ114" s="364"/>
      <c r="KVR114" s="364"/>
      <c r="KVS114" s="364"/>
      <c r="KVT114" s="364"/>
      <c r="KVU114" s="364"/>
      <c r="KVV114" s="364"/>
      <c r="KVW114" s="364"/>
      <c r="KVX114" s="364"/>
      <c r="KVY114" s="364"/>
      <c r="KVZ114" s="364"/>
      <c r="KWA114" s="364"/>
      <c r="KWB114" s="364"/>
      <c r="KWC114" s="364"/>
      <c r="KWD114" s="364"/>
      <c r="KWE114" s="364"/>
      <c r="KWF114" s="364"/>
      <c r="KWG114" s="364"/>
      <c r="KWH114" s="364"/>
      <c r="KWI114" s="364"/>
      <c r="KWJ114" s="364"/>
      <c r="KWK114" s="364"/>
      <c r="KWL114" s="364"/>
      <c r="KWM114" s="364"/>
      <c r="KWN114" s="364"/>
      <c r="KWO114" s="364"/>
      <c r="KWP114" s="364"/>
      <c r="KWQ114" s="364"/>
      <c r="KWR114" s="364"/>
      <c r="KWS114" s="364"/>
      <c r="KWT114" s="364"/>
      <c r="KWU114" s="364"/>
      <c r="KWV114" s="364"/>
      <c r="KWW114" s="364"/>
      <c r="KWX114" s="364"/>
      <c r="KWY114" s="364"/>
      <c r="KWZ114" s="364"/>
      <c r="KXA114" s="364"/>
      <c r="KXB114" s="364"/>
      <c r="KXC114" s="364"/>
      <c r="KXD114" s="364"/>
      <c r="KXE114" s="364"/>
      <c r="KXF114" s="364"/>
      <c r="KXG114" s="364"/>
      <c r="KXH114" s="364"/>
      <c r="KXI114" s="364"/>
      <c r="KXJ114" s="364"/>
      <c r="KXK114" s="364"/>
      <c r="KXL114" s="364"/>
      <c r="KXM114" s="364"/>
      <c r="KXN114" s="364"/>
      <c r="KXO114" s="364"/>
      <c r="KXP114" s="364"/>
      <c r="KXQ114" s="364"/>
      <c r="KXR114" s="364"/>
      <c r="KXS114" s="364"/>
      <c r="KXT114" s="364"/>
      <c r="KXU114" s="364"/>
      <c r="KXV114" s="364"/>
      <c r="KXW114" s="364"/>
      <c r="KXX114" s="364"/>
      <c r="KXY114" s="364"/>
      <c r="KXZ114" s="364"/>
      <c r="KYA114" s="364"/>
      <c r="KYB114" s="364"/>
      <c r="KYC114" s="364"/>
      <c r="KYD114" s="364"/>
      <c r="KYE114" s="364"/>
      <c r="KYF114" s="364"/>
      <c r="KYG114" s="364"/>
      <c r="KYH114" s="364"/>
      <c r="KYI114" s="364"/>
      <c r="KYJ114" s="364"/>
      <c r="KYK114" s="364"/>
      <c r="KYL114" s="364"/>
      <c r="KYM114" s="364"/>
      <c r="KYN114" s="364"/>
      <c r="KYO114" s="364"/>
      <c r="KYP114" s="364"/>
      <c r="KYQ114" s="364"/>
      <c r="KYR114" s="364"/>
      <c r="KYS114" s="364"/>
      <c r="KYT114" s="364"/>
      <c r="KYU114" s="364"/>
      <c r="KYV114" s="364"/>
      <c r="KYW114" s="364"/>
      <c r="KYX114" s="364"/>
      <c r="KYY114" s="364"/>
      <c r="KYZ114" s="364"/>
      <c r="KZA114" s="364"/>
      <c r="KZB114" s="364"/>
      <c r="KZC114" s="364"/>
      <c r="KZD114" s="364"/>
      <c r="KZE114" s="364"/>
      <c r="KZF114" s="364"/>
      <c r="KZG114" s="364"/>
      <c r="KZH114" s="364"/>
      <c r="KZI114" s="364"/>
      <c r="KZJ114" s="364"/>
      <c r="KZK114" s="364"/>
      <c r="KZL114" s="364"/>
      <c r="KZM114" s="364"/>
      <c r="KZN114" s="364"/>
      <c r="KZO114" s="364"/>
      <c r="KZP114" s="364"/>
      <c r="KZQ114" s="364"/>
      <c r="KZR114" s="364"/>
      <c r="KZS114" s="364"/>
      <c r="KZT114" s="364"/>
      <c r="KZU114" s="364"/>
      <c r="KZV114" s="364"/>
      <c r="KZW114" s="364"/>
      <c r="KZX114" s="364"/>
      <c r="KZY114" s="364"/>
      <c r="KZZ114" s="364"/>
      <c r="LAA114" s="364"/>
      <c r="LAB114" s="364"/>
      <c r="LAC114" s="364"/>
      <c r="LAD114" s="364"/>
      <c r="LAE114" s="364"/>
      <c r="LAF114" s="364"/>
      <c r="LAG114" s="364"/>
      <c r="LAH114" s="364"/>
      <c r="LAI114" s="364"/>
      <c r="LAJ114" s="364"/>
      <c r="LAK114" s="364"/>
      <c r="LAL114" s="364"/>
      <c r="LAM114" s="364"/>
      <c r="LAN114" s="364"/>
      <c r="LAO114" s="364"/>
      <c r="LAP114" s="364"/>
      <c r="LAQ114" s="364"/>
      <c r="LAR114" s="364"/>
      <c r="LAS114" s="364"/>
      <c r="LAT114" s="364"/>
      <c r="LAU114" s="364"/>
      <c r="LAV114" s="364"/>
      <c r="LAW114" s="364"/>
      <c r="LAX114" s="364"/>
      <c r="LAY114" s="364"/>
      <c r="LAZ114" s="364"/>
      <c r="LBA114" s="364"/>
      <c r="LBB114" s="364"/>
      <c r="LBC114" s="364"/>
      <c r="LBD114" s="364"/>
      <c r="LBE114" s="364"/>
      <c r="LBF114" s="364"/>
      <c r="LBG114" s="364"/>
      <c r="LBH114" s="364"/>
      <c r="LBI114" s="364"/>
      <c r="LBJ114" s="364"/>
      <c r="LBK114" s="364"/>
      <c r="LBL114" s="364"/>
      <c r="LBM114" s="364"/>
      <c r="LBN114" s="364"/>
      <c r="LBO114" s="364"/>
      <c r="LBP114" s="364"/>
      <c r="LBQ114" s="364"/>
      <c r="LBR114" s="364"/>
      <c r="LBS114" s="364"/>
      <c r="LBT114" s="364"/>
      <c r="LBU114" s="364"/>
      <c r="LBV114" s="364"/>
      <c r="LBW114" s="364"/>
      <c r="LBX114" s="364"/>
      <c r="LBY114" s="364"/>
      <c r="LBZ114" s="364"/>
      <c r="LCA114" s="364"/>
      <c r="LCB114" s="364"/>
      <c r="LCC114" s="364"/>
      <c r="LCD114" s="364"/>
      <c r="LCE114" s="364"/>
      <c r="LCF114" s="364"/>
      <c r="LCG114" s="364"/>
      <c r="LCH114" s="364"/>
      <c r="LCI114" s="364"/>
      <c r="LCJ114" s="364"/>
      <c r="LCK114" s="364"/>
      <c r="LCL114" s="364"/>
      <c r="LCM114" s="364"/>
      <c r="LCN114" s="364"/>
      <c r="LCO114" s="364"/>
      <c r="LCP114" s="364"/>
      <c r="LCQ114" s="364"/>
      <c r="LCR114" s="364"/>
      <c r="LCS114" s="364"/>
      <c r="LCT114" s="364"/>
      <c r="LCU114" s="364"/>
      <c r="LCV114" s="364"/>
      <c r="LCW114" s="364"/>
      <c r="LCX114" s="364"/>
      <c r="LCY114" s="364"/>
      <c r="LCZ114" s="364"/>
      <c r="LDA114" s="364"/>
      <c r="LDB114" s="364"/>
      <c r="LDC114" s="364"/>
      <c r="LDD114" s="364"/>
      <c r="LDE114" s="364"/>
      <c r="LDF114" s="364"/>
      <c r="LDG114" s="364"/>
      <c r="LDH114" s="364"/>
      <c r="LDI114" s="364"/>
      <c r="LDJ114" s="364"/>
      <c r="LDK114" s="364"/>
      <c r="LDL114" s="364"/>
      <c r="LDM114" s="364"/>
      <c r="LDN114" s="364"/>
      <c r="LDO114" s="364"/>
      <c r="LDP114" s="364"/>
      <c r="LDQ114" s="364"/>
      <c r="LDR114" s="364"/>
      <c r="LDS114" s="364"/>
      <c r="LDT114" s="364"/>
      <c r="LDU114" s="364"/>
      <c r="LDV114" s="364"/>
      <c r="LDW114" s="364"/>
      <c r="LDX114" s="364"/>
      <c r="LDY114" s="364"/>
      <c r="LDZ114" s="364"/>
      <c r="LEA114" s="364"/>
      <c r="LEB114" s="364"/>
      <c r="LEC114" s="364"/>
      <c r="LED114" s="364"/>
      <c r="LEE114" s="364"/>
      <c r="LEF114" s="364"/>
      <c r="LEG114" s="364"/>
      <c r="LEH114" s="364"/>
      <c r="LEI114" s="364"/>
      <c r="LEJ114" s="364"/>
      <c r="LEK114" s="364"/>
      <c r="LEL114" s="364"/>
      <c r="LEM114" s="364"/>
      <c r="LEN114" s="364"/>
      <c r="LEO114" s="364"/>
      <c r="LEP114" s="364"/>
      <c r="LEQ114" s="364"/>
      <c r="LER114" s="364"/>
      <c r="LES114" s="364"/>
      <c r="LET114" s="364"/>
      <c r="LEU114" s="364"/>
      <c r="LEV114" s="364"/>
      <c r="LEW114" s="364"/>
      <c r="LEX114" s="364"/>
      <c r="LEY114" s="364"/>
      <c r="LEZ114" s="364"/>
      <c r="LFA114" s="364"/>
      <c r="LFB114" s="364"/>
      <c r="LFC114" s="364"/>
      <c r="LFD114" s="364"/>
      <c r="LFE114" s="364"/>
      <c r="LFF114" s="364"/>
      <c r="LFG114" s="364"/>
      <c r="LFH114" s="364"/>
      <c r="LFI114" s="364"/>
      <c r="LFJ114" s="364"/>
      <c r="LFK114" s="364"/>
      <c r="LFL114" s="364"/>
      <c r="LFM114" s="364"/>
      <c r="LFN114" s="364"/>
      <c r="LFO114" s="364"/>
      <c r="LFP114" s="364"/>
      <c r="LFQ114" s="364"/>
      <c r="LFR114" s="364"/>
      <c r="LFS114" s="364"/>
      <c r="LFT114" s="364"/>
      <c r="LFU114" s="364"/>
      <c r="LFV114" s="364"/>
      <c r="LFW114" s="364"/>
      <c r="LFX114" s="364"/>
      <c r="LFY114" s="364"/>
      <c r="LFZ114" s="364"/>
      <c r="LGA114" s="364"/>
      <c r="LGB114" s="364"/>
      <c r="LGC114" s="364"/>
      <c r="LGD114" s="364"/>
      <c r="LGE114" s="364"/>
      <c r="LGF114" s="364"/>
      <c r="LGG114" s="364"/>
      <c r="LGH114" s="364"/>
      <c r="LGI114" s="364"/>
      <c r="LGJ114" s="364"/>
      <c r="LGK114" s="364"/>
      <c r="LGL114" s="364"/>
      <c r="LGM114" s="364"/>
      <c r="LGN114" s="364"/>
      <c r="LGO114" s="364"/>
      <c r="LGP114" s="364"/>
      <c r="LGQ114" s="364"/>
      <c r="LGR114" s="364"/>
      <c r="LGS114" s="364"/>
      <c r="LGT114" s="364"/>
      <c r="LGU114" s="364"/>
      <c r="LGV114" s="364"/>
      <c r="LGW114" s="364"/>
      <c r="LGX114" s="364"/>
      <c r="LGY114" s="364"/>
      <c r="LGZ114" s="364"/>
      <c r="LHA114" s="364"/>
      <c r="LHB114" s="364"/>
      <c r="LHC114" s="364"/>
      <c r="LHD114" s="364"/>
      <c r="LHE114" s="364"/>
      <c r="LHF114" s="364"/>
      <c r="LHG114" s="364"/>
      <c r="LHH114" s="364"/>
      <c r="LHI114" s="364"/>
      <c r="LHJ114" s="364"/>
      <c r="LHK114" s="364"/>
      <c r="LHL114" s="364"/>
      <c r="LHM114" s="364"/>
      <c r="LHN114" s="364"/>
      <c r="LHO114" s="364"/>
      <c r="LHP114" s="364"/>
      <c r="LHQ114" s="364"/>
      <c r="LHR114" s="364"/>
      <c r="LHS114" s="364"/>
      <c r="LHT114" s="364"/>
      <c r="LHU114" s="364"/>
      <c r="LHV114" s="364"/>
      <c r="LHW114" s="364"/>
      <c r="LHX114" s="364"/>
      <c r="LHY114" s="364"/>
      <c r="LHZ114" s="364"/>
      <c r="LIA114" s="364"/>
      <c r="LIB114" s="364"/>
      <c r="LIC114" s="364"/>
      <c r="LID114" s="364"/>
      <c r="LIE114" s="364"/>
      <c r="LIF114" s="364"/>
      <c r="LIG114" s="364"/>
      <c r="LIH114" s="364"/>
      <c r="LII114" s="364"/>
      <c r="LIJ114" s="364"/>
      <c r="LIK114" s="364"/>
      <c r="LIL114" s="364"/>
      <c r="LIM114" s="364"/>
      <c r="LIN114" s="364"/>
      <c r="LIO114" s="364"/>
      <c r="LIP114" s="364"/>
      <c r="LIQ114" s="364"/>
      <c r="LIR114" s="364"/>
      <c r="LIS114" s="364"/>
      <c r="LIT114" s="364"/>
      <c r="LIU114" s="364"/>
      <c r="LIV114" s="364"/>
      <c r="LIW114" s="364"/>
      <c r="LIX114" s="364"/>
      <c r="LIY114" s="364"/>
      <c r="LIZ114" s="364"/>
      <c r="LJA114" s="364"/>
      <c r="LJB114" s="364"/>
      <c r="LJC114" s="364"/>
      <c r="LJD114" s="364"/>
      <c r="LJE114" s="364"/>
      <c r="LJF114" s="364"/>
      <c r="LJG114" s="364"/>
      <c r="LJH114" s="364"/>
      <c r="LJI114" s="364"/>
      <c r="LJJ114" s="364"/>
      <c r="LJK114" s="364"/>
      <c r="LJL114" s="364"/>
      <c r="LJM114" s="364"/>
      <c r="LJN114" s="364"/>
      <c r="LJO114" s="364"/>
      <c r="LJP114" s="364"/>
      <c r="LJQ114" s="364"/>
      <c r="LJR114" s="364"/>
      <c r="LJS114" s="364"/>
      <c r="LJT114" s="364"/>
      <c r="LJU114" s="364"/>
      <c r="LJV114" s="364"/>
      <c r="LJW114" s="364"/>
      <c r="LJX114" s="364"/>
      <c r="LJY114" s="364"/>
      <c r="LJZ114" s="364"/>
      <c r="LKA114" s="364"/>
      <c r="LKB114" s="364"/>
      <c r="LKC114" s="364"/>
      <c r="LKD114" s="364"/>
      <c r="LKE114" s="364"/>
      <c r="LKF114" s="364"/>
      <c r="LKG114" s="364"/>
      <c r="LKH114" s="364"/>
      <c r="LKI114" s="364"/>
      <c r="LKJ114" s="364"/>
      <c r="LKK114" s="364"/>
      <c r="LKL114" s="364"/>
      <c r="LKM114" s="364"/>
      <c r="LKN114" s="364"/>
      <c r="LKO114" s="364"/>
      <c r="LKP114" s="364"/>
      <c r="LKQ114" s="364"/>
      <c r="LKR114" s="364"/>
      <c r="LKS114" s="364"/>
      <c r="LKT114" s="364"/>
      <c r="LKU114" s="364"/>
      <c r="LKV114" s="364"/>
      <c r="LKW114" s="364"/>
      <c r="LKX114" s="364"/>
      <c r="LKY114" s="364"/>
      <c r="LKZ114" s="364"/>
      <c r="LLA114" s="364"/>
      <c r="LLB114" s="364"/>
      <c r="LLC114" s="364"/>
      <c r="LLD114" s="364"/>
      <c r="LLE114" s="364"/>
      <c r="LLF114" s="364"/>
      <c r="LLG114" s="364"/>
      <c r="LLH114" s="364"/>
      <c r="LLI114" s="364"/>
      <c r="LLJ114" s="364"/>
      <c r="LLK114" s="364"/>
      <c r="LLL114" s="364"/>
      <c r="LLM114" s="364"/>
      <c r="LLN114" s="364"/>
      <c r="LLO114" s="364"/>
      <c r="LLP114" s="364"/>
      <c r="LLQ114" s="364"/>
      <c r="LLR114" s="364"/>
      <c r="LLS114" s="364"/>
      <c r="LLT114" s="364"/>
      <c r="LLU114" s="364"/>
      <c r="LLV114" s="364"/>
      <c r="LLW114" s="364"/>
      <c r="LLX114" s="364"/>
      <c r="LLY114" s="364"/>
      <c r="LLZ114" s="364"/>
      <c r="LMA114" s="364"/>
      <c r="LMB114" s="364"/>
      <c r="LMC114" s="364"/>
      <c r="LMD114" s="364"/>
      <c r="LME114" s="364"/>
      <c r="LMF114" s="364"/>
      <c r="LMG114" s="364"/>
      <c r="LMH114" s="364"/>
      <c r="LMI114" s="364"/>
      <c r="LMJ114" s="364"/>
      <c r="LMK114" s="364"/>
      <c r="LML114" s="364"/>
      <c r="LMM114" s="364"/>
      <c r="LMN114" s="364"/>
      <c r="LMO114" s="364"/>
      <c r="LMP114" s="364"/>
      <c r="LMQ114" s="364"/>
      <c r="LMR114" s="364"/>
      <c r="LMS114" s="364"/>
      <c r="LMT114" s="364"/>
      <c r="LMU114" s="364"/>
      <c r="LMV114" s="364"/>
      <c r="LMW114" s="364"/>
      <c r="LMX114" s="364"/>
      <c r="LMY114" s="364"/>
      <c r="LMZ114" s="364"/>
      <c r="LNA114" s="364"/>
      <c r="LNB114" s="364"/>
      <c r="LNC114" s="364"/>
      <c r="LND114" s="364"/>
      <c r="LNE114" s="364"/>
      <c r="LNF114" s="364"/>
      <c r="LNG114" s="364"/>
      <c r="LNH114" s="364"/>
      <c r="LNI114" s="364"/>
      <c r="LNJ114" s="364"/>
      <c r="LNK114" s="364"/>
      <c r="LNL114" s="364"/>
      <c r="LNM114" s="364"/>
      <c r="LNN114" s="364"/>
      <c r="LNO114" s="364"/>
      <c r="LNP114" s="364"/>
      <c r="LNQ114" s="364"/>
      <c r="LNR114" s="364"/>
      <c r="LNS114" s="364"/>
      <c r="LNT114" s="364"/>
      <c r="LNU114" s="364"/>
      <c r="LNV114" s="364"/>
      <c r="LNW114" s="364"/>
      <c r="LNX114" s="364"/>
      <c r="LNY114" s="364"/>
      <c r="LNZ114" s="364"/>
      <c r="LOA114" s="364"/>
      <c r="LOB114" s="364"/>
      <c r="LOC114" s="364"/>
      <c r="LOD114" s="364"/>
      <c r="LOE114" s="364"/>
      <c r="LOF114" s="364"/>
      <c r="LOG114" s="364"/>
      <c r="LOH114" s="364"/>
      <c r="LOI114" s="364"/>
      <c r="LOJ114" s="364"/>
      <c r="LOK114" s="364"/>
      <c r="LOL114" s="364"/>
      <c r="LOM114" s="364"/>
      <c r="LON114" s="364"/>
      <c r="LOO114" s="364"/>
      <c r="LOP114" s="364"/>
      <c r="LOQ114" s="364"/>
      <c r="LOR114" s="364"/>
      <c r="LOS114" s="364"/>
      <c r="LOT114" s="364"/>
      <c r="LOU114" s="364"/>
      <c r="LOV114" s="364"/>
      <c r="LOW114" s="364"/>
      <c r="LOX114" s="364"/>
      <c r="LOY114" s="364"/>
      <c r="LOZ114" s="364"/>
      <c r="LPA114" s="364"/>
      <c r="LPB114" s="364"/>
      <c r="LPC114" s="364"/>
      <c r="LPD114" s="364"/>
      <c r="LPE114" s="364"/>
      <c r="LPF114" s="364"/>
      <c r="LPG114" s="364"/>
      <c r="LPH114" s="364"/>
      <c r="LPI114" s="364"/>
      <c r="LPJ114" s="364"/>
      <c r="LPK114" s="364"/>
      <c r="LPL114" s="364"/>
      <c r="LPM114" s="364"/>
      <c r="LPN114" s="364"/>
      <c r="LPO114" s="364"/>
      <c r="LPP114" s="364"/>
      <c r="LPQ114" s="364"/>
      <c r="LPR114" s="364"/>
      <c r="LPS114" s="364"/>
      <c r="LPT114" s="364"/>
      <c r="LPU114" s="364"/>
      <c r="LPV114" s="364"/>
      <c r="LPW114" s="364"/>
      <c r="LPX114" s="364"/>
      <c r="LPY114" s="364"/>
      <c r="LPZ114" s="364"/>
      <c r="LQA114" s="364"/>
      <c r="LQB114" s="364"/>
      <c r="LQC114" s="364"/>
      <c r="LQD114" s="364"/>
      <c r="LQE114" s="364"/>
      <c r="LQF114" s="364"/>
      <c r="LQG114" s="364"/>
      <c r="LQH114" s="364"/>
      <c r="LQI114" s="364"/>
      <c r="LQJ114" s="364"/>
      <c r="LQK114" s="364"/>
      <c r="LQL114" s="364"/>
      <c r="LQM114" s="364"/>
      <c r="LQN114" s="364"/>
      <c r="LQO114" s="364"/>
      <c r="LQP114" s="364"/>
      <c r="LQQ114" s="364"/>
      <c r="LQR114" s="364"/>
      <c r="LQS114" s="364"/>
      <c r="LQT114" s="364"/>
      <c r="LQU114" s="364"/>
      <c r="LQV114" s="364"/>
      <c r="LQW114" s="364"/>
      <c r="LQX114" s="364"/>
      <c r="LQY114" s="364"/>
      <c r="LQZ114" s="364"/>
      <c r="LRA114" s="364"/>
      <c r="LRB114" s="364"/>
      <c r="LRC114" s="364"/>
      <c r="LRD114" s="364"/>
      <c r="LRE114" s="364"/>
      <c r="LRF114" s="364"/>
      <c r="LRG114" s="364"/>
      <c r="LRH114" s="364"/>
      <c r="LRI114" s="364"/>
      <c r="LRJ114" s="364"/>
      <c r="LRK114" s="364"/>
      <c r="LRL114" s="364"/>
      <c r="LRM114" s="364"/>
      <c r="LRN114" s="364"/>
      <c r="LRO114" s="364"/>
      <c r="LRP114" s="364"/>
      <c r="LRQ114" s="364"/>
      <c r="LRR114" s="364"/>
      <c r="LRS114" s="364"/>
      <c r="LRT114" s="364"/>
      <c r="LRU114" s="364"/>
      <c r="LRV114" s="364"/>
      <c r="LRW114" s="364"/>
      <c r="LRX114" s="364"/>
      <c r="LRY114" s="364"/>
      <c r="LRZ114" s="364"/>
      <c r="LSA114" s="364"/>
      <c r="LSB114" s="364"/>
      <c r="LSC114" s="364"/>
      <c r="LSD114" s="364"/>
      <c r="LSE114" s="364"/>
      <c r="LSF114" s="364"/>
      <c r="LSG114" s="364"/>
      <c r="LSH114" s="364"/>
      <c r="LSI114" s="364"/>
      <c r="LSJ114" s="364"/>
      <c r="LSK114" s="364"/>
      <c r="LSL114" s="364"/>
      <c r="LSM114" s="364"/>
      <c r="LSN114" s="364"/>
      <c r="LSO114" s="364"/>
      <c r="LSP114" s="364"/>
      <c r="LSQ114" s="364"/>
      <c r="LSR114" s="364"/>
      <c r="LSS114" s="364"/>
      <c r="LST114" s="364"/>
      <c r="LSU114" s="364"/>
      <c r="LSV114" s="364"/>
      <c r="LSW114" s="364"/>
      <c r="LSX114" s="364"/>
      <c r="LSY114" s="364"/>
      <c r="LSZ114" s="364"/>
      <c r="LTA114" s="364"/>
      <c r="LTB114" s="364"/>
      <c r="LTC114" s="364"/>
      <c r="LTD114" s="364"/>
      <c r="LTE114" s="364"/>
      <c r="LTF114" s="364"/>
      <c r="LTG114" s="364"/>
      <c r="LTH114" s="364"/>
      <c r="LTI114" s="364"/>
      <c r="LTJ114" s="364"/>
      <c r="LTK114" s="364"/>
      <c r="LTL114" s="364"/>
      <c r="LTM114" s="364"/>
      <c r="LTN114" s="364"/>
      <c r="LTO114" s="364"/>
      <c r="LTP114" s="364"/>
      <c r="LTQ114" s="364"/>
      <c r="LTR114" s="364"/>
      <c r="LTS114" s="364"/>
      <c r="LTT114" s="364"/>
      <c r="LTU114" s="364"/>
      <c r="LTV114" s="364"/>
      <c r="LTW114" s="364"/>
      <c r="LTX114" s="364"/>
      <c r="LTY114" s="364"/>
      <c r="LTZ114" s="364"/>
      <c r="LUA114" s="364"/>
      <c r="LUB114" s="364"/>
      <c r="LUC114" s="364"/>
      <c r="LUD114" s="364"/>
      <c r="LUE114" s="364"/>
      <c r="LUF114" s="364"/>
      <c r="LUG114" s="364"/>
      <c r="LUH114" s="364"/>
      <c r="LUI114" s="364"/>
      <c r="LUJ114" s="364"/>
      <c r="LUK114" s="364"/>
      <c r="LUL114" s="364"/>
      <c r="LUM114" s="364"/>
      <c r="LUN114" s="364"/>
      <c r="LUO114" s="364"/>
      <c r="LUP114" s="364"/>
      <c r="LUQ114" s="364"/>
      <c r="LUR114" s="364"/>
      <c r="LUS114" s="364"/>
      <c r="LUT114" s="364"/>
      <c r="LUU114" s="364"/>
      <c r="LUV114" s="364"/>
      <c r="LUW114" s="364"/>
      <c r="LUX114" s="364"/>
      <c r="LUY114" s="364"/>
      <c r="LUZ114" s="364"/>
      <c r="LVA114" s="364"/>
      <c r="LVB114" s="364"/>
      <c r="LVC114" s="364"/>
      <c r="LVD114" s="364"/>
      <c r="LVE114" s="364"/>
      <c r="LVF114" s="364"/>
      <c r="LVG114" s="364"/>
      <c r="LVH114" s="364"/>
      <c r="LVI114" s="364"/>
      <c r="LVJ114" s="364"/>
      <c r="LVK114" s="364"/>
      <c r="LVL114" s="364"/>
      <c r="LVM114" s="364"/>
      <c r="LVN114" s="364"/>
      <c r="LVO114" s="364"/>
      <c r="LVP114" s="364"/>
      <c r="LVQ114" s="364"/>
      <c r="LVR114" s="364"/>
      <c r="LVS114" s="364"/>
      <c r="LVT114" s="364"/>
      <c r="LVU114" s="364"/>
      <c r="LVV114" s="364"/>
      <c r="LVW114" s="364"/>
      <c r="LVX114" s="364"/>
      <c r="LVY114" s="364"/>
      <c r="LVZ114" s="364"/>
      <c r="LWA114" s="364"/>
      <c r="LWB114" s="364"/>
      <c r="LWC114" s="364"/>
      <c r="LWD114" s="364"/>
      <c r="LWE114" s="364"/>
      <c r="LWF114" s="364"/>
      <c r="LWG114" s="364"/>
      <c r="LWH114" s="364"/>
      <c r="LWI114" s="364"/>
      <c r="LWJ114" s="364"/>
      <c r="LWK114" s="364"/>
      <c r="LWL114" s="364"/>
      <c r="LWM114" s="364"/>
      <c r="LWN114" s="364"/>
      <c r="LWO114" s="364"/>
      <c r="LWP114" s="364"/>
      <c r="LWQ114" s="364"/>
      <c r="LWR114" s="364"/>
      <c r="LWS114" s="364"/>
      <c r="LWT114" s="364"/>
      <c r="LWU114" s="364"/>
      <c r="LWV114" s="364"/>
      <c r="LWW114" s="364"/>
      <c r="LWX114" s="364"/>
      <c r="LWY114" s="364"/>
      <c r="LWZ114" s="364"/>
      <c r="LXA114" s="364"/>
      <c r="LXB114" s="364"/>
      <c r="LXC114" s="364"/>
      <c r="LXD114" s="364"/>
      <c r="LXE114" s="364"/>
      <c r="LXF114" s="364"/>
      <c r="LXG114" s="364"/>
      <c r="LXH114" s="364"/>
      <c r="LXI114" s="364"/>
      <c r="LXJ114" s="364"/>
      <c r="LXK114" s="364"/>
      <c r="LXL114" s="364"/>
      <c r="LXM114" s="364"/>
      <c r="LXN114" s="364"/>
      <c r="LXO114" s="364"/>
      <c r="LXP114" s="364"/>
      <c r="LXQ114" s="364"/>
      <c r="LXR114" s="364"/>
      <c r="LXS114" s="364"/>
      <c r="LXT114" s="364"/>
      <c r="LXU114" s="364"/>
      <c r="LXV114" s="364"/>
      <c r="LXW114" s="364"/>
      <c r="LXX114" s="364"/>
      <c r="LXY114" s="364"/>
      <c r="LXZ114" s="364"/>
      <c r="LYA114" s="364"/>
      <c r="LYB114" s="364"/>
      <c r="LYC114" s="364"/>
      <c r="LYD114" s="364"/>
      <c r="LYE114" s="364"/>
      <c r="LYF114" s="364"/>
      <c r="LYG114" s="364"/>
      <c r="LYH114" s="364"/>
      <c r="LYI114" s="364"/>
      <c r="LYJ114" s="364"/>
      <c r="LYK114" s="364"/>
      <c r="LYL114" s="364"/>
      <c r="LYM114" s="364"/>
      <c r="LYN114" s="364"/>
      <c r="LYO114" s="364"/>
      <c r="LYP114" s="364"/>
      <c r="LYQ114" s="364"/>
      <c r="LYR114" s="364"/>
      <c r="LYS114" s="364"/>
      <c r="LYT114" s="364"/>
      <c r="LYU114" s="364"/>
      <c r="LYV114" s="364"/>
      <c r="LYW114" s="364"/>
      <c r="LYX114" s="364"/>
      <c r="LYY114" s="364"/>
      <c r="LYZ114" s="364"/>
      <c r="LZA114" s="364"/>
      <c r="LZB114" s="364"/>
      <c r="LZC114" s="364"/>
      <c r="LZD114" s="364"/>
      <c r="LZE114" s="364"/>
      <c r="LZF114" s="364"/>
      <c r="LZG114" s="364"/>
      <c r="LZH114" s="364"/>
      <c r="LZI114" s="364"/>
      <c r="LZJ114" s="364"/>
      <c r="LZK114" s="364"/>
      <c r="LZL114" s="364"/>
      <c r="LZM114" s="364"/>
      <c r="LZN114" s="364"/>
      <c r="LZO114" s="364"/>
      <c r="LZP114" s="364"/>
      <c r="LZQ114" s="364"/>
      <c r="LZR114" s="364"/>
      <c r="LZS114" s="364"/>
      <c r="LZT114" s="364"/>
      <c r="LZU114" s="364"/>
      <c r="LZV114" s="364"/>
      <c r="LZW114" s="364"/>
      <c r="LZX114" s="364"/>
      <c r="LZY114" s="364"/>
      <c r="LZZ114" s="364"/>
      <c r="MAA114" s="364"/>
      <c r="MAB114" s="364"/>
      <c r="MAC114" s="364"/>
      <c r="MAD114" s="364"/>
      <c r="MAE114" s="364"/>
      <c r="MAF114" s="364"/>
      <c r="MAG114" s="364"/>
      <c r="MAH114" s="364"/>
      <c r="MAI114" s="364"/>
      <c r="MAJ114" s="364"/>
      <c r="MAK114" s="364"/>
      <c r="MAL114" s="364"/>
      <c r="MAM114" s="364"/>
      <c r="MAN114" s="364"/>
      <c r="MAO114" s="364"/>
      <c r="MAP114" s="364"/>
      <c r="MAQ114" s="364"/>
      <c r="MAR114" s="364"/>
      <c r="MAS114" s="364"/>
      <c r="MAT114" s="364"/>
      <c r="MAU114" s="364"/>
      <c r="MAV114" s="364"/>
      <c r="MAW114" s="364"/>
      <c r="MAX114" s="364"/>
      <c r="MAY114" s="364"/>
      <c r="MAZ114" s="364"/>
      <c r="MBA114" s="364"/>
      <c r="MBB114" s="364"/>
      <c r="MBC114" s="364"/>
      <c r="MBD114" s="364"/>
      <c r="MBE114" s="364"/>
      <c r="MBF114" s="364"/>
      <c r="MBG114" s="364"/>
      <c r="MBH114" s="364"/>
      <c r="MBI114" s="364"/>
      <c r="MBJ114" s="364"/>
      <c r="MBK114" s="364"/>
      <c r="MBL114" s="364"/>
      <c r="MBM114" s="364"/>
      <c r="MBN114" s="364"/>
      <c r="MBO114" s="364"/>
      <c r="MBP114" s="364"/>
      <c r="MBQ114" s="364"/>
      <c r="MBR114" s="364"/>
      <c r="MBS114" s="364"/>
      <c r="MBT114" s="364"/>
      <c r="MBU114" s="364"/>
      <c r="MBV114" s="364"/>
      <c r="MBW114" s="364"/>
      <c r="MBX114" s="364"/>
      <c r="MBY114" s="364"/>
      <c r="MBZ114" s="364"/>
      <c r="MCA114" s="364"/>
      <c r="MCB114" s="364"/>
      <c r="MCC114" s="364"/>
      <c r="MCD114" s="364"/>
      <c r="MCE114" s="364"/>
      <c r="MCF114" s="364"/>
      <c r="MCG114" s="364"/>
      <c r="MCH114" s="364"/>
      <c r="MCI114" s="364"/>
      <c r="MCJ114" s="364"/>
      <c r="MCK114" s="364"/>
      <c r="MCL114" s="364"/>
      <c r="MCM114" s="364"/>
      <c r="MCN114" s="364"/>
      <c r="MCO114" s="364"/>
      <c r="MCP114" s="364"/>
      <c r="MCQ114" s="364"/>
      <c r="MCR114" s="364"/>
      <c r="MCS114" s="364"/>
      <c r="MCT114" s="364"/>
      <c r="MCU114" s="364"/>
      <c r="MCV114" s="364"/>
      <c r="MCW114" s="364"/>
      <c r="MCX114" s="364"/>
      <c r="MCY114" s="364"/>
      <c r="MCZ114" s="364"/>
      <c r="MDA114" s="364"/>
      <c r="MDB114" s="364"/>
      <c r="MDC114" s="364"/>
      <c r="MDD114" s="364"/>
      <c r="MDE114" s="364"/>
      <c r="MDF114" s="364"/>
      <c r="MDG114" s="364"/>
      <c r="MDH114" s="364"/>
      <c r="MDI114" s="364"/>
      <c r="MDJ114" s="364"/>
      <c r="MDK114" s="364"/>
      <c r="MDL114" s="364"/>
      <c r="MDM114" s="364"/>
      <c r="MDN114" s="364"/>
      <c r="MDO114" s="364"/>
      <c r="MDP114" s="364"/>
      <c r="MDQ114" s="364"/>
      <c r="MDR114" s="364"/>
      <c r="MDS114" s="364"/>
      <c r="MDT114" s="364"/>
      <c r="MDU114" s="364"/>
      <c r="MDV114" s="364"/>
      <c r="MDW114" s="364"/>
      <c r="MDX114" s="364"/>
      <c r="MDY114" s="364"/>
      <c r="MDZ114" s="364"/>
      <c r="MEA114" s="364"/>
      <c r="MEB114" s="364"/>
      <c r="MEC114" s="364"/>
      <c r="MED114" s="364"/>
      <c r="MEE114" s="364"/>
      <c r="MEF114" s="364"/>
      <c r="MEG114" s="364"/>
      <c r="MEH114" s="364"/>
      <c r="MEI114" s="364"/>
      <c r="MEJ114" s="364"/>
      <c r="MEK114" s="364"/>
      <c r="MEL114" s="364"/>
      <c r="MEM114" s="364"/>
      <c r="MEN114" s="364"/>
      <c r="MEO114" s="364"/>
      <c r="MEP114" s="364"/>
      <c r="MEQ114" s="364"/>
      <c r="MER114" s="364"/>
      <c r="MES114" s="364"/>
      <c r="MET114" s="364"/>
      <c r="MEU114" s="364"/>
      <c r="MEV114" s="364"/>
      <c r="MEW114" s="364"/>
      <c r="MEX114" s="364"/>
      <c r="MEY114" s="364"/>
      <c r="MEZ114" s="364"/>
      <c r="MFA114" s="364"/>
      <c r="MFB114" s="364"/>
      <c r="MFC114" s="364"/>
      <c r="MFD114" s="364"/>
      <c r="MFE114" s="364"/>
      <c r="MFF114" s="364"/>
      <c r="MFG114" s="364"/>
      <c r="MFH114" s="364"/>
      <c r="MFI114" s="364"/>
      <c r="MFJ114" s="364"/>
      <c r="MFK114" s="364"/>
      <c r="MFL114" s="364"/>
      <c r="MFM114" s="364"/>
      <c r="MFN114" s="364"/>
      <c r="MFO114" s="364"/>
      <c r="MFP114" s="364"/>
      <c r="MFQ114" s="364"/>
      <c r="MFR114" s="364"/>
      <c r="MFS114" s="364"/>
      <c r="MFT114" s="364"/>
      <c r="MFU114" s="364"/>
      <c r="MFV114" s="364"/>
      <c r="MFW114" s="364"/>
      <c r="MFX114" s="364"/>
      <c r="MFY114" s="364"/>
      <c r="MFZ114" s="364"/>
      <c r="MGA114" s="364"/>
      <c r="MGB114" s="364"/>
      <c r="MGC114" s="364"/>
      <c r="MGD114" s="364"/>
      <c r="MGE114" s="364"/>
      <c r="MGF114" s="364"/>
      <c r="MGG114" s="364"/>
      <c r="MGH114" s="364"/>
      <c r="MGI114" s="364"/>
      <c r="MGJ114" s="364"/>
      <c r="MGK114" s="364"/>
      <c r="MGL114" s="364"/>
      <c r="MGM114" s="364"/>
      <c r="MGN114" s="364"/>
      <c r="MGO114" s="364"/>
      <c r="MGP114" s="364"/>
      <c r="MGQ114" s="364"/>
      <c r="MGR114" s="364"/>
      <c r="MGS114" s="364"/>
      <c r="MGT114" s="364"/>
      <c r="MGU114" s="364"/>
      <c r="MGV114" s="364"/>
      <c r="MGW114" s="364"/>
      <c r="MGX114" s="364"/>
      <c r="MGY114" s="364"/>
      <c r="MGZ114" s="364"/>
      <c r="MHA114" s="364"/>
      <c r="MHB114" s="364"/>
      <c r="MHC114" s="364"/>
      <c r="MHD114" s="364"/>
      <c r="MHE114" s="364"/>
      <c r="MHF114" s="364"/>
      <c r="MHG114" s="364"/>
      <c r="MHH114" s="364"/>
      <c r="MHI114" s="364"/>
      <c r="MHJ114" s="364"/>
      <c r="MHK114" s="364"/>
      <c r="MHL114" s="364"/>
      <c r="MHM114" s="364"/>
      <c r="MHN114" s="364"/>
      <c r="MHO114" s="364"/>
      <c r="MHP114" s="364"/>
      <c r="MHQ114" s="364"/>
      <c r="MHR114" s="364"/>
      <c r="MHS114" s="364"/>
      <c r="MHT114" s="364"/>
      <c r="MHU114" s="364"/>
      <c r="MHV114" s="364"/>
      <c r="MHW114" s="364"/>
      <c r="MHX114" s="364"/>
      <c r="MHY114" s="364"/>
      <c r="MHZ114" s="364"/>
      <c r="MIA114" s="364"/>
      <c r="MIB114" s="364"/>
      <c r="MIC114" s="364"/>
      <c r="MID114" s="364"/>
      <c r="MIE114" s="364"/>
      <c r="MIF114" s="364"/>
      <c r="MIG114" s="364"/>
      <c r="MIH114" s="364"/>
      <c r="MII114" s="364"/>
      <c r="MIJ114" s="364"/>
      <c r="MIK114" s="364"/>
      <c r="MIL114" s="364"/>
      <c r="MIM114" s="364"/>
      <c r="MIN114" s="364"/>
      <c r="MIO114" s="364"/>
      <c r="MIP114" s="364"/>
      <c r="MIQ114" s="364"/>
      <c r="MIR114" s="364"/>
      <c r="MIS114" s="364"/>
      <c r="MIT114" s="364"/>
      <c r="MIU114" s="364"/>
      <c r="MIV114" s="364"/>
      <c r="MIW114" s="364"/>
      <c r="MIX114" s="364"/>
      <c r="MIY114" s="364"/>
      <c r="MIZ114" s="364"/>
      <c r="MJA114" s="364"/>
      <c r="MJB114" s="364"/>
      <c r="MJC114" s="364"/>
      <c r="MJD114" s="364"/>
      <c r="MJE114" s="364"/>
      <c r="MJF114" s="364"/>
      <c r="MJG114" s="364"/>
      <c r="MJH114" s="364"/>
      <c r="MJI114" s="364"/>
      <c r="MJJ114" s="364"/>
      <c r="MJK114" s="364"/>
      <c r="MJL114" s="364"/>
      <c r="MJM114" s="364"/>
      <c r="MJN114" s="364"/>
      <c r="MJO114" s="364"/>
      <c r="MJP114" s="364"/>
      <c r="MJQ114" s="364"/>
      <c r="MJR114" s="364"/>
      <c r="MJS114" s="364"/>
      <c r="MJT114" s="364"/>
      <c r="MJU114" s="364"/>
      <c r="MJV114" s="364"/>
      <c r="MJW114" s="364"/>
      <c r="MJX114" s="364"/>
      <c r="MJY114" s="364"/>
      <c r="MJZ114" s="364"/>
      <c r="MKA114" s="364"/>
      <c r="MKB114" s="364"/>
      <c r="MKC114" s="364"/>
      <c r="MKD114" s="364"/>
      <c r="MKE114" s="364"/>
      <c r="MKF114" s="364"/>
      <c r="MKG114" s="364"/>
      <c r="MKH114" s="364"/>
      <c r="MKI114" s="364"/>
      <c r="MKJ114" s="364"/>
      <c r="MKK114" s="364"/>
      <c r="MKL114" s="364"/>
      <c r="MKM114" s="364"/>
      <c r="MKN114" s="364"/>
      <c r="MKO114" s="364"/>
      <c r="MKP114" s="364"/>
      <c r="MKQ114" s="364"/>
      <c r="MKR114" s="364"/>
      <c r="MKS114" s="364"/>
      <c r="MKT114" s="364"/>
      <c r="MKU114" s="364"/>
      <c r="MKV114" s="364"/>
      <c r="MKW114" s="364"/>
      <c r="MKX114" s="364"/>
      <c r="MKY114" s="364"/>
      <c r="MKZ114" s="364"/>
      <c r="MLA114" s="364"/>
      <c r="MLB114" s="364"/>
      <c r="MLC114" s="364"/>
      <c r="MLD114" s="364"/>
      <c r="MLE114" s="364"/>
      <c r="MLF114" s="364"/>
      <c r="MLG114" s="364"/>
      <c r="MLH114" s="364"/>
      <c r="MLI114" s="364"/>
      <c r="MLJ114" s="364"/>
      <c r="MLK114" s="364"/>
      <c r="MLL114" s="364"/>
      <c r="MLM114" s="364"/>
      <c r="MLN114" s="364"/>
      <c r="MLO114" s="364"/>
      <c r="MLP114" s="364"/>
      <c r="MLQ114" s="364"/>
      <c r="MLR114" s="364"/>
      <c r="MLS114" s="364"/>
      <c r="MLT114" s="364"/>
      <c r="MLU114" s="364"/>
      <c r="MLV114" s="364"/>
      <c r="MLW114" s="364"/>
      <c r="MLX114" s="364"/>
      <c r="MLY114" s="364"/>
      <c r="MLZ114" s="364"/>
      <c r="MMA114" s="364"/>
      <c r="MMB114" s="364"/>
      <c r="MMC114" s="364"/>
      <c r="MMD114" s="364"/>
      <c r="MME114" s="364"/>
      <c r="MMF114" s="364"/>
      <c r="MMG114" s="364"/>
      <c r="MMH114" s="364"/>
      <c r="MMI114" s="364"/>
      <c r="MMJ114" s="364"/>
      <c r="MMK114" s="364"/>
      <c r="MML114" s="364"/>
      <c r="MMM114" s="364"/>
      <c r="MMN114" s="364"/>
      <c r="MMO114" s="364"/>
      <c r="MMP114" s="364"/>
      <c r="MMQ114" s="364"/>
      <c r="MMR114" s="364"/>
      <c r="MMS114" s="364"/>
      <c r="MMT114" s="364"/>
      <c r="MMU114" s="364"/>
      <c r="MMV114" s="364"/>
      <c r="MMW114" s="364"/>
      <c r="MMX114" s="364"/>
      <c r="MMY114" s="364"/>
      <c r="MMZ114" s="364"/>
      <c r="MNA114" s="364"/>
      <c r="MNB114" s="364"/>
      <c r="MNC114" s="364"/>
      <c r="MND114" s="364"/>
      <c r="MNE114" s="364"/>
      <c r="MNF114" s="364"/>
      <c r="MNG114" s="364"/>
      <c r="MNH114" s="364"/>
      <c r="MNI114" s="364"/>
      <c r="MNJ114" s="364"/>
      <c r="MNK114" s="364"/>
      <c r="MNL114" s="364"/>
      <c r="MNM114" s="364"/>
      <c r="MNN114" s="364"/>
      <c r="MNO114" s="364"/>
      <c r="MNP114" s="364"/>
      <c r="MNQ114" s="364"/>
      <c r="MNR114" s="364"/>
      <c r="MNS114" s="364"/>
      <c r="MNT114" s="364"/>
      <c r="MNU114" s="364"/>
      <c r="MNV114" s="364"/>
      <c r="MNW114" s="364"/>
      <c r="MNX114" s="364"/>
      <c r="MNY114" s="364"/>
      <c r="MNZ114" s="364"/>
      <c r="MOA114" s="364"/>
      <c r="MOB114" s="364"/>
      <c r="MOC114" s="364"/>
      <c r="MOD114" s="364"/>
      <c r="MOE114" s="364"/>
      <c r="MOF114" s="364"/>
      <c r="MOG114" s="364"/>
      <c r="MOH114" s="364"/>
      <c r="MOI114" s="364"/>
      <c r="MOJ114" s="364"/>
      <c r="MOK114" s="364"/>
      <c r="MOL114" s="364"/>
      <c r="MOM114" s="364"/>
      <c r="MON114" s="364"/>
      <c r="MOO114" s="364"/>
      <c r="MOP114" s="364"/>
      <c r="MOQ114" s="364"/>
      <c r="MOR114" s="364"/>
      <c r="MOS114" s="364"/>
      <c r="MOT114" s="364"/>
      <c r="MOU114" s="364"/>
      <c r="MOV114" s="364"/>
      <c r="MOW114" s="364"/>
      <c r="MOX114" s="364"/>
      <c r="MOY114" s="364"/>
      <c r="MOZ114" s="364"/>
      <c r="MPA114" s="364"/>
      <c r="MPB114" s="364"/>
      <c r="MPC114" s="364"/>
      <c r="MPD114" s="364"/>
      <c r="MPE114" s="364"/>
      <c r="MPF114" s="364"/>
      <c r="MPG114" s="364"/>
      <c r="MPH114" s="364"/>
      <c r="MPI114" s="364"/>
      <c r="MPJ114" s="364"/>
      <c r="MPK114" s="364"/>
      <c r="MPL114" s="364"/>
      <c r="MPM114" s="364"/>
      <c r="MPN114" s="364"/>
      <c r="MPO114" s="364"/>
      <c r="MPP114" s="364"/>
      <c r="MPQ114" s="364"/>
      <c r="MPR114" s="364"/>
      <c r="MPS114" s="364"/>
      <c r="MPT114" s="364"/>
      <c r="MPU114" s="364"/>
      <c r="MPV114" s="364"/>
      <c r="MPW114" s="364"/>
      <c r="MPX114" s="364"/>
      <c r="MPY114" s="364"/>
      <c r="MPZ114" s="364"/>
      <c r="MQA114" s="364"/>
      <c r="MQB114" s="364"/>
      <c r="MQC114" s="364"/>
      <c r="MQD114" s="364"/>
      <c r="MQE114" s="364"/>
      <c r="MQF114" s="364"/>
      <c r="MQG114" s="364"/>
      <c r="MQH114" s="364"/>
      <c r="MQI114" s="364"/>
      <c r="MQJ114" s="364"/>
      <c r="MQK114" s="364"/>
      <c r="MQL114" s="364"/>
      <c r="MQM114" s="364"/>
      <c r="MQN114" s="364"/>
      <c r="MQO114" s="364"/>
      <c r="MQP114" s="364"/>
      <c r="MQQ114" s="364"/>
      <c r="MQR114" s="364"/>
      <c r="MQS114" s="364"/>
      <c r="MQT114" s="364"/>
      <c r="MQU114" s="364"/>
      <c r="MQV114" s="364"/>
      <c r="MQW114" s="364"/>
      <c r="MQX114" s="364"/>
      <c r="MQY114" s="364"/>
      <c r="MQZ114" s="364"/>
      <c r="MRA114" s="364"/>
      <c r="MRB114" s="364"/>
      <c r="MRC114" s="364"/>
      <c r="MRD114" s="364"/>
      <c r="MRE114" s="364"/>
      <c r="MRF114" s="364"/>
      <c r="MRG114" s="364"/>
      <c r="MRH114" s="364"/>
      <c r="MRI114" s="364"/>
      <c r="MRJ114" s="364"/>
      <c r="MRK114" s="364"/>
      <c r="MRL114" s="364"/>
      <c r="MRM114" s="364"/>
      <c r="MRN114" s="364"/>
      <c r="MRO114" s="364"/>
      <c r="MRP114" s="364"/>
      <c r="MRQ114" s="364"/>
      <c r="MRR114" s="364"/>
      <c r="MRS114" s="364"/>
      <c r="MRT114" s="364"/>
      <c r="MRU114" s="364"/>
      <c r="MRV114" s="364"/>
      <c r="MRW114" s="364"/>
      <c r="MRX114" s="364"/>
      <c r="MRY114" s="364"/>
      <c r="MRZ114" s="364"/>
      <c r="MSA114" s="364"/>
      <c r="MSB114" s="364"/>
      <c r="MSC114" s="364"/>
      <c r="MSD114" s="364"/>
      <c r="MSE114" s="364"/>
      <c r="MSF114" s="364"/>
      <c r="MSG114" s="364"/>
      <c r="MSH114" s="364"/>
      <c r="MSI114" s="364"/>
      <c r="MSJ114" s="364"/>
      <c r="MSK114" s="364"/>
      <c r="MSL114" s="364"/>
      <c r="MSM114" s="364"/>
      <c r="MSN114" s="364"/>
      <c r="MSO114" s="364"/>
      <c r="MSP114" s="364"/>
      <c r="MSQ114" s="364"/>
      <c r="MSR114" s="364"/>
      <c r="MSS114" s="364"/>
      <c r="MST114" s="364"/>
      <c r="MSU114" s="364"/>
      <c r="MSV114" s="364"/>
      <c r="MSW114" s="364"/>
      <c r="MSX114" s="364"/>
      <c r="MSY114" s="364"/>
      <c r="MSZ114" s="364"/>
      <c r="MTA114" s="364"/>
      <c r="MTB114" s="364"/>
      <c r="MTC114" s="364"/>
      <c r="MTD114" s="364"/>
      <c r="MTE114" s="364"/>
      <c r="MTF114" s="364"/>
      <c r="MTG114" s="364"/>
      <c r="MTH114" s="364"/>
      <c r="MTI114" s="364"/>
      <c r="MTJ114" s="364"/>
      <c r="MTK114" s="364"/>
      <c r="MTL114" s="364"/>
      <c r="MTM114" s="364"/>
      <c r="MTN114" s="364"/>
      <c r="MTO114" s="364"/>
      <c r="MTP114" s="364"/>
      <c r="MTQ114" s="364"/>
      <c r="MTR114" s="364"/>
      <c r="MTS114" s="364"/>
      <c r="MTT114" s="364"/>
      <c r="MTU114" s="364"/>
      <c r="MTV114" s="364"/>
      <c r="MTW114" s="364"/>
      <c r="MTX114" s="364"/>
      <c r="MTY114" s="364"/>
      <c r="MTZ114" s="364"/>
      <c r="MUA114" s="364"/>
      <c r="MUB114" s="364"/>
      <c r="MUC114" s="364"/>
      <c r="MUD114" s="364"/>
      <c r="MUE114" s="364"/>
      <c r="MUF114" s="364"/>
      <c r="MUG114" s="364"/>
      <c r="MUH114" s="364"/>
      <c r="MUI114" s="364"/>
      <c r="MUJ114" s="364"/>
      <c r="MUK114" s="364"/>
      <c r="MUL114" s="364"/>
      <c r="MUM114" s="364"/>
      <c r="MUN114" s="364"/>
      <c r="MUO114" s="364"/>
      <c r="MUP114" s="364"/>
      <c r="MUQ114" s="364"/>
      <c r="MUR114" s="364"/>
      <c r="MUS114" s="364"/>
      <c r="MUT114" s="364"/>
      <c r="MUU114" s="364"/>
      <c r="MUV114" s="364"/>
      <c r="MUW114" s="364"/>
      <c r="MUX114" s="364"/>
      <c r="MUY114" s="364"/>
      <c r="MUZ114" s="364"/>
      <c r="MVA114" s="364"/>
      <c r="MVB114" s="364"/>
      <c r="MVC114" s="364"/>
      <c r="MVD114" s="364"/>
      <c r="MVE114" s="364"/>
      <c r="MVF114" s="364"/>
      <c r="MVG114" s="364"/>
      <c r="MVH114" s="364"/>
      <c r="MVI114" s="364"/>
      <c r="MVJ114" s="364"/>
      <c r="MVK114" s="364"/>
      <c r="MVL114" s="364"/>
      <c r="MVM114" s="364"/>
      <c r="MVN114" s="364"/>
      <c r="MVO114" s="364"/>
      <c r="MVP114" s="364"/>
      <c r="MVQ114" s="364"/>
      <c r="MVR114" s="364"/>
      <c r="MVS114" s="364"/>
      <c r="MVT114" s="364"/>
      <c r="MVU114" s="364"/>
      <c r="MVV114" s="364"/>
      <c r="MVW114" s="364"/>
      <c r="MVX114" s="364"/>
      <c r="MVY114" s="364"/>
      <c r="MVZ114" s="364"/>
      <c r="MWA114" s="364"/>
      <c r="MWB114" s="364"/>
      <c r="MWC114" s="364"/>
      <c r="MWD114" s="364"/>
      <c r="MWE114" s="364"/>
      <c r="MWF114" s="364"/>
      <c r="MWG114" s="364"/>
      <c r="MWH114" s="364"/>
      <c r="MWI114" s="364"/>
      <c r="MWJ114" s="364"/>
      <c r="MWK114" s="364"/>
      <c r="MWL114" s="364"/>
      <c r="MWM114" s="364"/>
      <c r="MWN114" s="364"/>
      <c r="MWO114" s="364"/>
      <c r="MWP114" s="364"/>
      <c r="MWQ114" s="364"/>
      <c r="MWR114" s="364"/>
      <c r="MWS114" s="364"/>
      <c r="MWT114" s="364"/>
      <c r="MWU114" s="364"/>
      <c r="MWV114" s="364"/>
      <c r="MWW114" s="364"/>
      <c r="MWX114" s="364"/>
      <c r="MWY114" s="364"/>
      <c r="MWZ114" s="364"/>
      <c r="MXA114" s="364"/>
      <c r="MXB114" s="364"/>
      <c r="MXC114" s="364"/>
      <c r="MXD114" s="364"/>
      <c r="MXE114" s="364"/>
      <c r="MXF114" s="364"/>
      <c r="MXG114" s="364"/>
      <c r="MXH114" s="364"/>
      <c r="MXI114" s="364"/>
      <c r="MXJ114" s="364"/>
      <c r="MXK114" s="364"/>
      <c r="MXL114" s="364"/>
      <c r="MXM114" s="364"/>
      <c r="MXN114" s="364"/>
      <c r="MXO114" s="364"/>
      <c r="MXP114" s="364"/>
      <c r="MXQ114" s="364"/>
      <c r="MXR114" s="364"/>
      <c r="MXS114" s="364"/>
      <c r="MXT114" s="364"/>
      <c r="MXU114" s="364"/>
      <c r="MXV114" s="364"/>
      <c r="MXW114" s="364"/>
      <c r="MXX114" s="364"/>
      <c r="MXY114" s="364"/>
      <c r="MXZ114" s="364"/>
      <c r="MYA114" s="364"/>
      <c r="MYB114" s="364"/>
      <c r="MYC114" s="364"/>
      <c r="MYD114" s="364"/>
      <c r="MYE114" s="364"/>
      <c r="MYF114" s="364"/>
      <c r="MYG114" s="364"/>
      <c r="MYH114" s="364"/>
      <c r="MYI114" s="364"/>
      <c r="MYJ114" s="364"/>
      <c r="MYK114" s="364"/>
      <c r="MYL114" s="364"/>
      <c r="MYM114" s="364"/>
      <c r="MYN114" s="364"/>
      <c r="MYO114" s="364"/>
      <c r="MYP114" s="364"/>
      <c r="MYQ114" s="364"/>
      <c r="MYR114" s="364"/>
      <c r="MYS114" s="364"/>
      <c r="MYT114" s="364"/>
      <c r="MYU114" s="364"/>
      <c r="MYV114" s="364"/>
      <c r="MYW114" s="364"/>
      <c r="MYX114" s="364"/>
      <c r="MYY114" s="364"/>
      <c r="MYZ114" s="364"/>
      <c r="MZA114" s="364"/>
      <c r="MZB114" s="364"/>
      <c r="MZC114" s="364"/>
      <c r="MZD114" s="364"/>
      <c r="MZE114" s="364"/>
      <c r="MZF114" s="364"/>
      <c r="MZG114" s="364"/>
      <c r="MZH114" s="364"/>
      <c r="MZI114" s="364"/>
      <c r="MZJ114" s="364"/>
      <c r="MZK114" s="364"/>
      <c r="MZL114" s="364"/>
      <c r="MZM114" s="364"/>
      <c r="MZN114" s="364"/>
      <c r="MZO114" s="364"/>
      <c r="MZP114" s="364"/>
      <c r="MZQ114" s="364"/>
      <c r="MZR114" s="364"/>
      <c r="MZS114" s="364"/>
      <c r="MZT114" s="364"/>
      <c r="MZU114" s="364"/>
      <c r="MZV114" s="364"/>
      <c r="MZW114" s="364"/>
      <c r="MZX114" s="364"/>
      <c r="MZY114" s="364"/>
      <c r="MZZ114" s="364"/>
      <c r="NAA114" s="364"/>
      <c r="NAB114" s="364"/>
      <c r="NAC114" s="364"/>
      <c r="NAD114" s="364"/>
      <c r="NAE114" s="364"/>
      <c r="NAF114" s="364"/>
      <c r="NAG114" s="364"/>
      <c r="NAH114" s="364"/>
      <c r="NAI114" s="364"/>
      <c r="NAJ114" s="364"/>
      <c r="NAK114" s="364"/>
      <c r="NAL114" s="364"/>
      <c r="NAM114" s="364"/>
      <c r="NAN114" s="364"/>
      <c r="NAO114" s="364"/>
      <c r="NAP114" s="364"/>
      <c r="NAQ114" s="364"/>
      <c r="NAR114" s="364"/>
      <c r="NAS114" s="364"/>
      <c r="NAT114" s="364"/>
      <c r="NAU114" s="364"/>
      <c r="NAV114" s="364"/>
      <c r="NAW114" s="364"/>
      <c r="NAX114" s="364"/>
      <c r="NAY114" s="364"/>
      <c r="NAZ114" s="364"/>
      <c r="NBA114" s="364"/>
      <c r="NBB114" s="364"/>
      <c r="NBC114" s="364"/>
      <c r="NBD114" s="364"/>
      <c r="NBE114" s="364"/>
      <c r="NBF114" s="364"/>
      <c r="NBG114" s="364"/>
      <c r="NBH114" s="364"/>
      <c r="NBI114" s="364"/>
      <c r="NBJ114" s="364"/>
      <c r="NBK114" s="364"/>
      <c r="NBL114" s="364"/>
      <c r="NBM114" s="364"/>
      <c r="NBN114" s="364"/>
      <c r="NBO114" s="364"/>
      <c r="NBP114" s="364"/>
      <c r="NBQ114" s="364"/>
      <c r="NBR114" s="364"/>
      <c r="NBS114" s="364"/>
      <c r="NBT114" s="364"/>
      <c r="NBU114" s="364"/>
      <c r="NBV114" s="364"/>
      <c r="NBW114" s="364"/>
      <c r="NBX114" s="364"/>
      <c r="NBY114" s="364"/>
      <c r="NBZ114" s="364"/>
      <c r="NCA114" s="364"/>
      <c r="NCB114" s="364"/>
      <c r="NCC114" s="364"/>
      <c r="NCD114" s="364"/>
      <c r="NCE114" s="364"/>
      <c r="NCF114" s="364"/>
      <c r="NCG114" s="364"/>
      <c r="NCH114" s="364"/>
      <c r="NCI114" s="364"/>
      <c r="NCJ114" s="364"/>
      <c r="NCK114" s="364"/>
      <c r="NCL114" s="364"/>
      <c r="NCM114" s="364"/>
      <c r="NCN114" s="364"/>
      <c r="NCO114" s="364"/>
      <c r="NCP114" s="364"/>
      <c r="NCQ114" s="364"/>
      <c r="NCR114" s="364"/>
      <c r="NCS114" s="364"/>
      <c r="NCT114" s="364"/>
      <c r="NCU114" s="364"/>
      <c r="NCV114" s="364"/>
      <c r="NCW114" s="364"/>
      <c r="NCX114" s="364"/>
      <c r="NCY114" s="364"/>
      <c r="NCZ114" s="364"/>
      <c r="NDA114" s="364"/>
      <c r="NDB114" s="364"/>
      <c r="NDC114" s="364"/>
      <c r="NDD114" s="364"/>
      <c r="NDE114" s="364"/>
      <c r="NDF114" s="364"/>
      <c r="NDG114" s="364"/>
      <c r="NDH114" s="364"/>
      <c r="NDI114" s="364"/>
      <c r="NDJ114" s="364"/>
      <c r="NDK114" s="364"/>
      <c r="NDL114" s="364"/>
      <c r="NDM114" s="364"/>
      <c r="NDN114" s="364"/>
      <c r="NDO114" s="364"/>
      <c r="NDP114" s="364"/>
      <c r="NDQ114" s="364"/>
      <c r="NDR114" s="364"/>
      <c r="NDS114" s="364"/>
      <c r="NDT114" s="364"/>
      <c r="NDU114" s="364"/>
      <c r="NDV114" s="364"/>
      <c r="NDW114" s="364"/>
      <c r="NDX114" s="364"/>
      <c r="NDY114" s="364"/>
      <c r="NDZ114" s="364"/>
      <c r="NEA114" s="364"/>
      <c r="NEB114" s="364"/>
      <c r="NEC114" s="364"/>
      <c r="NED114" s="364"/>
      <c r="NEE114" s="364"/>
      <c r="NEF114" s="364"/>
      <c r="NEG114" s="364"/>
      <c r="NEH114" s="364"/>
      <c r="NEI114" s="364"/>
      <c r="NEJ114" s="364"/>
      <c r="NEK114" s="364"/>
      <c r="NEL114" s="364"/>
      <c r="NEM114" s="364"/>
      <c r="NEN114" s="364"/>
      <c r="NEO114" s="364"/>
      <c r="NEP114" s="364"/>
      <c r="NEQ114" s="364"/>
      <c r="NER114" s="364"/>
      <c r="NES114" s="364"/>
      <c r="NET114" s="364"/>
      <c r="NEU114" s="364"/>
      <c r="NEV114" s="364"/>
      <c r="NEW114" s="364"/>
      <c r="NEX114" s="364"/>
      <c r="NEY114" s="364"/>
      <c r="NEZ114" s="364"/>
      <c r="NFA114" s="364"/>
      <c r="NFB114" s="364"/>
      <c r="NFC114" s="364"/>
      <c r="NFD114" s="364"/>
      <c r="NFE114" s="364"/>
      <c r="NFF114" s="364"/>
      <c r="NFG114" s="364"/>
      <c r="NFH114" s="364"/>
      <c r="NFI114" s="364"/>
      <c r="NFJ114" s="364"/>
      <c r="NFK114" s="364"/>
      <c r="NFL114" s="364"/>
      <c r="NFM114" s="364"/>
      <c r="NFN114" s="364"/>
      <c r="NFO114" s="364"/>
      <c r="NFP114" s="364"/>
      <c r="NFQ114" s="364"/>
      <c r="NFR114" s="364"/>
      <c r="NFS114" s="364"/>
      <c r="NFT114" s="364"/>
      <c r="NFU114" s="364"/>
      <c r="NFV114" s="364"/>
      <c r="NFW114" s="364"/>
      <c r="NFX114" s="364"/>
      <c r="NFY114" s="364"/>
      <c r="NFZ114" s="364"/>
      <c r="NGA114" s="364"/>
      <c r="NGB114" s="364"/>
      <c r="NGC114" s="364"/>
      <c r="NGD114" s="364"/>
      <c r="NGE114" s="364"/>
      <c r="NGF114" s="364"/>
      <c r="NGG114" s="364"/>
      <c r="NGH114" s="364"/>
      <c r="NGI114" s="364"/>
      <c r="NGJ114" s="364"/>
      <c r="NGK114" s="364"/>
      <c r="NGL114" s="364"/>
      <c r="NGM114" s="364"/>
      <c r="NGN114" s="364"/>
      <c r="NGO114" s="364"/>
      <c r="NGP114" s="364"/>
      <c r="NGQ114" s="364"/>
      <c r="NGR114" s="364"/>
      <c r="NGS114" s="364"/>
      <c r="NGT114" s="364"/>
      <c r="NGU114" s="364"/>
      <c r="NGV114" s="364"/>
      <c r="NGW114" s="364"/>
      <c r="NGX114" s="364"/>
      <c r="NGY114" s="364"/>
      <c r="NGZ114" s="364"/>
      <c r="NHA114" s="364"/>
      <c r="NHB114" s="364"/>
      <c r="NHC114" s="364"/>
      <c r="NHD114" s="364"/>
      <c r="NHE114" s="364"/>
      <c r="NHF114" s="364"/>
      <c r="NHG114" s="364"/>
      <c r="NHH114" s="364"/>
      <c r="NHI114" s="364"/>
      <c r="NHJ114" s="364"/>
      <c r="NHK114" s="364"/>
      <c r="NHL114" s="364"/>
      <c r="NHM114" s="364"/>
      <c r="NHN114" s="364"/>
      <c r="NHO114" s="364"/>
      <c r="NHP114" s="364"/>
      <c r="NHQ114" s="364"/>
      <c r="NHR114" s="364"/>
      <c r="NHS114" s="364"/>
      <c r="NHT114" s="364"/>
      <c r="NHU114" s="364"/>
      <c r="NHV114" s="364"/>
      <c r="NHW114" s="364"/>
      <c r="NHX114" s="364"/>
      <c r="NHY114" s="364"/>
      <c r="NHZ114" s="364"/>
      <c r="NIA114" s="364"/>
      <c r="NIB114" s="364"/>
      <c r="NIC114" s="364"/>
      <c r="NID114" s="364"/>
      <c r="NIE114" s="364"/>
      <c r="NIF114" s="364"/>
      <c r="NIG114" s="364"/>
      <c r="NIH114" s="364"/>
      <c r="NII114" s="364"/>
      <c r="NIJ114" s="364"/>
      <c r="NIK114" s="364"/>
      <c r="NIL114" s="364"/>
      <c r="NIM114" s="364"/>
      <c r="NIN114" s="364"/>
      <c r="NIO114" s="364"/>
      <c r="NIP114" s="364"/>
      <c r="NIQ114" s="364"/>
      <c r="NIR114" s="364"/>
      <c r="NIS114" s="364"/>
      <c r="NIT114" s="364"/>
      <c r="NIU114" s="364"/>
      <c r="NIV114" s="364"/>
      <c r="NIW114" s="364"/>
      <c r="NIX114" s="364"/>
      <c r="NIY114" s="364"/>
      <c r="NIZ114" s="364"/>
      <c r="NJA114" s="364"/>
      <c r="NJB114" s="364"/>
      <c r="NJC114" s="364"/>
      <c r="NJD114" s="364"/>
      <c r="NJE114" s="364"/>
      <c r="NJF114" s="364"/>
      <c r="NJG114" s="364"/>
      <c r="NJH114" s="364"/>
      <c r="NJI114" s="364"/>
      <c r="NJJ114" s="364"/>
      <c r="NJK114" s="364"/>
      <c r="NJL114" s="364"/>
      <c r="NJM114" s="364"/>
      <c r="NJN114" s="364"/>
      <c r="NJO114" s="364"/>
      <c r="NJP114" s="364"/>
      <c r="NJQ114" s="364"/>
      <c r="NJR114" s="364"/>
      <c r="NJS114" s="364"/>
      <c r="NJT114" s="364"/>
      <c r="NJU114" s="364"/>
      <c r="NJV114" s="364"/>
      <c r="NJW114" s="364"/>
      <c r="NJX114" s="364"/>
      <c r="NJY114" s="364"/>
      <c r="NJZ114" s="364"/>
      <c r="NKA114" s="364"/>
      <c r="NKB114" s="364"/>
      <c r="NKC114" s="364"/>
      <c r="NKD114" s="364"/>
      <c r="NKE114" s="364"/>
      <c r="NKF114" s="364"/>
      <c r="NKG114" s="364"/>
      <c r="NKH114" s="364"/>
      <c r="NKI114" s="364"/>
      <c r="NKJ114" s="364"/>
      <c r="NKK114" s="364"/>
      <c r="NKL114" s="364"/>
      <c r="NKM114" s="364"/>
      <c r="NKN114" s="364"/>
      <c r="NKO114" s="364"/>
      <c r="NKP114" s="364"/>
      <c r="NKQ114" s="364"/>
      <c r="NKR114" s="364"/>
      <c r="NKS114" s="364"/>
      <c r="NKT114" s="364"/>
      <c r="NKU114" s="364"/>
      <c r="NKV114" s="364"/>
      <c r="NKW114" s="364"/>
      <c r="NKX114" s="364"/>
      <c r="NKY114" s="364"/>
      <c r="NKZ114" s="364"/>
      <c r="NLA114" s="364"/>
      <c r="NLB114" s="364"/>
      <c r="NLC114" s="364"/>
      <c r="NLD114" s="364"/>
      <c r="NLE114" s="364"/>
      <c r="NLF114" s="364"/>
      <c r="NLG114" s="364"/>
      <c r="NLH114" s="364"/>
      <c r="NLI114" s="364"/>
      <c r="NLJ114" s="364"/>
      <c r="NLK114" s="364"/>
      <c r="NLL114" s="364"/>
      <c r="NLM114" s="364"/>
      <c r="NLN114" s="364"/>
      <c r="NLO114" s="364"/>
      <c r="NLP114" s="364"/>
      <c r="NLQ114" s="364"/>
      <c r="NLR114" s="364"/>
      <c r="NLS114" s="364"/>
      <c r="NLT114" s="364"/>
      <c r="NLU114" s="364"/>
      <c r="NLV114" s="364"/>
      <c r="NLW114" s="364"/>
      <c r="NLX114" s="364"/>
      <c r="NLY114" s="364"/>
      <c r="NLZ114" s="364"/>
      <c r="NMA114" s="364"/>
      <c r="NMB114" s="364"/>
      <c r="NMC114" s="364"/>
      <c r="NMD114" s="364"/>
      <c r="NME114" s="364"/>
      <c r="NMF114" s="364"/>
      <c r="NMG114" s="364"/>
      <c r="NMH114" s="364"/>
      <c r="NMI114" s="364"/>
      <c r="NMJ114" s="364"/>
      <c r="NMK114" s="364"/>
      <c r="NML114" s="364"/>
      <c r="NMM114" s="364"/>
      <c r="NMN114" s="364"/>
      <c r="NMO114" s="364"/>
      <c r="NMP114" s="364"/>
      <c r="NMQ114" s="364"/>
      <c r="NMR114" s="364"/>
      <c r="NMS114" s="364"/>
      <c r="NMT114" s="364"/>
      <c r="NMU114" s="364"/>
      <c r="NMV114" s="364"/>
      <c r="NMW114" s="364"/>
      <c r="NMX114" s="364"/>
      <c r="NMY114" s="364"/>
      <c r="NMZ114" s="364"/>
      <c r="NNA114" s="364"/>
      <c r="NNB114" s="364"/>
      <c r="NNC114" s="364"/>
      <c r="NND114" s="364"/>
      <c r="NNE114" s="364"/>
      <c r="NNF114" s="364"/>
      <c r="NNG114" s="364"/>
      <c r="NNH114" s="364"/>
      <c r="NNI114" s="364"/>
      <c r="NNJ114" s="364"/>
      <c r="NNK114" s="364"/>
      <c r="NNL114" s="364"/>
      <c r="NNM114" s="364"/>
      <c r="NNN114" s="364"/>
      <c r="NNO114" s="364"/>
      <c r="NNP114" s="364"/>
      <c r="NNQ114" s="364"/>
      <c r="NNR114" s="364"/>
      <c r="NNS114" s="364"/>
      <c r="NNT114" s="364"/>
      <c r="NNU114" s="364"/>
      <c r="NNV114" s="364"/>
      <c r="NNW114" s="364"/>
      <c r="NNX114" s="364"/>
      <c r="NNY114" s="364"/>
      <c r="NNZ114" s="364"/>
      <c r="NOA114" s="364"/>
      <c r="NOB114" s="364"/>
      <c r="NOC114" s="364"/>
      <c r="NOD114" s="364"/>
      <c r="NOE114" s="364"/>
      <c r="NOF114" s="364"/>
      <c r="NOG114" s="364"/>
      <c r="NOH114" s="364"/>
      <c r="NOI114" s="364"/>
      <c r="NOJ114" s="364"/>
      <c r="NOK114" s="364"/>
      <c r="NOL114" s="364"/>
      <c r="NOM114" s="364"/>
      <c r="NON114" s="364"/>
      <c r="NOO114" s="364"/>
      <c r="NOP114" s="364"/>
      <c r="NOQ114" s="364"/>
      <c r="NOR114" s="364"/>
      <c r="NOS114" s="364"/>
      <c r="NOT114" s="364"/>
      <c r="NOU114" s="364"/>
      <c r="NOV114" s="364"/>
      <c r="NOW114" s="364"/>
      <c r="NOX114" s="364"/>
      <c r="NOY114" s="364"/>
      <c r="NOZ114" s="364"/>
      <c r="NPA114" s="364"/>
      <c r="NPB114" s="364"/>
      <c r="NPC114" s="364"/>
      <c r="NPD114" s="364"/>
      <c r="NPE114" s="364"/>
      <c r="NPF114" s="364"/>
      <c r="NPG114" s="364"/>
      <c r="NPH114" s="364"/>
      <c r="NPI114" s="364"/>
      <c r="NPJ114" s="364"/>
      <c r="NPK114" s="364"/>
      <c r="NPL114" s="364"/>
      <c r="NPM114" s="364"/>
      <c r="NPN114" s="364"/>
      <c r="NPO114" s="364"/>
      <c r="NPP114" s="364"/>
      <c r="NPQ114" s="364"/>
      <c r="NPR114" s="364"/>
      <c r="NPS114" s="364"/>
      <c r="NPT114" s="364"/>
      <c r="NPU114" s="364"/>
      <c r="NPV114" s="364"/>
      <c r="NPW114" s="364"/>
      <c r="NPX114" s="364"/>
      <c r="NPY114" s="364"/>
      <c r="NPZ114" s="364"/>
      <c r="NQA114" s="364"/>
      <c r="NQB114" s="364"/>
      <c r="NQC114" s="364"/>
      <c r="NQD114" s="364"/>
      <c r="NQE114" s="364"/>
      <c r="NQF114" s="364"/>
      <c r="NQG114" s="364"/>
      <c r="NQH114" s="364"/>
      <c r="NQI114" s="364"/>
      <c r="NQJ114" s="364"/>
      <c r="NQK114" s="364"/>
      <c r="NQL114" s="364"/>
      <c r="NQM114" s="364"/>
      <c r="NQN114" s="364"/>
      <c r="NQO114" s="364"/>
      <c r="NQP114" s="364"/>
      <c r="NQQ114" s="364"/>
      <c r="NQR114" s="364"/>
      <c r="NQS114" s="364"/>
      <c r="NQT114" s="364"/>
      <c r="NQU114" s="364"/>
      <c r="NQV114" s="364"/>
      <c r="NQW114" s="364"/>
      <c r="NQX114" s="364"/>
      <c r="NQY114" s="364"/>
      <c r="NQZ114" s="364"/>
      <c r="NRA114" s="364"/>
      <c r="NRB114" s="364"/>
      <c r="NRC114" s="364"/>
      <c r="NRD114" s="364"/>
      <c r="NRE114" s="364"/>
      <c r="NRF114" s="364"/>
      <c r="NRG114" s="364"/>
      <c r="NRH114" s="364"/>
      <c r="NRI114" s="364"/>
      <c r="NRJ114" s="364"/>
      <c r="NRK114" s="364"/>
      <c r="NRL114" s="364"/>
      <c r="NRM114" s="364"/>
      <c r="NRN114" s="364"/>
      <c r="NRO114" s="364"/>
      <c r="NRP114" s="364"/>
      <c r="NRQ114" s="364"/>
      <c r="NRR114" s="364"/>
      <c r="NRS114" s="364"/>
      <c r="NRT114" s="364"/>
      <c r="NRU114" s="364"/>
      <c r="NRV114" s="364"/>
      <c r="NRW114" s="364"/>
      <c r="NRX114" s="364"/>
      <c r="NRY114" s="364"/>
      <c r="NRZ114" s="364"/>
      <c r="NSA114" s="364"/>
      <c r="NSB114" s="364"/>
      <c r="NSC114" s="364"/>
      <c r="NSD114" s="364"/>
      <c r="NSE114" s="364"/>
      <c r="NSF114" s="364"/>
      <c r="NSG114" s="364"/>
      <c r="NSH114" s="364"/>
      <c r="NSI114" s="364"/>
      <c r="NSJ114" s="364"/>
      <c r="NSK114" s="364"/>
      <c r="NSL114" s="364"/>
      <c r="NSM114" s="364"/>
      <c r="NSN114" s="364"/>
      <c r="NSO114" s="364"/>
      <c r="NSP114" s="364"/>
      <c r="NSQ114" s="364"/>
      <c r="NSR114" s="364"/>
      <c r="NSS114" s="364"/>
      <c r="NST114" s="364"/>
      <c r="NSU114" s="364"/>
      <c r="NSV114" s="364"/>
      <c r="NSW114" s="364"/>
      <c r="NSX114" s="364"/>
      <c r="NSY114" s="364"/>
      <c r="NSZ114" s="364"/>
      <c r="NTA114" s="364"/>
      <c r="NTB114" s="364"/>
      <c r="NTC114" s="364"/>
      <c r="NTD114" s="364"/>
      <c r="NTE114" s="364"/>
      <c r="NTF114" s="364"/>
      <c r="NTG114" s="364"/>
      <c r="NTH114" s="364"/>
      <c r="NTI114" s="364"/>
      <c r="NTJ114" s="364"/>
      <c r="NTK114" s="364"/>
      <c r="NTL114" s="364"/>
      <c r="NTM114" s="364"/>
      <c r="NTN114" s="364"/>
      <c r="NTO114" s="364"/>
      <c r="NTP114" s="364"/>
      <c r="NTQ114" s="364"/>
      <c r="NTR114" s="364"/>
      <c r="NTS114" s="364"/>
      <c r="NTT114" s="364"/>
      <c r="NTU114" s="364"/>
      <c r="NTV114" s="364"/>
      <c r="NTW114" s="364"/>
      <c r="NTX114" s="364"/>
      <c r="NTY114" s="364"/>
      <c r="NTZ114" s="364"/>
      <c r="NUA114" s="364"/>
      <c r="NUB114" s="364"/>
      <c r="NUC114" s="364"/>
      <c r="NUD114" s="364"/>
      <c r="NUE114" s="364"/>
      <c r="NUF114" s="364"/>
      <c r="NUG114" s="364"/>
      <c r="NUH114" s="364"/>
      <c r="NUI114" s="364"/>
      <c r="NUJ114" s="364"/>
      <c r="NUK114" s="364"/>
      <c r="NUL114" s="364"/>
      <c r="NUM114" s="364"/>
      <c r="NUN114" s="364"/>
      <c r="NUO114" s="364"/>
      <c r="NUP114" s="364"/>
      <c r="NUQ114" s="364"/>
      <c r="NUR114" s="364"/>
      <c r="NUS114" s="364"/>
      <c r="NUT114" s="364"/>
      <c r="NUU114" s="364"/>
      <c r="NUV114" s="364"/>
      <c r="NUW114" s="364"/>
      <c r="NUX114" s="364"/>
      <c r="NUY114" s="364"/>
      <c r="NUZ114" s="364"/>
      <c r="NVA114" s="364"/>
      <c r="NVB114" s="364"/>
      <c r="NVC114" s="364"/>
      <c r="NVD114" s="364"/>
      <c r="NVE114" s="364"/>
      <c r="NVF114" s="364"/>
      <c r="NVG114" s="364"/>
      <c r="NVH114" s="364"/>
      <c r="NVI114" s="364"/>
      <c r="NVJ114" s="364"/>
      <c r="NVK114" s="364"/>
      <c r="NVL114" s="364"/>
      <c r="NVM114" s="364"/>
      <c r="NVN114" s="364"/>
      <c r="NVO114" s="364"/>
      <c r="NVP114" s="364"/>
      <c r="NVQ114" s="364"/>
      <c r="NVR114" s="364"/>
      <c r="NVS114" s="364"/>
      <c r="NVT114" s="364"/>
      <c r="NVU114" s="364"/>
      <c r="NVV114" s="364"/>
      <c r="NVW114" s="364"/>
      <c r="NVX114" s="364"/>
      <c r="NVY114" s="364"/>
      <c r="NVZ114" s="364"/>
      <c r="NWA114" s="364"/>
      <c r="NWB114" s="364"/>
      <c r="NWC114" s="364"/>
      <c r="NWD114" s="364"/>
      <c r="NWE114" s="364"/>
      <c r="NWF114" s="364"/>
      <c r="NWG114" s="364"/>
      <c r="NWH114" s="364"/>
      <c r="NWI114" s="364"/>
      <c r="NWJ114" s="364"/>
      <c r="NWK114" s="364"/>
      <c r="NWL114" s="364"/>
      <c r="NWM114" s="364"/>
      <c r="NWN114" s="364"/>
      <c r="NWO114" s="364"/>
      <c r="NWP114" s="364"/>
      <c r="NWQ114" s="364"/>
      <c r="NWR114" s="364"/>
      <c r="NWS114" s="364"/>
      <c r="NWT114" s="364"/>
      <c r="NWU114" s="364"/>
      <c r="NWV114" s="364"/>
      <c r="NWW114" s="364"/>
      <c r="NWX114" s="364"/>
      <c r="NWY114" s="364"/>
      <c r="NWZ114" s="364"/>
      <c r="NXA114" s="364"/>
      <c r="NXB114" s="364"/>
      <c r="NXC114" s="364"/>
      <c r="NXD114" s="364"/>
      <c r="NXE114" s="364"/>
      <c r="NXF114" s="364"/>
      <c r="NXG114" s="364"/>
      <c r="NXH114" s="364"/>
      <c r="NXI114" s="364"/>
      <c r="NXJ114" s="364"/>
      <c r="NXK114" s="364"/>
      <c r="NXL114" s="364"/>
      <c r="NXM114" s="364"/>
      <c r="NXN114" s="364"/>
      <c r="NXO114" s="364"/>
      <c r="NXP114" s="364"/>
      <c r="NXQ114" s="364"/>
      <c r="NXR114" s="364"/>
      <c r="NXS114" s="364"/>
      <c r="NXT114" s="364"/>
      <c r="NXU114" s="364"/>
      <c r="NXV114" s="364"/>
      <c r="NXW114" s="364"/>
      <c r="NXX114" s="364"/>
      <c r="NXY114" s="364"/>
      <c r="NXZ114" s="364"/>
      <c r="NYA114" s="364"/>
      <c r="NYB114" s="364"/>
      <c r="NYC114" s="364"/>
      <c r="NYD114" s="364"/>
      <c r="NYE114" s="364"/>
      <c r="NYF114" s="364"/>
      <c r="NYG114" s="364"/>
      <c r="NYH114" s="364"/>
      <c r="NYI114" s="364"/>
      <c r="NYJ114" s="364"/>
      <c r="NYK114" s="364"/>
      <c r="NYL114" s="364"/>
      <c r="NYM114" s="364"/>
      <c r="NYN114" s="364"/>
      <c r="NYO114" s="364"/>
      <c r="NYP114" s="364"/>
      <c r="NYQ114" s="364"/>
      <c r="NYR114" s="364"/>
      <c r="NYS114" s="364"/>
      <c r="NYT114" s="364"/>
      <c r="NYU114" s="364"/>
      <c r="NYV114" s="364"/>
      <c r="NYW114" s="364"/>
      <c r="NYX114" s="364"/>
      <c r="NYY114" s="364"/>
      <c r="NYZ114" s="364"/>
      <c r="NZA114" s="364"/>
      <c r="NZB114" s="364"/>
      <c r="NZC114" s="364"/>
      <c r="NZD114" s="364"/>
      <c r="NZE114" s="364"/>
      <c r="NZF114" s="364"/>
      <c r="NZG114" s="364"/>
      <c r="NZH114" s="364"/>
      <c r="NZI114" s="364"/>
      <c r="NZJ114" s="364"/>
      <c r="NZK114" s="364"/>
      <c r="NZL114" s="364"/>
      <c r="NZM114" s="364"/>
      <c r="NZN114" s="364"/>
      <c r="NZO114" s="364"/>
      <c r="NZP114" s="364"/>
      <c r="NZQ114" s="364"/>
      <c r="NZR114" s="364"/>
      <c r="NZS114" s="364"/>
      <c r="NZT114" s="364"/>
      <c r="NZU114" s="364"/>
      <c r="NZV114" s="364"/>
      <c r="NZW114" s="364"/>
      <c r="NZX114" s="364"/>
      <c r="NZY114" s="364"/>
      <c r="NZZ114" s="364"/>
      <c r="OAA114" s="364"/>
      <c r="OAB114" s="364"/>
      <c r="OAC114" s="364"/>
      <c r="OAD114" s="364"/>
      <c r="OAE114" s="364"/>
      <c r="OAF114" s="364"/>
      <c r="OAG114" s="364"/>
      <c r="OAH114" s="364"/>
      <c r="OAI114" s="364"/>
      <c r="OAJ114" s="364"/>
      <c r="OAK114" s="364"/>
      <c r="OAL114" s="364"/>
      <c r="OAM114" s="364"/>
      <c r="OAN114" s="364"/>
      <c r="OAO114" s="364"/>
      <c r="OAP114" s="364"/>
      <c r="OAQ114" s="364"/>
      <c r="OAR114" s="364"/>
      <c r="OAS114" s="364"/>
      <c r="OAT114" s="364"/>
      <c r="OAU114" s="364"/>
      <c r="OAV114" s="364"/>
      <c r="OAW114" s="364"/>
      <c r="OAX114" s="364"/>
      <c r="OAY114" s="364"/>
      <c r="OAZ114" s="364"/>
      <c r="OBA114" s="364"/>
      <c r="OBB114" s="364"/>
      <c r="OBC114" s="364"/>
      <c r="OBD114" s="364"/>
      <c r="OBE114" s="364"/>
      <c r="OBF114" s="364"/>
      <c r="OBG114" s="364"/>
      <c r="OBH114" s="364"/>
      <c r="OBI114" s="364"/>
      <c r="OBJ114" s="364"/>
      <c r="OBK114" s="364"/>
      <c r="OBL114" s="364"/>
      <c r="OBM114" s="364"/>
      <c r="OBN114" s="364"/>
      <c r="OBO114" s="364"/>
      <c r="OBP114" s="364"/>
      <c r="OBQ114" s="364"/>
      <c r="OBR114" s="364"/>
      <c r="OBS114" s="364"/>
      <c r="OBT114" s="364"/>
      <c r="OBU114" s="364"/>
      <c r="OBV114" s="364"/>
      <c r="OBW114" s="364"/>
      <c r="OBX114" s="364"/>
      <c r="OBY114" s="364"/>
      <c r="OBZ114" s="364"/>
      <c r="OCA114" s="364"/>
      <c r="OCB114" s="364"/>
      <c r="OCC114" s="364"/>
      <c r="OCD114" s="364"/>
      <c r="OCE114" s="364"/>
      <c r="OCF114" s="364"/>
      <c r="OCG114" s="364"/>
      <c r="OCH114" s="364"/>
      <c r="OCI114" s="364"/>
      <c r="OCJ114" s="364"/>
      <c r="OCK114" s="364"/>
      <c r="OCL114" s="364"/>
      <c r="OCM114" s="364"/>
      <c r="OCN114" s="364"/>
      <c r="OCO114" s="364"/>
      <c r="OCP114" s="364"/>
      <c r="OCQ114" s="364"/>
      <c r="OCR114" s="364"/>
      <c r="OCS114" s="364"/>
      <c r="OCT114" s="364"/>
      <c r="OCU114" s="364"/>
      <c r="OCV114" s="364"/>
      <c r="OCW114" s="364"/>
      <c r="OCX114" s="364"/>
      <c r="OCY114" s="364"/>
      <c r="OCZ114" s="364"/>
      <c r="ODA114" s="364"/>
      <c r="ODB114" s="364"/>
      <c r="ODC114" s="364"/>
      <c r="ODD114" s="364"/>
      <c r="ODE114" s="364"/>
      <c r="ODF114" s="364"/>
      <c r="ODG114" s="364"/>
      <c r="ODH114" s="364"/>
      <c r="ODI114" s="364"/>
      <c r="ODJ114" s="364"/>
      <c r="ODK114" s="364"/>
      <c r="ODL114" s="364"/>
      <c r="ODM114" s="364"/>
      <c r="ODN114" s="364"/>
      <c r="ODO114" s="364"/>
      <c r="ODP114" s="364"/>
      <c r="ODQ114" s="364"/>
      <c r="ODR114" s="364"/>
      <c r="ODS114" s="364"/>
      <c r="ODT114" s="364"/>
      <c r="ODU114" s="364"/>
      <c r="ODV114" s="364"/>
      <c r="ODW114" s="364"/>
      <c r="ODX114" s="364"/>
      <c r="ODY114" s="364"/>
      <c r="ODZ114" s="364"/>
      <c r="OEA114" s="364"/>
      <c r="OEB114" s="364"/>
      <c r="OEC114" s="364"/>
      <c r="OED114" s="364"/>
      <c r="OEE114" s="364"/>
      <c r="OEF114" s="364"/>
      <c r="OEG114" s="364"/>
      <c r="OEH114" s="364"/>
      <c r="OEI114" s="364"/>
      <c r="OEJ114" s="364"/>
      <c r="OEK114" s="364"/>
      <c r="OEL114" s="364"/>
      <c r="OEM114" s="364"/>
      <c r="OEN114" s="364"/>
      <c r="OEO114" s="364"/>
      <c r="OEP114" s="364"/>
      <c r="OEQ114" s="364"/>
      <c r="OER114" s="364"/>
      <c r="OES114" s="364"/>
      <c r="OET114" s="364"/>
      <c r="OEU114" s="364"/>
      <c r="OEV114" s="364"/>
      <c r="OEW114" s="364"/>
      <c r="OEX114" s="364"/>
      <c r="OEY114" s="364"/>
      <c r="OEZ114" s="364"/>
      <c r="OFA114" s="364"/>
      <c r="OFB114" s="364"/>
      <c r="OFC114" s="364"/>
      <c r="OFD114" s="364"/>
      <c r="OFE114" s="364"/>
      <c r="OFF114" s="364"/>
      <c r="OFG114" s="364"/>
      <c r="OFH114" s="364"/>
      <c r="OFI114" s="364"/>
      <c r="OFJ114" s="364"/>
      <c r="OFK114" s="364"/>
      <c r="OFL114" s="364"/>
      <c r="OFM114" s="364"/>
      <c r="OFN114" s="364"/>
      <c r="OFO114" s="364"/>
      <c r="OFP114" s="364"/>
      <c r="OFQ114" s="364"/>
      <c r="OFR114" s="364"/>
      <c r="OFS114" s="364"/>
      <c r="OFT114" s="364"/>
      <c r="OFU114" s="364"/>
      <c r="OFV114" s="364"/>
      <c r="OFW114" s="364"/>
      <c r="OFX114" s="364"/>
      <c r="OFY114" s="364"/>
      <c r="OFZ114" s="364"/>
      <c r="OGA114" s="364"/>
      <c r="OGB114" s="364"/>
      <c r="OGC114" s="364"/>
      <c r="OGD114" s="364"/>
      <c r="OGE114" s="364"/>
      <c r="OGF114" s="364"/>
      <c r="OGG114" s="364"/>
      <c r="OGH114" s="364"/>
      <c r="OGI114" s="364"/>
      <c r="OGJ114" s="364"/>
      <c r="OGK114" s="364"/>
      <c r="OGL114" s="364"/>
      <c r="OGM114" s="364"/>
      <c r="OGN114" s="364"/>
      <c r="OGO114" s="364"/>
      <c r="OGP114" s="364"/>
      <c r="OGQ114" s="364"/>
      <c r="OGR114" s="364"/>
      <c r="OGS114" s="364"/>
      <c r="OGT114" s="364"/>
      <c r="OGU114" s="364"/>
      <c r="OGV114" s="364"/>
      <c r="OGW114" s="364"/>
      <c r="OGX114" s="364"/>
      <c r="OGY114" s="364"/>
      <c r="OGZ114" s="364"/>
      <c r="OHA114" s="364"/>
      <c r="OHB114" s="364"/>
      <c r="OHC114" s="364"/>
      <c r="OHD114" s="364"/>
      <c r="OHE114" s="364"/>
      <c r="OHF114" s="364"/>
      <c r="OHG114" s="364"/>
      <c r="OHH114" s="364"/>
      <c r="OHI114" s="364"/>
      <c r="OHJ114" s="364"/>
      <c r="OHK114" s="364"/>
      <c r="OHL114" s="364"/>
      <c r="OHM114" s="364"/>
      <c r="OHN114" s="364"/>
      <c r="OHO114" s="364"/>
      <c r="OHP114" s="364"/>
      <c r="OHQ114" s="364"/>
      <c r="OHR114" s="364"/>
      <c r="OHS114" s="364"/>
      <c r="OHT114" s="364"/>
      <c r="OHU114" s="364"/>
      <c r="OHV114" s="364"/>
      <c r="OHW114" s="364"/>
      <c r="OHX114" s="364"/>
      <c r="OHY114" s="364"/>
      <c r="OHZ114" s="364"/>
      <c r="OIA114" s="364"/>
      <c r="OIB114" s="364"/>
      <c r="OIC114" s="364"/>
      <c r="OID114" s="364"/>
      <c r="OIE114" s="364"/>
      <c r="OIF114" s="364"/>
      <c r="OIG114" s="364"/>
      <c r="OIH114" s="364"/>
      <c r="OII114" s="364"/>
      <c r="OIJ114" s="364"/>
      <c r="OIK114" s="364"/>
      <c r="OIL114" s="364"/>
      <c r="OIM114" s="364"/>
      <c r="OIN114" s="364"/>
      <c r="OIO114" s="364"/>
      <c r="OIP114" s="364"/>
      <c r="OIQ114" s="364"/>
      <c r="OIR114" s="364"/>
      <c r="OIS114" s="364"/>
      <c r="OIT114" s="364"/>
      <c r="OIU114" s="364"/>
      <c r="OIV114" s="364"/>
      <c r="OIW114" s="364"/>
      <c r="OIX114" s="364"/>
      <c r="OIY114" s="364"/>
      <c r="OIZ114" s="364"/>
      <c r="OJA114" s="364"/>
      <c r="OJB114" s="364"/>
      <c r="OJC114" s="364"/>
      <c r="OJD114" s="364"/>
      <c r="OJE114" s="364"/>
      <c r="OJF114" s="364"/>
      <c r="OJG114" s="364"/>
      <c r="OJH114" s="364"/>
      <c r="OJI114" s="364"/>
      <c r="OJJ114" s="364"/>
      <c r="OJK114" s="364"/>
      <c r="OJL114" s="364"/>
      <c r="OJM114" s="364"/>
      <c r="OJN114" s="364"/>
      <c r="OJO114" s="364"/>
      <c r="OJP114" s="364"/>
      <c r="OJQ114" s="364"/>
      <c r="OJR114" s="364"/>
      <c r="OJS114" s="364"/>
      <c r="OJT114" s="364"/>
      <c r="OJU114" s="364"/>
      <c r="OJV114" s="364"/>
      <c r="OJW114" s="364"/>
      <c r="OJX114" s="364"/>
      <c r="OJY114" s="364"/>
      <c r="OJZ114" s="364"/>
      <c r="OKA114" s="364"/>
      <c r="OKB114" s="364"/>
      <c r="OKC114" s="364"/>
      <c r="OKD114" s="364"/>
      <c r="OKE114" s="364"/>
      <c r="OKF114" s="364"/>
      <c r="OKG114" s="364"/>
      <c r="OKH114" s="364"/>
      <c r="OKI114" s="364"/>
      <c r="OKJ114" s="364"/>
      <c r="OKK114" s="364"/>
      <c r="OKL114" s="364"/>
      <c r="OKM114" s="364"/>
      <c r="OKN114" s="364"/>
      <c r="OKO114" s="364"/>
      <c r="OKP114" s="364"/>
      <c r="OKQ114" s="364"/>
      <c r="OKR114" s="364"/>
      <c r="OKS114" s="364"/>
      <c r="OKT114" s="364"/>
      <c r="OKU114" s="364"/>
      <c r="OKV114" s="364"/>
      <c r="OKW114" s="364"/>
      <c r="OKX114" s="364"/>
      <c r="OKY114" s="364"/>
      <c r="OKZ114" s="364"/>
      <c r="OLA114" s="364"/>
      <c r="OLB114" s="364"/>
      <c r="OLC114" s="364"/>
      <c r="OLD114" s="364"/>
      <c r="OLE114" s="364"/>
      <c r="OLF114" s="364"/>
      <c r="OLG114" s="364"/>
      <c r="OLH114" s="364"/>
      <c r="OLI114" s="364"/>
      <c r="OLJ114" s="364"/>
      <c r="OLK114" s="364"/>
      <c r="OLL114" s="364"/>
      <c r="OLM114" s="364"/>
      <c r="OLN114" s="364"/>
      <c r="OLO114" s="364"/>
      <c r="OLP114" s="364"/>
      <c r="OLQ114" s="364"/>
      <c r="OLR114" s="364"/>
      <c r="OLS114" s="364"/>
      <c r="OLT114" s="364"/>
      <c r="OLU114" s="364"/>
      <c r="OLV114" s="364"/>
      <c r="OLW114" s="364"/>
      <c r="OLX114" s="364"/>
      <c r="OLY114" s="364"/>
      <c r="OLZ114" s="364"/>
      <c r="OMA114" s="364"/>
      <c r="OMB114" s="364"/>
      <c r="OMC114" s="364"/>
      <c r="OMD114" s="364"/>
      <c r="OME114" s="364"/>
      <c r="OMF114" s="364"/>
      <c r="OMG114" s="364"/>
      <c r="OMH114" s="364"/>
      <c r="OMI114" s="364"/>
      <c r="OMJ114" s="364"/>
      <c r="OMK114" s="364"/>
      <c r="OML114" s="364"/>
      <c r="OMM114" s="364"/>
      <c r="OMN114" s="364"/>
      <c r="OMO114" s="364"/>
      <c r="OMP114" s="364"/>
      <c r="OMQ114" s="364"/>
      <c r="OMR114" s="364"/>
      <c r="OMS114" s="364"/>
      <c r="OMT114" s="364"/>
      <c r="OMU114" s="364"/>
      <c r="OMV114" s="364"/>
      <c r="OMW114" s="364"/>
      <c r="OMX114" s="364"/>
      <c r="OMY114" s="364"/>
      <c r="OMZ114" s="364"/>
      <c r="ONA114" s="364"/>
      <c r="ONB114" s="364"/>
      <c r="ONC114" s="364"/>
      <c r="OND114" s="364"/>
      <c r="ONE114" s="364"/>
      <c r="ONF114" s="364"/>
      <c r="ONG114" s="364"/>
      <c r="ONH114" s="364"/>
      <c r="ONI114" s="364"/>
      <c r="ONJ114" s="364"/>
      <c r="ONK114" s="364"/>
      <c r="ONL114" s="364"/>
      <c r="ONM114" s="364"/>
      <c r="ONN114" s="364"/>
      <c r="ONO114" s="364"/>
      <c r="ONP114" s="364"/>
      <c r="ONQ114" s="364"/>
      <c r="ONR114" s="364"/>
      <c r="ONS114" s="364"/>
      <c r="ONT114" s="364"/>
      <c r="ONU114" s="364"/>
      <c r="ONV114" s="364"/>
      <c r="ONW114" s="364"/>
      <c r="ONX114" s="364"/>
      <c r="ONY114" s="364"/>
      <c r="ONZ114" s="364"/>
      <c r="OOA114" s="364"/>
      <c r="OOB114" s="364"/>
      <c r="OOC114" s="364"/>
      <c r="OOD114" s="364"/>
      <c r="OOE114" s="364"/>
      <c r="OOF114" s="364"/>
      <c r="OOG114" s="364"/>
      <c r="OOH114" s="364"/>
      <c r="OOI114" s="364"/>
      <c r="OOJ114" s="364"/>
      <c r="OOK114" s="364"/>
      <c r="OOL114" s="364"/>
      <c r="OOM114" s="364"/>
      <c r="OON114" s="364"/>
      <c r="OOO114" s="364"/>
      <c r="OOP114" s="364"/>
      <c r="OOQ114" s="364"/>
      <c r="OOR114" s="364"/>
      <c r="OOS114" s="364"/>
      <c r="OOT114" s="364"/>
      <c r="OOU114" s="364"/>
      <c r="OOV114" s="364"/>
      <c r="OOW114" s="364"/>
      <c r="OOX114" s="364"/>
      <c r="OOY114" s="364"/>
      <c r="OOZ114" s="364"/>
      <c r="OPA114" s="364"/>
      <c r="OPB114" s="364"/>
      <c r="OPC114" s="364"/>
      <c r="OPD114" s="364"/>
      <c r="OPE114" s="364"/>
      <c r="OPF114" s="364"/>
      <c r="OPG114" s="364"/>
      <c r="OPH114" s="364"/>
      <c r="OPI114" s="364"/>
      <c r="OPJ114" s="364"/>
      <c r="OPK114" s="364"/>
      <c r="OPL114" s="364"/>
      <c r="OPM114" s="364"/>
      <c r="OPN114" s="364"/>
      <c r="OPO114" s="364"/>
      <c r="OPP114" s="364"/>
      <c r="OPQ114" s="364"/>
      <c r="OPR114" s="364"/>
      <c r="OPS114" s="364"/>
      <c r="OPT114" s="364"/>
      <c r="OPU114" s="364"/>
      <c r="OPV114" s="364"/>
      <c r="OPW114" s="364"/>
      <c r="OPX114" s="364"/>
      <c r="OPY114" s="364"/>
      <c r="OPZ114" s="364"/>
      <c r="OQA114" s="364"/>
      <c r="OQB114" s="364"/>
      <c r="OQC114" s="364"/>
      <c r="OQD114" s="364"/>
      <c r="OQE114" s="364"/>
      <c r="OQF114" s="364"/>
      <c r="OQG114" s="364"/>
      <c r="OQH114" s="364"/>
      <c r="OQI114" s="364"/>
      <c r="OQJ114" s="364"/>
      <c r="OQK114" s="364"/>
      <c r="OQL114" s="364"/>
      <c r="OQM114" s="364"/>
      <c r="OQN114" s="364"/>
      <c r="OQO114" s="364"/>
      <c r="OQP114" s="364"/>
      <c r="OQQ114" s="364"/>
      <c r="OQR114" s="364"/>
      <c r="OQS114" s="364"/>
      <c r="OQT114" s="364"/>
      <c r="OQU114" s="364"/>
      <c r="OQV114" s="364"/>
      <c r="OQW114" s="364"/>
      <c r="OQX114" s="364"/>
      <c r="OQY114" s="364"/>
      <c r="OQZ114" s="364"/>
      <c r="ORA114" s="364"/>
      <c r="ORB114" s="364"/>
      <c r="ORC114" s="364"/>
      <c r="ORD114" s="364"/>
      <c r="ORE114" s="364"/>
      <c r="ORF114" s="364"/>
      <c r="ORG114" s="364"/>
      <c r="ORH114" s="364"/>
      <c r="ORI114" s="364"/>
      <c r="ORJ114" s="364"/>
      <c r="ORK114" s="364"/>
      <c r="ORL114" s="364"/>
      <c r="ORM114" s="364"/>
      <c r="ORN114" s="364"/>
      <c r="ORO114" s="364"/>
      <c r="ORP114" s="364"/>
      <c r="ORQ114" s="364"/>
      <c r="ORR114" s="364"/>
      <c r="ORS114" s="364"/>
      <c r="ORT114" s="364"/>
      <c r="ORU114" s="364"/>
      <c r="ORV114" s="364"/>
      <c r="ORW114" s="364"/>
      <c r="ORX114" s="364"/>
      <c r="ORY114" s="364"/>
      <c r="ORZ114" s="364"/>
      <c r="OSA114" s="364"/>
      <c r="OSB114" s="364"/>
      <c r="OSC114" s="364"/>
      <c r="OSD114" s="364"/>
      <c r="OSE114" s="364"/>
      <c r="OSF114" s="364"/>
      <c r="OSG114" s="364"/>
      <c r="OSH114" s="364"/>
      <c r="OSI114" s="364"/>
      <c r="OSJ114" s="364"/>
      <c r="OSK114" s="364"/>
      <c r="OSL114" s="364"/>
      <c r="OSM114" s="364"/>
      <c r="OSN114" s="364"/>
      <c r="OSO114" s="364"/>
      <c r="OSP114" s="364"/>
      <c r="OSQ114" s="364"/>
      <c r="OSR114" s="364"/>
      <c r="OSS114" s="364"/>
      <c r="OST114" s="364"/>
      <c r="OSU114" s="364"/>
      <c r="OSV114" s="364"/>
      <c r="OSW114" s="364"/>
      <c r="OSX114" s="364"/>
      <c r="OSY114" s="364"/>
      <c r="OSZ114" s="364"/>
      <c r="OTA114" s="364"/>
      <c r="OTB114" s="364"/>
      <c r="OTC114" s="364"/>
      <c r="OTD114" s="364"/>
      <c r="OTE114" s="364"/>
      <c r="OTF114" s="364"/>
      <c r="OTG114" s="364"/>
      <c r="OTH114" s="364"/>
      <c r="OTI114" s="364"/>
      <c r="OTJ114" s="364"/>
      <c r="OTK114" s="364"/>
      <c r="OTL114" s="364"/>
      <c r="OTM114" s="364"/>
      <c r="OTN114" s="364"/>
      <c r="OTO114" s="364"/>
      <c r="OTP114" s="364"/>
      <c r="OTQ114" s="364"/>
      <c r="OTR114" s="364"/>
      <c r="OTS114" s="364"/>
      <c r="OTT114" s="364"/>
      <c r="OTU114" s="364"/>
      <c r="OTV114" s="364"/>
      <c r="OTW114" s="364"/>
      <c r="OTX114" s="364"/>
      <c r="OTY114" s="364"/>
      <c r="OTZ114" s="364"/>
      <c r="OUA114" s="364"/>
      <c r="OUB114" s="364"/>
      <c r="OUC114" s="364"/>
      <c r="OUD114" s="364"/>
      <c r="OUE114" s="364"/>
      <c r="OUF114" s="364"/>
      <c r="OUG114" s="364"/>
      <c r="OUH114" s="364"/>
      <c r="OUI114" s="364"/>
      <c r="OUJ114" s="364"/>
      <c r="OUK114" s="364"/>
      <c r="OUL114" s="364"/>
      <c r="OUM114" s="364"/>
      <c r="OUN114" s="364"/>
      <c r="OUO114" s="364"/>
      <c r="OUP114" s="364"/>
      <c r="OUQ114" s="364"/>
      <c r="OUR114" s="364"/>
      <c r="OUS114" s="364"/>
      <c r="OUT114" s="364"/>
      <c r="OUU114" s="364"/>
      <c r="OUV114" s="364"/>
      <c r="OUW114" s="364"/>
      <c r="OUX114" s="364"/>
      <c r="OUY114" s="364"/>
      <c r="OUZ114" s="364"/>
      <c r="OVA114" s="364"/>
      <c r="OVB114" s="364"/>
      <c r="OVC114" s="364"/>
      <c r="OVD114" s="364"/>
      <c r="OVE114" s="364"/>
      <c r="OVF114" s="364"/>
      <c r="OVG114" s="364"/>
      <c r="OVH114" s="364"/>
      <c r="OVI114" s="364"/>
      <c r="OVJ114" s="364"/>
      <c r="OVK114" s="364"/>
      <c r="OVL114" s="364"/>
      <c r="OVM114" s="364"/>
      <c r="OVN114" s="364"/>
      <c r="OVO114" s="364"/>
      <c r="OVP114" s="364"/>
      <c r="OVQ114" s="364"/>
      <c r="OVR114" s="364"/>
      <c r="OVS114" s="364"/>
      <c r="OVT114" s="364"/>
      <c r="OVU114" s="364"/>
      <c r="OVV114" s="364"/>
      <c r="OVW114" s="364"/>
      <c r="OVX114" s="364"/>
      <c r="OVY114" s="364"/>
      <c r="OVZ114" s="364"/>
      <c r="OWA114" s="364"/>
      <c r="OWB114" s="364"/>
      <c r="OWC114" s="364"/>
      <c r="OWD114" s="364"/>
      <c r="OWE114" s="364"/>
      <c r="OWF114" s="364"/>
      <c r="OWG114" s="364"/>
      <c r="OWH114" s="364"/>
      <c r="OWI114" s="364"/>
      <c r="OWJ114" s="364"/>
      <c r="OWK114" s="364"/>
      <c r="OWL114" s="364"/>
      <c r="OWM114" s="364"/>
      <c r="OWN114" s="364"/>
      <c r="OWO114" s="364"/>
      <c r="OWP114" s="364"/>
      <c r="OWQ114" s="364"/>
      <c r="OWR114" s="364"/>
      <c r="OWS114" s="364"/>
      <c r="OWT114" s="364"/>
      <c r="OWU114" s="364"/>
      <c r="OWV114" s="364"/>
      <c r="OWW114" s="364"/>
      <c r="OWX114" s="364"/>
      <c r="OWY114" s="364"/>
      <c r="OWZ114" s="364"/>
      <c r="OXA114" s="364"/>
      <c r="OXB114" s="364"/>
      <c r="OXC114" s="364"/>
      <c r="OXD114" s="364"/>
      <c r="OXE114" s="364"/>
      <c r="OXF114" s="364"/>
      <c r="OXG114" s="364"/>
      <c r="OXH114" s="364"/>
      <c r="OXI114" s="364"/>
      <c r="OXJ114" s="364"/>
      <c r="OXK114" s="364"/>
      <c r="OXL114" s="364"/>
      <c r="OXM114" s="364"/>
      <c r="OXN114" s="364"/>
      <c r="OXO114" s="364"/>
      <c r="OXP114" s="364"/>
      <c r="OXQ114" s="364"/>
      <c r="OXR114" s="364"/>
      <c r="OXS114" s="364"/>
      <c r="OXT114" s="364"/>
      <c r="OXU114" s="364"/>
      <c r="OXV114" s="364"/>
      <c r="OXW114" s="364"/>
      <c r="OXX114" s="364"/>
      <c r="OXY114" s="364"/>
      <c r="OXZ114" s="364"/>
      <c r="OYA114" s="364"/>
      <c r="OYB114" s="364"/>
      <c r="OYC114" s="364"/>
      <c r="OYD114" s="364"/>
      <c r="OYE114" s="364"/>
      <c r="OYF114" s="364"/>
      <c r="OYG114" s="364"/>
      <c r="OYH114" s="364"/>
      <c r="OYI114" s="364"/>
      <c r="OYJ114" s="364"/>
      <c r="OYK114" s="364"/>
      <c r="OYL114" s="364"/>
      <c r="OYM114" s="364"/>
      <c r="OYN114" s="364"/>
      <c r="OYO114" s="364"/>
      <c r="OYP114" s="364"/>
      <c r="OYQ114" s="364"/>
      <c r="OYR114" s="364"/>
      <c r="OYS114" s="364"/>
      <c r="OYT114" s="364"/>
      <c r="OYU114" s="364"/>
      <c r="OYV114" s="364"/>
      <c r="OYW114" s="364"/>
      <c r="OYX114" s="364"/>
      <c r="OYY114" s="364"/>
      <c r="OYZ114" s="364"/>
      <c r="OZA114" s="364"/>
      <c r="OZB114" s="364"/>
      <c r="OZC114" s="364"/>
      <c r="OZD114" s="364"/>
      <c r="OZE114" s="364"/>
      <c r="OZF114" s="364"/>
      <c r="OZG114" s="364"/>
      <c r="OZH114" s="364"/>
      <c r="OZI114" s="364"/>
      <c r="OZJ114" s="364"/>
      <c r="OZK114" s="364"/>
      <c r="OZL114" s="364"/>
      <c r="OZM114" s="364"/>
      <c r="OZN114" s="364"/>
      <c r="OZO114" s="364"/>
      <c r="OZP114" s="364"/>
      <c r="OZQ114" s="364"/>
      <c r="OZR114" s="364"/>
      <c r="OZS114" s="364"/>
      <c r="OZT114" s="364"/>
      <c r="OZU114" s="364"/>
      <c r="OZV114" s="364"/>
      <c r="OZW114" s="364"/>
      <c r="OZX114" s="364"/>
      <c r="OZY114" s="364"/>
      <c r="OZZ114" s="364"/>
      <c r="PAA114" s="364"/>
      <c r="PAB114" s="364"/>
      <c r="PAC114" s="364"/>
      <c r="PAD114" s="364"/>
      <c r="PAE114" s="364"/>
      <c r="PAF114" s="364"/>
      <c r="PAG114" s="364"/>
      <c r="PAH114" s="364"/>
      <c r="PAI114" s="364"/>
      <c r="PAJ114" s="364"/>
      <c r="PAK114" s="364"/>
      <c r="PAL114" s="364"/>
      <c r="PAM114" s="364"/>
      <c r="PAN114" s="364"/>
      <c r="PAO114" s="364"/>
      <c r="PAP114" s="364"/>
      <c r="PAQ114" s="364"/>
      <c r="PAR114" s="364"/>
      <c r="PAS114" s="364"/>
      <c r="PAT114" s="364"/>
      <c r="PAU114" s="364"/>
      <c r="PAV114" s="364"/>
      <c r="PAW114" s="364"/>
      <c r="PAX114" s="364"/>
      <c r="PAY114" s="364"/>
      <c r="PAZ114" s="364"/>
      <c r="PBA114" s="364"/>
      <c r="PBB114" s="364"/>
      <c r="PBC114" s="364"/>
      <c r="PBD114" s="364"/>
      <c r="PBE114" s="364"/>
      <c r="PBF114" s="364"/>
      <c r="PBG114" s="364"/>
      <c r="PBH114" s="364"/>
      <c r="PBI114" s="364"/>
      <c r="PBJ114" s="364"/>
      <c r="PBK114" s="364"/>
      <c r="PBL114" s="364"/>
      <c r="PBM114" s="364"/>
      <c r="PBN114" s="364"/>
      <c r="PBO114" s="364"/>
      <c r="PBP114" s="364"/>
      <c r="PBQ114" s="364"/>
      <c r="PBR114" s="364"/>
      <c r="PBS114" s="364"/>
      <c r="PBT114" s="364"/>
      <c r="PBU114" s="364"/>
      <c r="PBV114" s="364"/>
      <c r="PBW114" s="364"/>
      <c r="PBX114" s="364"/>
      <c r="PBY114" s="364"/>
      <c r="PBZ114" s="364"/>
      <c r="PCA114" s="364"/>
      <c r="PCB114" s="364"/>
      <c r="PCC114" s="364"/>
      <c r="PCD114" s="364"/>
      <c r="PCE114" s="364"/>
      <c r="PCF114" s="364"/>
      <c r="PCG114" s="364"/>
      <c r="PCH114" s="364"/>
      <c r="PCI114" s="364"/>
      <c r="PCJ114" s="364"/>
      <c r="PCK114" s="364"/>
      <c r="PCL114" s="364"/>
      <c r="PCM114" s="364"/>
      <c r="PCN114" s="364"/>
      <c r="PCO114" s="364"/>
      <c r="PCP114" s="364"/>
      <c r="PCQ114" s="364"/>
      <c r="PCR114" s="364"/>
      <c r="PCS114" s="364"/>
      <c r="PCT114" s="364"/>
      <c r="PCU114" s="364"/>
      <c r="PCV114" s="364"/>
      <c r="PCW114" s="364"/>
      <c r="PCX114" s="364"/>
      <c r="PCY114" s="364"/>
      <c r="PCZ114" s="364"/>
      <c r="PDA114" s="364"/>
      <c r="PDB114" s="364"/>
      <c r="PDC114" s="364"/>
      <c r="PDD114" s="364"/>
      <c r="PDE114" s="364"/>
      <c r="PDF114" s="364"/>
      <c r="PDG114" s="364"/>
      <c r="PDH114" s="364"/>
      <c r="PDI114" s="364"/>
      <c r="PDJ114" s="364"/>
      <c r="PDK114" s="364"/>
      <c r="PDL114" s="364"/>
      <c r="PDM114" s="364"/>
      <c r="PDN114" s="364"/>
      <c r="PDO114" s="364"/>
      <c r="PDP114" s="364"/>
      <c r="PDQ114" s="364"/>
      <c r="PDR114" s="364"/>
      <c r="PDS114" s="364"/>
      <c r="PDT114" s="364"/>
      <c r="PDU114" s="364"/>
      <c r="PDV114" s="364"/>
      <c r="PDW114" s="364"/>
      <c r="PDX114" s="364"/>
      <c r="PDY114" s="364"/>
      <c r="PDZ114" s="364"/>
      <c r="PEA114" s="364"/>
      <c r="PEB114" s="364"/>
      <c r="PEC114" s="364"/>
      <c r="PED114" s="364"/>
      <c r="PEE114" s="364"/>
      <c r="PEF114" s="364"/>
      <c r="PEG114" s="364"/>
      <c r="PEH114" s="364"/>
      <c r="PEI114" s="364"/>
      <c r="PEJ114" s="364"/>
      <c r="PEK114" s="364"/>
      <c r="PEL114" s="364"/>
      <c r="PEM114" s="364"/>
      <c r="PEN114" s="364"/>
      <c r="PEO114" s="364"/>
      <c r="PEP114" s="364"/>
      <c r="PEQ114" s="364"/>
      <c r="PER114" s="364"/>
      <c r="PES114" s="364"/>
      <c r="PET114" s="364"/>
      <c r="PEU114" s="364"/>
      <c r="PEV114" s="364"/>
      <c r="PEW114" s="364"/>
      <c r="PEX114" s="364"/>
      <c r="PEY114" s="364"/>
      <c r="PEZ114" s="364"/>
      <c r="PFA114" s="364"/>
      <c r="PFB114" s="364"/>
      <c r="PFC114" s="364"/>
      <c r="PFD114" s="364"/>
      <c r="PFE114" s="364"/>
      <c r="PFF114" s="364"/>
      <c r="PFG114" s="364"/>
      <c r="PFH114" s="364"/>
      <c r="PFI114" s="364"/>
      <c r="PFJ114" s="364"/>
      <c r="PFK114" s="364"/>
      <c r="PFL114" s="364"/>
      <c r="PFM114" s="364"/>
      <c r="PFN114" s="364"/>
      <c r="PFO114" s="364"/>
      <c r="PFP114" s="364"/>
      <c r="PFQ114" s="364"/>
      <c r="PFR114" s="364"/>
      <c r="PFS114" s="364"/>
      <c r="PFT114" s="364"/>
      <c r="PFU114" s="364"/>
      <c r="PFV114" s="364"/>
      <c r="PFW114" s="364"/>
      <c r="PFX114" s="364"/>
      <c r="PFY114" s="364"/>
      <c r="PFZ114" s="364"/>
      <c r="PGA114" s="364"/>
      <c r="PGB114" s="364"/>
      <c r="PGC114" s="364"/>
      <c r="PGD114" s="364"/>
      <c r="PGE114" s="364"/>
      <c r="PGF114" s="364"/>
      <c r="PGG114" s="364"/>
      <c r="PGH114" s="364"/>
      <c r="PGI114" s="364"/>
      <c r="PGJ114" s="364"/>
      <c r="PGK114" s="364"/>
      <c r="PGL114" s="364"/>
      <c r="PGM114" s="364"/>
      <c r="PGN114" s="364"/>
      <c r="PGO114" s="364"/>
      <c r="PGP114" s="364"/>
      <c r="PGQ114" s="364"/>
      <c r="PGR114" s="364"/>
      <c r="PGS114" s="364"/>
      <c r="PGT114" s="364"/>
      <c r="PGU114" s="364"/>
      <c r="PGV114" s="364"/>
      <c r="PGW114" s="364"/>
      <c r="PGX114" s="364"/>
      <c r="PGY114" s="364"/>
      <c r="PGZ114" s="364"/>
      <c r="PHA114" s="364"/>
      <c r="PHB114" s="364"/>
      <c r="PHC114" s="364"/>
      <c r="PHD114" s="364"/>
      <c r="PHE114" s="364"/>
      <c r="PHF114" s="364"/>
      <c r="PHG114" s="364"/>
      <c r="PHH114" s="364"/>
      <c r="PHI114" s="364"/>
      <c r="PHJ114" s="364"/>
      <c r="PHK114" s="364"/>
      <c r="PHL114" s="364"/>
      <c r="PHM114" s="364"/>
      <c r="PHN114" s="364"/>
      <c r="PHO114" s="364"/>
      <c r="PHP114" s="364"/>
      <c r="PHQ114" s="364"/>
      <c r="PHR114" s="364"/>
      <c r="PHS114" s="364"/>
      <c r="PHT114" s="364"/>
      <c r="PHU114" s="364"/>
      <c r="PHV114" s="364"/>
      <c r="PHW114" s="364"/>
      <c r="PHX114" s="364"/>
      <c r="PHY114" s="364"/>
      <c r="PHZ114" s="364"/>
      <c r="PIA114" s="364"/>
      <c r="PIB114" s="364"/>
      <c r="PIC114" s="364"/>
      <c r="PID114" s="364"/>
      <c r="PIE114" s="364"/>
      <c r="PIF114" s="364"/>
      <c r="PIG114" s="364"/>
      <c r="PIH114" s="364"/>
      <c r="PII114" s="364"/>
      <c r="PIJ114" s="364"/>
      <c r="PIK114" s="364"/>
      <c r="PIL114" s="364"/>
      <c r="PIM114" s="364"/>
      <c r="PIN114" s="364"/>
      <c r="PIO114" s="364"/>
      <c r="PIP114" s="364"/>
      <c r="PIQ114" s="364"/>
      <c r="PIR114" s="364"/>
      <c r="PIS114" s="364"/>
      <c r="PIT114" s="364"/>
      <c r="PIU114" s="364"/>
      <c r="PIV114" s="364"/>
      <c r="PIW114" s="364"/>
      <c r="PIX114" s="364"/>
      <c r="PIY114" s="364"/>
      <c r="PIZ114" s="364"/>
      <c r="PJA114" s="364"/>
      <c r="PJB114" s="364"/>
      <c r="PJC114" s="364"/>
      <c r="PJD114" s="364"/>
      <c r="PJE114" s="364"/>
      <c r="PJF114" s="364"/>
      <c r="PJG114" s="364"/>
      <c r="PJH114" s="364"/>
      <c r="PJI114" s="364"/>
      <c r="PJJ114" s="364"/>
      <c r="PJK114" s="364"/>
      <c r="PJL114" s="364"/>
      <c r="PJM114" s="364"/>
      <c r="PJN114" s="364"/>
      <c r="PJO114" s="364"/>
      <c r="PJP114" s="364"/>
      <c r="PJQ114" s="364"/>
      <c r="PJR114" s="364"/>
      <c r="PJS114" s="364"/>
      <c r="PJT114" s="364"/>
      <c r="PJU114" s="364"/>
      <c r="PJV114" s="364"/>
      <c r="PJW114" s="364"/>
      <c r="PJX114" s="364"/>
      <c r="PJY114" s="364"/>
      <c r="PJZ114" s="364"/>
      <c r="PKA114" s="364"/>
      <c r="PKB114" s="364"/>
      <c r="PKC114" s="364"/>
      <c r="PKD114" s="364"/>
      <c r="PKE114" s="364"/>
      <c r="PKF114" s="364"/>
      <c r="PKG114" s="364"/>
      <c r="PKH114" s="364"/>
      <c r="PKI114" s="364"/>
      <c r="PKJ114" s="364"/>
      <c r="PKK114" s="364"/>
      <c r="PKL114" s="364"/>
      <c r="PKM114" s="364"/>
      <c r="PKN114" s="364"/>
      <c r="PKO114" s="364"/>
      <c r="PKP114" s="364"/>
      <c r="PKQ114" s="364"/>
      <c r="PKR114" s="364"/>
      <c r="PKS114" s="364"/>
      <c r="PKT114" s="364"/>
      <c r="PKU114" s="364"/>
      <c r="PKV114" s="364"/>
      <c r="PKW114" s="364"/>
      <c r="PKX114" s="364"/>
      <c r="PKY114" s="364"/>
      <c r="PKZ114" s="364"/>
      <c r="PLA114" s="364"/>
      <c r="PLB114" s="364"/>
      <c r="PLC114" s="364"/>
      <c r="PLD114" s="364"/>
      <c r="PLE114" s="364"/>
      <c r="PLF114" s="364"/>
      <c r="PLG114" s="364"/>
      <c r="PLH114" s="364"/>
      <c r="PLI114" s="364"/>
      <c r="PLJ114" s="364"/>
      <c r="PLK114" s="364"/>
      <c r="PLL114" s="364"/>
      <c r="PLM114" s="364"/>
      <c r="PLN114" s="364"/>
      <c r="PLO114" s="364"/>
      <c r="PLP114" s="364"/>
      <c r="PLQ114" s="364"/>
      <c r="PLR114" s="364"/>
      <c r="PLS114" s="364"/>
      <c r="PLT114" s="364"/>
      <c r="PLU114" s="364"/>
      <c r="PLV114" s="364"/>
      <c r="PLW114" s="364"/>
      <c r="PLX114" s="364"/>
      <c r="PLY114" s="364"/>
      <c r="PLZ114" s="364"/>
      <c r="PMA114" s="364"/>
      <c r="PMB114" s="364"/>
      <c r="PMC114" s="364"/>
      <c r="PMD114" s="364"/>
      <c r="PME114" s="364"/>
      <c r="PMF114" s="364"/>
      <c r="PMG114" s="364"/>
      <c r="PMH114" s="364"/>
      <c r="PMI114" s="364"/>
      <c r="PMJ114" s="364"/>
      <c r="PMK114" s="364"/>
      <c r="PML114" s="364"/>
      <c r="PMM114" s="364"/>
      <c r="PMN114" s="364"/>
      <c r="PMO114" s="364"/>
      <c r="PMP114" s="364"/>
      <c r="PMQ114" s="364"/>
      <c r="PMR114" s="364"/>
      <c r="PMS114" s="364"/>
      <c r="PMT114" s="364"/>
      <c r="PMU114" s="364"/>
      <c r="PMV114" s="364"/>
      <c r="PMW114" s="364"/>
      <c r="PMX114" s="364"/>
      <c r="PMY114" s="364"/>
      <c r="PMZ114" s="364"/>
      <c r="PNA114" s="364"/>
      <c r="PNB114" s="364"/>
      <c r="PNC114" s="364"/>
      <c r="PND114" s="364"/>
      <c r="PNE114" s="364"/>
      <c r="PNF114" s="364"/>
      <c r="PNG114" s="364"/>
      <c r="PNH114" s="364"/>
      <c r="PNI114" s="364"/>
      <c r="PNJ114" s="364"/>
      <c r="PNK114" s="364"/>
      <c r="PNL114" s="364"/>
      <c r="PNM114" s="364"/>
      <c r="PNN114" s="364"/>
      <c r="PNO114" s="364"/>
      <c r="PNP114" s="364"/>
      <c r="PNQ114" s="364"/>
      <c r="PNR114" s="364"/>
      <c r="PNS114" s="364"/>
      <c r="PNT114" s="364"/>
      <c r="PNU114" s="364"/>
      <c r="PNV114" s="364"/>
      <c r="PNW114" s="364"/>
      <c r="PNX114" s="364"/>
      <c r="PNY114" s="364"/>
      <c r="PNZ114" s="364"/>
      <c r="POA114" s="364"/>
      <c r="POB114" s="364"/>
      <c r="POC114" s="364"/>
      <c r="POD114" s="364"/>
      <c r="POE114" s="364"/>
      <c r="POF114" s="364"/>
      <c r="POG114" s="364"/>
      <c r="POH114" s="364"/>
      <c r="POI114" s="364"/>
      <c r="POJ114" s="364"/>
      <c r="POK114" s="364"/>
      <c r="POL114" s="364"/>
      <c r="POM114" s="364"/>
      <c r="PON114" s="364"/>
      <c r="POO114" s="364"/>
      <c r="POP114" s="364"/>
      <c r="POQ114" s="364"/>
      <c r="POR114" s="364"/>
      <c r="POS114" s="364"/>
      <c r="POT114" s="364"/>
      <c r="POU114" s="364"/>
      <c r="POV114" s="364"/>
      <c r="POW114" s="364"/>
      <c r="POX114" s="364"/>
      <c r="POY114" s="364"/>
      <c r="POZ114" s="364"/>
      <c r="PPA114" s="364"/>
      <c r="PPB114" s="364"/>
      <c r="PPC114" s="364"/>
      <c r="PPD114" s="364"/>
      <c r="PPE114" s="364"/>
      <c r="PPF114" s="364"/>
      <c r="PPG114" s="364"/>
      <c r="PPH114" s="364"/>
      <c r="PPI114" s="364"/>
      <c r="PPJ114" s="364"/>
      <c r="PPK114" s="364"/>
      <c r="PPL114" s="364"/>
      <c r="PPM114" s="364"/>
      <c r="PPN114" s="364"/>
      <c r="PPO114" s="364"/>
      <c r="PPP114" s="364"/>
      <c r="PPQ114" s="364"/>
      <c r="PPR114" s="364"/>
      <c r="PPS114" s="364"/>
      <c r="PPT114" s="364"/>
      <c r="PPU114" s="364"/>
      <c r="PPV114" s="364"/>
      <c r="PPW114" s="364"/>
      <c r="PPX114" s="364"/>
      <c r="PPY114" s="364"/>
      <c r="PPZ114" s="364"/>
      <c r="PQA114" s="364"/>
      <c r="PQB114" s="364"/>
      <c r="PQC114" s="364"/>
      <c r="PQD114" s="364"/>
      <c r="PQE114" s="364"/>
      <c r="PQF114" s="364"/>
      <c r="PQG114" s="364"/>
      <c r="PQH114" s="364"/>
      <c r="PQI114" s="364"/>
      <c r="PQJ114" s="364"/>
      <c r="PQK114" s="364"/>
      <c r="PQL114" s="364"/>
      <c r="PQM114" s="364"/>
      <c r="PQN114" s="364"/>
      <c r="PQO114" s="364"/>
      <c r="PQP114" s="364"/>
      <c r="PQQ114" s="364"/>
      <c r="PQR114" s="364"/>
      <c r="PQS114" s="364"/>
      <c r="PQT114" s="364"/>
      <c r="PQU114" s="364"/>
      <c r="PQV114" s="364"/>
      <c r="PQW114" s="364"/>
      <c r="PQX114" s="364"/>
      <c r="PQY114" s="364"/>
      <c r="PQZ114" s="364"/>
      <c r="PRA114" s="364"/>
      <c r="PRB114" s="364"/>
      <c r="PRC114" s="364"/>
      <c r="PRD114" s="364"/>
      <c r="PRE114" s="364"/>
      <c r="PRF114" s="364"/>
      <c r="PRG114" s="364"/>
      <c r="PRH114" s="364"/>
      <c r="PRI114" s="364"/>
      <c r="PRJ114" s="364"/>
      <c r="PRK114" s="364"/>
      <c r="PRL114" s="364"/>
      <c r="PRM114" s="364"/>
      <c r="PRN114" s="364"/>
      <c r="PRO114" s="364"/>
      <c r="PRP114" s="364"/>
      <c r="PRQ114" s="364"/>
      <c r="PRR114" s="364"/>
      <c r="PRS114" s="364"/>
      <c r="PRT114" s="364"/>
      <c r="PRU114" s="364"/>
      <c r="PRV114" s="364"/>
      <c r="PRW114" s="364"/>
      <c r="PRX114" s="364"/>
      <c r="PRY114" s="364"/>
      <c r="PRZ114" s="364"/>
      <c r="PSA114" s="364"/>
      <c r="PSB114" s="364"/>
      <c r="PSC114" s="364"/>
      <c r="PSD114" s="364"/>
      <c r="PSE114" s="364"/>
      <c r="PSF114" s="364"/>
      <c r="PSG114" s="364"/>
      <c r="PSH114" s="364"/>
      <c r="PSI114" s="364"/>
      <c r="PSJ114" s="364"/>
      <c r="PSK114" s="364"/>
      <c r="PSL114" s="364"/>
      <c r="PSM114" s="364"/>
      <c r="PSN114" s="364"/>
      <c r="PSO114" s="364"/>
      <c r="PSP114" s="364"/>
      <c r="PSQ114" s="364"/>
      <c r="PSR114" s="364"/>
      <c r="PSS114" s="364"/>
      <c r="PST114" s="364"/>
      <c r="PSU114" s="364"/>
      <c r="PSV114" s="364"/>
      <c r="PSW114" s="364"/>
      <c r="PSX114" s="364"/>
      <c r="PSY114" s="364"/>
      <c r="PSZ114" s="364"/>
      <c r="PTA114" s="364"/>
      <c r="PTB114" s="364"/>
      <c r="PTC114" s="364"/>
      <c r="PTD114" s="364"/>
      <c r="PTE114" s="364"/>
      <c r="PTF114" s="364"/>
      <c r="PTG114" s="364"/>
      <c r="PTH114" s="364"/>
      <c r="PTI114" s="364"/>
      <c r="PTJ114" s="364"/>
      <c r="PTK114" s="364"/>
      <c r="PTL114" s="364"/>
      <c r="PTM114" s="364"/>
      <c r="PTN114" s="364"/>
      <c r="PTO114" s="364"/>
      <c r="PTP114" s="364"/>
      <c r="PTQ114" s="364"/>
      <c r="PTR114" s="364"/>
      <c r="PTS114" s="364"/>
      <c r="PTT114" s="364"/>
      <c r="PTU114" s="364"/>
      <c r="PTV114" s="364"/>
      <c r="PTW114" s="364"/>
      <c r="PTX114" s="364"/>
      <c r="PTY114" s="364"/>
      <c r="PTZ114" s="364"/>
      <c r="PUA114" s="364"/>
      <c r="PUB114" s="364"/>
      <c r="PUC114" s="364"/>
      <c r="PUD114" s="364"/>
      <c r="PUE114" s="364"/>
      <c r="PUF114" s="364"/>
      <c r="PUG114" s="364"/>
      <c r="PUH114" s="364"/>
      <c r="PUI114" s="364"/>
      <c r="PUJ114" s="364"/>
      <c r="PUK114" s="364"/>
      <c r="PUL114" s="364"/>
      <c r="PUM114" s="364"/>
      <c r="PUN114" s="364"/>
      <c r="PUO114" s="364"/>
      <c r="PUP114" s="364"/>
      <c r="PUQ114" s="364"/>
      <c r="PUR114" s="364"/>
      <c r="PUS114" s="364"/>
      <c r="PUT114" s="364"/>
      <c r="PUU114" s="364"/>
      <c r="PUV114" s="364"/>
      <c r="PUW114" s="364"/>
      <c r="PUX114" s="364"/>
      <c r="PUY114" s="364"/>
      <c r="PUZ114" s="364"/>
      <c r="PVA114" s="364"/>
      <c r="PVB114" s="364"/>
      <c r="PVC114" s="364"/>
      <c r="PVD114" s="364"/>
      <c r="PVE114" s="364"/>
      <c r="PVF114" s="364"/>
      <c r="PVG114" s="364"/>
      <c r="PVH114" s="364"/>
      <c r="PVI114" s="364"/>
      <c r="PVJ114" s="364"/>
      <c r="PVK114" s="364"/>
      <c r="PVL114" s="364"/>
      <c r="PVM114" s="364"/>
      <c r="PVN114" s="364"/>
      <c r="PVO114" s="364"/>
      <c r="PVP114" s="364"/>
      <c r="PVQ114" s="364"/>
      <c r="PVR114" s="364"/>
      <c r="PVS114" s="364"/>
      <c r="PVT114" s="364"/>
      <c r="PVU114" s="364"/>
      <c r="PVV114" s="364"/>
      <c r="PVW114" s="364"/>
      <c r="PVX114" s="364"/>
      <c r="PVY114" s="364"/>
      <c r="PVZ114" s="364"/>
      <c r="PWA114" s="364"/>
      <c r="PWB114" s="364"/>
      <c r="PWC114" s="364"/>
      <c r="PWD114" s="364"/>
      <c r="PWE114" s="364"/>
      <c r="PWF114" s="364"/>
      <c r="PWG114" s="364"/>
      <c r="PWH114" s="364"/>
      <c r="PWI114" s="364"/>
      <c r="PWJ114" s="364"/>
      <c r="PWK114" s="364"/>
      <c r="PWL114" s="364"/>
      <c r="PWM114" s="364"/>
      <c r="PWN114" s="364"/>
      <c r="PWO114" s="364"/>
      <c r="PWP114" s="364"/>
      <c r="PWQ114" s="364"/>
      <c r="PWR114" s="364"/>
      <c r="PWS114" s="364"/>
      <c r="PWT114" s="364"/>
      <c r="PWU114" s="364"/>
      <c r="PWV114" s="364"/>
      <c r="PWW114" s="364"/>
      <c r="PWX114" s="364"/>
      <c r="PWY114" s="364"/>
      <c r="PWZ114" s="364"/>
      <c r="PXA114" s="364"/>
      <c r="PXB114" s="364"/>
      <c r="PXC114" s="364"/>
      <c r="PXD114" s="364"/>
      <c r="PXE114" s="364"/>
      <c r="PXF114" s="364"/>
      <c r="PXG114" s="364"/>
      <c r="PXH114" s="364"/>
      <c r="PXI114" s="364"/>
      <c r="PXJ114" s="364"/>
      <c r="PXK114" s="364"/>
      <c r="PXL114" s="364"/>
      <c r="PXM114" s="364"/>
      <c r="PXN114" s="364"/>
      <c r="PXO114" s="364"/>
      <c r="PXP114" s="364"/>
      <c r="PXQ114" s="364"/>
      <c r="PXR114" s="364"/>
      <c r="PXS114" s="364"/>
      <c r="PXT114" s="364"/>
      <c r="PXU114" s="364"/>
      <c r="PXV114" s="364"/>
      <c r="PXW114" s="364"/>
      <c r="PXX114" s="364"/>
      <c r="PXY114" s="364"/>
      <c r="PXZ114" s="364"/>
      <c r="PYA114" s="364"/>
      <c r="PYB114" s="364"/>
      <c r="PYC114" s="364"/>
      <c r="PYD114" s="364"/>
      <c r="PYE114" s="364"/>
      <c r="PYF114" s="364"/>
      <c r="PYG114" s="364"/>
      <c r="PYH114" s="364"/>
      <c r="PYI114" s="364"/>
      <c r="PYJ114" s="364"/>
      <c r="PYK114" s="364"/>
      <c r="PYL114" s="364"/>
      <c r="PYM114" s="364"/>
      <c r="PYN114" s="364"/>
      <c r="PYO114" s="364"/>
      <c r="PYP114" s="364"/>
      <c r="PYQ114" s="364"/>
      <c r="PYR114" s="364"/>
      <c r="PYS114" s="364"/>
      <c r="PYT114" s="364"/>
      <c r="PYU114" s="364"/>
      <c r="PYV114" s="364"/>
      <c r="PYW114" s="364"/>
      <c r="PYX114" s="364"/>
      <c r="PYY114" s="364"/>
      <c r="PYZ114" s="364"/>
      <c r="PZA114" s="364"/>
      <c r="PZB114" s="364"/>
      <c r="PZC114" s="364"/>
      <c r="PZD114" s="364"/>
      <c r="PZE114" s="364"/>
      <c r="PZF114" s="364"/>
      <c r="PZG114" s="364"/>
      <c r="PZH114" s="364"/>
      <c r="PZI114" s="364"/>
      <c r="PZJ114" s="364"/>
      <c r="PZK114" s="364"/>
      <c r="PZL114" s="364"/>
      <c r="PZM114" s="364"/>
      <c r="PZN114" s="364"/>
      <c r="PZO114" s="364"/>
      <c r="PZP114" s="364"/>
      <c r="PZQ114" s="364"/>
      <c r="PZR114" s="364"/>
      <c r="PZS114" s="364"/>
      <c r="PZT114" s="364"/>
      <c r="PZU114" s="364"/>
      <c r="PZV114" s="364"/>
      <c r="PZW114" s="364"/>
      <c r="PZX114" s="364"/>
      <c r="PZY114" s="364"/>
      <c r="PZZ114" s="364"/>
      <c r="QAA114" s="364"/>
      <c r="QAB114" s="364"/>
      <c r="QAC114" s="364"/>
      <c r="QAD114" s="364"/>
      <c r="QAE114" s="364"/>
      <c r="QAF114" s="364"/>
      <c r="QAG114" s="364"/>
      <c r="QAH114" s="364"/>
      <c r="QAI114" s="364"/>
      <c r="QAJ114" s="364"/>
      <c r="QAK114" s="364"/>
      <c r="QAL114" s="364"/>
      <c r="QAM114" s="364"/>
      <c r="QAN114" s="364"/>
      <c r="QAO114" s="364"/>
      <c r="QAP114" s="364"/>
      <c r="QAQ114" s="364"/>
      <c r="QAR114" s="364"/>
      <c r="QAS114" s="364"/>
      <c r="QAT114" s="364"/>
      <c r="QAU114" s="364"/>
      <c r="QAV114" s="364"/>
      <c r="QAW114" s="364"/>
      <c r="QAX114" s="364"/>
      <c r="QAY114" s="364"/>
      <c r="QAZ114" s="364"/>
      <c r="QBA114" s="364"/>
      <c r="QBB114" s="364"/>
      <c r="QBC114" s="364"/>
      <c r="QBD114" s="364"/>
      <c r="QBE114" s="364"/>
      <c r="QBF114" s="364"/>
      <c r="QBG114" s="364"/>
      <c r="QBH114" s="364"/>
      <c r="QBI114" s="364"/>
      <c r="QBJ114" s="364"/>
      <c r="QBK114" s="364"/>
      <c r="QBL114" s="364"/>
      <c r="QBM114" s="364"/>
      <c r="QBN114" s="364"/>
      <c r="QBO114" s="364"/>
      <c r="QBP114" s="364"/>
      <c r="QBQ114" s="364"/>
      <c r="QBR114" s="364"/>
      <c r="QBS114" s="364"/>
      <c r="QBT114" s="364"/>
      <c r="QBU114" s="364"/>
      <c r="QBV114" s="364"/>
      <c r="QBW114" s="364"/>
      <c r="QBX114" s="364"/>
      <c r="QBY114" s="364"/>
      <c r="QBZ114" s="364"/>
      <c r="QCA114" s="364"/>
      <c r="QCB114" s="364"/>
      <c r="QCC114" s="364"/>
      <c r="QCD114" s="364"/>
      <c r="QCE114" s="364"/>
      <c r="QCF114" s="364"/>
      <c r="QCG114" s="364"/>
      <c r="QCH114" s="364"/>
      <c r="QCI114" s="364"/>
      <c r="QCJ114" s="364"/>
      <c r="QCK114" s="364"/>
      <c r="QCL114" s="364"/>
      <c r="QCM114" s="364"/>
      <c r="QCN114" s="364"/>
      <c r="QCO114" s="364"/>
      <c r="QCP114" s="364"/>
      <c r="QCQ114" s="364"/>
      <c r="QCR114" s="364"/>
      <c r="QCS114" s="364"/>
      <c r="QCT114" s="364"/>
      <c r="QCU114" s="364"/>
      <c r="QCV114" s="364"/>
      <c r="QCW114" s="364"/>
      <c r="QCX114" s="364"/>
      <c r="QCY114" s="364"/>
      <c r="QCZ114" s="364"/>
      <c r="QDA114" s="364"/>
      <c r="QDB114" s="364"/>
      <c r="QDC114" s="364"/>
      <c r="QDD114" s="364"/>
      <c r="QDE114" s="364"/>
      <c r="QDF114" s="364"/>
      <c r="QDG114" s="364"/>
      <c r="QDH114" s="364"/>
      <c r="QDI114" s="364"/>
      <c r="QDJ114" s="364"/>
      <c r="QDK114" s="364"/>
      <c r="QDL114" s="364"/>
      <c r="QDM114" s="364"/>
      <c r="QDN114" s="364"/>
      <c r="QDO114" s="364"/>
      <c r="QDP114" s="364"/>
      <c r="QDQ114" s="364"/>
      <c r="QDR114" s="364"/>
      <c r="QDS114" s="364"/>
      <c r="QDT114" s="364"/>
      <c r="QDU114" s="364"/>
      <c r="QDV114" s="364"/>
      <c r="QDW114" s="364"/>
      <c r="QDX114" s="364"/>
      <c r="QDY114" s="364"/>
      <c r="QDZ114" s="364"/>
      <c r="QEA114" s="364"/>
      <c r="QEB114" s="364"/>
      <c r="QEC114" s="364"/>
      <c r="QED114" s="364"/>
      <c r="QEE114" s="364"/>
      <c r="QEF114" s="364"/>
      <c r="QEG114" s="364"/>
      <c r="QEH114" s="364"/>
      <c r="QEI114" s="364"/>
      <c r="QEJ114" s="364"/>
      <c r="QEK114" s="364"/>
      <c r="QEL114" s="364"/>
      <c r="QEM114" s="364"/>
      <c r="QEN114" s="364"/>
      <c r="QEO114" s="364"/>
      <c r="QEP114" s="364"/>
      <c r="QEQ114" s="364"/>
      <c r="QER114" s="364"/>
      <c r="QES114" s="364"/>
      <c r="QET114" s="364"/>
      <c r="QEU114" s="364"/>
      <c r="QEV114" s="364"/>
      <c r="QEW114" s="364"/>
      <c r="QEX114" s="364"/>
      <c r="QEY114" s="364"/>
      <c r="QEZ114" s="364"/>
      <c r="QFA114" s="364"/>
      <c r="QFB114" s="364"/>
      <c r="QFC114" s="364"/>
      <c r="QFD114" s="364"/>
      <c r="QFE114" s="364"/>
      <c r="QFF114" s="364"/>
      <c r="QFG114" s="364"/>
      <c r="QFH114" s="364"/>
      <c r="QFI114" s="364"/>
      <c r="QFJ114" s="364"/>
      <c r="QFK114" s="364"/>
      <c r="QFL114" s="364"/>
      <c r="QFM114" s="364"/>
      <c r="QFN114" s="364"/>
      <c r="QFO114" s="364"/>
      <c r="QFP114" s="364"/>
      <c r="QFQ114" s="364"/>
      <c r="QFR114" s="364"/>
      <c r="QFS114" s="364"/>
      <c r="QFT114" s="364"/>
      <c r="QFU114" s="364"/>
      <c r="QFV114" s="364"/>
      <c r="QFW114" s="364"/>
      <c r="QFX114" s="364"/>
      <c r="QFY114" s="364"/>
      <c r="QFZ114" s="364"/>
      <c r="QGA114" s="364"/>
      <c r="QGB114" s="364"/>
      <c r="QGC114" s="364"/>
      <c r="QGD114" s="364"/>
      <c r="QGE114" s="364"/>
      <c r="QGF114" s="364"/>
      <c r="QGG114" s="364"/>
      <c r="QGH114" s="364"/>
      <c r="QGI114" s="364"/>
      <c r="QGJ114" s="364"/>
      <c r="QGK114" s="364"/>
      <c r="QGL114" s="364"/>
      <c r="QGM114" s="364"/>
      <c r="QGN114" s="364"/>
      <c r="QGO114" s="364"/>
      <c r="QGP114" s="364"/>
      <c r="QGQ114" s="364"/>
      <c r="QGR114" s="364"/>
      <c r="QGS114" s="364"/>
      <c r="QGT114" s="364"/>
      <c r="QGU114" s="364"/>
      <c r="QGV114" s="364"/>
      <c r="QGW114" s="364"/>
      <c r="QGX114" s="364"/>
      <c r="QGY114" s="364"/>
      <c r="QGZ114" s="364"/>
      <c r="QHA114" s="364"/>
      <c r="QHB114" s="364"/>
      <c r="QHC114" s="364"/>
      <c r="QHD114" s="364"/>
      <c r="QHE114" s="364"/>
      <c r="QHF114" s="364"/>
      <c r="QHG114" s="364"/>
      <c r="QHH114" s="364"/>
      <c r="QHI114" s="364"/>
      <c r="QHJ114" s="364"/>
      <c r="QHK114" s="364"/>
      <c r="QHL114" s="364"/>
      <c r="QHM114" s="364"/>
      <c r="QHN114" s="364"/>
      <c r="QHO114" s="364"/>
      <c r="QHP114" s="364"/>
      <c r="QHQ114" s="364"/>
      <c r="QHR114" s="364"/>
      <c r="QHS114" s="364"/>
      <c r="QHT114" s="364"/>
      <c r="QHU114" s="364"/>
      <c r="QHV114" s="364"/>
      <c r="QHW114" s="364"/>
      <c r="QHX114" s="364"/>
      <c r="QHY114" s="364"/>
      <c r="QHZ114" s="364"/>
      <c r="QIA114" s="364"/>
      <c r="QIB114" s="364"/>
      <c r="QIC114" s="364"/>
      <c r="QID114" s="364"/>
      <c r="QIE114" s="364"/>
      <c r="QIF114" s="364"/>
      <c r="QIG114" s="364"/>
      <c r="QIH114" s="364"/>
      <c r="QII114" s="364"/>
      <c r="QIJ114" s="364"/>
      <c r="QIK114" s="364"/>
      <c r="QIL114" s="364"/>
      <c r="QIM114" s="364"/>
      <c r="QIN114" s="364"/>
      <c r="QIO114" s="364"/>
      <c r="QIP114" s="364"/>
      <c r="QIQ114" s="364"/>
      <c r="QIR114" s="364"/>
      <c r="QIS114" s="364"/>
      <c r="QIT114" s="364"/>
      <c r="QIU114" s="364"/>
      <c r="QIV114" s="364"/>
      <c r="QIW114" s="364"/>
      <c r="QIX114" s="364"/>
      <c r="QIY114" s="364"/>
      <c r="QIZ114" s="364"/>
      <c r="QJA114" s="364"/>
      <c r="QJB114" s="364"/>
      <c r="QJC114" s="364"/>
      <c r="QJD114" s="364"/>
      <c r="QJE114" s="364"/>
      <c r="QJF114" s="364"/>
      <c r="QJG114" s="364"/>
      <c r="QJH114" s="364"/>
      <c r="QJI114" s="364"/>
      <c r="QJJ114" s="364"/>
      <c r="QJK114" s="364"/>
      <c r="QJL114" s="364"/>
      <c r="QJM114" s="364"/>
      <c r="QJN114" s="364"/>
      <c r="QJO114" s="364"/>
      <c r="QJP114" s="364"/>
      <c r="QJQ114" s="364"/>
      <c r="QJR114" s="364"/>
      <c r="QJS114" s="364"/>
      <c r="QJT114" s="364"/>
      <c r="QJU114" s="364"/>
      <c r="QJV114" s="364"/>
      <c r="QJW114" s="364"/>
      <c r="QJX114" s="364"/>
      <c r="QJY114" s="364"/>
      <c r="QJZ114" s="364"/>
      <c r="QKA114" s="364"/>
      <c r="QKB114" s="364"/>
      <c r="QKC114" s="364"/>
      <c r="QKD114" s="364"/>
      <c r="QKE114" s="364"/>
      <c r="QKF114" s="364"/>
      <c r="QKG114" s="364"/>
      <c r="QKH114" s="364"/>
      <c r="QKI114" s="364"/>
      <c r="QKJ114" s="364"/>
      <c r="QKK114" s="364"/>
      <c r="QKL114" s="364"/>
      <c r="QKM114" s="364"/>
      <c r="QKN114" s="364"/>
      <c r="QKO114" s="364"/>
      <c r="QKP114" s="364"/>
      <c r="QKQ114" s="364"/>
      <c r="QKR114" s="364"/>
      <c r="QKS114" s="364"/>
      <c r="QKT114" s="364"/>
      <c r="QKU114" s="364"/>
      <c r="QKV114" s="364"/>
      <c r="QKW114" s="364"/>
      <c r="QKX114" s="364"/>
      <c r="QKY114" s="364"/>
      <c r="QKZ114" s="364"/>
      <c r="QLA114" s="364"/>
      <c r="QLB114" s="364"/>
      <c r="QLC114" s="364"/>
      <c r="QLD114" s="364"/>
      <c r="QLE114" s="364"/>
      <c r="QLF114" s="364"/>
      <c r="QLG114" s="364"/>
      <c r="QLH114" s="364"/>
      <c r="QLI114" s="364"/>
      <c r="QLJ114" s="364"/>
      <c r="QLK114" s="364"/>
      <c r="QLL114" s="364"/>
      <c r="QLM114" s="364"/>
      <c r="QLN114" s="364"/>
      <c r="QLO114" s="364"/>
      <c r="QLP114" s="364"/>
      <c r="QLQ114" s="364"/>
      <c r="QLR114" s="364"/>
      <c r="QLS114" s="364"/>
      <c r="QLT114" s="364"/>
      <c r="QLU114" s="364"/>
      <c r="QLV114" s="364"/>
      <c r="QLW114" s="364"/>
      <c r="QLX114" s="364"/>
      <c r="QLY114" s="364"/>
      <c r="QLZ114" s="364"/>
      <c r="QMA114" s="364"/>
      <c r="QMB114" s="364"/>
      <c r="QMC114" s="364"/>
      <c r="QMD114" s="364"/>
      <c r="QME114" s="364"/>
      <c r="QMF114" s="364"/>
      <c r="QMG114" s="364"/>
      <c r="QMH114" s="364"/>
      <c r="QMI114" s="364"/>
      <c r="QMJ114" s="364"/>
      <c r="QMK114" s="364"/>
      <c r="QML114" s="364"/>
      <c r="QMM114" s="364"/>
      <c r="QMN114" s="364"/>
      <c r="QMO114" s="364"/>
      <c r="QMP114" s="364"/>
      <c r="QMQ114" s="364"/>
      <c r="QMR114" s="364"/>
      <c r="QMS114" s="364"/>
      <c r="QMT114" s="364"/>
      <c r="QMU114" s="364"/>
      <c r="QMV114" s="364"/>
      <c r="QMW114" s="364"/>
      <c r="QMX114" s="364"/>
      <c r="QMY114" s="364"/>
      <c r="QMZ114" s="364"/>
      <c r="QNA114" s="364"/>
      <c r="QNB114" s="364"/>
      <c r="QNC114" s="364"/>
      <c r="QND114" s="364"/>
      <c r="QNE114" s="364"/>
      <c r="QNF114" s="364"/>
      <c r="QNG114" s="364"/>
      <c r="QNH114" s="364"/>
      <c r="QNI114" s="364"/>
      <c r="QNJ114" s="364"/>
      <c r="QNK114" s="364"/>
      <c r="QNL114" s="364"/>
      <c r="QNM114" s="364"/>
      <c r="QNN114" s="364"/>
      <c r="QNO114" s="364"/>
      <c r="QNP114" s="364"/>
      <c r="QNQ114" s="364"/>
      <c r="QNR114" s="364"/>
      <c r="QNS114" s="364"/>
      <c r="QNT114" s="364"/>
      <c r="QNU114" s="364"/>
      <c r="QNV114" s="364"/>
      <c r="QNW114" s="364"/>
      <c r="QNX114" s="364"/>
      <c r="QNY114" s="364"/>
      <c r="QNZ114" s="364"/>
      <c r="QOA114" s="364"/>
      <c r="QOB114" s="364"/>
      <c r="QOC114" s="364"/>
      <c r="QOD114" s="364"/>
      <c r="QOE114" s="364"/>
      <c r="QOF114" s="364"/>
      <c r="QOG114" s="364"/>
      <c r="QOH114" s="364"/>
      <c r="QOI114" s="364"/>
      <c r="QOJ114" s="364"/>
      <c r="QOK114" s="364"/>
      <c r="QOL114" s="364"/>
      <c r="QOM114" s="364"/>
      <c r="QON114" s="364"/>
      <c r="QOO114" s="364"/>
      <c r="QOP114" s="364"/>
      <c r="QOQ114" s="364"/>
      <c r="QOR114" s="364"/>
      <c r="QOS114" s="364"/>
      <c r="QOT114" s="364"/>
      <c r="QOU114" s="364"/>
      <c r="QOV114" s="364"/>
      <c r="QOW114" s="364"/>
      <c r="QOX114" s="364"/>
      <c r="QOY114" s="364"/>
      <c r="QOZ114" s="364"/>
      <c r="QPA114" s="364"/>
      <c r="QPB114" s="364"/>
      <c r="QPC114" s="364"/>
      <c r="QPD114" s="364"/>
      <c r="QPE114" s="364"/>
      <c r="QPF114" s="364"/>
      <c r="QPG114" s="364"/>
      <c r="QPH114" s="364"/>
      <c r="QPI114" s="364"/>
      <c r="QPJ114" s="364"/>
      <c r="QPK114" s="364"/>
      <c r="QPL114" s="364"/>
      <c r="QPM114" s="364"/>
      <c r="QPN114" s="364"/>
      <c r="QPO114" s="364"/>
      <c r="QPP114" s="364"/>
      <c r="QPQ114" s="364"/>
      <c r="QPR114" s="364"/>
      <c r="QPS114" s="364"/>
      <c r="QPT114" s="364"/>
      <c r="QPU114" s="364"/>
      <c r="QPV114" s="364"/>
      <c r="QPW114" s="364"/>
      <c r="QPX114" s="364"/>
      <c r="QPY114" s="364"/>
      <c r="QPZ114" s="364"/>
      <c r="QQA114" s="364"/>
      <c r="QQB114" s="364"/>
      <c r="QQC114" s="364"/>
      <c r="QQD114" s="364"/>
      <c r="QQE114" s="364"/>
      <c r="QQF114" s="364"/>
      <c r="QQG114" s="364"/>
      <c r="QQH114" s="364"/>
      <c r="QQI114" s="364"/>
      <c r="QQJ114" s="364"/>
      <c r="QQK114" s="364"/>
      <c r="QQL114" s="364"/>
      <c r="QQM114" s="364"/>
      <c r="QQN114" s="364"/>
      <c r="QQO114" s="364"/>
      <c r="QQP114" s="364"/>
      <c r="QQQ114" s="364"/>
      <c r="QQR114" s="364"/>
      <c r="QQS114" s="364"/>
      <c r="QQT114" s="364"/>
      <c r="QQU114" s="364"/>
      <c r="QQV114" s="364"/>
      <c r="QQW114" s="364"/>
      <c r="QQX114" s="364"/>
      <c r="QQY114" s="364"/>
      <c r="QQZ114" s="364"/>
      <c r="QRA114" s="364"/>
      <c r="QRB114" s="364"/>
      <c r="QRC114" s="364"/>
      <c r="QRD114" s="364"/>
      <c r="QRE114" s="364"/>
      <c r="QRF114" s="364"/>
      <c r="QRG114" s="364"/>
      <c r="QRH114" s="364"/>
      <c r="QRI114" s="364"/>
      <c r="QRJ114" s="364"/>
      <c r="QRK114" s="364"/>
      <c r="QRL114" s="364"/>
      <c r="QRM114" s="364"/>
      <c r="QRN114" s="364"/>
      <c r="QRO114" s="364"/>
      <c r="QRP114" s="364"/>
      <c r="QRQ114" s="364"/>
      <c r="QRR114" s="364"/>
      <c r="QRS114" s="364"/>
      <c r="QRT114" s="364"/>
      <c r="QRU114" s="364"/>
      <c r="QRV114" s="364"/>
      <c r="QRW114" s="364"/>
      <c r="QRX114" s="364"/>
      <c r="QRY114" s="364"/>
      <c r="QRZ114" s="364"/>
      <c r="QSA114" s="364"/>
      <c r="QSB114" s="364"/>
      <c r="QSC114" s="364"/>
      <c r="QSD114" s="364"/>
      <c r="QSE114" s="364"/>
      <c r="QSF114" s="364"/>
      <c r="QSG114" s="364"/>
      <c r="QSH114" s="364"/>
      <c r="QSI114" s="364"/>
      <c r="QSJ114" s="364"/>
      <c r="QSK114" s="364"/>
      <c r="QSL114" s="364"/>
      <c r="QSM114" s="364"/>
      <c r="QSN114" s="364"/>
      <c r="QSO114" s="364"/>
      <c r="QSP114" s="364"/>
      <c r="QSQ114" s="364"/>
      <c r="QSR114" s="364"/>
      <c r="QSS114" s="364"/>
      <c r="QST114" s="364"/>
      <c r="QSU114" s="364"/>
      <c r="QSV114" s="364"/>
      <c r="QSW114" s="364"/>
      <c r="QSX114" s="364"/>
      <c r="QSY114" s="364"/>
      <c r="QSZ114" s="364"/>
      <c r="QTA114" s="364"/>
      <c r="QTB114" s="364"/>
      <c r="QTC114" s="364"/>
      <c r="QTD114" s="364"/>
      <c r="QTE114" s="364"/>
      <c r="QTF114" s="364"/>
      <c r="QTG114" s="364"/>
      <c r="QTH114" s="364"/>
      <c r="QTI114" s="364"/>
      <c r="QTJ114" s="364"/>
      <c r="QTK114" s="364"/>
      <c r="QTL114" s="364"/>
      <c r="QTM114" s="364"/>
      <c r="QTN114" s="364"/>
      <c r="QTO114" s="364"/>
      <c r="QTP114" s="364"/>
      <c r="QTQ114" s="364"/>
      <c r="QTR114" s="364"/>
      <c r="QTS114" s="364"/>
      <c r="QTT114" s="364"/>
      <c r="QTU114" s="364"/>
      <c r="QTV114" s="364"/>
      <c r="QTW114" s="364"/>
      <c r="QTX114" s="364"/>
      <c r="QTY114" s="364"/>
      <c r="QTZ114" s="364"/>
      <c r="QUA114" s="364"/>
      <c r="QUB114" s="364"/>
      <c r="QUC114" s="364"/>
      <c r="QUD114" s="364"/>
      <c r="QUE114" s="364"/>
      <c r="QUF114" s="364"/>
      <c r="QUG114" s="364"/>
      <c r="QUH114" s="364"/>
      <c r="QUI114" s="364"/>
      <c r="QUJ114" s="364"/>
      <c r="QUK114" s="364"/>
      <c r="QUL114" s="364"/>
      <c r="QUM114" s="364"/>
      <c r="QUN114" s="364"/>
      <c r="QUO114" s="364"/>
      <c r="QUP114" s="364"/>
      <c r="QUQ114" s="364"/>
      <c r="QUR114" s="364"/>
      <c r="QUS114" s="364"/>
      <c r="QUT114" s="364"/>
      <c r="QUU114" s="364"/>
      <c r="QUV114" s="364"/>
      <c r="QUW114" s="364"/>
      <c r="QUX114" s="364"/>
      <c r="QUY114" s="364"/>
      <c r="QUZ114" s="364"/>
      <c r="QVA114" s="364"/>
      <c r="QVB114" s="364"/>
      <c r="QVC114" s="364"/>
      <c r="QVD114" s="364"/>
      <c r="QVE114" s="364"/>
      <c r="QVF114" s="364"/>
      <c r="QVG114" s="364"/>
      <c r="QVH114" s="364"/>
      <c r="QVI114" s="364"/>
      <c r="QVJ114" s="364"/>
      <c r="QVK114" s="364"/>
      <c r="QVL114" s="364"/>
      <c r="QVM114" s="364"/>
      <c r="QVN114" s="364"/>
      <c r="QVO114" s="364"/>
      <c r="QVP114" s="364"/>
      <c r="QVQ114" s="364"/>
      <c r="QVR114" s="364"/>
      <c r="QVS114" s="364"/>
      <c r="QVT114" s="364"/>
      <c r="QVU114" s="364"/>
      <c r="QVV114" s="364"/>
      <c r="QVW114" s="364"/>
      <c r="QVX114" s="364"/>
      <c r="QVY114" s="364"/>
      <c r="QVZ114" s="364"/>
      <c r="QWA114" s="364"/>
      <c r="QWB114" s="364"/>
      <c r="QWC114" s="364"/>
      <c r="QWD114" s="364"/>
      <c r="QWE114" s="364"/>
      <c r="QWF114" s="364"/>
      <c r="QWG114" s="364"/>
      <c r="QWH114" s="364"/>
      <c r="QWI114" s="364"/>
      <c r="QWJ114" s="364"/>
      <c r="QWK114" s="364"/>
      <c r="QWL114" s="364"/>
      <c r="QWM114" s="364"/>
      <c r="QWN114" s="364"/>
      <c r="QWO114" s="364"/>
      <c r="QWP114" s="364"/>
      <c r="QWQ114" s="364"/>
      <c r="QWR114" s="364"/>
      <c r="QWS114" s="364"/>
      <c r="QWT114" s="364"/>
      <c r="QWU114" s="364"/>
      <c r="QWV114" s="364"/>
      <c r="QWW114" s="364"/>
      <c r="QWX114" s="364"/>
      <c r="QWY114" s="364"/>
      <c r="QWZ114" s="364"/>
      <c r="QXA114" s="364"/>
      <c r="QXB114" s="364"/>
      <c r="QXC114" s="364"/>
      <c r="QXD114" s="364"/>
      <c r="QXE114" s="364"/>
      <c r="QXF114" s="364"/>
      <c r="QXG114" s="364"/>
      <c r="QXH114" s="364"/>
      <c r="QXI114" s="364"/>
      <c r="QXJ114" s="364"/>
      <c r="QXK114" s="364"/>
      <c r="QXL114" s="364"/>
      <c r="QXM114" s="364"/>
      <c r="QXN114" s="364"/>
      <c r="QXO114" s="364"/>
      <c r="QXP114" s="364"/>
      <c r="QXQ114" s="364"/>
      <c r="QXR114" s="364"/>
      <c r="QXS114" s="364"/>
      <c r="QXT114" s="364"/>
      <c r="QXU114" s="364"/>
      <c r="QXV114" s="364"/>
      <c r="QXW114" s="364"/>
      <c r="QXX114" s="364"/>
      <c r="QXY114" s="364"/>
      <c r="QXZ114" s="364"/>
      <c r="QYA114" s="364"/>
      <c r="QYB114" s="364"/>
      <c r="QYC114" s="364"/>
      <c r="QYD114" s="364"/>
      <c r="QYE114" s="364"/>
      <c r="QYF114" s="364"/>
      <c r="QYG114" s="364"/>
      <c r="QYH114" s="364"/>
      <c r="QYI114" s="364"/>
      <c r="QYJ114" s="364"/>
      <c r="QYK114" s="364"/>
      <c r="QYL114" s="364"/>
      <c r="QYM114" s="364"/>
      <c r="QYN114" s="364"/>
      <c r="QYO114" s="364"/>
      <c r="QYP114" s="364"/>
      <c r="QYQ114" s="364"/>
      <c r="QYR114" s="364"/>
      <c r="QYS114" s="364"/>
      <c r="QYT114" s="364"/>
      <c r="QYU114" s="364"/>
      <c r="QYV114" s="364"/>
      <c r="QYW114" s="364"/>
      <c r="QYX114" s="364"/>
      <c r="QYY114" s="364"/>
      <c r="QYZ114" s="364"/>
      <c r="QZA114" s="364"/>
      <c r="QZB114" s="364"/>
      <c r="QZC114" s="364"/>
      <c r="QZD114" s="364"/>
      <c r="QZE114" s="364"/>
      <c r="QZF114" s="364"/>
      <c r="QZG114" s="364"/>
      <c r="QZH114" s="364"/>
      <c r="QZI114" s="364"/>
      <c r="QZJ114" s="364"/>
      <c r="QZK114" s="364"/>
      <c r="QZL114" s="364"/>
      <c r="QZM114" s="364"/>
      <c r="QZN114" s="364"/>
      <c r="QZO114" s="364"/>
      <c r="QZP114" s="364"/>
      <c r="QZQ114" s="364"/>
      <c r="QZR114" s="364"/>
      <c r="QZS114" s="364"/>
      <c r="QZT114" s="364"/>
      <c r="QZU114" s="364"/>
      <c r="QZV114" s="364"/>
      <c r="QZW114" s="364"/>
      <c r="QZX114" s="364"/>
      <c r="QZY114" s="364"/>
      <c r="QZZ114" s="364"/>
      <c r="RAA114" s="364"/>
      <c r="RAB114" s="364"/>
      <c r="RAC114" s="364"/>
      <c r="RAD114" s="364"/>
      <c r="RAE114" s="364"/>
      <c r="RAF114" s="364"/>
      <c r="RAG114" s="364"/>
      <c r="RAH114" s="364"/>
      <c r="RAI114" s="364"/>
      <c r="RAJ114" s="364"/>
      <c r="RAK114" s="364"/>
      <c r="RAL114" s="364"/>
      <c r="RAM114" s="364"/>
      <c r="RAN114" s="364"/>
      <c r="RAO114" s="364"/>
      <c r="RAP114" s="364"/>
      <c r="RAQ114" s="364"/>
      <c r="RAR114" s="364"/>
      <c r="RAS114" s="364"/>
      <c r="RAT114" s="364"/>
      <c r="RAU114" s="364"/>
      <c r="RAV114" s="364"/>
      <c r="RAW114" s="364"/>
      <c r="RAX114" s="364"/>
      <c r="RAY114" s="364"/>
      <c r="RAZ114" s="364"/>
      <c r="RBA114" s="364"/>
      <c r="RBB114" s="364"/>
      <c r="RBC114" s="364"/>
      <c r="RBD114" s="364"/>
      <c r="RBE114" s="364"/>
      <c r="RBF114" s="364"/>
      <c r="RBG114" s="364"/>
      <c r="RBH114" s="364"/>
      <c r="RBI114" s="364"/>
      <c r="RBJ114" s="364"/>
      <c r="RBK114" s="364"/>
      <c r="RBL114" s="364"/>
      <c r="RBM114" s="364"/>
      <c r="RBN114" s="364"/>
      <c r="RBO114" s="364"/>
      <c r="RBP114" s="364"/>
      <c r="RBQ114" s="364"/>
      <c r="RBR114" s="364"/>
      <c r="RBS114" s="364"/>
      <c r="RBT114" s="364"/>
      <c r="RBU114" s="364"/>
      <c r="RBV114" s="364"/>
      <c r="RBW114" s="364"/>
      <c r="RBX114" s="364"/>
      <c r="RBY114" s="364"/>
      <c r="RBZ114" s="364"/>
      <c r="RCA114" s="364"/>
      <c r="RCB114" s="364"/>
      <c r="RCC114" s="364"/>
      <c r="RCD114" s="364"/>
      <c r="RCE114" s="364"/>
      <c r="RCF114" s="364"/>
      <c r="RCG114" s="364"/>
      <c r="RCH114" s="364"/>
      <c r="RCI114" s="364"/>
      <c r="RCJ114" s="364"/>
      <c r="RCK114" s="364"/>
      <c r="RCL114" s="364"/>
      <c r="RCM114" s="364"/>
      <c r="RCN114" s="364"/>
      <c r="RCO114" s="364"/>
      <c r="RCP114" s="364"/>
      <c r="RCQ114" s="364"/>
      <c r="RCR114" s="364"/>
      <c r="RCS114" s="364"/>
      <c r="RCT114" s="364"/>
      <c r="RCU114" s="364"/>
      <c r="RCV114" s="364"/>
      <c r="RCW114" s="364"/>
      <c r="RCX114" s="364"/>
      <c r="RCY114" s="364"/>
      <c r="RCZ114" s="364"/>
      <c r="RDA114" s="364"/>
      <c r="RDB114" s="364"/>
      <c r="RDC114" s="364"/>
      <c r="RDD114" s="364"/>
      <c r="RDE114" s="364"/>
      <c r="RDF114" s="364"/>
      <c r="RDG114" s="364"/>
      <c r="RDH114" s="364"/>
      <c r="RDI114" s="364"/>
      <c r="RDJ114" s="364"/>
      <c r="RDK114" s="364"/>
      <c r="RDL114" s="364"/>
      <c r="RDM114" s="364"/>
      <c r="RDN114" s="364"/>
      <c r="RDO114" s="364"/>
      <c r="RDP114" s="364"/>
      <c r="RDQ114" s="364"/>
      <c r="RDR114" s="364"/>
      <c r="RDS114" s="364"/>
      <c r="RDT114" s="364"/>
      <c r="RDU114" s="364"/>
      <c r="RDV114" s="364"/>
      <c r="RDW114" s="364"/>
      <c r="RDX114" s="364"/>
      <c r="RDY114" s="364"/>
      <c r="RDZ114" s="364"/>
      <c r="REA114" s="364"/>
      <c r="REB114" s="364"/>
      <c r="REC114" s="364"/>
      <c r="RED114" s="364"/>
      <c r="REE114" s="364"/>
      <c r="REF114" s="364"/>
      <c r="REG114" s="364"/>
      <c r="REH114" s="364"/>
      <c r="REI114" s="364"/>
      <c r="REJ114" s="364"/>
      <c r="REK114" s="364"/>
      <c r="REL114" s="364"/>
      <c r="REM114" s="364"/>
      <c r="REN114" s="364"/>
      <c r="REO114" s="364"/>
      <c r="REP114" s="364"/>
      <c r="REQ114" s="364"/>
      <c r="RER114" s="364"/>
      <c r="RES114" s="364"/>
      <c r="RET114" s="364"/>
      <c r="REU114" s="364"/>
      <c r="REV114" s="364"/>
      <c r="REW114" s="364"/>
      <c r="REX114" s="364"/>
      <c r="REY114" s="364"/>
      <c r="REZ114" s="364"/>
      <c r="RFA114" s="364"/>
      <c r="RFB114" s="364"/>
      <c r="RFC114" s="364"/>
      <c r="RFD114" s="364"/>
      <c r="RFE114" s="364"/>
      <c r="RFF114" s="364"/>
      <c r="RFG114" s="364"/>
      <c r="RFH114" s="364"/>
      <c r="RFI114" s="364"/>
      <c r="RFJ114" s="364"/>
      <c r="RFK114" s="364"/>
      <c r="RFL114" s="364"/>
      <c r="RFM114" s="364"/>
      <c r="RFN114" s="364"/>
      <c r="RFO114" s="364"/>
      <c r="RFP114" s="364"/>
      <c r="RFQ114" s="364"/>
      <c r="RFR114" s="364"/>
      <c r="RFS114" s="364"/>
      <c r="RFT114" s="364"/>
      <c r="RFU114" s="364"/>
      <c r="RFV114" s="364"/>
      <c r="RFW114" s="364"/>
      <c r="RFX114" s="364"/>
      <c r="RFY114" s="364"/>
      <c r="RFZ114" s="364"/>
      <c r="RGA114" s="364"/>
      <c r="RGB114" s="364"/>
      <c r="RGC114" s="364"/>
      <c r="RGD114" s="364"/>
      <c r="RGE114" s="364"/>
      <c r="RGF114" s="364"/>
      <c r="RGG114" s="364"/>
      <c r="RGH114" s="364"/>
      <c r="RGI114" s="364"/>
      <c r="RGJ114" s="364"/>
      <c r="RGK114" s="364"/>
      <c r="RGL114" s="364"/>
      <c r="RGM114" s="364"/>
      <c r="RGN114" s="364"/>
      <c r="RGO114" s="364"/>
      <c r="RGP114" s="364"/>
      <c r="RGQ114" s="364"/>
      <c r="RGR114" s="364"/>
      <c r="RGS114" s="364"/>
      <c r="RGT114" s="364"/>
      <c r="RGU114" s="364"/>
      <c r="RGV114" s="364"/>
      <c r="RGW114" s="364"/>
      <c r="RGX114" s="364"/>
      <c r="RGY114" s="364"/>
      <c r="RGZ114" s="364"/>
      <c r="RHA114" s="364"/>
      <c r="RHB114" s="364"/>
      <c r="RHC114" s="364"/>
      <c r="RHD114" s="364"/>
      <c r="RHE114" s="364"/>
      <c r="RHF114" s="364"/>
      <c r="RHG114" s="364"/>
      <c r="RHH114" s="364"/>
      <c r="RHI114" s="364"/>
      <c r="RHJ114" s="364"/>
      <c r="RHK114" s="364"/>
      <c r="RHL114" s="364"/>
      <c r="RHM114" s="364"/>
      <c r="RHN114" s="364"/>
      <c r="RHO114" s="364"/>
      <c r="RHP114" s="364"/>
      <c r="RHQ114" s="364"/>
      <c r="RHR114" s="364"/>
      <c r="RHS114" s="364"/>
      <c r="RHT114" s="364"/>
      <c r="RHU114" s="364"/>
      <c r="RHV114" s="364"/>
      <c r="RHW114" s="364"/>
      <c r="RHX114" s="364"/>
      <c r="RHY114" s="364"/>
      <c r="RHZ114" s="364"/>
      <c r="RIA114" s="364"/>
      <c r="RIB114" s="364"/>
      <c r="RIC114" s="364"/>
      <c r="RID114" s="364"/>
      <c r="RIE114" s="364"/>
      <c r="RIF114" s="364"/>
      <c r="RIG114" s="364"/>
      <c r="RIH114" s="364"/>
      <c r="RII114" s="364"/>
      <c r="RIJ114" s="364"/>
      <c r="RIK114" s="364"/>
      <c r="RIL114" s="364"/>
      <c r="RIM114" s="364"/>
      <c r="RIN114" s="364"/>
      <c r="RIO114" s="364"/>
      <c r="RIP114" s="364"/>
      <c r="RIQ114" s="364"/>
      <c r="RIR114" s="364"/>
      <c r="RIS114" s="364"/>
      <c r="RIT114" s="364"/>
      <c r="RIU114" s="364"/>
      <c r="RIV114" s="364"/>
      <c r="RIW114" s="364"/>
      <c r="RIX114" s="364"/>
      <c r="RIY114" s="364"/>
      <c r="RIZ114" s="364"/>
      <c r="RJA114" s="364"/>
      <c r="RJB114" s="364"/>
      <c r="RJC114" s="364"/>
      <c r="RJD114" s="364"/>
      <c r="RJE114" s="364"/>
      <c r="RJF114" s="364"/>
      <c r="RJG114" s="364"/>
      <c r="RJH114" s="364"/>
      <c r="RJI114" s="364"/>
      <c r="RJJ114" s="364"/>
      <c r="RJK114" s="364"/>
      <c r="RJL114" s="364"/>
      <c r="RJM114" s="364"/>
      <c r="RJN114" s="364"/>
      <c r="RJO114" s="364"/>
      <c r="RJP114" s="364"/>
      <c r="RJQ114" s="364"/>
      <c r="RJR114" s="364"/>
      <c r="RJS114" s="364"/>
      <c r="RJT114" s="364"/>
      <c r="RJU114" s="364"/>
      <c r="RJV114" s="364"/>
      <c r="RJW114" s="364"/>
      <c r="RJX114" s="364"/>
      <c r="RJY114" s="364"/>
      <c r="RJZ114" s="364"/>
      <c r="RKA114" s="364"/>
      <c r="RKB114" s="364"/>
      <c r="RKC114" s="364"/>
      <c r="RKD114" s="364"/>
      <c r="RKE114" s="364"/>
      <c r="RKF114" s="364"/>
      <c r="RKG114" s="364"/>
      <c r="RKH114" s="364"/>
      <c r="RKI114" s="364"/>
      <c r="RKJ114" s="364"/>
      <c r="RKK114" s="364"/>
      <c r="RKL114" s="364"/>
      <c r="RKM114" s="364"/>
      <c r="RKN114" s="364"/>
      <c r="RKO114" s="364"/>
      <c r="RKP114" s="364"/>
      <c r="RKQ114" s="364"/>
      <c r="RKR114" s="364"/>
      <c r="RKS114" s="364"/>
      <c r="RKT114" s="364"/>
      <c r="RKU114" s="364"/>
      <c r="RKV114" s="364"/>
      <c r="RKW114" s="364"/>
      <c r="RKX114" s="364"/>
      <c r="RKY114" s="364"/>
      <c r="RKZ114" s="364"/>
      <c r="RLA114" s="364"/>
      <c r="RLB114" s="364"/>
      <c r="RLC114" s="364"/>
      <c r="RLD114" s="364"/>
      <c r="RLE114" s="364"/>
      <c r="RLF114" s="364"/>
      <c r="RLG114" s="364"/>
      <c r="RLH114" s="364"/>
      <c r="RLI114" s="364"/>
      <c r="RLJ114" s="364"/>
      <c r="RLK114" s="364"/>
      <c r="RLL114" s="364"/>
      <c r="RLM114" s="364"/>
      <c r="RLN114" s="364"/>
      <c r="RLO114" s="364"/>
      <c r="RLP114" s="364"/>
      <c r="RLQ114" s="364"/>
      <c r="RLR114" s="364"/>
      <c r="RLS114" s="364"/>
      <c r="RLT114" s="364"/>
      <c r="RLU114" s="364"/>
      <c r="RLV114" s="364"/>
      <c r="RLW114" s="364"/>
      <c r="RLX114" s="364"/>
      <c r="RLY114" s="364"/>
      <c r="RLZ114" s="364"/>
      <c r="RMA114" s="364"/>
      <c r="RMB114" s="364"/>
      <c r="RMC114" s="364"/>
      <c r="RMD114" s="364"/>
      <c r="RME114" s="364"/>
      <c r="RMF114" s="364"/>
      <c r="RMG114" s="364"/>
      <c r="RMH114" s="364"/>
      <c r="RMI114" s="364"/>
      <c r="RMJ114" s="364"/>
      <c r="RMK114" s="364"/>
      <c r="RML114" s="364"/>
      <c r="RMM114" s="364"/>
      <c r="RMN114" s="364"/>
      <c r="RMO114" s="364"/>
      <c r="RMP114" s="364"/>
      <c r="RMQ114" s="364"/>
      <c r="RMR114" s="364"/>
      <c r="RMS114" s="364"/>
      <c r="RMT114" s="364"/>
      <c r="RMU114" s="364"/>
      <c r="RMV114" s="364"/>
      <c r="RMW114" s="364"/>
      <c r="RMX114" s="364"/>
      <c r="RMY114" s="364"/>
      <c r="RMZ114" s="364"/>
      <c r="RNA114" s="364"/>
      <c r="RNB114" s="364"/>
      <c r="RNC114" s="364"/>
      <c r="RND114" s="364"/>
      <c r="RNE114" s="364"/>
      <c r="RNF114" s="364"/>
      <c r="RNG114" s="364"/>
      <c r="RNH114" s="364"/>
      <c r="RNI114" s="364"/>
      <c r="RNJ114" s="364"/>
      <c r="RNK114" s="364"/>
      <c r="RNL114" s="364"/>
      <c r="RNM114" s="364"/>
      <c r="RNN114" s="364"/>
      <c r="RNO114" s="364"/>
      <c r="RNP114" s="364"/>
      <c r="RNQ114" s="364"/>
      <c r="RNR114" s="364"/>
      <c r="RNS114" s="364"/>
      <c r="RNT114" s="364"/>
      <c r="RNU114" s="364"/>
      <c r="RNV114" s="364"/>
      <c r="RNW114" s="364"/>
      <c r="RNX114" s="364"/>
      <c r="RNY114" s="364"/>
      <c r="RNZ114" s="364"/>
      <c r="ROA114" s="364"/>
      <c r="ROB114" s="364"/>
      <c r="ROC114" s="364"/>
      <c r="ROD114" s="364"/>
      <c r="ROE114" s="364"/>
      <c r="ROF114" s="364"/>
      <c r="ROG114" s="364"/>
      <c r="ROH114" s="364"/>
      <c r="ROI114" s="364"/>
      <c r="ROJ114" s="364"/>
      <c r="ROK114" s="364"/>
      <c r="ROL114" s="364"/>
      <c r="ROM114" s="364"/>
      <c r="RON114" s="364"/>
      <c r="ROO114" s="364"/>
      <c r="ROP114" s="364"/>
      <c r="ROQ114" s="364"/>
      <c r="ROR114" s="364"/>
      <c r="ROS114" s="364"/>
      <c r="ROT114" s="364"/>
      <c r="ROU114" s="364"/>
      <c r="ROV114" s="364"/>
      <c r="ROW114" s="364"/>
      <c r="ROX114" s="364"/>
      <c r="ROY114" s="364"/>
      <c r="ROZ114" s="364"/>
      <c r="RPA114" s="364"/>
      <c r="RPB114" s="364"/>
      <c r="RPC114" s="364"/>
      <c r="RPD114" s="364"/>
      <c r="RPE114" s="364"/>
      <c r="RPF114" s="364"/>
      <c r="RPG114" s="364"/>
      <c r="RPH114" s="364"/>
      <c r="RPI114" s="364"/>
      <c r="RPJ114" s="364"/>
      <c r="RPK114" s="364"/>
      <c r="RPL114" s="364"/>
      <c r="RPM114" s="364"/>
      <c r="RPN114" s="364"/>
      <c r="RPO114" s="364"/>
      <c r="RPP114" s="364"/>
      <c r="RPQ114" s="364"/>
      <c r="RPR114" s="364"/>
      <c r="RPS114" s="364"/>
      <c r="RPT114" s="364"/>
      <c r="RPU114" s="364"/>
      <c r="RPV114" s="364"/>
      <c r="RPW114" s="364"/>
      <c r="RPX114" s="364"/>
      <c r="RPY114" s="364"/>
      <c r="RPZ114" s="364"/>
      <c r="RQA114" s="364"/>
      <c r="RQB114" s="364"/>
      <c r="RQC114" s="364"/>
      <c r="RQD114" s="364"/>
      <c r="RQE114" s="364"/>
      <c r="RQF114" s="364"/>
      <c r="RQG114" s="364"/>
      <c r="RQH114" s="364"/>
      <c r="RQI114" s="364"/>
      <c r="RQJ114" s="364"/>
      <c r="RQK114" s="364"/>
      <c r="RQL114" s="364"/>
      <c r="RQM114" s="364"/>
      <c r="RQN114" s="364"/>
      <c r="RQO114" s="364"/>
      <c r="RQP114" s="364"/>
      <c r="RQQ114" s="364"/>
      <c r="RQR114" s="364"/>
      <c r="RQS114" s="364"/>
      <c r="RQT114" s="364"/>
      <c r="RQU114" s="364"/>
      <c r="RQV114" s="364"/>
      <c r="RQW114" s="364"/>
      <c r="RQX114" s="364"/>
      <c r="RQY114" s="364"/>
      <c r="RQZ114" s="364"/>
      <c r="RRA114" s="364"/>
      <c r="RRB114" s="364"/>
      <c r="RRC114" s="364"/>
      <c r="RRD114" s="364"/>
      <c r="RRE114" s="364"/>
      <c r="RRF114" s="364"/>
      <c r="RRG114" s="364"/>
      <c r="RRH114" s="364"/>
      <c r="RRI114" s="364"/>
      <c r="RRJ114" s="364"/>
      <c r="RRK114" s="364"/>
      <c r="RRL114" s="364"/>
      <c r="RRM114" s="364"/>
      <c r="RRN114" s="364"/>
      <c r="RRO114" s="364"/>
      <c r="RRP114" s="364"/>
      <c r="RRQ114" s="364"/>
      <c r="RRR114" s="364"/>
      <c r="RRS114" s="364"/>
      <c r="RRT114" s="364"/>
      <c r="RRU114" s="364"/>
      <c r="RRV114" s="364"/>
      <c r="RRW114" s="364"/>
      <c r="RRX114" s="364"/>
      <c r="RRY114" s="364"/>
      <c r="RRZ114" s="364"/>
      <c r="RSA114" s="364"/>
      <c r="RSB114" s="364"/>
      <c r="RSC114" s="364"/>
      <c r="RSD114" s="364"/>
      <c r="RSE114" s="364"/>
      <c r="RSF114" s="364"/>
      <c r="RSG114" s="364"/>
      <c r="RSH114" s="364"/>
      <c r="RSI114" s="364"/>
      <c r="RSJ114" s="364"/>
      <c r="RSK114" s="364"/>
      <c r="RSL114" s="364"/>
      <c r="RSM114" s="364"/>
      <c r="RSN114" s="364"/>
      <c r="RSO114" s="364"/>
      <c r="RSP114" s="364"/>
      <c r="RSQ114" s="364"/>
      <c r="RSR114" s="364"/>
      <c r="RSS114" s="364"/>
      <c r="RST114" s="364"/>
      <c r="RSU114" s="364"/>
      <c r="RSV114" s="364"/>
      <c r="RSW114" s="364"/>
      <c r="RSX114" s="364"/>
      <c r="RSY114" s="364"/>
      <c r="RSZ114" s="364"/>
      <c r="RTA114" s="364"/>
      <c r="RTB114" s="364"/>
      <c r="RTC114" s="364"/>
      <c r="RTD114" s="364"/>
      <c r="RTE114" s="364"/>
      <c r="RTF114" s="364"/>
      <c r="RTG114" s="364"/>
      <c r="RTH114" s="364"/>
      <c r="RTI114" s="364"/>
      <c r="RTJ114" s="364"/>
      <c r="RTK114" s="364"/>
      <c r="RTL114" s="364"/>
      <c r="RTM114" s="364"/>
      <c r="RTN114" s="364"/>
      <c r="RTO114" s="364"/>
      <c r="RTP114" s="364"/>
      <c r="RTQ114" s="364"/>
      <c r="RTR114" s="364"/>
      <c r="RTS114" s="364"/>
      <c r="RTT114" s="364"/>
      <c r="RTU114" s="364"/>
      <c r="RTV114" s="364"/>
      <c r="RTW114" s="364"/>
      <c r="RTX114" s="364"/>
      <c r="RTY114" s="364"/>
      <c r="RTZ114" s="364"/>
      <c r="RUA114" s="364"/>
      <c r="RUB114" s="364"/>
      <c r="RUC114" s="364"/>
      <c r="RUD114" s="364"/>
      <c r="RUE114" s="364"/>
      <c r="RUF114" s="364"/>
      <c r="RUG114" s="364"/>
      <c r="RUH114" s="364"/>
      <c r="RUI114" s="364"/>
      <c r="RUJ114" s="364"/>
      <c r="RUK114" s="364"/>
      <c r="RUL114" s="364"/>
      <c r="RUM114" s="364"/>
      <c r="RUN114" s="364"/>
      <c r="RUO114" s="364"/>
      <c r="RUP114" s="364"/>
      <c r="RUQ114" s="364"/>
      <c r="RUR114" s="364"/>
      <c r="RUS114" s="364"/>
      <c r="RUT114" s="364"/>
      <c r="RUU114" s="364"/>
      <c r="RUV114" s="364"/>
      <c r="RUW114" s="364"/>
      <c r="RUX114" s="364"/>
      <c r="RUY114" s="364"/>
      <c r="RUZ114" s="364"/>
      <c r="RVA114" s="364"/>
      <c r="RVB114" s="364"/>
      <c r="RVC114" s="364"/>
      <c r="RVD114" s="364"/>
      <c r="RVE114" s="364"/>
      <c r="RVF114" s="364"/>
      <c r="RVG114" s="364"/>
      <c r="RVH114" s="364"/>
      <c r="RVI114" s="364"/>
      <c r="RVJ114" s="364"/>
      <c r="RVK114" s="364"/>
      <c r="RVL114" s="364"/>
      <c r="RVM114" s="364"/>
      <c r="RVN114" s="364"/>
      <c r="RVO114" s="364"/>
      <c r="RVP114" s="364"/>
      <c r="RVQ114" s="364"/>
      <c r="RVR114" s="364"/>
      <c r="RVS114" s="364"/>
      <c r="RVT114" s="364"/>
      <c r="RVU114" s="364"/>
      <c r="RVV114" s="364"/>
      <c r="RVW114" s="364"/>
      <c r="RVX114" s="364"/>
      <c r="RVY114" s="364"/>
      <c r="RVZ114" s="364"/>
      <c r="RWA114" s="364"/>
      <c r="RWB114" s="364"/>
      <c r="RWC114" s="364"/>
      <c r="RWD114" s="364"/>
      <c r="RWE114" s="364"/>
      <c r="RWF114" s="364"/>
      <c r="RWG114" s="364"/>
      <c r="RWH114" s="364"/>
      <c r="RWI114" s="364"/>
      <c r="RWJ114" s="364"/>
      <c r="RWK114" s="364"/>
      <c r="RWL114" s="364"/>
      <c r="RWM114" s="364"/>
      <c r="RWN114" s="364"/>
      <c r="RWO114" s="364"/>
      <c r="RWP114" s="364"/>
      <c r="RWQ114" s="364"/>
      <c r="RWR114" s="364"/>
      <c r="RWS114" s="364"/>
      <c r="RWT114" s="364"/>
      <c r="RWU114" s="364"/>
      <c r="RWV114" s="364"/>
      <c r="RWW114" s="364"/>
      <c r="RWX114" s="364"/>
      <c r="RWY114" s="364"/>
      <c r="RWZ114" s="364"/>
      <c r="RXA114" s="364"/>
      <c r="RXB114" s="364"/>
      <c r="RXC114" s="364"/>
      <c r="RXD114" s="364"/>
      <c r="RXE114" s="364"/>
      <c r="RXF114" s="364"/>
      <c r="RXG114" s="364"/>
      <c r="RXH114" s="364"/>
      <c r="RXI114" s="364"/>
      <c r="RXJ114" s="364"/>
      <c r="RXK114" s="364"/>
      <c r="RXL114" s="364"/>
      <c r="RXM114" s="364"/>
      <c r="RXN114" s="364"/>
      <c r="RXO114" s="364"/>
      <c r="RXP114" s="364"/>
      <c r="RXQ114" s="364"/>
      <c r="RXR114" s="364"/>
      <c r="RXS114" s="364"/>
      <c r="RXT114" s="364"/>
      <c r="RXU114" s="364"/>
      <c r="RXV114" s="364"/>
      <c r="RXW114" s="364"/>
      <c r="RXX114" s="364"/>
      <c r="RXY114" s="364"/>
      <c r="RXZ114" s="364"/>
      <c r="RYA114" s="364"/>
      <c r="RYB114" s="364"/>
      <c r="RYC114" s="364"/>
      <c r="RYD114" s="364"/>
      <c r="RYE114" s="364"/>
      <c r="RYF114" s="364"/>
      <c r="RYG114" s="364"/>
      <c r="RYH114" s="364"/>
      <c r="RYI114" s="364"/>
      <c r="RYJ114" s="364"/>
      <c r="RYK114" s="364"/>
      <c r="RYL114" s="364"/>
      <c r="RYM114" s="364"/>
      <c r="RYN114" s="364"/>
      <c r="RYO114" s="364"/>
      <c r="RYP114" s="364"/>
      <c r="RYQ114" s="364"/>
      <c r="RYR114" s="364"/>
      <c r="RYS114" s="364"/>
      <c r="RYT114" s="364"/>
      <c r="RYU114" s="364"/>
      <c r="RYV114" s="364"/>
      <c r="RYW114" s="364"/>
      <c r="RYX114" s="364"/>
      <c r="RYY114" s="364"/>
      <c r="RYZ114" s="364"/>
      <c r="RZA114" s="364"/>
      <c r="RZB114" s="364"/>
      <c r="RZC114" s="364"/>
      <c r="RZD114" s="364"/>
      <c r="RZE114" s="364"/>
      <c r="RZF114" s="364"/>
      <c r="RZG114" s="364"/>
      <c r="RZH114" s="364"/>
      <c r="RZI114" s="364"/>
      <c r="RZJ114" s="364"/>
      <c r="RZK114" s="364"/>
      <c r="RZL114" s="364"/>
      <c r="RZM114" s="364"/>
      <c r="RZN114" s="364"/>
      <c r="RZO114" s="364"/>
      <c r="RZP114" s="364"/>
      <c r="RZQ114" s="364"/>
      <c r="RZR114" s="364"/>
      <c r="RZS114" s="364"/>
      <c r="RZT114" s="364"/>
      <c r="RZU114" s="364"/>
      <c r="RZV114" s="364"/>
      <c r="RZW114" s="364"/>
      <c r="RZX114" s="364"/>
      <c r="RZY114" s="364"/>
      <c r="RZZ114" s="364"/>
      <c r="SAA114" s="364"/>
      <c r="SAB114" s="364"/>
      <c r="SAC114" s="364"/>
      <c r="SAD114" s="364"/>
      <c r="SAE114" s="364"/>
      <c r="SAF114" s="364"/>
      <c r="SAG114" s="364"/>
      <c r="SAH114" s="364"/>
      <c r="SAI114" s="364"/>
      <c r="SAJ114" s="364"/>
      <c r="SAK114" s="364"/>
      <c r="SAL114" s="364"/>
      <c r="SAM114" s="364"/>
      <c r="SAN114" s="364"/>
      <c r="SAO114" s="364"/>
      <c r="SAP114" s="364"/>
      <c r="SAQ114" s="364"/>
      <c r="SAR114" s="364"/>
      <c r="SAS114" s="364"/>
      <c r="SAT114" s="364"/>
      <c r="SAU114" s="364"/>
      <c r="SAV114" s="364"/>
      <c r="SAW114" s="364"/>
      <c r="SAX114" s="364"/>
      <c r="SAY114" s="364"/>
      <c r="SAZ114" s="364"/>
      <c r="SBA114" s="364"/>
      <c r="SBB114" s="364"/>
      <c r="SBC114" s="364"/>
      <c r="SBD114" s="364"/>
      <c r="SBE114" s="364"/>
      <c r="SBF114" s="364"/>
      <c r="SBG114" s="364"/>
      <c r="SBH114" s="364"/>
      <c r="SBI114" s="364"/>
      <c r="SBJ114" s="364"/>
      <c r="SBK114" s="364"/>
      <c r="SBL114" s="364"/>
      <c r="SBM114" s="364"/>
      <c r="SBN114" s="364"/>
      <c r="SBO114" s="364"/>
      <c r="SBP114" s="364"/>
      <c r="SBQ114" s="364"/>
      <c r="SBR114" s="364"/>
      <c r="SBS114" s="364"/>
      <c r="SBT114" s="364"/>
      <c r="SBU114" s="364"/>
      <c r="SBV114" s="364"/>
      <c r="SBW114" s="364"/>
      <c r="SBX114" s="364"/>
      <c r="SBY114" s="364"/>
      <c r="SBZ114" s="364"/>
      <c r="SCA114" s="364"/>
      <c r="SCB114" s="364"/>
      <c r="SCC114" s="364"/>
      <c r="SCD114" s="364"/>
      <c r="SCE114" s="364"/>
      <c r="SCF114" s="364"/>
      <c r="SCG114" s="364"/>
      <c r="SCH114" s="364"/>
      <c r="SCI114" s="364"/>
      <c r="SCJ114" s="364"/>
      <c r="SCK114" s="364"/>
      <c r="SCL114" s="364"/>
      <c r="SCM114" s="364"/>
      <c r="SCN114" s="364"/>
      <c r="SCO114" s="364"/>
      <c r="SCP114" s="364"/>
      <c r="SCQ114" s="364"/>
      <c r="SCR114" s="364"/>
      <c r="SCS114" s="364"/>
      <c r="SCT114" s="364"/>
      <c r="SCU114" s="364"/>
      <c r="SCV114" s="364"/>
      <c r="SCW114" s="364"/>
      <c r="SCX114" s="364"/>
      <c r="SCY114" s="364"/>
      <c r="SCZ114" s="364"/>
      <c r="SDA114" s="364"/>
      <c r="SDB114" s="364"/>
      <c r="SDC114" s="364"/>
      <c r="SDD114" s="364"/>
      <c r="SDE114" s="364"/>
      <c r="SDF114" s="364"/>
      <c r="SDG114" s="364"/>
      <c r="SDH114" s="364"/>
      <c r="SDI114" s="364"/>
      <c r="SDJ114" s="364"/>
      <c r="SDK114" s="364"/>
      <c r="SDL114" s="364"/>
      <c r="SDM114" s="364"/>
      <c r="SDN114" s="364"/>
      <c r="SDO114" s="364"/>
      <c r="SDP114" s="364"/>
      <c r="SDQ114" s="364"/>
      <c r="SDR114" s="364"/>
      <c r="SDS114" s="364"/>
      <c r="SDT114" s="364"/>
      <c r="SDU114" s="364"/>
      <c r="SDV114" s="364"/>
      <c r="SDW114" s="364"/>
      <c r="SDX114" s="364"/>
      <c r="SDY114" s="364"/>
      <c r="SDZ114" s="364"/>
      <c r="SEA114" s="364"/>
      <c r="SEB114" s="364"/>
      <c r="SEC114" s="364"/>
      <c r="SED114" s="364"/>
      <c r="SEE114" s="364"/>
      <c r="SEF114" s="364"/>
      <c r="SEG114" s="364"/>
      <c r="SEH114" s="364"/>
      <c r="SEI114" s="364"/>
      <c r="SEJ114" s="364"/>
      <c r="SEK114" s="364"/>
      <c r="SEL114" s="364"/>
      <c r="SEM114" s="364"/>
      <c r="SEN114" s="364"/>
      <c r="SEO114" s="364"/>
      <c r="SEP114" s="364"/>
      <c r="SEQ114" s="364"/>
      <c r="SER114" s="364"/>
      <c r="SES114" s="364"/>
      <c r="SET114" s="364"/>
      <c r="SEU114" s="364"/>
      <c r="SEV114" s="364"/>
      <c r="SEW114" s="364"/>
      <c r="SEX114" s="364"/>
      <c r="SEY114" s="364"/>
      <c r="SEZ114" s="364"/>
      <c r="SFA114" s="364"/>
      <c r="SFB114" s="364"/>
      <c r="SFC114" s="364"/>
      <c r="SFD114" s="364"/>
      <c r="SFE114" s="364"/>
      <c r="SFF114" s="364"/>
      <c r="SFG114" s="364"/>
      <c r="SFH114" s="364"/>
      <c r="SFI114" s="364"/>
      <c r="SFJ114" s="364"/>
      <c r="SFK114" s="364"/>
      <c r="SFL114" s="364"/>
      <c r="SFM114" s="364"/>
      <c r="SFN114" s="364"/>
      <c r="SFO114" s="364"/>
      <c r="SFP114" s="364"/>
      <c r="SFQ114" s="364"/>
      <c r="SFR114" s="364"/>
      <c r="SFS114" s="364"/>
      <c r="SFT114" s="364"/>
      <c r="SFU114" s="364"/>
      <c r="SFV114" s="364"/>
      <c r="SFW114" s="364"/>
      <c r="SFX114" s="364"/>
      <c r="SFY114" s="364"/>
      <c r="SFZ114" s="364"/>
      <c r="SGA114" s="364"/>
      <c r="SGB114" s="364"/>
      <c r="SGC114" s="364"/>
      <c r="SGD114" s="364"/>
      <c r="SGE114" s="364"/>
      <c r="SGF114" s="364"/>
      <c r="SGG114" s="364"/>
      <c r="SGH114" s="364"/>
      <c r="SGI114" s="364"/>
      <c r="SGJ114" s="364"/>
      <c r="SGK114" s="364"/>
      <c r="SGL114" s="364"/>
      <c r="SGM114" s="364"/>
      <c r="SGN114" s="364"/>
      <c r="SGO114" s="364"/>
      <c r="SGP114" s="364"/>
      <c r="SGQ114" s="364"/>
      <c r="SGR114" s="364"/>
      <c r="SGS114" s="364"/>
      <c r="SGT114" s="364"/>
      <c r="SGU114" s="364"/>
      <c r="SGV114" s="364"/>
      <c r="SGW114" s="364"/>
      <c r="SGX114" s="364"/>
      <c r="SGY114" s="364"/>
      <c r="SGZ114" s="364"/>
      <c r="SHA114" s="364"/>
      <c r="SHB114" s="364"/>
      <c r="SHC114" s="364"/>
      <c r="SHD114" s="364"/>
      <c r="SHE114" s="364"/>
      <c r="SHF114" s="364"/>
      <c r="SHG114" s="364"/>
      <c r="SHH114" s="364"/>
      <c r="SHI114" s="364"/>
      <c r="SHJ114" s="364"/>
      <c r="SHK114" s="364"/>
      <c r="SHL114" s="364"/>
      <c r="SHM114" s="364"/>
      <c r="SHN114" s="364"/>
      <c r="SHO114" s="364"/>
      <c r="SHP114" s="364"/>
      <c r="SHQ114" s="364"/>
      <c r="SHR114" s="364"/>
      <c r="SHS114" s="364"/>
      <c r="SHT114" s="364"/>
      <c r="SHU114" s="364"/>
      <c r="SHV114" s="364"/>
      <c r="SHW114" s="364"/>
      <c r="SHX114" s="364"/>
      <c r="SHY114" s="364"/>
      <c r="SHZ114" s="364"/>
      <c r="SIA114" s="364"/>
      <c r="SIB114" s="364"/>
      <c r="SIC114" s="364"/>
      <c r="SID114" s="364"/>
      <c r="SIE114" s="364"/>
      <c r="SIF114" s="364"/>
      <c r="SIG114" s="364"/>
      <c r="SIH114" s="364"/>
      <c r="SII114" s="364"/>
      <c r="SIJ114" s="364"/>
      <c r="SIK114" s="364"/>
      <c r="SIL114" s="364"/>
      <c r="SIM114" s="364"/>
      <c r="SIN114" s="364"/>
      <c r="SIO114" s="364"/>
      <c r="SIP114" s="364"/>
      <c r="SIQ114" s="364"/>
      <c r="SIR114" s="364"/>
      <c r="SIS114" s="364"/>
      <c r="SIT114" s="364"/>
      <c r="SIU114" s="364"/>
      <c r="SIV114" s="364"/>
      <c r="SIW114" s="364"/>
      <c r="SIX114" s="364"/>
      <c r="SIY114" s="364"/>
      <c r="SIZ114" s="364"/>
      <c r="SJA114" s="364"/>
      <c r="SJB114" s="364"/>
      <c r="SJC114" s="364"/>
      <c r="SJD114" s="364"/>
      <c r="SJE114" s="364"/>
      <c r="SJF114" s="364"/>
      <c r="SJG114" s="364"/>
      <c r="SJH114" s="364"/>
      <c r="SJI114" s="364"/>
      <c r="SJJ114" s="364"/>
      <c r="SJK114" s="364"/>
      <c r="SJL114" s="364"/>
      <c r="SJM114" s="364"/>
      <c r="SJN114" s="364"/>
      <c r="SJO114" s="364"/>
      <c r="SJP114" s="364"/>
      <c r="SJQ114" s="364"/>
      <c r="SJR114" s="364"/>
      <c r="SJS114" s="364"/>
      <c r="SJT114" s="364"/>
      <c r="SJU114" s="364"/>
      <c r="SJV114" s="364"/>
      <c r="SJW114" s="364"/>
      <c r="SJX114" s="364"/>
      <c r="SJY114" s="364"/>
      <c r="SJZ114" s="364"/>
      <c r="SKA114" s="364"/>
      <c r="SKB114" s="364"/>
      <c r="SKC114" s="364"/>
      <c r="SKD114" s="364"/>
      <c r="SKE114" s="364"/>
      <c r="SKF114" s="364"/>
      <c r="SKG114" s="364"/>
      <c r="SKH114" s="364"/>
      <c r="SKI114" s="364"/>
      <c r="SKJ114" s="364"/>
      <c r="SKK114" s="364"/>
      <c r="SKL114" s="364"/>
      <c r="SKM114" s="364"/>
      <c r="SKN114" s="364"/>
      <c r="SKO114" s="364"/>
      <c r="SKP114" s="364"/>
      <c r="SKQ114" s="364"/>
      <c r="SKR114" s="364"/>
      <c r="SKS114" s="364"/>
      <c r="SKT114" s="364"/>
      <c r="SKU114" s="364"/>
      <c r="SKV114" s="364"/>
      <c r="SKW114" s="364"/>
      <c r="SKX114" s="364"/>
      <c r="SKY114" s="364"/>
      <c r="SKZ114" s="364"/>
      <c r="SLA114" s="364"/>
      <c r="SLB114" s="364"/>
      <c r="SLC114" s="364"/>
      <c r="SLD114" s="364"/>
      <c r="SLE114" s="364"/>
      <c r="SLF114" s="364"/>
      <c r="SLG114" s="364"/>
      <c r="SLH114" s="364"/>
      <c r="SLI114" s="364"/>
      <c r="SLJ114" s="364"/>
      <c r="SLK114" s="364"/>
      <c r="SLL114" s="364"/>
      <c r="SLM114" s="364"/>
      <c r="SLN114" s="364"/>
      <c r="SLO114" s="364"/>
      <c r="SLP114" s="364"/>
      <c r="SLQ114" s="364"/>
      <c r="SLR114" s="364"/>
      <c r="SLS114" s="364"/>
      <c r="SLT114" s="364"/>
      <c r="SLU114" s="364"/>
      <c r="SLV114" s="364"/>
      <c r="SLW114" s="364"/>
      <c r="SLX114" s="364"/>
      <c r="SLY114" s="364"/>
      <c r="SLZ114" s="364"/>
      <c r="SMA114" s="364"/>
      <c r="SMB114" s="364"/>
      <c r="SMC114" s="364"/>
      <c r="SMD114" s="364"/>
      <c r="SME114" s="364"/>
      <c r="SMF114" s="364"/>
      <c r="SMG114" s="364"/>
      <c r="SMH114" s="364"/>
      <c r="SMI114" s="364"/>
      <c r="SMJ114" s="364"/>
      <c r="SMK114" s="364"/>
      <c r="SML114" s="364"/>
      <c r="SMM114" s="364"/>
      <c r="SMN114" s="364"/>
      <c r="SMO114" s="364"/>
      <c r="SMP114" s="364"/>
      <c r="SMQ114" s="364"/>
      <c r="SMR114" s="364"/>
      <c r="SMS114" s="364"/>
      <c r="SMT114" s="364"/>
      <c r="SMU114" s="364"/>
      <c r="SMV114" s="364"/>
      <c r="SMW114" s="364"/>
      <c r="SMX114" s="364"/>
      <c r="SMY114" s="364"/>
      <c r="SMZ114" s="364"/>
      <c r="SNA114" s="364"/>
      <c r="SNB114" s="364"/>
      <c r="SNC114" s="364"/>
      <c r="SND114" s="364"/>
      <c r="SNE114" s="364"/>
      <c r="SNF114" s="364"/>
      <c r="SNG114" s="364"/>
      <c r="SNH114" s="364"/>
      <c r="SNI114" s="364"/>
      <c r="SNJ114" s="364"/>
      <c r="SNK114" s="364"/>
      <c r="SNL114" s="364"/>
      <c r="SNM114" s="364"/>
      <c r="SNN114" s="364"/>
      <c r="SNO114" s="364"/>
      <c r="SNP114" s="364"/>
      <c r="SNQ114" s="364"/>
      <c r="SNR114" s="364"/>
      <c r="SNS114" s="364"/>
      <c r="SNT114" s="364"/>
      <c r="SNU114" s="364"/>
      <c r="SNV114" s="364"/>
      <c r="SNW114" s="364"/>
      <c r="SNX114" s="364"/>
      <c r="SNY114" s="364"/>
      <c r="SNZ114" s="364"/>
      <c r="SOA114" s="364"/>
      <c r="SOB114" s="364"/>
      <c r="SOC114" s="364"/>
      <c r="SOD114" s="364"/>
      <c r="SOE114" s="364"/>
      <c r="SOF114" s="364"/>
      <c r="SOG114" s="364"/>
      <c r="SOH114" s="364"/>
      <c r="SOI114" s="364"/>
      <c r="SOJ114" s="364"/>
      <c r="SOK114" s="364"/>
      <c r="SOL114" s="364"/>
      <c r="SOM114" s="364"/>
      <c r="SON114" s="364"/>
      <c r="SOO114" s="364"/>
      <c r="SOP114" s="364"/>
      <c r="SOQ114" s="364"/>
      <c r="SOR114" s="364"/>
      <c r="SOS114" s="364"/>
      <c r="SOT114" s="364"/>
      <c r="SOU114" s="364"/>
      <c r="SOV114" s="364"/>
      <c r="SOW114" s="364"/>
      <c r="SOX114" s="364"/>
      <c r="SOY114" s="364"/>
      <c r="SOZ114" s="364"/>
      <c r="SPA114" s="364"/>
      <c r="SPB114" s="364"/>
      <c r="SPC114" s="364"/>
      <c r="SPD114" s="364"/>
      <c r="SPE114" s="364"/>
      <c r="SPF114" s="364"/>
      <c r="SPG114" s="364"/>
      <c r="SPH114" s="364"/>
      <c r="SPI114" s="364"/>
      <c r="SPJ114" s="364"/>
      <c r="SPK114" s="364"/>
      <c r="SPL114" s="364"/>
      <c r="SPM114" s="364"/>
      <c r="SPN114" s="364"/>
      <c r="SPO114" s="364"/>
      <c r="SPP114" s="364"/>
      <c r="SPQ114" s="364"/>
      <c r="SPR114" s="364"/>
      <c r="SPS114" s="364"/>
      <c r="SPT114" s="364"/>
      <c r="SPU114" s="364"/>
      <c r="SPV114" s="364"/>
      <c r="SPW114" s="364"/>
      <c r="SPX114" s="364"/>
      <c r="SPY114" s="364"/>
      <c r="SPZ114" s="364"/>
      <c r="SQA114" s="364"/>
      <c r="SQB114" s="364"/>
      <c r="SQC114" s="364"/>
      <c r="SQD114" s="364"/>
      <c r="SQE114" s="364"/>
      <c r="SQF114" s="364"/>
      <c r="SQG114" s="364"/>
      <c r="SQH114" s="364"/>
      <c r="SQI114" s="364"/>
      <c r="SQJ114" s="364"/>
      <c r="SQK114" s="364"/>
      <c r="SQL114" s="364"/>
      <c r="SQM114" s="364"/>
      <c r="SQN114" s="364"/>
      <c r="SQO114" s="364"/>
      <c r="SQP114" s="364"/>
      <c r="SQQ114" s="364"/>
      <c r="SQR114" s="364"/>
      <c r="SQS114" s="364"/>
      <c r="SQT114" s="364"/>
      <c r="SQU114" s="364"/>
      <c r="SQV114" s="364"/>
      <c r="SQW114" s="364"/>
      <c r="SQX114" s="364"/>
      <c r="SQY114" s="364"/>
      <c r="SQZ114" s="364"/>
      <c r="SRA114" s="364"/>
      <c r="SRB114" s="364"/>
      <c r="SRC114" s="364"/>
      <c r="SRD114" s="364"/>
      <c r="SRE114" s="364"/>
      <c r="SRF114" s="364"/>
      <c r="SRG114" s="364"/>
      <c r="SRH114" s="364"/>
      <c r="SRI114" s="364"/>
      <c r="SRJ114" s="364"/>
      <c r="SRK114" s="364"/>
      <c r="SRL114" s="364"/>
      <c r="SRM114" s="364"/>
      <c r="SRN114" s="364"/>
      <c r="SRO114" s="364"/>
      <c r="SRP114" s="364"/>
      <c r="SRQ114" s="364"/>
      <c r="SRR114" s="364"/>
      <c r="SRS114" s="364"/>
      <c r="SRT114" s="364"/>
      <c r="SRU114" s="364"/>
      <c r="SRV114" s="364"/>
      <c r="SRW114" s="364"/>
      <c r="SRX114" s="364"/>
      <c r="SRY114" s="364"/>
      <c r="SRZ114" s="364"/>
      <c r="SSA114" s="364"/>
      <c r="SSB114" s="364"/>
      <c r="SSC114" s="364"/>
      <c r="SSD114" s="364"/>
      <c r="SSE114" s="364"/>
      <c r="SSF114" s="364"/>
      <c r="SSG114" s="364"/>
      <c r="SSH114" s="364"/>
      <c r="SSI114" s="364"/>
      <c r="SSJ114" s="364"/>
      <c r="SSK114" s="364"/>
      <c r="SSL114" s="364"/>
      <c r="SSM114" s="364"/>
      <c r="SSN114" s="364"/>
      <c r="SSO114" s="364"/>
      <c r="SSP114" s="364"/>
      <c r="SSQ114" s="364"/>
      <c r="SSR114" s="364"/>
      <c r="SSS114" s="364"/>
      <c r="SST114" s="364"/>
      <c r="SSU114" s="364"/>
      <c r="SSV114" s="364"/>
      <c r="SSW114" s="364"/>
      <c r="SSX114" s="364"/>
      <c r="SSY114" s="364"/>
      <c r="SSZ114" s="364"/>
      <c r="STA114" s="364"/>
      <c r="STB114" s="364"/>
      <c r="STC114" s="364"/>
      <c r="STD114" s="364"/>
      <c r="STE114" s="364"/>
      <c r="STF114" s="364"/>
      <c r="STG114" s="364"/>
      <c r="STH114" s="364"/>
      <c r="STI114" s="364"/>
      <c r="STJ114" s="364"/>
      <c r="STK114" s="364"/>
      <c r="STL114" s="364"/>
      <c r="STM114" s="364"/>
      <c r="STN114" s="364"/>
      <c r="STO114" s="364"/>
      <c r="STP114" s="364"/>
      <c r="STQ114" s="364"/>
      <c r="STR114" s="364"/>
      <c r="STS114" s="364"/>
      <c r="STT114" s="364"/>
      <c r="STU114" s="364"/>
      <c r="STV114" s="364"/>
      <c r="STW114" s="364"/>
      <c r="STX114" s="364"/>
      <c r="STY114" s="364"/>
      <c r="STZ114" s="364"/>
      <c r="SUA114" s="364"/>
      <c r="SUB114" s="364"/>
      <c r="SUC114" s="364"/>
      <c r="SUD114" s="364"/>
      <c r="SUE114" s="364"/>
      <c r="SUF114" s="364"/>
      <c r="SUG114" s="364"/>
      <c r="SUH114" s="364"/>
      <c r="SUI114" s="364"/>
      <c r="SUJ114" s="364"/>
      <c r="SUK114" s="364"/>
      <c r="SUL114" s="364"/>
      <c r="SUM114" s="364"/>
      <c r="SUN114" s="364"/>
      <c r="SUO114" s="364"/>
      <c r="SUP114" s="364"/>
      <c r="SUQ114" s="364"/>
      <c r="SUR114" s="364"/>
      <c r="SUS114" s="364"/>
      <c r="SUT114" s="364"/>
      <c r="SUU114" s="364"/>
      <c r="SUV114" s="364"/>
      <c r="SUW114" s="364"/>
      <c r="SUX114" s="364"/>
      <c r="SUY114" s="364"/>
      <c r="SUZ114" s="364"/>
      <c r="SVA114" s="364"/>
      <c r="SVB114" s="364"/>
      <c r="SVC114" s="364"/>
      <c r="SVD114" s="364"/>
      <c r="SVE114" s="364"/>
      <c r="SVF114" s="364"/>
      <c r="SVG114" s="364"/>
      <c r="SVH114" s="364"/>
      <c r="SVI114" s="364"/>
      <c r="SVJ114" s="364"/>
      <c r="SVK114" s="364"/>
      <c r="SVL114" s="364"/>
      <c r="SVM114" s="364"/>
      <c r="SVN114" s="364"/>
      <c r="SVO114" s="364"/>
      <c r="SVP114" s="364"/>
      <c r="SVQ114" s="364"/>
      <c r="SVR114" s="364"/>
      <c r="SVS114" s="364"/>
      <c r="SVT114" s="364"/>
      <c r="SVU114" s="364"/>
      <c r="SVV114" s="364"/>
      <c r="SVW114" s="364"/>
      <c r="SVX114" s="364"/>
      <c r="SVY114" s="364"/>
      <c r="SVZ114" s="364"/>
      <c r="SWA114" s="364"/>
      <c r="SWB114" s="364"/>
      <c r="SWC114" s="364"/>
      <c r="SWD114" s="364"/>
      <c r="SWE114" s="364"/>
      <c r="SWF114" s="364"/>
      <c r="SWG114" s="364"/>
      <c r="SWH114" s="364"/>
      <c r="SWI114" s="364"/>
      <c r="SWJ114" s="364"/>
      <c r="SWK114" s="364"/>
      <c r="SWL114" s="364"/>
      <c r="SWM114" s="364"/>
      <c r="SWN114" s="364"/>
      <c r="SWO114" s="364"/>
      <c r="SWP114" s="364"/>
      <c r="SWQ114" s="364"/>
      <c r="SWR114" s="364"/>
      <c r="SWS114" s="364"/>
      <c r="SWT114" s="364"/>
      <c r="SWU114" s="364"/>
      <c r="SWV114" s="364"/>
      <c r="SWW114" s="364"/>
      <c r="SWX114" s="364"/>
      <c r="SWY114" s="364"/>
      <c r="SWZ114" s="364"/>
      <c r="SXA114" s="364"/>
      <c r="SXB114" s="364"/>
      <c r="SXC114" s="364"/>
      <c r="SXD114" s="364"/>
      <c r="SXE114" s="364"/>
      <c r="SXF114" s="364"/>
      <c r="SXG114" s="364"/>
      <c r="SXH114" s="364"/>
      <c r="SXI114" s="364"/>
      <c r="SXJ114" s="364"/>
      <c r="SXK114" s="364"/>
      <c r="SXL114" s="364"/>
      <c r="SXM114" s="364"/>
      <c r="SXN114" s="364"/>
      <c r="SXO114" s="364"/>
      <c r="SXP114" s="364"/>
      <c r="SXQ114" s="364"/>
      <c r="SXR114" s="364"/>
      <c r="SXS114" s="364"/>
      <c r="SXT114" s="364"/>
      <c r="SXU114" s="364"/>
      <c r="SXV114" s="364"/>
      <c r="SXW114" s="364"/>
      <c r="SXX114" s="364"/>
      <c r="SXY114" s="364"/>
      <c r="SXZ114" s="364"/>
      <c r="SYA114" s="364"/>
      <c r="SYB114" s="364"/>
      <c r="SYC114" s="364"/>
      <c r="SYD114" s="364"/>
      <c r="SYE114" s="364"/>
      <c r="SYF114" s="364"/>
      <c r="SYG114" s="364"/>
      <c r="SYH114" s="364"/>
      <c r="SYI114" s="364"/>
      <c r="SYJ114" s="364"/>
      <c r="SYK114" s="364"/>
      <c r="SYL114" s="364"/>
      <c r="SYM114" s="364"/>
      <c r="SYN114" s="364"/>
      <c r="SYO114" s="364"/>
      <c r="SYP114" s="364"/>
      <c r="SYQ114" s="364"/>
      <c r="SYR114" s="364"/>
      <c r="SYS114" s="364"/>
      <c r="SYT114" s="364"/>
      <c r="SYU114" s="364"/>
      <c r="SYV114" s="364"/>
      <c r="SYW114" s="364"/>
      <c r="SYX114" s="364"/>
      <c r="SYY114" s="364"/>
      <c r="SYZ114" s="364"/>
      <c r="SZA114" s="364"/>
      <c r="SZB114" s="364"/>
      <c r="SZC114" s="364"/>
      <c r="SZD114" s="364"/>
      <c r="SZE114" s="364"/>
      <c r="SZF114" s="364"/>
      <c r="SZG114" s="364"/>
      <c r="SZH114" s="364"/>
      <c r="SZI114" s="364"/>
      <c r="SZJ114" s="364"/>
      <c r="SZK114" s="364"/>
      <c r="SZL114" s="364"/>
      <c r="SZM114" s="364"/>
      <c r="SZN114" s="364"/>
      <c r="SZO114" s="364"/>
      <c r="SZP114" s="364"/>
      <c r="SZQ114" s="364"/>
      <c r="SZR114" s="364"/>
      <c r="SZS114" s="364"/>
      <c r="SZT114" s="364"/>
      <c r="SZU114" s="364"/>
      <c r="SZV114" s="364"/>
      <c r="SZW114" s="364"/>
      <c r="SZX114" s="364"/>
      <c r="SZY114" s="364"/>
      <c r="SZZ114" s="364"/>
      <c r="TAA114" s="364"/>
      <c r="TAB114" s="364"/>
      <c r="TAC114" s="364"/>
      <c r="TAD114" s="364"/>
      <c r="TAE114" s="364"/>
      <c r="TAF114" s="364"/>
      <c r="TAG114" s="364"/>
      <c r="TAH114" s="364"/>
      <c r="TAI114" s="364"/>
      <c r="TAJ114" s="364"/>
      <c r="TAK114" s="364"/>
      <c r="TAL114" s="364"/>
      <c r="TAM114" s="364"/>
      <c r="TAN114" s="364"/>
      <c r="TAO114" s="364"/>
      <c r="TAP114" s="364"/>
      <c r="TAQ114" s="364"/>
      <c r="TAR114" s="364"/>
      <c r="TAS114" s="364"/>
      <c r="TAT114" s="364"/>
      <c r="TAU114" s="364"/>
      <c r="TAV114" s="364"/>
      <c r="TAW114" s="364"/>
      <c r="TAX114" s="364"/>
      <c r="TAY114" s="364"/>
      <c r="TAZ114" s="364"/>
      <c r="TBA114" s="364"/>
      <c r="TBB114" s="364"/>
      <c r="TBC114" s="364"/>
      <c r="TBD114" s="364"/>
      <c r="TBE114" s="364"/>
      <c r="TBF114" s="364"/>
      <c r="TBG114" s="364"/>
      <c r="TBH114" s="364"/>
      <c r="TBI114" s="364"/>
      <c r="TBJ114" s="364"/>
      <c r="TBK114" s="364"/>
      <c r="TBL114" s="364"/>
      <c r="TBM114" s="364"/>
      <c r="TBN114" s="364"/>
      <c r="TBO114" s="364"/>
      <c r="TBP114" s="364"/>
      <c r="TBQ114" s="364"/>
      <c r="TBR114" s="364"/>
      <c r="TBS114" s="364"/>
      <c r="TBT114" s="364"/>
      <c r="TBU114" s="364"/>
      <c r="TBV114" s="364"/>
      <c r="TBW114" s="364"/>
      <c r="TBX114" s="364"/>
      <c r="TBY114" s="364"/>
      <c r="TBZ114" s="364"/>
      <c r="TCA114" s="364"/>
      <c r="TCB114" s="364"/>
      <c r="TCC114" s="364"/>
      <c r="TCD114" s="364"/>
      <c r="TCE114" s="364"/>
      <c r="TCF114" s="364"/>
      <c r="TCG114" s="364"/>
      <c r="TCH114" s="364"/>
      <c r="TCI114" s="364"/>
      <c r="TCJ114" s="364"/>
      <c r="TCK114" s="364"/>
      <c r="TCL114" s="364"/>
      <c r="TCM114" s="364"/>
      <c r="TCN114" s="364"/>
      <c r="TCO114" s="364"/>
      <c r="TCP114" s="364"/>
      <c r="TCQ114" s="364"/>
      <c r="TCR114" s="364"/>
      <c r="TCS114" s="364"/>
      <c r="TCT114" s="364"/>
      <c r="TCU114" s="364"/>
      <c r="TCV114" s="364"/>
      <c r="TCW114" s="364"/>
      <c r="TCX114" s="364"/>
      <c r="TCY114" s="364"/>
      <c r="TCZ114" s="364"/>
      <c r="TDA114" s="364"/>
      <c r="TDB114" s="364"/>
      <c r="TDC114" s="364"/>
      <c r="TDD114" s="364"/>
      <c r="TDE114" s="364"/>
      <c r="TDF114" s="364"/>
      <c r="TDG114" s="364"/>
      <c r="TDH114" s="364"/>
      <c r="TDI114" s="364"/>
      <c r="TDJ114" s="364"/>
      <c r="TDK114" s="364"/>
      <c r="TDL114" s="364"/>
      <c r="TDM114" s="364"/>
      <c r="TDN114" s="364"/>
      <c r="TDO114" s="364"/>
      <c r="TDP114" s="364"/>
      <c r="TDQ114" s="364"/>
      <c r="TDR114" s="364"/>
      <c r="TDS114" s="364"/>
      <c r="TDT114" s="364"/>
      <c r="TDU114" s="364"/>
      <c r="TDV114" s="364"/>
      <c r="TDW114" s="364"/>
      <c r="TDX114" s="364"/>
      <c r="TDY114" s="364"/>
      <c r="TDZ114" s="364"/>
      <c r="TEA114" s="364"/>
      <c r="TEB114" s="364"/>
      <c r="TEC114" s="364"/>
      <c r="TED114" s="364"/>
      <c r="TEE114" s="364"/>
      <c r="TEF114" s="364"/>
      <c r="TEG114" s="364"/>
      <c r="TEH114" s="364"/>
      <c r="TEI114" s="364"/>
      <c r="TEJ114" s="364"/>
      <c r="TEK114" s="364"/>
      <c r="TEL114" s="364"/>
      <c r="TEM114" s="364"/>
      <c r="TEN114" s="364"/>
      <c r="TEO114" s="364"/>
      <c r="TEP114" s="364"/>
      <c r="TEQ114" s="364"/>
      <c r="TER114" s="364"/>
      <c r="TES114" s="364"/>
      <c r="TET114" s="364"/>
      <c r="TEU114" s="364"/>
      <c r="TEV114" s="364"/>
      <c r="TEW114" s="364"/>
      <c r="TEX114" s="364"/>
      <c r="TEY114" s="364"/>
      <c r="TEZ114" s="364"/>
      <c r="TFA114" s="364"/>
      <c r="TFB114" s="364"/>
      <c r="TFC114" s="364"/>
      <c r="TFD114" s="364"/>
      <c r="TFE114" s="364"/>
      <c r="TFF114" s="364"/>
      <c r="TFG114" s="364"/>
      <c r="TFH114" s="364"/>
      <c r="TFI114" s="364"/>
      <c r="TFJ114" s="364"/>
      <c r="TFK114" s="364"/>
      <c r="TFL114" s="364"/>
      <c r="TFM114" s="364"/>
      <c r="TFN114" s="364"/>
      <c r="TFO114" s="364"/>
      <c r="TFP114" s="364"/>
      <c r="TFQ114" s="364"/>
      <c r="TFR114" s="364"/>
      <c r="TFS114" s="364"/>
      <c r="TFT114" s="364"/>
      <c r="TFU114" s="364"/>
      <c r="TFV114" s="364"/>
      <c r="TFW114" s="364"/>
      <c r="TFX114" s="364"/>
      <c r="TFY114" s="364"/>
      <c r="TFZ114" s="364"/>
      <c r="TGA114" s="364"/>
      <c r="TGB114" s="364"/>
      <c r="TGC114" s="364"/>
      <c r="TGD114" s="364"/>
      <c r="TGE114" s="364"/>
      <c r="TGF114" s="364"/>
      <c r="TGG114" s="364"/>
      <c r="TGH114" s="364"/>
      <c r="TGI114" s="364"/>
      <c r="TGJ114" s="364"/>
      <c r="TGK114" s="364"/>
      <c r="TGL114" s="364"/>
      <c r="TGM114" s="364"/>
      <c r="TGN114" s="364"/>
      <c r="TGO114" s="364"/>
      <c r="TGP114" s="364"/>
      <c r="TGQ114" s="364"/>
      <c r="TGR114" s="364"/>
      <c r="TGS114" s="364"/>
      <c r="TGT114" s="364"/>
      <c r="TGU114" s="364"/>
      <c r="TGV114" s="364"/>
      <c r="TGW114" s="364"/>
      <c r="TGX114" s="364"/>
      <c r="TGY114" s="364"/>
      <c r="TGZ114" s="364"/>
      <c r="THA114" s="364"/>
      <c r="THB114" s="364"/>
      <c r="THC114" s="364"/>
      <c r="THD114" s="364"/>
      <c r="THE114" s="364"/>
      <c r="THF114" s="364"/>
      <c r="THG114" s="364"/>
      <c r="THH114" s="364"/>
      <c r="THI114" s="364"/>
      <c r="THJ114" s="364"/>
      <c r="THK114" s="364"/>
      <c r="THL114" s="364"/>
      <c r="THM114" s="364"/>
      <c r="THN114" s="364"/>
      <c r="THO114" s="364"/>
      <c r="THP114" s="364"/>
      <c r="THQ114" s="364"/>
      <c r="THR114" s="364"/>
      <c r="THS114" s="364"/>
      <c r="THT114" s="364"/>
      <c r="THU114" s="364"/>
      <c r="THV114" s="364"/>
      <c r="THW114" s="364"/>
      <c r="THX114" s="364"/>
      <c r="THY114" s="364"/>
      <c r="THZ114" s="364"/>
      <c r="TIA114" s="364"/>
      <c r="TIB114" s="364"/>
      <c r="TIC114" s="364"/>
      <c r="TID114" s="364"/>
      <c r="TIE114" s="364"/>
      <c r="TIF114" s="364"/>
      <c r="TIG114" s="364"/>
      <c r="TIH114" s="364"/>
      <c r="TII114" s="364"/>
      <c r="TIJ114" s="364"/>
      <c r="TIK114" s="364"/>
      <c r="TIL114" s="364"/>
      <c r="TIM114" s="364"/>
      <c r="TIN114" s="364"/>
      <c r="TIO114" s="364"/>
      <c r="TIP114" s="364"/>
      <c r="TIQ114" s="364"/>
      <c r="TIR114" s="364"/>
      <c r="TIS114" s="364"/>
      <c r="TIT114" s="364"/>
      <c r="TIU114" s="364"/>
      <c r="TIV114" s="364"/>
      <c r="TIW114" s="364"/>
      <c r="TIX114" s="364"/>
      <c r="TIY114" s="364"/>
      <c r="TIZ114" s="364"/>
      <c r="TJA114" s="364"/>
      <c r="TJB114" s="364"/>
      <c r="TJC114" s="364"/>
      <c r="TJD114" s="364"/>
      <c r="TJE114" s="364"/>
      <c r="TJF114" s="364"/>
      <c r="TJG114" s="364"/>
      <c r="TJH114" s="364"/>
      <c r="TJI114" s="364"/>
      <c r="TJJ114" s="364"/>
      <c r="TJK114" s="364"/>
      <c r="TJL114" s="364"/>
      <c r="TJM114" s="364"/>
      <c r="TJN114" s="364"/>
      <c r="TJO114" s="364"/>
      <c r="TJP114" s="364"/>
      <c r="TJQ114" s="364"/>
      <c r="TJR114" s="364"/>
      <c r="TJS114" s="364"/>
      <c r="TJT114" s="364"/>
      <c r="TJU114" s="364"/>
      <c r="TJV114" s="364"/>
      <c r="TJW114" s="364"/>
      <c r="TJX114" s="364"/>
      <c r="TJY114" s="364"/>
      <c r="TJZ114" s="364"/>
      <c r="TKA114" s="364"/>
      <c r="TKB114" s="364"/>
      <c r="TKC114" s="364"/>
      <c r="TKD114" s="364"/>
      <c r="TKE114" s="364"/>
      <c r="TKF114" s="364"/>
      <c r="TKG114" s="364"/>
      <c r="TKH114" s="364"/>
      <c r="TKI114" s="364"/>
      <c r="TKJ114" s="364"/>
      <c r="TKK114" s="364"/>
      <c r="TKL114" s="364"/>
      <c r="TKM114" s="364"/>
      <c r="TKN114" s="364"/>
      <c r="TKO114" s="364"/>
      <c r="TKP114" s="364"/>
      <c r="TKQ114" s="364"/>
      <c r="TKR114" s="364"/>
      <c r="TKS114" s="364"/>
      <c r="TKT114" s="364"/>
      <c r="TKU114" s="364"/>
      <c r="TKV114" s="364"/>
      <c r="TKW114" s="364"/>
      <c r="TKX114" s="364"/>
      <c r="TKY114" s="364"/>
      <c r="TKZ114" s="364"/>
      <c r="TLA114" s="364"/>
      <c r="TLB114" s="364"/>
      <c r="TLC114" s="364"/>
      <c r="TLD114" s="364"/>
      <c r="TLE114" s="364"/>
      <c r="TLF114" s="364"/>
      <c r="TLG114" s="364"/>
      <c r="TLH114" s="364"/>
      <c r="TLI114" s="364"/>
      <c r="TLJ114" s="364"/>
      <c r="TLK114" s="364"/>
      <c r="TLL114" s="364"/>
      <c r="TLM114" s="364"/>
      <c r="TLN114" s="364"/>
      <c r="TLO114" s="364"/>
      <c r="TLP114" s="364"/>
      <c r="TLQ114" s="364"/>
      <c r="TLR114" s="364"/>
      <c r="TLS114" s="364"/>
      <c r="TLT114" s="364"/>
      <c r="TLU114" s="364"/>
      <c r="TLV114" s="364"/>
      <c r="TLW114" s="364"/>
      <c r="TLX114" s="364"/>
      <c r="TLY114" s="364"/>
      <c r="TLZ114" s="364"/>
      <c r="TMA114" s="364"/>
      <c r="TMB114" s="364"/>
      <c r="TMC114" s="364"/>
      <c r="TMD114" s="364"/>
      <c r="TME114" s="364"/>
      <c r="TMF114" s="364"/>
      <c r="TMG114" s="364"/>
      <c r="TMH114" s="364"/>
      <c r="TMI114" s="364"/>
      <c r="TMJ114" s="364"/>
      <c r="TMK114" s="364"/>
      <c r="TML114" s="364"/>
      <c r="TMM114" s="364"/>
      <c r="TMN114" s="364"/>
      <c r="TMO114" s="364"/>
      <c r="TMP114" s="364"/>
      <c r="TMQ114" s="364"/>
      <c r="TMR114" s="364"/>
      <c r="TMS114" s="364"/>
      <c r="TMT114" s="364"/>
      <c r="TMU114" s="364"/>
      <c r="TMV114" s="364"/>
      <c r="TMW114" s="364"/>
      <c r="TMX114" s="364"/>
      <c r="TMY114" s="364"/>
      <c r="TMZ114" s="364"/>
      <c r="TNA114" s="364"/>
      <c r="TNB114" s="364"/>
      <c r="TNC114" s="364"/>
      <c r="TND114" s="364"/>
      <c r="TNE114" s="364"/>
      <c r="TNF114" s="364"/>
      <c r="TNG114" s="364"/>
      <c r="TNH114" s="364"/>
      <c r="TNI114" s="364"/>
      <c r="TNJ114" s="364"/>
      <c r="TNK114" s="364"/>
      <c r="TNL114" s="364"/>
      <c r="TNM114" s="364"/>
      <c r="TNN114" s="364"/>
      <c r="TNO114" s="364"/>
      <c r="TNP114" s="364"/>
      <c r="TNQ114" s="364"/>
      <c r="TNR114" s="364"/>
      <c r="TNS114" s="364"/>
      <c r="TNT114" s="364"/>
      <c r="TNU114" s="364"/>
      <c r="TNV114" s="364"/>
      <c r="TNW114" s="364"/>
      <c r="TNX114" s="364"/>
      <c r="TNY114" s="364"/>
      <c r="TNZ114" s="364"/>
      <c r="TOA114" s="364"/>
      <c r="TOB114" s="364"/>
      <c r="TOC114" s="364"/>
      <c r="TOD114" s="364"/>
      <c r="TOE114" s="364"/>
      <c r="TOF114" s="364"/>
      <c r="TOG114" s="364"/>
      <c r="TOH114" s="364"/>
      <c r="TOI114" s="364"/>
      <c r="TOJ114" s="364"/>
      <c r="TOK114" s="364"/>
      <c r="TOL114" s="364"/>
      <c r="TOM114" s="364"/>
      <c r="TON114" s="364"/>
      <c r="TOO114" s="364"/>
      <c r="TOP114" s="364"/>
      <c r="TOQ114" s="364"/>
      <c r="TOR114" s="364"/>
      <c r="TOS114" s="364"/>
      <c r="TOT114" s="364"/>
      <c r="TOU114" s="364"/>
      <c r="TOV114" s="364"/>
      <c r="TOW114" s="364"/>
      <c r="TOX114" s="364"/>
      <c r="TOY114" s="364"/>
      <c r="TOZ114" s="364"/>
      <c r="TPA114" s="364"/>
      <c r="TPB114" s="364"/>
      <c r="TPC114" s="364"/>
      <c r="TPD114" s="364"/>
      <c r="TPE114" s="364"/>
      <c r="TPF114" s="364"/>
      <c r="TPG114" s="364"/>
      <c r="TPH114" s="364"/>
      <c r="TPI114" s="364"/>
      <c r="TPJ114" s="364"/>
      <c r="TPK114" s="364"/>
      <c r="TPL114" s="364"/>
      <c r="TPM114" s="364"/>
      <c r="TPN114" s="364"/>
      <c r="TPO114" s="364"/>
      <c r="TPP114" s="364"/>
      <c r="TPQ114" s="364"/>
      <c r="TPR114" s="364"/>
      <c r="TPS114" s="364"/>
      <c r="TPT114" s="364"/>
      <c r="TPU114" s="364"/>
      <c r="TPV114" s="364"/>
      <c r="TPW114" s="364"/>
      <c r="TPX114" s="364"/>
      <c r="TPY114" s="364"/>
      <c r="TPZ114" s="364"/>
      <c r="TQA114" s="364"/>
      <c r="TQB114" s="364"/>
      <c r="TQC114" s="364"/>
      <c r="TQD114" s="364"/>
      <c r="TQE114" s="364"/>
      <c r="TQF114" s="364"/>
      <c r="TQG114" s="364"/>
      <c r="TQH114" s="364"/>
      <c r="TQI114" s="364"/>
      <c r="TQJ114" s="364"/>
      <c r="TQK114" s="364"/>
      <c r="TQL114" s="364"/>
      <c r="TQM114" s="364"/>
      <c r="TQN114" s="364"/>
      <c r="TQO114" s="364"/>
      <c r="TQP114" s="364"/>
      <c r="TQQ114" s="364"/>
      <c r="TQR114" s="364"/>
      <c r="TQS114" s="364"/>
      <c r="TQT114" s="364"/>
      <c r="TQU114" s="364"/>
      <c r="TQV114" s="364"/>
      <c r="TQW114" s="364"/>
      <c r="TQX114" s="364"/>
      <c r="TQY114" s="364"/>
      <c r="TQZ114" s="364"/>
      <c r="TRA114" s="364"/>
      <c r="TRB114" s="364"/>
      <c r="TRC114" s="364"/>
      <c r="TRD114" s="364"/>
      <c r="TRE114" s="364"/>
      <c r="TRF114" s="364"/>
      <c r="TRG114" s="364"/>
      <c r="TRH114" s="364"/>
      <c r="TRI114" s="364"/>
      <c r="TRJ114" s="364"/>
      <c r="TRK114" s="364"/>
      <c r="TRL114" s="364"/>
      <c r="TRM114" s="364"/>
      <c r="TRN114" s="364"/>
      <c r="TRO114" s="364"/>
      <c r="TRP114" s="364"/>
      <c r="TRQ114" s="364"/>
      <c r="TRR114" s="364"/>
      <c r="TRS114" s="364"/>
      <c r="TRT114" s="364"/>
      <c r="TRU114" s="364"/>
      <c r="TRV114" s="364"/>
      <c r="TRW114" s="364"/>
      <c r="TRX114" s="364"/>
      <c r="TRY114" s="364"/>
      <c r="TRZ114" s="364"/>
      <c r="TSA114" s="364"/>
      <c r="TSB114" s="364"/>
      <c r="TSC114" s="364"/>
      <c r="TSD114" s="364"/>
      <c r="TSE114" s="364"/>
      <c r="TSF114" s="364"/>
      <c r="TSG114" s="364"/>
      <c r="TSH114" s="364"/>
      <c r="TSI114" s="364"/>
      <c r="TSJ114" s="364"/>
      <c r="TSK114" s="364"/>
      <c r="TSL114" s="364"/>
      <c r="TSM114" s="364"/>
      <c r="TSN114" s="364"/>
      <c r="TSO114" s="364"/>
      <c r="TSP114" s="364"/>
      <c r="TSQ114" s="364"/>
      <c r="TSR114" s="364"/>
      <c r="TSS114" s="364"/>
      <c r="TST114" s="364"/>
      <c r="TSU114" s="364"/>
      <c r="TSV114" s="364"/>
      <c r="TSW114" s="364"/>
      <c r="TSX114" s="364"/>
      <c r="TSY114" s="364"/>
      <c r="TSZ114" s="364"/>
      <c r="TTA114" s="364"/>
      <c r="TTB114" s="364"/>
      <c r="TTC114" s="364"/>
      <c r="TTD114" s="364"/>
      <c r="TTE114" s="364"/>
      <c r="TTF114" s="364"/>
      <c r="TTG114" s="364"/>
      <c r="TTH114" s="364"/>
      <c r="TTI114" s="364"/>
      <c r="TTJ114" s="364"/>
      <c r="TTK114" s="364"/>
      <c r="TTL114" s="364"/>
      <c r="TTM114" s="364"/>
      <c r="TTN114" s="364"/>
      <c r="TTO114" s="364"/>
      <c r="TTP114" s="364"/>
      <c r="TTQ114" s="364"/>
      <c r="TTR114" s="364"/>
      <c r="TTS114" s="364"/>
      <c r="TTT114" s="364"/>
      <c r="TTU114" s="364"/>
      <c r="TTV114" s="364"/>
      <c r="TTW114" s="364"/>
      <c r="TTX114" s="364"/>
      <c r="TTY114" s="364"/>
      <c r="TTZ114" s="364"/>
      <c r="TUA114" s="364"/>
      <c r="TUB114" s="364"/>
      <c r="TUC114" s="364"/>
      <c r="TUD114" s="364"/>
      <c r="TUE114" s="364"/>
      <c r="TUF114" s="364"/>
      <c r="TUG114" s="364"/>
      <c r="TUH114" s="364"/>
      <c r="TUI114" s="364"/>
      <c r="TUJ114" s="364"/>
      <c r="TUK114" s="364"/>
      <c r="TUL114" s="364"/>
      <c r="TUM114" s="364"/>
      <c r="TUN114" s="364"/>
      <c r="TUO114" s="364"/>
      <c r="TUP114" s="364"/>
      <c r="TUQ114" s="364"/>
      <c r="TUR114" s="364"/>
      <c r="TUS114" s="364"/>
      <c r="TUT114" s="364"/>
      <c r="TUU114" s="364"/>
      <c r="TUV114" s="364"/>
      <c r="TUW114" s="364"/>
      <c r="TUX114" s="364"/>
      <c r="TUY114" s="364"/>
      <c r="TUZ114" s="364"/>
      <c r="TVA114" s="364"/>
      <c r="TVB114" s="364"/>
      <c r="TVC114" s="364"/>
      <c r="TVD114" s="364"/>
      <c r="TVE114" s="364"/>
      <c r="TVF114" s="364"/>
      <c r="TVG114" s="364"/>
      <c r="TVH114" s="364"/>
      <c r="TVI114" s="364"/>
      <c r="TVJ114" s="364"/>
      <c r="TVK114" s="364"/>
      <c r="TVL114" s="364"/>
      <c r="TVM114" s="364"/>
      <c r="TVN114" s="364"/>
      <c r="TVO114" s="364"/>
      <c r="TVP114" s="364"/>
      <c r="TVQ114" s="364"/>
      <c r="TVR114" s="364"/>
      <c r="TVS114" s="364"/>
      <c r="TVT114" s="364"/>
      <c r="TVU114" s="364"/>
      <c r="TVV114" s="364"/>
      <c r="TVW114" s="364"/>
      <c r="TVX114" s="364"/>
      <c r="TVY114" s="364"/>
      <c r="TVZ114" s="364"/>
      <c r="TWA114" s="364"/>
      <c r="TWB114" s="364"/>
      <c r="TWC114" s="364"/>
      <c r="TWD114" s="364"/>
      <c r="TWE114" s="364"/>
      <c r="TWF114" s="364"/>
      <c r="TWG114" s="364"/>
      <c r="TWH114" s="364"/>
      <c r="TWI114" s="364"/>
      <c r="TWJ114" s="364"/>
      <c r="TWK114" s="364"/>
      <c r="TWL114" s="364"/>
      <c r="TWM114" s="364"/>
      <c r="TWN114" s="364"/>
      <c r="TWO114" s="364"/>
      <c r="TWP114" s="364"/>
      <c r="TWQ114" s="364"/>
      <c r="TWR114" s="364"/>
      <c r="TWS114" s="364"/>
      <c r="TWT114" s="364"/>
      <c r="TWU114" s="364"/>
      <c r="TWV114" s="364"/>
      <c r="TWW114" s="364"/>
      <c r="TWX114" s="364"/>
      <c r="TWY114" s="364"/>
      <c r="TWZ114" s="364"/>
      <c r="TXA114" s="364"/>
      <c r="TXB114" s="364"/>
      <c r="TXC114" s="364"/>
      <c r="TXD114" s="364"/>
      <c r="TXE114" s="364"/>
      <c r="TXF114" s="364"/>
      <c r="TXG114" s="364"/>
      <c r="TXH114" s="364"/>
      <c r="TXI114" s="364"/>
      <c r="TXJ114" s="364"/>
      <c r="TXK114" s="364"/>
      <c r="TXL114" s="364"/>
      <c r="TXM114" s="364"/>
      <c r="TXN114" s="364"/>
      <c r="TXO114" s="364"/>
      <c r="TXP114" s="364"/>
      <c r="TXQ114" s="364"/>
      <c r="TXR114" s="364"/>
      <c r="TXS114" s="364"/>
      <c r="TXT114" s="364"/>
      <c r="TXU114" s="364"/>
      <c r="TXV114" s="364"/>
      <c r="TXW114" s="364"/>
      <c r="TXX114" s="364"/>
      <c r="TXY114" s="364"/>
      <c r="TXZ114" s="364"/>
      <c r="TYA114" s="364"/>
      <c r="TYB114" s="364"/>
      <c r="TYC114" s="364"/>
      <c r="TYD114" s="364"/>
      <c r="TYE114" s="364"/>
      <c r="TYF114" s="364"/>
      <c r="TYG114" s="364"/>
      <c r="TYH114" s="364"/>
      <c r="TYI114" s="364"/>
      <c r="TYJ114" s="364"/>
      <c r="TYK114" s="364"/>
      <c r="TYL114" s="364"/>
      <c r="TYM114" s="364"/>
      <c r="TYN114" s="364"/>
      <c r="TYO114" s="364"/>
      <c r="TYP114" s="364"/>
      <c r="TYQ114" s="364"/>
      <c r="TYR114" s="364"/>
      <c r="TYS114" s="364"/>
      <c r="TYT114" s="364"/>
      <c r="TYU114" s="364"/>
      <c r="TYV114" s="364"/>
      <c r="TYW114" s="364"/>
      <c r="TYX114" s="364"/>
      <c r="TYY114" s="364"/>
      <c r="TYZ114" s="364"/>
      <c r="TZA114" s="364"/>
      <c r="TZB114" s="364"/>
      <c r="TZC114" s="364"/>
      <c r="TZD114" s="364"/>
      <c r="TZE114" s="364"/>
      <c r="TZF114" s="364"/>
      <c r="TZG114" s="364"/>
      <c r="TZH114" s="364"/>
      <c r="TZI114" s="364"/>
      <c r="TZJ114" s="364"/>
      <c r="TZK114" s="364"/>
      <c r="TZL114" s="364"/>
      <c r="TZM114" s="364"/>
      <c r="TZN114" s="364"/>
      <c r="TZO114" s="364"/>
      <c r="TZP114" s="364"/>
      <c r="TZQ114" s="364"/>
      <c r="TZR114" s="364"/>
      <c r="TZS114" s="364"/>
      <c r="TZT114" s="364"/>
      <c r="TZU114" s="364"/>
      <c r="TZV114" s="364"/>
      <c r="TZW114" s="364"/>
      <c r="TZX114" s="364"/>
      <c r="TZY114" s="364"/>
      <c r="TZZ114" s="364"/>
      <c r="UAA114" s="364"/>
      <c r="UAB114" s="364"/>
      <c r="UAC114" s="364"/>
      <c r="UAD114" s="364"/>
      <c r="UAE114" s="364"/>
      <c r="UAF114" s="364"/>
      <c r="UAG114" s="364"/>
      <c r="UAH114" s="364"/>
      <c r="UAI114" s="364"/>
      <c r="UAJ114" s="364"/>
      <c r="UAK114" s="364"/>
      <c r="UAL114" s="364"/>
      <c r="UAM114" s="364"/>
      <c r="UAN114" s="364"/>
      <c r="UAO114" s="364"/>
      <c r="UAP114" s="364"/>
      <c r="UAQ114" s="364"/>
      <c r="UAR114" s="364"/>
      <c r="UAS114" s="364"/>
      <c r="UAT114" s="364"/>
      <c r="UAU114" s="364"/>
      <c r="UAV114" s="364"/>
      <c r="UAW114" s="364"/>
      <c r="UAX114" s="364"/>
      <c r="UAY114" s="364"/>
      <c r="UAZ114" s="364"/>
      <c r="UBA114" s="364"/>
      <c r="UBB114" s="364"/>
      <c r="UBC114" s="364"/>
      <c r="UBD114" s="364"/>
      <c r="UBE114" s="364"/>
      <c r="UBF114" s="364"/>
      <c r="UBG114" s="364"/>
      <c r="UBH114" s="364"/>
      <c r="UBI114" s="364"/>
      <c r="UBJ114" s="364"/>
      <c r="UBK114" s="364"/>
      <c r="UBL114" s="364"/>
      <c r="UBM114" s="364"/>
      <c r="UBN114" s="364"/>
      <c r="UBO114" s="364"/>
      <c r="UBP114" s="364"/>
      <c r="UBQ114" s="364"/>
      <c r="UBR114" s="364"/>
      <c r="UBS114" s="364"/>
      <c r="UBT114" s="364"/>
      <c r="UBU114" s="364"/>
      <c r="UBV114" s="364"/>
      <c r="UBW114" s="364"/>
      <c r="UBX114" s="364"/>
      <c r="UBY114" s="364"/>
      <c r="UBZ114" s="364"/>
      <c r="UCA114" s="364"/>
      <c r="UCB114" s="364"/>
      <c r="UCC114" s="364"/>
      <c r="UCD114" s="364"/>
      <c r="UCE114" s="364"/>
      <c r="UCF114" s="364"/>
      <c r="UCG114" s="364"/>
      <c r="UCH114" s="364"/>
      <c r="UCI114" s="364"/>
      <c r="UCJ114" s="364"/>
      <c r="UCK114" s="364"/>
      <c r="UCL114" s="364"/>
      <c r="UCM114" s="364"/>
      <c r="UCN114" s="364"/>
      <c r="UCO114" s="364"/>
      <c r="UCP114" s="364"/>
      <c r="UCQ114" s="364"/>
      <c r="UCR114" s="364"/>
      <c r="UCS114" s="364"/>
      <c r="UCT114" s="364"/>
      <c r="UCU114" s="364"/>
      <c r="UCV114" s="364"/>
      <c r="UCW114" s="364"/>
      <c r="UCX114" s="364"/>
      <c r="UCY114" s="364"/>
      <c r="UCZ114" s="364"/>
      <c r="UDA114" s="364"/>
      <c r="UDB114" s="364"/>
      <c r="UDC114" s="364"/>
      <c r="UDD114" s="364"/>
      <c r="UDE114" s="364"/>
      <c r="UDF114" s="364"/>
      <c r="UDG114" s="364"/>
      <c r="UDH114" s="364"/>
      <c r="UDI114" s="364"/>
      <c r="UDJ114" s="364"/>
      <c r="UDK114" s="364"/>
      <c r="UDL114" s="364"/>
      <c r="UDM114" s="364"/>
      <c r="UDN114" s="364"/>
      <c r="UDO114" s="364"/>
      <c r="UDP114" s="364"/>
      <c r="UDQ114" s="364"/>
      <c r="UDR114" s="364"/>
      <c r="UDS114" s="364"/>
      <c r="UDT114" s="364"/>
      <c r="UDU114" s="364"/>
      <c r="UDV114" s="364"/>
      <c r="UDW114" s="364"/>
      <c r="UDX114" s="364"/>
      <c r="UDY114" s="364"/>
      <c r="UDZ114" s="364"/>
      <c r="UEA114" s="364"/>
      <c r="UEB114" s="364"/>
      <c r="UEC114" s="364"/>
      <c r="UED114" s="364"/>
      <c r="UEE114" s="364"/>
      <c r="UEF114" s="364"/>
      <c r="UEG114" s="364"/>
      <c r="UEH114" s="364"/>
      <c r="UEI114" s="364"/>
      <c r="UEJ114" s="364"/>
      <c r="UEK114" s="364"/>
      <c r="UEL114" s="364"/>
      <c r="UEM114" s="364"/>
      <c r="UEN114" s="364"/>
      <c r="UEO114" s="364"/>
      <c r="UEP114" s="364"/>
      <c r="UEQ114" s="364"/>
      <c r="UER114" s="364"/>
      <c r="UES114" s="364"/>
      <c r="UET114" s="364"/>
      <c r="UEU114" s="364"/>
      <c r="UEV114" s="364"/>
      <c r="UEW114" s="364"/>
      <c r="UEX114" s="364"/>
      <c r="UEY114" s="364"/>
      <c r="UEZ114" s="364"/>
      <c r="UFA114" s="364"/>
      <c r="UFB114" s="364"/>
      <c r="UFC114" s="364"/>
      <c r="UFD114" s="364"/>
      <c r="UFE114" s="364"/>
      <c r="UFF114" s="364"/>
      <c r="UFG114" s="364"/>
      <c r="UFH114" s="364"/>
      <c r="UFI114" s="364"/>
      <c r="UFJ114" s="364"/>
      <c r="UFK114" s="364"/>
      <c r="UFL114" s="364"/>
      <c r="UFM114" s="364"/>
      <c r="UFN114" s="364"/>
      <c r="UFO114" s="364"/>
      <c r="UFP114" s="364"/>
      <c r="UFQ114" s="364"/>
      <c r="UFR114" s="364"/>
      <c r="UFS114" s="364"/>
      <c r="UFT114" s="364"/>
      <c r="UFU114" s="364"/>
      <c r="UFV114" s="364"/>
      <c r="UFW114" s="364"/>
      <c r="UFX114" s="364"/>
      <c r="UFY114" s="364"/>
      <c r="UFZ114" s="364"/>
      <c r="UGA114" s="364"/>
      <c r="UGB114" s="364"/>
      <c r="UGC114" s="364"/>
      <c r="UGD114" s="364"/>
      <c r="UGE114" s="364"/>
      <c r="UGF114" s="364"/>
      <c r="UGG114" s="364"/>
      <c r="UGH114" s="364"/>
      <c r="UGI114" s="364"/>
      <c r="UGJ114" s="364"/>
      <c r="UGK114" s="364"/>
      <c r="UGL114" s="364"/>
      <c r="UGM114" s="364"/>
      <c r="UGN114" s="364"/>
      <c r="UGO114" s="364"/>
      <c r="UGP114" s="364"/>
      <c r="UGQ114" s="364"/>
      <c r="UGR114" s="364"/>
      <c r="UGS114" s="364"/>
      <c r="UGT114" s="364"/>
      <c r="UGU114" s="364"/>
      <c r="UGV114" s="364"/>
      <c r="UGW114" s="364"/>
      <c r="UGX114" s="364"/>
      <c r="UGY114" s="364"/>
      <c r="UGZ114" s="364"/>
      <c r="UHA114" s="364"/>
      <c r="UHB114" s="364"/>
      <c r="UHC114" s="364"/>
      <c r="UHD114" s="364"/>
      <c r="UHE114" s="364"/>
      <c r="UHF114" s="364"/>
      <c r="UHG114" s="364"/>
      <c r="UHH114" s="364"/>
      <c r="UHI114" s="364"/>
      <c r="UHJ114" s="364"/>
      <c r="UHK114" s="364"/>
      <c r="UHL114" s="364"/>
      <c r="UHM114" s="364"/>
      <c r="UHN114" s="364"/>
      <c r="UHO114" s="364"/>
      <c r="UHP114" s="364"/>
      <c r="UHQ114" s="364"/>
      <c r="UHR114" s="364"/>
      <c r="UHS114" s="364"/>
      <c r="UHT114" s="364"/>
      <c r="UHU114" s="364"/>
      <c r="UHV114" s="364"/>
      <c r="UHW114" s="364"/>
      <c r="UHX114" s="364"/>
      <c r="UHY114" s="364"/>
      <c r="UHZ114" s="364"/>
      <c r="UIA114" s="364"/>
      <c r="UIB114" s="364"/>
      <c r="UIC114" s="364"/>
      <c r="UID114" s="364"/>
      <c r="UIE114" s="364"/>
      <c r="UIF114" s="364"/>
      <c r="UIG114" s="364"/>
      <c r="UIH114" s="364"/>
      <c r="UII114" s="364"/>
      <c r="UIJ114" s="364"/>
      <c r="UIK114" s="364"/>
      <c r="UIL114" s="364"/>
      <c r="UIM114" s="364"/>
      <c r="UIN114" s="364"/>
      <c r="UIO114" s="364"/>
      <c r="UIP114" s="364"/>
      <c r="UIQ114" s="364"/>
      <c r="UIR114" s="364"/>
      <c r="UIS114" s="364"/>
      <c r="UIT114" s="364"/>
      <c r="UIU114" s="364"/>
      <c r="UIV114" s="364"/>
      <c r="UIW114" s="364"/>
      <c r="UIX114" s="364"/>
      <c r="UIY114" s="364"/>
      <c r="UIZ114" s="364"/>
      <c r="UJA114" s="364"/>
      <c r="UJB114" s="364"/>
      <c r="UJC114" s="364"/>
      <c r="UJD114" s="364"/>
      <c r="UJE114" s="364"/>
      <c r="UJF114" s="364"/>
      <c r="UJG114" s="364"/>
      <c r="UJH114" s="364"/>
      <c r="UJI114" s="364"/>
      <c r="UJJ114" s="364"/>
      <c r="UJK114" s="364"/>
      <c r="UJL114" s="364"/>
      <c r="UJM114" s="364"/>
      <c r="UJN114" s="364"/>
      <c r="UJO114" s="364"/>
      <c r="UJP114" s="364"/>
      <c r="UJQ114" s="364"/>
      <c r="UJR114" s="364"/>
      <c r="UJS114" s="364"/>
      <c r="UJT114" s="364"/>
      <c r="UJU114" s="364"/>
      <c r="UJV114" s="364"/>
      <c r="UJW114" s="364"/>
      <c r="UJX114" s="364"/>
      <c r="UJY114" s="364"/>
      <c r="UJZ114" s="364"/>
      <c r="UKA114" s="364"/>
      <c r="UKB114" s="364"/>
      <c r="UKC114" s="364"/>
      <c r="UKD114" s="364"/>
      <c r="UKE114" s="364"/>
      <c r="UKF114" s="364"/>
      <c r="UKG114" s="364"/>
      <c r="UKH114" s="364"/>
      <c r="UKI114" s="364"/>
      <c r="UKJ114" s="364"/>
      <c r="UKK114" s="364"/>
      <c r="UKL114" s="364"/>
      <c r="UKM114" s="364"/>
      <c r="UKN114" s="364"/>
      <c r="UKO114" s="364"/>
      <c r="UKP114" s="364"/>
      <c r="UKQ114" s="364"/>
      <c r="UKR114" s="364"/>
      <c r="UKS114" s="364"/>
      <c r="UKT114" s="364"/>
      <c r="UKU114" s="364"/>
      <c r="UKV114" s="364"/>
      <c r="UKW114" s="364"/>
      <c r="UKX114" s="364"/>
      <c r="UKY114" s="364"/>
      <c r="UKZ114" s="364"/>
      <c r="ULA114" s="364"/>
      <c r="ULB114" s="364"/>
      <c r="ULC114" s="364"/>
      <c r="ULD114" s="364"/>
      <c r="ULE114" s="364"/>
      <c r="ULF114" s="364"/>
      <c r="ULG114" s="364"/>
      <c r="ULH114" s="364"/>
      <c r="ULI114" s="364"/>
      <c r="ULJ114" s="364"/>
      <c r="ULK114" s="364"/>
      <c r="ULL114" s="364"/>
      <c r="ULM114" s="364"/>
      <c r="ULN114" s="364"/>
      <c r="ULO114" s="364"/>
      <c r="ULP114" s="364"/>
      <c r="ULQ114" s="364"/>
      <c r="ULR114" s="364"/>
      <c r="ULS114" s="364"/>
      <c r="ULT114" s="364"/>
      <c r="ULU114" s="364"/>
      <c r="ULV114" s="364"/>
      <c r="ULW114" s="364"/>
      <c r="ULX114" s="364"/>
      <c r="ULY114" s="364"/>
      <c r="ULZ114" s="364"/>
      <c r="UMA114" s="364"/>
      <c r="UMB114" s="364"/>
      <c r="UMC114" s="364"/>
      <c r="UMD114" s="364"/>
      <c r="UME114" s="364"/>
      <c r="UMF114" s="364"/>
      <c r="UMG114" s="364"/>
      <c r="UMH114" s="364"/>
      <c r="UMI114" s="364"/>
      <c r="UMJ114" s="364"/>
      <c r="UMK114" s="364"/>
      <c r="UML114" s="364"/>
      <c r="UMM114" s="364"/>
      <c r="UMN114" s="364"/>
      <c r="UMO114" s="364"/>
      <c r="UMP114" s="364"/>
      <c r="UMQ114" s="364"/>
      <c r="UMR114" s="364"/>
      <c r="UMS114" s="364"/>
      <c r="UMT114" s="364"/>
      <c r="UMU114" s="364"/>
      <c r="UMV114" s="364"/>
      <c r="UMW114" s="364"/>
      <c r="UMX114" s="364"/>
      <c r="UMY114" s="364"/>
      <c r="UMZ114" s="364"/>
      <c r="UNA114" s="364"/>
      <c r="UNB114" s="364"/>
      <c r="UNC114" s="364"/>
      <c r="UND114" s="364"/>
      <c r="UNE114" s="364"/>
      <c r="UNF114" s="364"/>
      <c r="UNG114" s="364"/>
      <c r="UNH114" s="364"/>
      <c r="UNI114" s="364"/>
      <c r="UNJ114" s="364"/>
      <c r="UNK114" s="364"/>
      <c r="UNL114" s="364"/>
      <c r="UNM114" s="364"/>
      <c r="UNN114" s="364"/>
      <c r="UNO114" s="364"/>
      <c r="UNP114" s="364"/>
      <c r="UNQ114" s="364"/>
      <c r="UNR114" s="364"/>
      <c r="UNS114" s="364"/>
      <c r="UNT114" s="364"/>
      <c r="UNU114" s="364"/>
      <c r="UNV114" s="364"/>
      <c r="UNW114" s="364"/>
      <c r="UNX114" s="364"/>
      <c r="UNY114" s="364"/>
      <c r="UNZ114" s="364"/>
      <c r="UOA114" s="364"/>
      <c r="UOB114" s="364"/>
      <c r="UOC114" s="364"/>
      <c r="UOD114" s="364"/>
      <c r="UOE114" s="364"/>
      <c r="UOF114" s="364"/>
      <c r="UOG114" s="364"/>
      <c r="UOH114" s="364"/>
      <c r="UOI114" s="364"/>
      <c r="UOJ114" s="364"/>
      <c r="UOK114" s="364"/>
      <c r="UOL114" s="364"/>
      <c r="UOM114" s="364"/>
      <c r="UON114" s="364"/>
      <c r="UOO114" s="364"/>
      <c r="UOP114" s="364"/>
      <c r="UOQ114" s="364"/>
      <c r="UOR114" s="364"/>
      <c r="UOS114" s="364"/>
      <c r="UOT114" s="364"/>
      <c r="UOU114" s="364"/>
      <c r="UOV114" s="364"/>
      <c r="UOW114" s="364"/>
      <c r="UOX114" s="364"/>
      <c r="UOY114" s="364"/>
      <c r="UOZ114" s="364"/>
      <c r="UPA114" s="364"/>
      <c r="UPB114" s="364"/>
      <c r="UPC114" s="364"/>
      <c r="UPD114" s="364"/>
      <c r="UPE114" s="364"/>
      <c r="UPF114" s="364"/>
      <c r="UPG114" s="364"/>
      <c r="UPH114" s="364"/>
      <c r="UPI114" s="364"/>
      <c r="UPJ114" s="364"/>
      <c r="UPK114" s="364"/>
      <c r="UPL114" s="364"/>
      <c r="UPM114" s="364"/>
      <c r="UPN114" s="364"/>
      <c r="UPO114" s="364"/>
      <c r="UPP114" s="364"/>
      <c r="UPQ114" s="364"/>
      <c r="UPR114" s="364"/>
      <c r="UPS114" s="364"/>
      <c r="UPT114" s="364"/>
      <c r="UPU114" s="364"/>
      <c r="UPV114" s="364"/>
      <c r="UPW114" s="364"/>
      <c r="UPX114" s="364"/>
      <c r="UPY114" s="364"/>
      <c r="UPZ114" s="364"/>
      <c r="UQA114" s="364"/>
      <c r="UQB114" s="364"/>
      <c r="UQC114" s="364"/>
      <c r="UQD114" s="364"/>
      <c r="UQE114" s="364"/>
      <c r="UQF114" s="364"/>
      <c r="UQG114" s="364"/>
      <c r="UQH114" s="364"/>
      <c r="UQI114" s="364"/>
      <c r="UQJ114" s="364"/>
      <c r="UQK114" s="364"/>
      <c r="UQL114" s="364"/>
      <c r="UQM114" s="364"/>
      <c r="UQN114" s="364"/>
      <c r="UQO114" s="364"/>
      <c r="UQP114" s="364"/>
      <c r="UQQ114" s="364"/>
      <c r="UQR114" s="364"/>
      <c r="UQS114" s="364"/>
      <c r="UQT114" s="364"/>
      <c r="UQU114" s="364"/>
      <c r="UQV114" s="364"/>
      <c r="UQW114" s="364"/>
      <c r="UQX114" s="364"/>
      <c r="UQY114" s="364"/>
      <c r="UQZ114" s="364"/>
      <c r="URA114" s="364"/>
      <c r="URB114" s="364"/>
      <c r="URC114" s="364"/>
      <c r="URD114" s="364"/>
      <c r="URE114" s="364"/>
      <c r="URF114" s="364"/>
      <c r="URG114" s="364"/>
      <c r="URH114" s="364"/>
      <c r="URI114" s="364"/>
      <c r="URJ114" s="364"/>
      <c r="URK114" s="364"/>
      <c r="URL114" s="364"/>
      <c r="URM114" s="364"/>
      <c r="URN114" s="364"/>
      <c r="URO114" s="364"/>
      <c r="URP114" s="364"/>
      <c r="URQ114" s="364"/>
      <c r="URR114" s="364"/>
      <c r="URS114" s="364"/>
      <c r="URT114" s="364"/>
      <c r="URU114" s="364"/>
      <c r="URV114" s="364"/>
      <c r="URW114" s="364"/>
      <c r="URX114" s="364"/>
      <c r="URY114" s="364"/>
      <c r="URZ114" s="364"/>
      <c r="USA114" s="364"/>
      <c r="USB114" s="364"/>
      <c r="USC114" s="364"/>
      <c r="USD114" s="364"/>
      <c r="USE114" s="364"/>
      <c r="USF114" s="364"/>
      <c r="USG114" s="364"/>
      <c r="USH114" s="364"/>
      <c r="USI114" s="364"/>
      <c r="USJ114" s="364"/>
      <c r="USK114" s="364"/>
      <c r="USL114" s="364"/>
      <c r="USM114" s="364"/>
      <c r="USN114" s="364"/>
      <c r="USO114" s="364"/>
      <c r="USP114" s="364"/>
      <c r="USQ114" s="364"/>
      <c r="USR114" s="364"/>
      <c r="USS114" s="364"/>
      <c r="UST114" s="364"/>
      <c r="USU114" s="364"/>
      <c r="USV114" s="364"/>
      <c r="USW114" s="364"/>
      <c r="USX114" s="364"/>
      <c r="USY114" s="364"/>
      <c r="USZ114" s="364"/>
      <c r="UTA114" s="364"/>
      <c r="UTB114" s="364"/>
      <c r="UTC114" s="364"/>
      <c r="UTD114" s="364"/>
      <c r="UTE114" s="364"/>
      <c r="UTF114" s="364"/>
      <c r="UTG114" s="364"/>
      <c r="UTH114" s="364"/>
      <c r="UTI114" s="364"/>
      <c r="UTJ114" s="364"/>
      <c r="UTK114" s="364"/>
      <c r="UTL114" s="364"/>
      <c r="UTM114" s="364"/>
      <c r="UTN114" s="364"/>
      <c r="UTO114" s="364"/>
      <c r="UTP114" s="364"/>
      <c r="UTQ114" s="364"/>
      <c r="UTR114" s="364"/>
      <c r="UTS114" s="364"/>
      <c r="UTT114" s="364"/>
      <c r="UTU114" s="364"/>
      <c r="UTV114" s="364"/>
      <c r="UTW114" s="364"/>
      <c r="UTX114" s="364"/>
      <c r="UTY114" s="364"/>
      <c r="UTZ114" s="364"/>
      <c r="UUA114" s="364"/>
      <c r="UUB114" s="364"/>
      <c r="UUC114" s="364"/>
      <c r="UUD114" s="364"/>
      <c r="UUE114" s="364"/>
      <c r="UUF114" s="364"/>
      <c r="UUG114" s="364"/>
      <c r="UUH114" s="364"/>
      <c r="UUI114" s="364"/>
      <c r="UUJ114" s="364"/>
      <c r="UUK114" s="364"/>
      <c r="UUL114" s="364"/>
      <c r="UUM114" s="364"/>
      <c r="UUN114" s="364"/>
      <c r="UUO114" s="364"/>
      <c r="UUP114" s="364"/>
      <c r="UUQ114" s="364"/>
      <c r="UUR114" s="364"/>
      <c r="UUS114" s="364"/>
      <c r="UUT114" s="364"/>
      <c r="UUU114" s="364"/>
      <c r="UUV114" s="364"/>
      <c r="UUW114" s="364"/>
      <c r="UUX114" s="364"/>
      <c r="UUY114" s="364"/>
      <c r="UUZ114" s="364"/>
      <c r="UVA114" s="364"/>
      <c r="UVB114" s="364"/>
      <c r="UVC114" s="364"/>
      <c r="UVD114" s="364"/>
      <c r="UVE114" s="364"/>
      <c r="UVF114" s="364"/>
      <c r="UVG114" s="364"/>
      <c r="UVH114" s="364"/>
      <c r="UVI114" s="364"/>
      <c r="UVJ114" s="364"/>
      <c r="UVK114" s="364"/>
      <c r="UVL114" s="364"/>
      <c r="UVM114" s="364"/>
      <c r="UVN114" s="364"/>
      <c r="UVO114" s="364"/>
      <c r="UVP114" s="364"/>
      <c r="UVQ114" s="364"/>
      <c r="UVR114" s="364"/>
      <c r="UVS114" s="364"/>
      <c r="UVT114" s="364"/>
      <c r="UVU114" s="364"/>
      <c r="UVV114" s="364"/>
      <c r="UVW114" s="364"/>
      <c r="UVX114" s="364"/>
      <c r="UVY114" s="364"/>
      <c r="UVZ114" s="364"/>
      <c r="UWA114" s="364"/>
      <c r="UWB114" s="364"/>
      <c r="UWC114" s="364"/>
      <c r="UWD114" s="364"/>
      <c r="UWE114" s="364"/>
      <c r="UWF114" s="364"/>
      <c r="UWG114" s="364"/>
      <c r="UWH114" s="364"/>
      <c r="UWI114" s="364"/>
      <c r="UWJ114" s="364"/>
      <c r="UWK114" s="364"/>
      <c r="UWL114" s="364"/>
      <c r="UWM114" s="364"/>
      <c r="UWN114" s="364"/>
      <c r="UWO114" s="364"/>
      <c r="UWP114" s="364"/>
      <c r="UWQ114" s="364"/>
      <c r="UWR114" s="364"/>
      <c r="UWS114" s="364"/>
      <c r="UWT114" s="364"/>
      <c r="UWU114" s="364"/>
      <c r="UWV114" s="364"/>
      <c r="UWW114" s="364"/>
      <c r="UWX114" s="364"/>
      <c r="UWY114" s="364"/>
      <c r="UWZ114" s="364"/>
      <c r="UXA114" s="364"/>
      <c r="UXB114" s="364"/>
      <c r="UXC114" s="364"/>
      <c r="UXD114" s="364"/>
      <c r="UXE114" s="364"/>
      <c r="UXF114" s="364"/>
      <c r="UXG114" s="364"/>
      <c r="UXH114" s="364"/>
      <c r="UXI114" s="364"/>
      <c r="UXJ114" s="364"/>
      <c r="UXK114" s="364"/>
      <c r="UXL114" s="364"/>
      <c r="UXM114" s="364"/>
      <c r="UXN114" s="364"/>
      <c r="UXO114" s="364"/>
      <c r="UXP114" s="364"/>
      <c r="UXQ114" s="364"/>
      <c r="UXR114" s="364"/>
      <c r="UXS114" s="364"/>
      <c r="UXT114" s="364"/>
      <c r="UXU114" s="364"/>
      <c r="UXV114" s="364"/>
      <c r="UXW114" s="364"/>
      <c r="UXX114" s="364"/>
      <c r="UXY114" s="364"/>
      <c r="UXZ114" s="364"/>
      <c r="UYA114" s="364"/>
      <c r="UYB114" s="364"/>
      <c r="UYC114" s="364"/>
      <c r="UYD114" s="364"/>
      <c r="UYE114" s="364"/>
      <c r="UYF114" s="364"/>
      <c r="UYG114" s="364"/>
      <c r="UYH114" s="364"/>
      <c r="UYI114" s="364"/>
      <c r="UYJ114" s="364"/>
      <c r="UYK114" s="364"/>
      <c r="UYL114" s="364"/>
      <c r="UYM114" s="364"/>
      <c r="UYN114" s="364"/>
      <c r="UYO114" s="364"/>
      <c r="UYP114" s="364"/>
      <c r="UYQ114" s="364"/>
      <c r="UYR114" s="364"/>
      <c r="UYS114" s="364"/>
      <c r="UYT114" s="364"/>
      <c r="UYU114" s="364"/>
      <c r="UYV114" s="364"/>
      <c r="UYW114" s="364"/>
      <c r="UYX114" s="364"/>
      <c r="UYY114" s="364"/>
      <c r="UYZ114" s="364"/>
      <c r="UZA114" s="364"/>
      <c r="UZB114" s="364"/>
      <c r="UZC114" s="364"/>
      <c r="UZD114" s="364"/>
      <c r="UZE114" s="364"/>
      <c r="UZF114" s="364"/>
      <c r="UZG114" s="364"/>
      <c r="UZH114" s="364"/>
      <c r="UZI114" s="364"/>
      <c r="UZJ114" s="364"/>
      <c r="UZK114" s="364"/>
      <c r="UZL114" s="364"/>
      <c r="UZM114" s="364"/>
      <c r="UZN114" s="364"/>
      <c r="UZO114" s="364"/>
      <c r="UZP114" s="364"/>
      <c r="UZQ114" s="364"/>
      <c r="UZR114" s="364"/>
      <c r="UZS114" s="364"/>
      <c r="UZT114" s="364"/>
      <c r="UZU114" s="364"/>
      <c r="UZV114" s="364"/>
      <c r="UZW114" s="364"/>
      <c r="UZX114" s="364"/>
      <c r="UZY114" s="364"/>
      <c r="UZZ114" s="364"/>
      <c r="VAA114" s="364"/>
      <c r="VAB114" s="364"/>
      <c r="VAC114" s="364"/>
      <c r="VAD114" s="364"/>
      <c r="VAE114" s="364"/>
      <c r="VAF114" s="364"/>
      <c r="VAG114" s="364"/>
      <c r="VAH114" s="364"/>
      <c r="VAI114" s="364"/>
      <c r="VAJ114" s="364"/>
      <c r="VAK114" s="364"/>
      <c r="VAL114" s="364"/>
      <c r="VAM114" s="364"/>
      <c r="VAN114" s="364"/>
      <c r="VAO114" s="364"/>
      <c r="VAP114" s="364"/>
      <c r="VAQ114" s="364"/>
      <c r="VAR114" s="364"/>
      <c r="VAS114" s="364"/>
      <c r="VAT114" s="364"/>
      <c r="VAU114" s="364"/>
      <c r="VAV114" s="364"/>
      <c r="VAW114" s="364"/>
      <c r="VAX114" s="364"/>
      <c r="VAY114" s="364"/>
      <c r="VAZ114" s="364"/>
      <c r="VBA114" s="364"/>
      <c r="VBB114" s="364"/>
      <c r="VBC114" s="364"/>
      <c r="VBD114" s="364"/>
      <c r="VBE114" s="364"/>
      <c r="VBF114" s="364"/>
      <c r="VBG114" s="364"/>
      <c r="VBH114" s="364"/>
      <c r="VBI114" s="364"/>
      <c r="VBJ114" s="364"/>
      <c r="VBK114" s="364"/>
      <c r="VBL114" s="364"/>
      <c r="VBM114" s="364"/>
      <c r="VBN114" s="364"/>
      <c r="VBO114" s="364"/>
      <c r="VBP114" s="364"/>
      <c r="VBQ114" s="364"/>
      <c r="VBR114" s="364"/>
      <c r="VBS114" s="364"/>
      <c r="VBT114" s="364"/>
      <c r="VBU114" s="364"/>
      <c r="VBV114" s="364"/>
      <c r="VBW114" s="364"/>
      <c r="VBX114" s="364"/>
      <c r="VBY114" s="364"/>
      <c r="VBZ114" s="364"/>
      <c r="VCA114" s="364"/>
      <c r="VCB114" s="364"/>
      <c r="VCC114" s="364"/>
      <c r="VCD114" s="364"/>
      <c r="VCE114" s="364"/>
      <c r="VCF114" s="364"/>
      <c r="VCG114" s="364"/>
      <c r="VCH114" s="364"/>
      <c r="VCI114" s="364"/>
      <c r="VCJ114" s="364"/>
      <c r="VCK114" s="364"/>
      <c r="VCL114" s="364"/>
      <c r="VCM114" s="364"/>
      <c r="VCN114" s="364"/>
      <c r="VCO114" s="364"/>
      <c r="VCP114" s="364"/>
      <c r="VCQ114" s="364"/>
      <c r="VCR114" s="364"/>
      <c r="VCS114" s="364"/>
      <c r="VCT114" s="364"/>
      <c r="VCU114" s="364"/>
      <c r="VCV114" s="364"/>
      <c r="VCW114" s="364"/>
      <c r="VCX114" s="364"/>
      <c r="VCY114" s="364"/>
      <c r="VCZ114" s="364"/>
      <c r="VDA114" s="364"/>
      <c r="VDB114" s="364"/>
      <c r="VDC114" s="364"/>
      <c r="VDD114" s="364"/>
      <c r="VDE114" s="364"/>
      <c r="VDF114" s="364"/>
      <c r="VDG114" s="364"/>
      <c r="VDH114" s="364"/>
      <c r="VDI114" s="364"/>
      <c r="VDJ114" s="364"/>
      <c r="VDK114" s="364"/>
      <c r="VDL114" s="364"/>
      <c r="VDM114" s="364"/>
      <c r="VDN114" s="364"/>
      <c r="VDO114" s="364"/>
      <c r="VDP114" s="364"/>
      <c r="VDQ114" s="364"/>
      <c r="VDR114" s="364"/>
      <c r="VDS114" s="364"/>
      <c r="VDT114" s="364"/>
      <c r="VDU114" s="364"/>
      <c r="VDV114" s="364"/>
      <c r="VDW114" s="364"/>
      <c r="VDX114" s="364"/>
      <c r="VDY114" s="364"/>
      <c r="VDZ114" s="364"/>
      <c r="VEA114" s="364"/>
      <c r="VEB114" s="364"/>
      <c r="VEC114" s="364"/>
      <c r="VED114" s="364"/>
      <c r="VEE114" s="364"/>
      <c r="VEF114" s="364"/>
      <c r="VEG114" s="364"/>
      <c r="VEH114" s="364"/>
      <c r="VEI114" s="364"/>
      <c r="VEJ114" s="364"/>
      <c r="VEK114" s="364"/>
      <c r="VEL114" s="364"/>
      <c r="VEM114" s="364"/>
      <c r="VEN114" s="364"/>
      <c r="VEO114" s="364"/>
      <c r="VEP114" s="364"/>
      <c r="VEQ114" s="364"/>
      <c r="VER114" s="364"/>
      <c r="VES114" s="364"/>
      <c r="VET114" s="364"/>
      <c r="VEU114" s="364"/>
      <c r="VEV114" s="364"/>
      <c r="VEW114" s="364"/>
      <c r="VEX114" s="364"/>
      <c r="VEY114" s="364"/>
      <c r="VEZ114" s="364"/>
      <c r="VFA114" s="364"/>
      <c r="VFB114" s="364"/>
      <c r="VFC114" s="364"/>
      <c r="VFD114" s="364"/>
      <c r="VFE114" s="364"/>
      <c r="VFF114" s="364"/>
      <c r="VFG114" s="364"/>
      <c r="VFH114" s="364"/>
      <c r="VFI114" s="364"/>
      <c r="VFJ114" s="364"/>
      <c r="VFK114" s="364"/>
      <c r="VFL114" s="364"/>
      <c r="VFM114" s="364"/>
      <c r="VFN114" s="364"/>
      <c r="VFO114" s="364"/>
      <c r="VFP114" s="364"/>
      <c r="VFQ114" s="364"/>
      <c r="VFR114" s="364"/>
      <c r="VFS114" s="364"/>
      <c r="VFT114" s="364"/>
      <c r="VFU114" s="364"/>
      <c r="VFV114" s="364"/>
      <c r="VFW114" s="364"/>
      <c r="VFX114" s="364"/>
      <c r="VFY114" s="364"/>
      <c r="VFZ114" s="364"/>
      <c r="VGA114" s="364"/>
      <c r="VGB114" s="364"/>
      <c r="VGC114" s="364"/>
      <c r="VGD114" s="364"/>
      <c r="VGE114" s="364"/>
      <c r="VGF114" s="364"/>
      <c r="VGG114" s="364"/>
      <c r="VGH114" s="364"/>
      <c r="VGI114" s="364"/>
      <c r="VGJ114" s="364"/>
      <c r="VGK114" s="364"/>
      <c r="VGL114" s="364"/>
      <c r="VGM114" s="364"/>
      <c r="VGN114" s="364"/>
      <c r="VGO114" s="364"/>
      <c r="VGP114" s="364"/>
      <c r="VGQ114" s="364"/>
      <c r="VGR114" s="364"/>
      <c r="VGS114" s="364"/>
      <c r="VGT114" s="364"/>
      <c r="VGU114" s="364"/>
      <c r="VGV114" s="364"/>
      <c r="VGW114" s="364"/>
      <c r="VGX114" s="364"/>
      <c r="VGY114" s="364"/>
      <c r="VGZ114" s="364"/>
      <c r="VHA114" s="364"/>
      <c r="VHB114" s="364"/>
      <c r="VHC114" s="364"/>
      <c r="VHD114" s="364"/>
      <c r="VHE114" s="364"/>
      <c r="VHF114" s="364"/>
      <c r="VHG114" s="364"/>
      <c r="VHH114" s="364"/>
      <c r="VHI114" s="364"/>
      <c r="VHJ114" s="364"/>
      <c r="VHK114" s="364"/>
      <c r="VHL114" s="364"/>
      <c r="VHM114" s="364"/>
      <c r="VHN114" s="364"/>
      <c r="VHO114" s="364"/>
      <c r="VHP114" s="364"/>
      <c r="VHQ114" s="364"/>
      <c r="VHR114" s="364"/>
      <c r="VHS114" s="364"/>
      <c r="VHT114" s="364"/>
      <c r="VHU114" s="364"/>
      <c r="VHV114" s="364"/>
      <c r="VHW114" s="364"/>
      <c r="VHX114" s="364"/>
      <c r="VHY114" s="364"/>
      <c r="VHZ114" s="364"/>
      <c r="VIA114" s="364"/>
      <c r="VIB114" s="364"/>
      <c r="VIC114" s="364"/>
      <c r="VID114" s="364"/>
      <c r="VIE114" s="364"/>
      <c r="VIF114" s="364"/>
      <c r="VIG114" s="364"/>
      <c r="VIH114" s="364"/>
      <c r="VII114" s="364"/>
      <c r="VIJ114" s="364"/>
      <c r="VIK114" s="364"/>
      <c r="VIL114" s="364"/>
      <c r="VIM114" s="364"/>
      <c r="VIN114" s="364"/>
      <c r="VIO114" s="364"/>
      <c r="VIP114" s="364"/>
      <c r="VIQ114" s="364"/>
      <c r="VIR114" s="364"/>
      <c r="VIS114" s="364"/>
      <c r="VIT114" s="364"/>
      <c r="VIU114" s="364"/>
      <c r="VIV114" s="364"/>
      <c r="VIW114" s="364"/>
      <c r="VIX114" s="364"/>
      <c r="VIY114" s="364"/>
      <c r="VIZ114" s="364"/>
      <c r="VJA114" s="364"/>
      <c r="VJB114" s="364"/>
      <c r="VJC114" s="364"/>
      <c r="VJD114" s="364"/>
      <c r="VJE114" s="364"/>
      <c r="VJF114" s="364"/>
      <c r="VJG114" s="364"/>
      <c r="VJH114" s="364"/>
      <c r="VJI114" s="364"/>
      <c r="VJJ114" s="364"/>
      <c r="VJK114" s="364"/>
      <c r="VJL114" s="364"/>
      <c r="VJM114" s="364"/>
      <c r="VJN114" s="364"/>
      <c r="VJO114" s="364"/>
      <c r="VJP114" s="364"/>
      <c r="VJQ114" s="364"/>
      <c r="VJR114" s="364"/>
      <c r="VJS114" s="364"/>
      <c r="VJT114" s="364"/>
      <c r="VJU114" s="364"/>
      <c r="VJV114" s="364"/>
      <c r="VJW114" s="364"/>
      <c r="VJX114" s="364"/>
      <c r="VJY114" s="364"/>
      <c r="VJZ114" s="364"/>
      <c r="VKA114" s="364"/>
      <c r="VKB114" s="364"/>
      <c r="VKC114" s="364"/>
      <c r="VKD114" s="364"/>
      <c r="VKE114" s="364"/>
      <c r="VKF114" s="364"/>
      <c r="VKG114" s="364"/>
      <c r="VKH114" s="364"/>
      <c r="VKI114" s="364"/>
      <c r="VKJ114" s="364"/>
      <c r="VKK114" s="364"/>
      <c r="VKL114" s="364"/>
      <c r="VKM114" s="364"/>
      <c r="VKN114" s="364"/>
      <c r="VKO114" s="364"/>
      <c r="VKP114" s="364"/>
      <c r="VKQ114" s="364"/>
      <c r="VKR114" s="364"/>
      <c r="VKS114" s="364"/>
      <c r="VKT114" s="364"/>
      <c r="VKU114" s="364"/>
      <c r="VKV114" s="364"/>
      <c r="VKW114" s="364"/>
      <c r="VKX114" s="364"/>
      <c r="VKY114" s="364"/>
      <c r="VKZ114" s="364"/>
      <c r="VLA114" s="364"/>
      <c r="VLB114" s="364"/>
      <c r="VLC114" s="364"/>
      <c r="VLD114" s="364"/>
      <c r="VLE114" s="364"/>
      <c r="VLF114" s="364"/>
      <c r="VLG114" s="364"/>
      <c r="VLH114" s="364"/>
      <c r="VLI114" s="364"/>
      <c r="VLJ114" s="364"/>
      <c r="VLK114" s="364"/>
      <c r="VLL114" s="364"/>
      <c r="VLM114" s="364"/>
      <c r="VLN114" s="364"/>
      <c r="VLO114" s="364"/>
      <c r="VLP114" s="364"/>
      <c r="VLQ114" s="364"/>
      <c r="VLR114" s="364"/>
      <c r="VLS114" s="364"/>
      <c r="VLT114" s="364"/>
      <c r="VLU114" s="364"/>
      <c r="VLV114" s="364"/>
      <c r="VLW114" s="364"/>
      <c r="VLX114" s="364"/>
      <c r="VLY114" s="364"/>
      <c r="VLZ114" s="364"/>
      <c r="VMA114" s="364"/>
      <c r="VMB114" s="364"/>
      <c r="VMC114" s="364"/>
      <c r="VMD114" s="364"/>
      <c r="VME114" s="364"/>
      <c r="VMF114" s="364"/>
      <c r="VMG114" s="364"/>
      <c r="VMH114" s="364"/>
      <c r="VMI114" s="364"/>
      <c r="VMJ114" s="364"/>
      <c r="VMK114" s="364"/>
      <c r="VML114" s="364"/>
      <c r="VMM114" s="364"/>
      <c r="VMN114" s="364"/>
      <c r="VMO114" s="364"/>
      <c r="VMP114" s="364"/>
      <c r="VMQ114" s="364"/>
      <c r="VMR114" s="364"/>
      <c r="VMS114" s="364"/>
      <c r="VMT114" s="364"/>
      <c r="VMU114" s="364"/>
      <c r="VMV114" s="364"/>
      <c r="VMW114" s="364"/>
      <c r="VMX114" s="364"/>
      <c r="VMY114" s="364"/>
      <c r="VMZ114" s="364"/>
      <c r="VNA114" s="364"/>
      <c r="VNB114" s="364"/>
      <c r="VNC114" s="364"/>
      <c r="VND114" s="364"/>
      <c r="VNE114" s="364"/>
      <c r="VNF114" s="364"/>
      <c r="VNG114" s="364"/>
      <c r="VNH114" s="364"/>
      <c r="VNI114" s="364"/>
      <c r="VNJ114" s="364"/>
      <c r="VNK114" s="364"/>
      <c r="VNL114" s="364"/>
      <c r="VNM114" s="364"/>
      <c r="VNN114" s="364"/>
      <c r="VNO114" s="364"/>
      <c r="VNP114" s="364"/>
      <c r="VNQ114" s="364"/>
      <c r="VNR114" s="364"/>
      <c r="VNS114" s="364"/>
      <c r="VNT114" s="364"/>
      <c r="VNU114" s="364"/>
      <c r="VNV114" s="364"/>
      <c r="VNW114" s="364"/>
      <c r="VNX114" s="364"/>
      <c r="VNY114" s="364"/>
      <c r="VNZ114" s="364"/>
      <c r="VOA114" s="364"/>
      <c r="VOB114" s="364"/>
      <c r="VOC114" s="364"/>
      <c r="VOD114" s="364"/>
      <c r="VOE114" s="364"/>
      <c r="VOF114" s="364"/>
      <c r="VOG114" s="364"/>
      <c r="VOH114" s="364"/>
      <c r="VOI114" s="364"/>
      <c r="VOJ114" s="364"/>
      <c r="VOK114" s="364"/>
      <c r="VOL114" s="364"/>
      <c r="VOM114" s="364"/>
      <c r="VON114" s="364"/>
      <c r="VOO114" s="364"/>
      <c r="VOP114" s="364"/>
      <c r="VOQ114" s="364"/>
      <c r="VOR114" s="364"/>
      <c r="VOS114" s="364"/>
      <c r="VOT114" s="364"/>
      <c r="VOU114" s="364"/>
      <c r="VOV114" s="364"/>
      <c r="VOW114" s="364"/>
      <c r="VOX114" s="364"/>
      <c r="VOY114" s="364"/>
      <c r="VOZ114" s="364"/>
      <c r="VPA114" s="364"/>
      <c r="VPB114" s="364"/>
      <c r="VPC114" s="364"/>
      <c r="VPD114" s="364"/>
      <c r="VPE114" s="364"/>
      <c r="VPF114" s="364"/>
      <c r="VPG114" s="364"/>
      <c r="VPH114" s="364"/>
      <c r="VPI114" s="364"/>
      <c r="VPJ114" s="364"/>
      <c r="VPK114" s="364"/>
      <c r="VPL114" s="364"/>
      <c r="VPM114" s="364"/>
      <c r="VPN114" s="364"/>
      <c r="VPO114" s="364"/>
      <c r="VPP114" s="364"/>
      <c r="VPQ114" s="364"/>
      <c r="VPR114" s="364"/>
      <c r="VPS114" s="364"/>
      <c r="VPT114" s="364"/>
      <c r="VPU114" s="364"/>
      <c r="VPV114" s="364"/>
      <c r="VPW114" s="364"/>
      <c r="VPX114" s="364"/>
      <c r="VPY114" s="364"/>
      <c r="VPZ114" s="364"/>
      <c r="VQA114" s="364"/>
      <c r="VQB114" s="364"/>
      <c r="VQC114" s="364"/>
      <c r="VQD114" s="364"/>
      <c r="VQE114" s="364"/>
      <c r="VQF114" s="364"/>
      <c r="VQG114" s="364"/>
      <c r="VQH114" s="364"/>
      <c r="VQI114" s="364"/>
      <c r="VQJ114" s="364"/>
      <c r="VQK114" s="364"/>
      <c r="VQL114" s="364"/>
      <c r="VQM114" s="364"/>
      <c r="VQN114" s="364"/>
      <c r="VQO114" s="364"/>
      <c r="VQP114" s="364"/>
      <c r="VQQ114" s="364"/>
      <c r="VQR114" s="364"/>
      <c r="VQS114" s="364"/>
      <c r="VQT114" s="364"/>
      <c r="VQU114" s="364"/>
      <c r="VQV114" s="364"/>
      <c r="VQW114" s="364"/>
      <c r="VQX114" s="364"/>
      <c r="VQY114" s="364"/>
      <c r="VQZ114" s="364"/>
      <c r="VRA114" s="364"/>
      <c r="VRB114" s="364"/>
      <c r="VRC114" s="364"/>
      <c r="VRD114" s="364"/>
      <c r="VRE114" s="364"/>
      <c r="VRF114" s="364"/>
      <c r="VRG114" s="364"/>
      <c r="VRH114" s="364"/>
      <c r="VRI114" s="364"/>
      <c r="VRJ114" s="364"/>
      <c r="VRK114" s="364"/>
      <c r="VRL114" s="364"/>
      <c r="VRM114" s="364"/>
      <c r="VRN114" s="364"/>
      <c r="VRO114" s="364"/>
      <c r="VRP114" s="364"/>
      <c r="VRQ114" s="364"/>
      <c r="VRR114" s="364"/>
      <c r="VRS114" s="364"/>
      <c r="VRT114" s="364"/>
      <c r="VRU114" s="364"/>
      <c r="VRV114" s="364"/>
      <c r="VRW114" s="364"/>
      <c r="VRX114" s="364"/>
      <c r="VRY114" s="364"/>
      <c r="VRZ114" s="364"/>
      <c r="VSA114" s="364"/>
      <c r="VSB114" s="364"/>
      <c r="VSC114" s="364"/>
      <c r="VSD114" s="364"/>
      <c r="VSE114" s="364"/>
      <c r="VSF114" s="364"/>
      <c r="VSG114" s="364"/>
      <c r="VSH114" s="364"/>
      <c r="VSI114" s="364"/>
      <c r="VSJ114" s="364"/>
      <c r="VSK114" s="364"/>
      <c r="VSL114" s="364"/>
      <c r="VSM114" s="364"/>
      <c r="VSN114" s="364"/>
      <c r="VSO114" s="364"/>
      <c r="VSP114" s="364"/>
      <c r="VSQ114" s="364"/>
      <c r="VSR114" s="364"/>
      <c r="VSS114" s="364"/>
      <c r="VST114" s="364"/>
      <c r="VSU114" s="364"/>
      <c r="VSV114" s="364"/>
      <c r="VSW114" s="364"/>
      <c r="VSX114" s="364"/>
      <c r="VSY114" s="364"/>
      <c r="VSZ114" s="364"/>
      <c r="VTA114" s="364"/>
      <c r="VTB114" s="364"/>
      <c r="VTC114" s="364"/>
      <c r="VTD114" s="364"/>
      <c r="VTE114" s="364"/>
      <c r="VTF114" s="364"/>
      <c r="VTG114" s="364"/>
      <c r="VTH114" s="364"/>
      <c r="VTI114" s="364"/>
      <c r="VTJ114" s="364"/>
      <c r="VTK114" s="364"/>
      <c r="VTL114" s="364"/>
      <c r="VTM114" s="364"/>
      <c r="VTN114" s="364"/>
      <c r="VTO114" s="364"/>
      <c r="VTP114" s="364"/>
      <c r="VTQ114" s="364"/>
      <c r="VTR114" s="364"/>
      <c r="VTS114" s="364"/>
      <c r="VTT114" s="364"/>
      <c r="VTU114" s="364"/>
      <c r="VTV114" s="364"/>
      <c r="VTW114" s="364"/>
      <c r="VTX114" s="364"/>
      <c r="VTY114" s="364"/>
      <c r="VTZ114" s="364"/>
      <c r="VUA114" s="364"/>
      <c r="VUB114" s="364"/>
      <c r="VUC114" s="364"/>
      <c r="VUD114" s="364"/>
      <c r="VUE114" s="364"/>
      <c r="VUF114" s="364"/>
      <c r="VUG114" s="364"/>
      <c r="VUH114" s="364"/>
      <c r="VUI114" s="364"/>
      <c r="VUJ114" s="364"/>
      <c r="VUK114" s="364"/>
      <c r="VUL114" s="364"/>
      <c r="VUM114" s="364"/>
      <c r="VUN114" s="364"/>
      <c r="VUO114" s="364"/>
      <c r="VUP114" s="364"/>
      <c r="VUQ114" s="364"/>
      <c r="VUR114" s="364"/>
      <c r="VUS114" s="364"/>
      <c r="VUT114" s="364"/>
      <c r="VUU114" s="364"/>
      <c r="VUV114" s="364"/>
      <c r="VUW114" s="364"/>
      <c r="VUX114" s="364"/>
      <c r="VUY114" s="364"/>
      <c r="VUZ114" s="364"/>
      <c r="VVA114" s="364"/>
      <c r="VVB114" s="364"/>
      <c r="VVC114" s="364"/>
      <c r="VVD114" s="364"/>
      <c r="VVE114" s="364"/>
      <c r="VVF114" s="364"/>
      <c r="VVG114" s="364"/>
      <c r="VVH114" s="364"/>
      <c r="VVI114" s="364"/>
      <c r="VVJ114" s="364"/>
      <c r="VVK114" s="364"/>
      <c r="VVL114" s="364"/>
      <c r="VVM114" s="364"/>
      <c r="VVN114" s="364"/>
      <c r="VVO114" s="364"/>
      <c r="VVP114" s="364"/>
      <c r="VVQ114" s="364"/>
      <c r="VVR114" s="364"/>
      <c r="VVS114" s="364"/>
      <c r="VVT114" s="364"/>
      <c r="VVU114" s="364"/>
      <c r="VVV114" s="364"/>
      <c r="VVW114" s="364"/>
      <c r="VVX114" s="364"/>
      <c r="VVY114" s="364"/>
      <c r="VVZ114" s="364"/>
      <c r="VWA114" s="364"/>
      <c r="VWB114" s="364"/>
      <c r="VWC114" s="364"/>
      <c r="VWD114" s="364"/>
      <c r="VWE114" s="364"/>
      <c r="VWF114" s="364"/>
      <c r="VWG114" s="364"/>
      <c r="VWH114" s="364"/>
      <c r="VWI114" s="364"/>
      <c r="VWJ114" s="364"/>
      <c r="VWK114" s="364"/>
      <c r="VWL114" s="364"/>
      <c r="VWM114" s="364"/>
      <c r="VWN114" s="364"/>
      <c r="VWO114" s="364"/>
      <c r="VWP114" s="364"/>
      <c r="VWQ114" s="364"/>
      <c r="VWR114" s="364"/>
      <c r="VWS114" s="364"/>
      <c r="VWT114" s="364"/>
      <c r="VWU114" s="364"/>
      <c r="VWV114" s="364"/>
      <c r="VWW114" s="364"/>
      <c r="VWX114" s="364"/>
      <c r="VWY114" s="364"/>
      <c r="VWZ114" s="364"/>
      <c r="VXA114" s="364"/>
      <c r="VXB114" s="364"/>
      <c r="VXC114" s="364"/>
      <c r="VXD114" s="364"/>
      <c r="VXE114" s="364"/>
      <c r="VXF114" s="364"/>
      <c r="VXG114" s="364"/>
      <c r="VXH114" s="364"/>
      <c r="VXI114" s="364"/>
      <c r="VXJ114" s="364"/>
      <c r="VXK114" s="364"/>
      <c r="VXL114" s="364"/>
      <c r="VXM114" s="364"/>
      <c r="VXN114" s="364"/>
      <c r="VXO114" s="364"/>
      <c r="VXP114" s="364"/>
      <c r="VXQ114" s="364"/>
      <c r="VXR114" s="364"/>
      <c r="VXS114" s="364"/>
      <c r="VXT114" s="364"/>
      <c r="VXU114" s="364"/>
      <c r="VXV114" s="364"/>
      <c r="VXW114" s="364"/>
      <c r="VXX114" s="364"/>
      <c r="VXY114" s="364"/>
      <c r="VXZ114" s="364"/>
      <c r="VYA114" s="364"/>
      <c r="VYB114" s="364"/>
      <c r="VYC114" s="364"/>
      <c r="VYD114" s="364"/>
      <c r="VYE114" s="364"/>
      <c r="VYF114" s="364"/>
      <c r="VYG114" s="364"/>
      <c r="VYH114" s="364"/>
      <c r="VYI114" s="364"/>
      <c r="VYJ114" s="364"/>
      <c r="VYK114" s="364"/>
      <c r="VYL114" s="364"/>
      <c r="VYM114" s="364"/>
      <c r="VYN114" s="364"/>
      <c r="VYO114" s="364"/>
      <c r="VYP114" s="364"/>
      <c r="VYQ114" s="364"/>
      <c r="VYR114" s="364"/>
      <c r="VYS114" s="364"/>
      <c r="VYT114" s="364"/>
      <c r="VYU114" s="364"/>
      <c r="VYV114" s="364"/>
      <c r="VYW114" s="364"/>
      <c r="VYX114" s="364"/>
      <c r="VYY114" s="364"/>
      <c r="VYZ114" s="364"/>
      <c r="VZA114" s="364"/>
      <c r="VZB114" s="364"/>
      <c r="VZC114" s="364"/>
      <c r="VZD114" s="364"/>
      <c r="VZE114" s="364"/>
      <c r="VZF114" s="364"/>
      <c r="VZG114" s="364"/>
      <c r="VZH114" s="364"/>
      <c r="VZI114" s="364"/>
      <c r="VZJ114" s="364"/>
      <c r="VZK114" s="364"/>
      <c r="VZL114" s="364"/>
      <c r="VZM114" s="364"/>
      <c r="VZN114" s="364"/>
      <c r="VZO114" s="364"/>
      <c r="VZP114" s="364"/>
      <c r="VZQ114" s="364"/>
      <c r="VZR114" s="364"/>
      <c r="VZS114" s="364"/>
      <c r="VZT114" s="364"/>
      <c r="VZU114" s="364"/>
      <c r="VZV114" s="364"/>
      <c r="VZW114" s="364"/>
      <c r="VZX114" s="364"/>
      <c r="VZY114" s="364"/>
      <c r="VZZ114" s="364"/>
      <c r="WAA114" s="364"/>
      <c r="WAB114" s="364"/>
      <c r="WAC114" s="364"/>
      <c r="WAD114" s="364"/>
      <c r="WAE114" s="364"/>
      <c r="WAF114" s="364"/>
      <c r="WAG114" s="364"/>
      <c r="WAH114" s="364"/>
      <c r="WAI114" s="364"/>
      <c r="WAJ114" s="364"/>
      <c r="WAK114" s="364"/>
      <c r="WAL114" s="364"/>
      <c r="WAM114" s="364"/>
      <c r="WAN114" s="364"/>
      <c r="WAO114" s="364"/>
      <c r="WAP114" s="364"/>
      <c r="WAQ114" s="364"/>
      <c r="WAR114" s="364"/>
      <c r="WAS114" s="364"/>
      <c r="WAT114" s="364"/>
      <c r="WAU114" s="364"/>
      <c r="WAV114" s="364"/>
      <c r="WAW114" s="364"/>
      <c r="WAX114" s="364"/>
      <c r="WAY114" s="364"/>
      <c r="WAZ114" s="364"/>
      <c r="WBA114" s="364"/>
      <c r="WBB114" s="364"/>
      <c r="WBC114" s="364"/>
      <c r="WBD114" s="364"/>
      <c r="WBE114" s="364"/>
      <c r="WBF114" s="364"/>
      <c r="WBG114" s="364"/>
      <c r="WBH114" s="364"/>
      <c r="WBI114" s="364"/>
      <c r="WBJ114" s="364"/>
      <c r="WBK114" s="364"/>
      <c r="WBL114" s="364"/>
      <c r="WBM114" s="364"/>
      <c r="WBN114" s="364"/>
      <c r="WBO114" s="364"/>
      <c r="WBP114" s="364"/>
      <c r="WBQ114" s="364"/>
      <c r="WBR114" s="364"/>
      <c r="WBS114" s="364"/>
      <c r="WBT114" s="364"/>
      <c r="WBU114" s="364"/>
      <c r="WBV114" s="364"/>
      <c r="WBW114" s="364"/>
      <c r="WBX114" s="364"/>
      <c r="WBY114" s="364"/>
      <c r="WBZ114" s="364"/>
      <c r="WCA114" s="364"/>
      <c r="WCB114" s="364"/>
      <c r="WCC114" s="364"/>
      <c r="WCD114" s="364"/>
      <c r="WCE114" s="364"/>
      <c r="WCF114" s="364"/>
      <c r="WCG114" s="364"/>
      <c r="WCH114" s="364"/>
      <c r="WCI114" s="364"/>
      <c r="WCJ114" s="364"/>
      <c r="WCK114" s="364"/>
      <c r="WCL114" s="364"/>
      <c r="WCM114" s="364"/>
      <c r="WCN114" s="364"/>
      <c r="WCO114" s="364"/>
      <c r="WCP114" s="364"/>
      <c r="WCQ114" s="364"/>
      <c r="WCR114" s="364"/>
      <c r="WCS114" s="364"/>
      <c r="WCT114" s="364"/>
      <c r="WCU114" s="364"/>
      <c r="WCV114" s="364"/>
      <c r="WCW114" s="364"/>
      <c r="WCX114" s="364"/>
      <c r="WCY114" s="364"/>
      <c r="WCZ114" s="364"/>
      <c r="WDA114" s="364"/>
      <c r="WDB114" s="364"/>
      <c r="WDC114" s="364"/>
      <c r="WDD114" s="364"/>
      <c r="WDE114" s="364"/>
      <c r="WDF114" s="364"/>
      <c r="WDG114" s="364"/>
      <c r="WDH114" s="364"/>
      <c r="WDI114" s="364"/>
      <c r="WDJ114" s="364"/>
      <c r="WDK114" s="364"/>
      <c r="WDL114" s="364"/>
      <c r="WDM114" s="364"/>
      <c r="WDN114" s="364"/>
      <c r="WDO114" s="364"/>
      <c r="WDP114" s="364"/>
      <c r="WDQ114" s="364"/>
      <c r="WDR114" s="364"/>
      <c r="WDS114" s="364"/>
      <c r="WDT114" s="364"/>
      <c r="WDU114" s="364"/>
      <c r="WDV114" s="364"/>
      <c r="WDW114" s="364"/>
      <c r="WDX114" s="364"/>
      <c r="WDY114" s="364"/>
      <c r="WDZ114" s="364"/>
      <c r="WEA114" s="364"/>
      <c r="WEB114" s="364"/>
      <c r="WEC114" s="364"/>
      <c r="WED114" s="364"/>
      <c r="WEE114" s="364"/>
      <c r="WEF114" s="364"/>
      <c r="WEG114" s="364"/>
      <c r="WEH114" s="364"/>
      <c r="WEI114" s="364"/>
      <c r="WEJ114" s="364"/>
      <c r="WEK114" s="364"/>
      <c r="WEL114" s="364"/>
      <c r="WEM114" s="364"/>
      <c r="WEN114" s="364"/>
      <c r="WEO114" s="364"/>
      <c r="WEP114" s="364"/>
      <c r="WEQ114" s="364"/>
      <c r="WER114" s="364"/>
      <c r="WES114" s="364"/>
      <c r="WET114" s="364"/>
      <c r="WEU114" s="364"/>
      <c r="WEV114" s="364"/>
      <c r="WEW114" s="364"/>
      <c r="WEX114" s="364"/>
      <c r="WEY114" s="364"/>
      <c r="WEZ114" s="364"/>
      <c r="WFA114" s="364"/>
      <c r="WFB114" s="364"/>
      <c r="WFC114" s="364"/>
      <c r="WFD114" s="364"/>
      <c r="WFE114" s="364"/>
      <c r="WFF114" s="364"/>
      <c r="WFG114" s="364"/>
      <c r="WFH114" s="364"/>
      <c r="WFI114" s="364"/>
      <c r="WFJ114" s="364"/>
      <c r="WFK114" s="364"/>
      <c r="WFL114" s="364"/>
      <c r="WFM114" s="364"/>
      <c r="WFN114" s="364"/>
      <c r="WFO114" s="364"/>
      <c r="WFP114" s="364"/>
      <c r="WFQ114" s="364"/>
      <c r="WFR114" s="364"/>
      <c r="WFS114" s="364"/>
      <c r="WFT114" s="364"/>
      <c r="WFU114" s="364"/>
      <c r="WFV114" s="364"/>
      <c r="WFW114" s="364"/>
      <c r="WFX114" s="364"/>
      <c r="WFY114" s="364"/>
      <c r="WFZ114" s="364"/>
      <c r="WGA114" s="364"/>
      <c r="WGB114" s="364"/>
      <c r="WGC114" s="364"/>
      <c r="WGD114" s="364"/>
      <c r="WGE114" s="364"/>
      <c r="WGF114" s="364"/>
      <c r="WGG114" s="364"/>
      <c r="WGH114" s="364"/>
      <c r="WGI114" s="364"/>
      <c r="WGJ114" s="364"/>
      <c r="WGK114" s="364"/>
      <c r="WGL114" s="364"/>
      <c r="WGM114" s="364"/>
      <c r="WGN114" s="364"/>
      <c r="WGO114" s="364"/>
      <c r="WGP114" s="364"/>
      <c r="WGQ114" s="364"/>
      <c r="WGR114" s="364"/>
      <c r="WGS114" s="364"/>
      <c r="WGT114" s="364"/>
      <c r="WGU114" s="364"/>
      <c r="WGV114" s="364"/>
      <c r="WGW114" s="364"/>
      <c r="WGX114" s="364"/>
      <c r="WGY114" s="364"/>
      <c r="WGZ114" s="364"/>
      <c r="WHA114" s="364"/>
      <c r="WHB114" s="364"/>
      <c r="WHC114" s="364"/>
      <c r="WHD114" s="364"/>
      <c r="WHE114" s="364"/>
      <c r="WHF114" s="364"/>
      <c r="WHG114" s="364"/>
      <c r="WHH114" s="364"/>
      <c r="WHI114" s="364"/>
      <c r="WHJ114" s="364"/>
      <c r="WHK114" s="364"/>
      <c r="WHL114" s="364"/>
      <c r="WHM114" s="364"/>
      <c r="WHN114" s="364"/>
      <c r="WHO114" s="364"/>
      <c r="WHP114" s="364"/>
      <c r="WHQ114" s="364"/>
      <c r="WHR114" s="364"/>
      <c r="WHS114" s="364"/>
      <c r="WHT114" s="364"/>
      <c r="WHU114" s="364"/>
      <c r="WHV114" s="364"/>
      <c r="WHW114" s="364"/>
      <c r="WHX114" s="364"/>
      <c r="WHY114" s="364"/>
      <c r="WHZ114" s="364"/>
      <c r="WIA114" s="364"/>
      <c r="WIB114" s="364"/>
      <c r="WIC114" s="364"/>
      <c r="WID114" s="364"/>
      <c r="WIE114" s="364"/>
      <c r="WIF114" s="364"/>
      <c r="WIG114" s="364"/>
      <c r="WIH114" s="364"/>
      <c r="WII114" s="364"/>
      <c r="WIJ114" s="364"/>
      <c r="WIK114" s="364"/>
      <c r="WIL114" s="364"/>
      <c r="WIM114" s="364"/>
      <c r="WIN114" s="364"/>
      <c r="WIO114" s="364"/>
      <c r="WIP114" s="364"/>
      <c r="WIQ114" s="364"/>
      <c r="WIR114" s="364"/>
      <c r="WIS114" s="364"/>
      <c r="WIT114" s="364"/>
      <c r="WIU114" s="364"/>
      <c r="WIV114" s="364"/>
      <c r="WIW114" s="364"/>
      <c r="WIX114" s="364"/>
      <c r="WIY114" s="364"/>
      <c r="WIZ114" s="364"/>
      <c r="WJA114" s="364"/>
      <c r="WJB114" s="364"/>
      <c r="WJC114" s="364"/>
      <c r="WJD114" s="364"/>
      <c r="WJE114" s="364"/>
      <c r="WJF114" s="364"/>
      <c r="WJG114" s="364"/>
      <c r="WJH114" s="364"/>
      <c r="WJI114" s="364"/>
      <c r="WJJ114" s="364"/>
      <c r="WJK114" s="364"/>
      <c r="WJL114" s="364"/>
      <c r="WJM114" s="364"/>
      <c r="WJN114" s="364"/>
      <c r="WJO114" s="364"/>
      <c r="WJP114" s="364"/>
      <c r="WJQ114" s="364"/>
      <c r="WJR114" s="364"/>
      <c r="WJS114" s="364"/>
      <c r="WJT114" s="364"/>
      <c r="WJU114" s="364"/>
      <c r="WJV114" s="364"/>
      <c r="WJW114" s="364"/>
      <c r="WJX114" s="364"/>
      <c r="WJY114" s="364"/>
      <c r="WJZ114" s="364"/>
      <c r="WKA114" s="364"/>
      <c r="WKB114" s="364"/>
      <c r="WKC114" s="364"/>
      <c r="WKD114" s="364"/>
      <c r="WKE114" s="364"/>
      <c r="WKF114" s="364"/>
      <c r="WKG114" s="364"/>
      <c r="WKH114" s="364"/>
      <c r="WKI114" s="364"/>
      <c r="WKJ114" s="364"/>
      <c r="WKK114" s="364"/>
      <c r="WKL114" s="364"/>
      <c r="WKM114" s="364"/>
      <c r="WKN114" s="364"/>
      <c r="WKO114" s="364"/>
      <c r="WKP114" s="364"/>
      <c r="WKQ114" s="364"/>
      <c r="WKR114" s="364"/>
      <c r="WKS114" s="364"/>
      <c r="WKT114" s="364"/>
      <c r="WKU114" s="364"/>
      <c r="WKV114" s="364"/>
      <c r="WKW114" s="364"/>
      <c r="WKX114" s="364"/>
      <c r="WKY114" s="364"/>
      <c r="WKZ114" s="364"/>
      <c r="WLA114" s="364"/>
      <c r="WLB114" s="364"/>
      <c r="WLC114" s="364"/>
      <c r="WLD114" s="364"/>
      <c r="WLE114" s="364"/>
      <c r="WLF114" s="364"/>
      <c r="WLG114" s="364"/>
      <c r="WLH114" s="364"/>
      <c r="WLI114" s="364"/>
      <c r="WLJ114" s="364"/>
      <c r="WLK114" s="364"/>
      <c r="WLL114" s="364"/>
      <c r="WLM114" s="364"/>
      <c r="WLN114" s="364"/>
      <c r="WLO114" s="364"/>
      <c r="WLP114" s="364"/>
      <c r="WLQ114" s="364"/>
      <c r="WLR114" s="364"/>
      <c r="WLS114" s="364"/>
      <c r="WLT114" s="364"/>
      <c r="WLU114" s="364"/>
      <c r="WLV114" s="364"/>
      <c r="WLW114" s="364"/>
      <c r="WLX114" s="364"/>
      <c r="WLY114" s="364"/>
      <c r="WLZ114" s="364"/>
      <c r="WMA114" s="364"/>
      <c r="WMB114" s="364"/>
      <c r="WMC114" s="364"/>
      <c r="WMD114" s="364"/>
      <c r="WME114" s="364"/>
      <c r="WMF114" s="364"/>
      <c r="WMG114" s="364"/>
      <c r="WMH114" s="364"/>
      <c r="WMI114" s="364"/>
      <c r="WMJ114" s="364"/>
      <c r="WMK114" s="364"/>
      <c r="WML114" s="364"/>
      <c r="WMM114" s="364"/>
      <c r="WMN114" s="364"/>
      <c r="WMO114" s="364"/>
      <c r="WMP114" s="364"/>
      <c r="WMQ114" s="364"/>
      <c r="WMR114" s="364"/>
      <c r="WMS114" s="364"/>
      <c r="WMT114" s="364"/>
      <c r="WMU114" s="364"/>
      <c r="WMV114" s="364"/>
      <c r="WMW114" s="364"/>
      <c r="WMX114" s="364"/>
      <c r="WMY114" s="364"/>
      <c r="WMZ114" s="364"/>
      <c r="WNA114" s="364"/>
      <c r="WNB114" s="364"/>
      <c r="WNC114" s="364"/>
      <c r="WND114" s="364"/>
      <c r="WNE114" s="364"/>
      <c r="WNF114" s="364"/>
      <c r="WNG114" s="364"/>
      <c r="WNH114" s="364"/>
      <c r="WNI114" s="364"/>
      <c r="WNJ114" s="364"/>
      <c r="WNK114" s="364"/>
      <c r="WNL114" s="364"/>
      <c r="WNM114" s="364"/>
      <c r="WNN114" s="364"/>
      <c r="WNO114" s="364"/>
      <c r="WNP114" s="364"/>
      <c r="WNQ114" s="364"/>
      <c r="WNR114" s="364"/>
      <c r="WNS114" s="364"/>
      <c r="WNT114" s="364"/>
      <c r="WNU114" s="364"/>
      <c r="WNV114" s="364"/>
      <c r="WNW114" s="364"/>
      <c r="WNX114" s="364"/>
      <c r="WNY114" s="364"/>
      <c r="WNZ114" s="364"/>
      <c r="WOA114" s="364"/>
      <c r="WOB114" s="364"/>
      <c r="WOC114" s="364"/>
      <c r="WOD114" s="364"/>
      <c r="WOE114" s="364"/>
      <c r="WOF114" s="364"/>
      <c r="WOG114" s="364"/>
      <c r="WOH114" s="364"/>
      <c r="WOI114" s="364"/>
      <c r="WOJ114" s="364"/>
      <c r="WOK114" s="364"/>
      <c r="WOL114" s="364"/>
      <c r="WOM114" s="364"/>
      <c r="WON114" s="364"/>
      <c r="WOO114" s="364"/>
      <c r="WOP114" s="364"/>
      <c r="WOQ114" s="364"/>
      <c r="WOR114" s="364"/>
      <c r="WOS114" s="364"/>
      <c r="WOT114" s="364"/>
      <c r="WOU114" s="364"/>
      <c r="WOV114" s="364"/>
      <c r="WOW114" s="364"/>
      <c r="WOX114" s="364"/>
      <c r="WOY114" s="364"/>
      <c r="WOZ114" s="364"/>
      <c r="WPA114" s="364"/>
      <c r="WPB114" s="364"/>
      <c r="WPC114" s="364"/>
      <c r="WPD114" s="364"/>
      <c r="WPE114" s="364"/>
      <c r="WPF114" s="364"/>
      <c r="WPG114" s="364"/>
      <c r="WPH114" s="364"/>
      <c r="WPI114" s="364"/>
      <c r="WPJ114" s="364"/>
      <c r="WPK114" s="364"/>
      <c r="WPL114" s="364"/>
      <c r="WPM114" s="364"/>
      <c r="WPN114" s="364"/>
      <c r="WPO114" s="364"/>
      <c r="WPP114" s="364"/>
      <c r="WPQ114" s="364"/>
      <c r="WPR114" s="364"/>
      <c r="WPS114" s="364"/>
      <c r="WPT114" s="364"/>
      <c r="WPU114" s="364"/>
      <c r="WPV114" s="364"/>
      <c r="WPW114" s="364"/>
      <c r="WPX114" s="364"/>
      <c r="WPY114" s="364"/>
      <c r="WPZ114" s="364"/>
      <c r="WQA114" s="364"/>
      <c r="WQB114" s="364"/>
      <c r="WQC114" s="364"/>
      <c r="WQD114" s="364"/>
      <c r="WQE114" s="364"/>
      <c r="WQF114" s="364"/>
      <c r="WQG114" s="364"/>
      <c r="WQH114" s="364"/>
      <c r="WQI114" s="364"/>
      <c r="WQJ114" s="364"/>
      <c r="WQK114" s="364"/>
      <c r="WQL114" s="364"/>
      <c r="WQM114" s="364"/>
      <c r="WQN114" s="364"/>
      <c r="WQO114" s="364"/>
      <c r="WQP114" s="364"/>
      <c r="WQQ114" s="364"/>
      <c r="WQR114" s="364"/>
      <c r="WQS114" s="364"/>
      <c r="WQT114" s="364"/>
      <c r="WQU114" s="364"/>
      <c r="WQV114" s="364"/>
      <c r="WQW114" s="364"/>
      <c r="WQX114" s="364"/>
      <c r="WQY114" s="364"/>
      <c r="WQZ114" s="364"/>
      <c r="WRA114" s="364"/>
      <c r="WRB114" s="364"/>
      <c r="WRC114" s="364"/>
      <c r="WRD114" s="364"/>
      <c r="WRE114" s="364"/>
      <c r="WRF114" s="364"/>
      <c r="WRG114" s="364"/>
      <c r="WRH114" s="364"/>
      <c r="WRI114" s="364"/>
      <c r="WRJ114" s="364"/>
      <c r="WRK114" s="364"/>
      <c r="WRL114" s="364"/>
      <c r="WRM114" s="364"/>
      <c r="WRN114" s="364"/>
      <c r="WRO114" s="364"/>
      <c r="WRP114" s="364"/>
      <c r="WRQ114" s="364"/>
      <c r="WRR114" s="364"/>
      <c r="WRS114" s="364"/>
      <c r="WRT114" s="364"/>
      <c r="WRU114" s="364"/>
      <c r="WRV114" s="364"/>
      <c r="WRW114" s="364"/>
      <c r="WRX114" s="364"/>
      <c r="WRY114" s="364"/>
      <c r="WRZ114" s="364"/>
      <c r="WSA114" s="364"/>
      <c r="WSB114" s="364"/>
      <c r="WSC114" s="364"/>
      <c r="WSD114" s="364"/>
      <c r="WSE114" s="364"/>
      <c r="WSF114" s="364"/>
      <c r="WSG114" s="364"/>
      <c r="WSH114" s="364"/>
      <c r="WSI114" s="364"/>
      <c r="WSJ114" s="364"/>
      <c r="WSK114" s="364"/>
      <c r="WSL114" s="364"/>
      <c r="WSM114" s="364"/>
      <c r="WSN114" s="364"/>
      <c r="WSO114" s="364"/>
      <c r="WSP114" s="364"/>
      <c r="WSQ114" s="364"/>
      <c r="WSR114" s="364"/>
      <c r="WSS114" s="364"/>
      <c r="WST114" s="364"/>
      <c r="WSU114" s="364"/>
      <c r="WSV114" s="364"/>
      <c r="WSW114" s="364"/>
      <c r="WSX114" s="364"/>
      <c r="WSY114" s="364"/>
      <c r="WSZ114" s="364"/>
      <c r="WTA114" s="364"/>
      <c r="WTB114" s="364"/>
      <c r="WTC114" s="364"/>
      <c r="WTD114" s="364"/>
      <c r="WTE114" s="364"/>
      <c r="WTF114" s="364"/>
      <c r="WTG114" s="364"/>
      <c r="WTH114" s="364"/>
      <c r="WTI114" s="364"/>
      <c r="WTJ114" s="364"/>
      <c r="WTK114" s="364"/>
      <c r="WTL114" s="364"/>
      <c r="WTM114" s="364"/>
      <c r="WTN114" s="364"/>
      <c r="WTO114" s="364"/>
      <c r="WTP114" s="364"/>
      <c r="WTQ114" s="364"/>
      <c r="WTR114" s="364"/>
      <c r="WTS114" s="364"/>
      <c r="WTT114" s="364"/>
      <c r="WTU114" s="364"/>
      <c r="WTV114" s="364"/>
      <c r="WTW114" s="364"/>
      <c r="WTX114" s="364"/>
      <c r="WTY114" s="364"/>
      <c r="WTZ114" s="364"/>
      <c r="WUA114" s="364"/>
      <c r="WUB114" s="364"/>
      <c r="WUC114" s="364"/>
      <c r="WUD114" s="364"/>
      <c r="WUE114" s="364"/>
      <c r="WUF114" s="364"/>
      <c r="WUG114" s="364"/>
      <c r="WUH114" s="364"/>
      <c r="WUI114" s="364"/>
      <c r="WUJ114" s="364"/>
      <c r="WUK114" s="364"/>
      <c r="WUL114" s="364"/>
      <c r="WUM114" s="364"/>
      <c r="WUN114" s="364"/>
      <c r="WUO114" s="364"/>
      <c r="WUP114" s="364"/>
      <c r="WUQ114" s="364"/>
      <c r="WUR114" s="364"/>
      <c r="WUS114" s="364"/>
      <c r="WUT114" s="364"/>
      <c r="WUU114" s="364"/>
      <c r="WUV114" s="364"/>
      <c r="WUW114" s="364"/>
      <c r="WUX114" s="364"/>
      <c r="WUY114" s="364"/>
      <c r="WUZ114" s="364"/>
      <c r="WVA114" s="364"/>
      <c r="WVB114" s="364"/>
      <c r="WVC114" s="364"/>
      <c r="WVD114" s="364"/>
      <c r="WVE114" s="364"/>
      <c r="WVF114" s="364"/>
      <c r="WVG114" s="364"/>
      <c r="WVH114" s="364"/>
      <c r="WVI114" s="364"/>
      <c r="WVJ114" s="364"/>
      <c r="WVK114" s="364"/>
      <c r="WVL114" s="364"/>
      <c r="WVM114" s="364"/>
      <c r="WVN114" s="364"/>
      <c r="WVO114" s="364"/>
      <c r="WVP114" s="364"/>
      <c r="WVQ114" s="364"/>
      <c r="WVR114" s="364"/>
      <c r="WVS114" s="364"/>
      <c r="WVT114" s="364"/>
      <c r="WVU114" s="364"/>
      <c r="WVV114" s="364"/>
      <c r="WVW114" s="364"/>
      <c r="WVX114" s="364"/>
      <c r="WVY114" s="364"/>
      <c r="WVZ114" s="364"/>
      <c r="WWA114" s="364"/>
      <c r="WWB114" s="364"/>
      <c r="WWC114" s="364"/>
      <c r="WWD114" s="364"/>
      <c r="WWE114" s="364"/>
      <c r="WWF114" s="364"/>
      <c r="WWG114" s="364"/>
      <c r="WWH114" s="364"/>
      <c r="WWI114" s="364"/>
      <c r="WWJ114" s="364"/>
      <c r="WWK114" s="364"/>
      <c r="WWL114" s="364"/>
      <c r="WWM114" s="364"/>
      <c r="WWN114" s="364"/>
      <c r="WWO114" s="364"/>
      <c r="WWP114" s="364"/>
      <c r="WWQ114" s="364"/>
      <c r="WWR114" s="364"/>
      <c r="WWS114" s="364"/>
      <c r="WWT114" s="364"/>
      <c r="WWU114" s="364"/>
      <c r="WWV114" s="364"/>
      <c r="WWW114" s="364"/>
      <c r="WWX114" s="364"/>
      <c r="WWY114" s="364"/>
      <c r="WWZ114" s="364"/>
      <c r="WXA114" s="364"/>
      <c r="WXB114" s="364"/>
      <c r="WXC114" s="364"/>
      <c r="WXD114" s="364"/>
      <c r="WXE114" s="364"/>
      <c r="WXF114" s="364"/>
      <c r="WXG114" s="364"/>
      <c r="WXH114" s="364"/>
      <c r="WXI114" s="364"/>
      <c r="WXJ114" s="364"/>
      <c r="WXK114" s="364"/>
      <c r="WXL114" s="364"/>
      <c r="WXM114" s="364"/>
      <c r="WXN114" s="364"/>
      <c r="WXO114" s="364"/>
      <c r="WXP114" s="364"/>
      <c r="WXQ114" s="364"/>
      <c r="WXR114" s="364"/>
      <c r="WXS114" s="364"/>
      <c r="WXT114" s="364"/>
      <c r="WXU114" s="364"/>
      <c r="WXV114" s="364"/>
      <c r="WXW114" s="364"/>
      <c r="WXX114" s="364"/>
      <c r="WXY114" s="364"/>
      <c r="WXZ114" s="364"/>
      <c r="WYA114" s="364"/>
      <c r="WYB114" s="364"/>
      <c r="WYC114" s="364"/>
      <c r="WYD114" s="364"/>
      <c r="WYE114" s="364"/>
      <c r="WYF114" s="364"/>
      <c r="WYG114" s="364"/>
      <c r="WYH114" s="364"/>
      <c r="WYI114" s="364"/>
      <c r="WYJ114" s="364"/>
      <c r="WYK114" s="364"/>
      <c r="WYL114" s="364"/>
      <c r="WYM114" s="364"/>
      <c r="WYN114" s="364"/>
      <c r="WYO114" s="364"/>
      <c r="WYP114" s="364"/>
      <c r="WYQ114" s="364"/>
      <c r="WYR114" s="364"/>
      <c r="WYS114" s="364"/>
      <c r="WYT114" s="364"/>
      <c r="WYU114" s="364"/>
      <c r="WYV114" s="364"/>
      <c r="WYW114" s="364"/>
      <c r="WYX114" s="364"/>
      <c r="WYY114" s="364"/>
      <c r="WYZ114" s="364"/>
      <c r="WZA114" s="364"/>
      <c r="WZB114" s="364"/>
      <c r="WZC114" s="364"/>
      <c r="WZD114" s="364"/>
      <c r="WZE114" s="364"/>
      <c r="WZF114" s="364"/>
      <c r="WZG114" s="364"/>
      <c r="WZH114" s="364"/>
      <c r="WZI114" s="364"/>
      <c r="WZJ114" s="364"/>
      <c r="WZK114" s="364"/>
      <c r="WZL114" s="364"/>
      <c r="WZM114" s="364"/>
      <c r="WZN114" s="364"/>
      <c r="WZO114" s="364"/>
      <c r="WZP114" s="364"/>
      <c r="WZQ114" s="364"/>
      <c r="WZR114" s="364"/>
      <c r="WZS114" s="364"/>
      <c r="WZT114" s="364"/>
      <c r="WZU114" s="364"/>
      <c r="WZV114" s="364"/>
      <c r="WZW114" s="364"/>
      <c r="WZX114" s="364"/>
      <c r="WZY114" s="364"/>
      <c r="WZZ114" s="364"/>
      <c r="XAA114" s="364"/>
      <c r="XAB114" s="364"/>
      <c r="XAC114" s="364"/>
      <c r="XAD114" s="364"/>
      <c r="XAE114" s="364"/>
      <c r="XAF114" s="364"/>
      <c r="XAG114" s="364"/>
      <c r="XAH114" s="364"/>
      <c r="XAI114" s="364"/>
      <c r="XAJ114" s="364"/>
      <c r="XAK114" s="364"/>
      <c r="XAL114" s="364"/>
      <c r="XAM114" s="364"/>
      <c r="XAN114" s="364"/>
      <c r="XAO114" s="364"/>
      <c r="XAP114" s="364"/>
      <c r="XAQ114" s="364"/>
      <c r="XAR114" s="364"/>
      <c r="XAS114" s="364"/>
      <c r="XAT114" s="364"/>
      <c r="XAU114" s="364"/>
      <c r="XAV114" s="364"/>
      <c r="XAW114" s="364"/>
      <c r="XAX114" s="364"/>
      <c r="XAY114" s="364"/>
      <c r="XAZ114" s="364"/>
      <c r="XBA114" s="364"/>
      <c r="XBB114" s="364"/>
      <c r="XBC114" s="364"/>
      <c r="XBD114" s="364"/>
      <c r="XBE114" s="364"/>
    </row>
    <row r="115" spans="1:16281" s="355" customFormat="1" hidden="1" x14ac:dyDescent="0.25">
      <c r="A115" s="385" t="s">
        <v>357</v>
      </c>
      <c r="B115" s="364"/>
      <c r="C115" s="280">
        <f t="shared" ref="C115" si="27">C114/(261*1.4)</f>
        <v>0</v>
      </c>
      <c r="D115" s="364"/>
      <c r="E115" s="364"/>
      <c r="F115" s="364"/>
      <c r="G115" s="364"/>
      <c r="H115" s="364"/>
      <c r="I115" s="364"/>
      <c r="J115" s="364"/>
      <c r="K115" s="364"/>
      <c r="L115" s="364"/>
      <c r="M115" s="364"/>
      <c r="N115" s="364"/>
      <c r="O115" s="364"/>
      <c r="P115" s="364"/>
      <c r="Q115" s="364"/>
      <c r="R115" s="364"/>
      <c r="S115" s="364"/>
      <c r="T115" s="364"/>
      <c r="U115" s="364"/>
      <c r="V115" s="364"/>
      <c r="W115" s="364"/>
      <c r="X115" s="364"/>
      <c r="Y115" s="364"/>
      <c r="Z115" s="364"/>
      <c r="AA115" s="364"/>
      <c r="AB115" s="364"/>
      <c r="AC115" s="364"/>
      <c r="AD115" s="364"/>
      <c r="AE115" s="364"/>
      <c r="AF115" s="364"/>
      <c r="AG115" s="364"/>
      <c r="AH115" s="364"/>
      <c r="AI115" s="364"/>
      <c r="AJ115" s="364"/>
      <c r="AK115" s="364"/>
      <c r="AL115" s="364"/>
      <c r="AM115" s="364"/>
      <c r="AN115" s="364"/>
      <c r="AO115" s="364"/>
      <c r="AP115" s="364"/>
      <c r="AQ115" s="364"/>
      <c r="AR115" s="364"/>
      <c r="AS115" s="364"/>
      <c r="AT115" s="364"/>
      <c r="AU115" s="364"/>
      <c r="AV115" s="364"/>
      <c r="AW115" s="364"/>
      <c r="AX115" s="364"/>
      <c r="AY115" s="364"/>
      <c r="AZ115" s="364"/>
      <c r="BA115" s="364"/>
      <c r="BB115" s="364"/>
      <c r="BC115" s="364"/>
      <c r="BD115" s="364"/>
      <c r="BE115" s="364"/>
      <c r="BF115" s="364"/>
      <c r="BG115" s="364"/>
      <c r="BH115" s="364"/>
      <c r="BI115" s="364"/>
      <c r="BJ115" s="364"/>
      <c r="BK115" s="364"/>
      <c r="BL115" s="364"/>
      <c r="BM115" s="364"/>
      <c r="BN115" s="364"/>
      <c r="BO115" s="364"/>
      <c r="BP115" s="364"/>
      <c r="BQ115" s="364"/>
      <c r="BR115" s="364"/>
      <c r="BS115" s="364"/>
      <c r="BT115" s="364"/>
      <c r="BU115" s="364"/>
      <c r="BV115" s="364"/>
      <c r="BW115" s="364"/>
      <c r="BX115" s="364"/>
      <c r="BY115" s="364"/>
      <c r="BZ115" s="364"/>
      <c r="CA115" s="364"/>
      <c r="CB115" s="364"/>
      <c r="CC115" s="364"/>
      <c r="CD115" s="364"/>
      <c r="CE115" s="364"/>
      <c r="CF115" s="364"/>
      <c r="CG115" s="364"/>
      <c r="CH115" s="364"/>
      <c r="CI115" s="364"/>
      <c r="CJ115" s="364"/>
      <c r="CK115" s="364"/>
      <c r="CL115" s="364"/>
      <c r="CM115" s="364"/>
      <c r="CN115" s="364"/>
      <c r="CO115" s="364"/>
      <c r="CP115" s="364"/>
      <c r="CQ115" s="364"/>
      <c r="CR115" s="364"/>
      <c r="CS115" s="364"/>
      <c r="CT115" s="364"/>
      <c r="CU115" s="364"/>
      <c r="CV115" s="364"/>
      <c r="CW115" s="364"/>
      <c r="CX115" s="364"/>
      <c r="CY115" s="364"/>
      <c r="CZ115" s="364"/>
      <c r="DA115" s="364"/>
      <c r="DB115" s="364"/>
      <c r="DC115" s="364"/>
      <c r="DD115" s="364"/>
      <c r="DE115" s="364"/>
      <c r="DF115" s="364"/>
      <c r="DG115" s="364"/>
      <c r="DH115" s="364"/>
      <c r="DI115" s="364"/>
      <c r="DJ115" s="364"/>
      <c r="DK115" s="364"/>
      <c r="DL115" s="364"/>
      <c r="DM115" s="364"/>
      <c r="DN115" s="364"/>
      <c r="DO115" s="364"/>
      <c r="DP115" s="364"/>
      <c r="DQ115" s="364"/>
      <c r="DR115" s="364"/>
      <c r="DS115" s="364"/>
      <c r="DT115" s="364"/>
      <c r="DU115" s="364"/>
      <c r="DV115" s="364"/>
      <c r="DW115" s="364"/>
      <c r="DX115" s="364"/>
      <c r="DY115" s="364"/>
      <c r="DZ115" s="364"/>
      <c r="EA115" s="364"/>
      <c r="EB115" s="364"/>
      <c r="EC115" s="364"/>
      <c r="ED115" s="364"/>
      <c r="EE115" s="364"/>
      <c r="EF115" s="364"/>
      <c r="EG115" s="364"/>
      <c r="EH115" s="364"/>
      <c r="EI115" s="364"/>
      <c r="EJ115" s="364"/>
      <c r="EK115" s="364"/>
      <c r="EL115" s="364"/>
      <c r="EM115" s="364"/>
      <c r="EN115" s="364"/>
      <c r="EO115" s="364"/>
      <c r="EP115" s="364"/>
      <c r="EQ115" s="364"/>
      <c r="ER115" s="364"/>
      <c r="ES115" s="364"/>
      <c r="ET115" s="364"/>
      <c r="EU115" s="364"/>
      <c r="EV115" s="364"/>
      <c r="EW115" s="364"/>
      <c r="EX115" s="364"/>
      <c r="EY115" s="364"/>
      <c r="EZ115" s="364"/>
      <c r="FA115" s="364"/>
      <c r="FB115" s="364"/>
      <c r="FC115" s="364"/>
      <c r="FD115" s="364"/>
      <c r="FE115" s="364"/>
      <c r="FF115" s="364"/>
      <c r="FG115" s="364"/>
      <c r="FH115" s="364"/>
      <c r="FI115" s="364"/>
      <c r="FJ115" s="364"/>
      <c r="FK115" s="364"/>
      <c r="FL115" s="364"/>
      <c r="FM115" s="364"/>
      <c r="FN115" s="364"/>
      <c r="FO115" s="364"/>
      <c r="FP115" s="364"/>
      <c r="FQ115" s="364"/>
      <c r="FR115" s="364"/>
      <c r="FS115" s="364"/>
      <c r="FT115" s="364"/>
      <c r="FU115" s="364"/>
      <c r="FV115" s="364"/>
      <c r="FW115" s="364"/>
      <c r="FX115" s="364"/>
      <c r="FY115" s="364"/>
      <c r="FZ115" s="364"/>
      <c r="GA115" s="364"/>
      <c r="GB115" s="364"/>
      <c r="GC115" s="364"/>
      <c r="GD115" s="364"/>
      <c r="GE115" s="364"/>
      <c r="GF115" s="364"/>
      <c r="GG115" s="364"/>
      <c r="GH115" s="364"/>
      <c r="GI115" s="364"/>
      <c r="GJ115" s="364"/>
      <c r="GK115" s="364"/>
      <c r="GL115" s="364"/>
      <c r="GM115" s="364"/>
      <c r="GN115" s="364"/>
      <c r="GO115" s="364"/>
      <c r="GP115" s="364"/>
      <c r="GQ115" s="364"/>
      <c r="GR115" s="364"/>
      <c r="GS115" s="364"/>
      <c r="GT115" s="364"/>
      <c r="GU115" s="364"/>
      <c r="GV115" s="364"/>
      <c r="GW115" s="364"/>
      <c r="GX115" s="364"/>
      <c r="GY115" s="364"/>
      <c r="GZ115" s="364"/>
      <c r="HA115" s="364"/>
      <c r="HB115" s="364"/>
      <c r="HC115" s="364"/>
      <c r="HD115" s="364"/>
      <c r="HE115" s="364"/>
      <c r="HF115" s="364"/>
      <c r="HG115" s="364"/>
      <c r="HH115" s="364"/>
      <c r="HI115" s="364"/>
      <c r="HJ115" s="364"/>
      <c r="HK115" s="364"/>
      <c r="HL115" s="364"/>
      <c r="HM115" s="364"/>
      <c r="HN115" s="364"/>
      <c r="HO115" s="364"/>
      <c r="HP115" s="364"/>
      <c r="HQ115" s="364"/>
      <c r="HR115" s="364"/>
      <c r="HS115" s="364"/>
      <c r="HT115" s="364"/>
      <c r="HU115" s="364"/>
      <c r="HV115" s="364"/>
      <c r="HW115" s="364"/>
      <c r="HX115" s="364"/>
      <c r="HY115" s="364"/>
      <c r="HZ115" s="364"/>
      <c r="IA115" s="364"/>
      <c r="IB115" s="364"/>
      <c r="IC115" s="364"/>
      <c r="ID115" s="364"/>
      <c r="IE115" s="364"/>
      <c r="IF115" s="364"/>
      <c r="IG115" s="364"/>
      <c r="IH115" s="364"/>
      <c r="II115" s="364"/>
      <c r="IJ115" s="364"/>
      <c r="IK115" s="364"/>
      <c r="IL115" s="364"/>
      <c r="IM115" s="364"/>
      <c r="IN115" s="364"/>
      <c r="IO115" s="364"/>
      <c r="IP115" s="364"/>
      <c r="IQ115" s="364"/>
      <c r="IR115" s="364"/>
      <c r="IS115" s="364"/>
      <c r="IT115" s="364"/>
      <c r="IU115" s="364"/>
      <c r="IV115" s="364"/>
      <c r="IW115" s="364"/>
      <c r="IX115" s="364"/>
      <c r="IY115" s="364"/>
      <c r="IZ115" s="364"/>
      <c r="JA115" s="364"/>
      <c r="JB115" s="364"/>
      <c r="JC115" s="364"/>
      <c r="JD115" s="364"/>
      <c r="JE115" s="364"/>
      <c r="JF115" s="364"/>
      <c r="JG115" s="364"/>
      <c r="JH115" s="364"/>
      <c r="JI115" s="364"/>
      <c r="JJ115" s="364"/>
      <c r="JK115" s="364"/>
      <c r="JL115" s="364"/>
      <c r="JM115" s="364"/>
      <c r="JN115" s="364"/>
      <c r="JO115" s="364"/>
      <c r="JP115" s="364"/>
      <c r="JQ115" s="364"/>
      <c r="JR115" s="364"/>
      <c r="JS115" s="364"/>
      <c r="JT115" s="364"/>
      <c r="JU115" s="364"/>
      <c r="JV115" s="364"/>
      <c r="JW115" s="364"/>
      <c r="JX115" s="364"/>
      <c r="JY115" s="364"/>
      <c r="JZ115" s="364"/>
      <c r="KA115" s="364"/>
      <c r="KB115" s="364"/>
      <c r="KC115" s="364"/>
      <c r="KD115" s="364"/>
      <c r="KE115" s="364"/>
      <c r="KF115" s="364"/>
      <c r="KG115" s="364"/>
      <c r="KH115" s="364"/>
      <c r="KI115" s="364"/>
      <c r="KJ115" s="364"/>
      <c r="KK115" s="364"/>
      <c r="KL115" s="364"/>
      <c r="KM115" s="364"/>
      <c r="KN115" s="364"/>
      <c r="KO115" s="364"/>
      <c r="KP115" s="364"/>
      <c r="KQ115" s="364"/>
      <c r="KR115" s="364"/>
      <c r="KS115" s="364"/>
      <c r="KT115" s="364"/>
      <c r="KU115" s="364"/>
      <c r="KV115" s="364"/>
      <c r="KW115" s="364"/>
      <c r="KX115" s="364"/>
      <c r="KY115" s="364"/>
      <c r="KZ115" s="364"/>
      <c r="LA115" s="364"/>
      <c r="LB115" s="364"/>
      <c r="LC115" s="364"/>
      <c r="LD115" s="364"/>
      <c r="LE115" s="364"/>
      <c r="LF115" s="364"/>
      <c r="LG115" s="364"/>
      <c r="LH115" s="364"/>
      <c r="LI115" s="364"/>
      <c r="LJ115" s="364"/>
      <c r="LK115" s="364"/>
      <c r="LL115" s="364"/>
      <c r="LM115" s="364"/>
      <c r="LN115" s="364"/>
      <c r="LO115" s="364"/>
      <c r="LP115" s="364"/>
      <c r="LQ115" s="364"/>
      <c r="LR115" s="364"/>
      <c r="LS115" s="364"/>
      <c r="LT115" s="364"/>
      <c r="LU115" s="364"/>
      <c r="LV115" s="364"/>
      <c r="LW115" s="364"/>
      <c r="LX115" s="364"/>
      <c r="LY115" s="364"/>
      <c r="LZ115" s="364"/>
      <c r="MA115" s="364"/>
      <c r="MB115" s="364"/>
      <c r="MC115" s="364"/>
      <c r="MD115" s="364"/>
      <c r="ME115" s="364"/>
      <c r="MF115" s="364"/>
      <c r="MG115" s="364"/>
      <c r="MH115" s="364"/>
      <c r="MI115" s="364"/>
      <c r="MJ115" s="364"/>
      <c r="MK115" s="364"/>
      <c r="ML115" s="364"/>
      <c r="MM115" s="364"/>
      <c r="MN115" s="364"/>
      <c r="MO115" s="364"/>
      <c r="MP115" s="364"/>
      <c r="MQ115" s="364"/>
      <c r="MR115" s="364"/>
      <c r="MS115" s="364"/>
      <c r="MT115" s="364"/>
      <c r="MU115" s="364"/>
      <c r="MV115" s="364"/>
      <c r="MW115" s="364"/>
      <c r="MX115" s="364"/>
      <c r="MY115" s="364"/>
      <c r="MZ115" s="364"/>
      <c r="NA115" s="364"/>
      <c r="NB115" s="364"/>
      <c r="NC115" s="364"/>
      <c r="ND115" s="364"/>
      <c r="NE115" s="364"/>
      <c r="NF115" s="364"/>
      <c r="NG115" s="364"/>
      <c r="NH115" s="364"/>
      <c r="NI115" s="364"/>
      <c r="NJ115" s="364"/>
      <c r="NK115" s="364"/>
      <c r="NL115" s="364"/>
      <c r="NM115" s="364"/>
      <c r="NN115" s="364"/>
      <c r="NO115" s="364"/>
      <c r="NP115" s="364"/>
      <c r="NQ115" s="364"/>
      <c r="NR115" s="364"/>
      <c r="NS115" s="364"/>
      <c r="NT115" s="364"/>
      <c r="NU115" s="364"/>
      <c r="NV115" s="364"/>
      <c r="NW115" s="364"/>
      <c r="NX115" s="364"/>
      <c r="NY115" s="364"/>
      <c r="NZ115" s="364"/>
      <c r="OA115" s="364"/>
      <c r="OB115" s="364"/>
      <c r="OC115" s="364"/>
      <c r="OD115" s="364"/>
      <c r="OE115" s="364"/>
      <c r="OF115" s="364"/>
      <c r="OG115" s="364"/>
      <c r="OH115" s="364"/>
      <c r="OI115" s="364"/>
      <c r="OJ115" s="364"/>
      <c r="OK115" s="364"/>
      <c r="OL115" s="364"/>
      <c r="OM115" s="364"/>
      <c r="ON115" s="364"/>
      <c r="OO115" s="364"/>
      <c r="OP115" s="364"/>
      <c r="OQ115" s="364"/>
      <c r="OR115" s="364"/>
      <c r="OS115" s="364"/>
      <c r="OT115" s="364"/>
      <c r="OU115" s="364"/>
      <c r="OV115" s="364"/>
      <c r="OW115" s="364"/>
      <c r="OX115" s="364"/>
      <c r="OY115" s="364"/>
      <c r="OZ115" s="364"/>
      <c r="PA115" s="364"/>
      <c r="PB115" s="364"/>
      <c r="PC115" s="364"/>
      <c r="PD115" s="364"/>
      <c r="PE115" s="364"/>
      <c r="PF115" s="364"/>
      <c r="PG115" s="364"/>
      <c r="PH115" s="364"/>
      <c r="PI115" s="364"/>
      <c r="PJ115" s="364"/>
      <c r="PK115" s="364"/>
      <c r="PL115" s="364"/>
      <c r="PM115" s="364"/>
      <c r="PN115" s="364"/>
      <c r="PO115" s="364"/>
      <c r="PP115" s="364"/>
      <c r="PQ115" s="364"/>
      <c r="PR115" s="364"/>
      <c r="PS115" s="364"/>
      <c r="PT115" s="364"/>
      <c r="PU115" s="364"/>
      <c r="PV115" s="364"/>
      <c r="PW115" s="364"/>
      <c r="PX115" s="364"/>
      <c r="PY115" s="364"/>
      <c r="PZ115" s="364"/>
      <c r="QA115" s="364"/>
      <c r="QB115" s="364"/>
      <c r="QC115" s="364"/>
      <c r="QD115" s="364"/>
      <c r="QE115" s="364"/>
      <c r="QF115" s="364"/>
      <c r="QG115" s="364"/>
      <c r="QH115" s="364"/>
      <c r="QI115" s="364"/>
      <c r="QJ115" s="364"/>
      <c r="QK115" s="364"/>
      <c r="QL115" s="364"/>
      <c r="QM115" s="364"/>
      <c r="QN115" s="364"/>
      <c r="QO115" s="364"/>
      <c r="QP115" s="364"/>
      <c r="QQ115" s="364"/>
      <c r="QR115" s="364"/>
      <c r="QS115" s="364"/>
      <c r="QT115" s="364"/>
      <c r="QU115" s="364"/>
      <c r="QV115" s="364"/>
      <c r="QW115" s="364"/>
      <c r="QX115" s="364"/>
      <c r="QY115" s="364"/>
      <c r="QZ115" s="364"/>
      <c r="RA115" s="364"/>
      <c r="RB115" s="364"/>
      <c r="RC115" s="364"/>
      <c r="RD115" s="364"/>
      <c r="RE115" s="364"/>
      <c r="RF115" s="364"/>
      <c r="RG115" s="364"/>
      <c r="RH115" s="364"/>
      <c r="RI115" s="364"/>
      <c r="RJ115" s="364"/>
      <c r="RK115" s="364"/>
      <c r="RL115" s="364"/>
      <c r="RM115" s="364"/>
      <c r="RN115" s="364"/>
      <c r="RO115" s="364"/>
      <c r="RP115" s="364"/>
      <c r="RQ115" s="364"/>
      <c r="RR115" s="364"/>
      <c r="RS115" s="364"/>
      <c r="RT115" s="364"/>
      <c r="RU115" s="364"/>
      <c r="RV115" s="364"/>
      <c r="RW115" s="364"/>
      <c r="RX115" s="364"/>
      <c r="RY115" s="364"/>
      <c r="RZ115" s="364"/>
      <c r="SA115" s="364"/>
      <c r="SB115" s="364"/>
      <c r="SC115" s="364"/>
      <c r="SD115" s="364"/>
      <c r="SE115" s="364"/>
      <c r="SF115" s="364"/>
      <c r="SG115" s="364"/>
      <c r="SH115" s="364"/>
      <c r="SI115" s="364"/>
      <c r="SJ115" s="364"/>
      <c r="SK115" s="364"/>
      <c r="SL115" s="364"/>
      <c r="SM115" s="364"/>
      <c r="SN115" s="364"/>
      <c r="SO115" s="364"/>
      <c r="SP115" s="364"/>
      <c r="SQ115" s="364"/>
      <c r="SR115" s="364"/>
      <c r="SS115" s="364"/>
      <c r="ST115" s="364"/>
      <c r="SU115" s="364"/>
      <c r="SV115" s="364"/>
      <c r="SW115" s="364"/>
      <c r="SX115" s="364"/>
      <c r="SY115" s="364"/>
      <c r="SZ115" s="364"/>
      <c r="TA115" s="364"/>
      <c r="TB115" s="364"/>
      <c r="TC115" s="364"/>
      <c r="TD115" s="364"/>
      <c r="TE115" s="364"/>
      <c r="TF115" s="364"/>
      <c r="TG115" s="364"/>
      <c r="TH115" s="364"/>
      <c r="TI115" s="364"/>
      <c r="TJ115" s="364"/>
      <c r="TK115" s="364"/>
      <c r="TL115" s="364"/>
      <c r="TM115" s="364"/>
      <c r="TN115" s="364"/>
      <c r="TO115" s="364"/>
      <c r="TP115" s="364"/>
      <c r="TQ115" s="364"/>
      <c r="TR115" s="364"/>
      <c r="TS115" s="364"/>
      <c r="TT115" s="364"/>
      <c r="TU115" s="364"/>
      <c r="TV115" s="364"/>
      <c r="TW115" s="364"/>
      <c r="TX115" s="364"/>
      <c r="TY115" s="364"/>
      <c r="TZ115" s="364"/>
      <c r="UA115" s="364"/>
      <c r="UB115" s="364"/>
      <c r="UC115" s="364"/>
      <c r="UD115" s="364"/>
      <c r="UE115" s="364"/>
      <c r="UF115" s="364"/>
      <c r="UG115" s="364"/>
      <c r="UH115" s="364"/>
      <c r="UI115" s="364"/>
      <c r="UJ115" s="364"/>
      <c r="UK115" s="364"/>
      <c r="UL115" s="364"/>
      <c r="UM115" s="364"/>
      <c r="UN115" s="364"/>
      <c r="UO115" s="364"/>
      <c r="UP115" s="364"/>
      <c r="UQ115" s="364"/>
      <c r="UR115" s="364"/>
      <c r="US115" s="364"/>
      <c r="UT115" s="364"/>
      <c r="UU115" s="364"/>
      <c r="UV115" s="364"/>
      <c r="UW115" s="364"/>
      <c r="UX115" s="364"/>
      <c r="UY115" s="364"/>
      <c r="UZ115" s="364"/>
      <c r="VA115" s="364"/>
      <c r="VB115" s="364"/>
      <c r="VC115" s="364"/>
      <c r="VD115" s="364"/>
      <c r="VE115" s="364"/>
      <c r="VF115" s="364"/>
      <c r="VG115" s="364"/>
      <c r="VH115" s="364"/>
      <c r="VI115" s="364"/>
      <c r="VJ115" s="364"/>
      <c r="VK115" s="364"/>
      <c r="VL115" s="364"/>
      <c r="VM115" s="364"/>
      <c r="VN115" s="364"/>
      <c r="VO115" s="364"/>
      <c r="VP115" s="364"/>
      <c r="VQ115" s="364"/>
      <c r="VR115" s="364"/>
      <c r="VS115" s="364"/>
      <c r="VT115" s="364"/>
      <c r="VU115" s="364"/>
      <c r="VV115" s="364"/>
      <c r="VW115" s="364"/>
      <c r="VX115" s="364"/>
      <c r="VY115" s="364"/>
      <c r="VZ115" s="364"/>
      <c r="WA115" s="364"/>
      <c r="WB115" s="364"/>
      <c r="WC115" s="364"/>
      <c r="WD115" s="364"/>
      <c r="WE115" s="364"/>
      <c r="WF115" s="364"/>
      <c r="WG115" s="364"/>
      <c r="WH115" s="364"/>
      <c r="WI115" s="364"/>
      <c r="WJ115" s="364"/>
      <c r="WK115" s="364"/>
      <c r="WL115" s="364"/>
      <c r="WM115" s="364"/>
      <c r="WN115" s="364"/>
      <c r="WO115" s="364"/>
      <c r="WP115" s="364"/>
      <c r="WQ115" s="364"/>
      <c r="WR115" s="364"/>
      <c r="WS115" s="364"/>
      <c r="WT115" s="364"/>
      <c r="WU115" s="364"/>
      <c r="WV115" s="364"/>
      <c r="WW115" s="364"/>
      <c r="WX115" s="364"/>
      <c r="WY115" s="364"/>
      <c r="WZ115" s="364"/>
      <c r="XA115" s="364"/>
      <c r="XB115" s="364"/>
      <c r="XC115" s="364"/>
      <c r="XD115" s="364"/>
      <c r="XE115" s="364"/>
      <c r="XF115" s="364"/>
      <c r="XG115" s="364"/>
      <c r="XH115" s="364"/>
      <c r="XI115" s="364"/>
      <c r="XJ115" s="364"/>
      <c r="XK115" s="364"/>
      <c r="XL115" s="364"/>
      <c r="XM115" s="364"/>
      <c r="XN115" s="364"/>
      <c r="XO115" s="364"/>
      <c r="XP115" s="364"/>
      <c r="XQ115" s="364"/>
      <c r="XR115" s="364"/>
      <c r="XS115" s="364"/>
      <c r="XT115" s="364"/>
      <c r="XU115" s="364"/>
      <c r="XV115" s="364"/>
      <c r="XW115" s="364"/>
      <c r="XX115" s="364"/>
      <c r="XY115" s="364"/>
      <c r="XZ115" s="364"/>
      <c r="YA115" s="364"/>
      <c r="YB115" s="364"/>
      <c r="YC115" s="364"/>
      <c r="YD115" s="364"/>
      <c r="YE115" s="364"/>
      <c r="YF115" s="364"/>
      <c r="YG115" s="364"/>
      <c r="YH115" s="364"/>
      <c r="YI115" s="364"/>
      <c r="YJ115" s="364"/>
      <c r="YK115" s="364"/>
      <c r="YL115" s="364"/>
      <c r="YM115" s="364"/>
      <c r="YN115" s="364"/>
      <c r="YO115" s="364"/>
      <c r="YP115" s="364"/>
      <c r="YQ115" s="364"/>
      <c r="YR115" s="364"/>
      <c r="YS115" s="364"/>
      <c r="YT115" s="364"/>
      <c r="YU115" s="364"/>
      <c r="YV115" s="364"/>
      <c r="YW115" s="364"/>
      <c r="YX115" s="364"/>
      <c r="YY115" s="364"/>
      <c r="YZ115" s="364"/>
      <c r="ZA115" s="364"/>
      <c r="ZB115" s="364"/>
      <c r="ZC115" s="364"/>
      <c r="ZD115" s="364"/>
      <c r="ZE115" s="364"/>
      <c r="ZF115" s="364"/>
      <c r="ZG115" s="364"/>
      <c r="ZH115" s="364"/>
      <c r="ZI115" s="364"/>
      <c r="ZJ115" s="364"/>
      <c r="ZK115" s="364"/>
      <c r="ZL115" s="364"/>
      <c r="ZM115" s="364"/>
      <c r="ZN115" s="364"/>
      <c r="ZO115" s="364"/>
      <c r="ZP115" s="364"/>
      <c r="ZQ115" s="364"/>
      <c r="ZR115" s="364"/>
      <c r="ZS115" s="364"/>
      <c r="ZT115" s="364"/>
      <c r="ZU115" s="364"/>
      <c r="ZV115" s="364"/>
      <c r="ZW115" s="364"/>
      <c r="ZX115" s="364"/>
      <c r="ZY115" s="364"/>
      <c r="ZZ115" s="364"/>
      <c r="AAA115" s="364"/>
      <c r="AAB115" s="364"/>
      <c r="AAC115" s="364"/>
      <c r="AAD115" s="364"/>
      <c r="AAE115" s="364"/>
      <c r="AAF115" s="364"/>
      <c r="AAG115" s="364"/>
      <c r="AAH115" s="364"/>
      <c r="AAI115" s="364"/>
      <c r="AAJ115" s="364"/>
      <c r="AAK115" s="364"/>
      <c r="AAL115" s="364"/>
      <c r="AAM115" s="364"/>
      <c r="AAN115" s="364"/>
      <c r="AAO115" s="364"/>
      <c r="AAP115" s="364"/>
      <c r="AAQ115" s="364"/>
      <c r="AAR115" s="364"/>
      <c r="AAS115" s="364"/>
      <c r="AAT115" s="364"/>
      <c r="AAU115" s="364"/>
      <c r="AAV115" s="364"/>
      <c r="AAW115" s="364"/>
      <c r="AAX115" s="364"/>
      <c r="AAY115" s="364"/>
      <c r="AAZ115" s="364"/>
      <c r="ABA115" s="364"/>
      <c r="ABB115" s="364"/>
      <c r="ABC115" s="364"/>
      <c r="ABD115" s="364"/>
      <c r="ABE115" s="364"/>
      <c r="ABF115" s="364"/>
      <c r="ABG115" s="364"/>
      <c r="ABH115" s="364"/>
      <c r="ABI115" s="364"/>
      <c r="ABJ115" s="364"/>
      <c r="ABK115" s="364"/>
      <c r="ABL115" s="364"/>
      <c r="ABM115" s="364"/>
      <c r="ABN115" s="364"/>
      <c r="ABO115" s="364"/>
      <c r="ABP115" s="364"/>
      <c r="ABQ115" s="364"/>
      <c r="ABR115" s="364"/>
      <c r="ABS115" s="364"/>
      <c r="ABT115" s="364"/>
      <c r="ABU115" s="364"/>
      <c r="ABV115" s="364"/>
      <c r="ABW115" s="364"/>
      <c r="ABX115" s="364"/>
      <c r="ABY115" s="364"/>
      <c r="ABZ115" s="364"/>
      <c r="ACA115" s="364"/>
      <c r="ACB115" s="364"/>
      <c r="ACC115" s="364"/>
      <c r="ACD115" s="364"/>
      <c r="ACE115" s="364"/>
      <c r="ACF115" s="364"/>
      <c r="ACG115" s="364"/>
      <c r="ACH115" s="364"/>
      <c r="ACI115" s="364"/>
      <c r="ACJ115" s="364"/>
      <c r="ACK115" s="364"/>
      <c r="ACL115" s="364"/>
      <c r="ACM115" s="364"/>
      <c r="ACN115" s="364"/>
      <c r="ACO115" s="364"/>
      <c r="ACP115" s="364"/>
      <c r="ACQ115" s="364"/>
      <c r="ACR115" s="364"/>
      <c r="ACS115" s="364"/>
      <c r="ACT115" s="364"/>
      <c r="ACU115" s="364"/>
      <c r="ACV115" s="364"/>
      <c r="ACW115" s="364"/>
      <c r="ACX115" s="364"/>
      <c r="ACY115" s="364"/>
      <c r="ACZ115" s="364"/>
      <c r="ADA115" s="364"/>
      <c r="ADB115" s="364"/>
      <c r="ADC115" s="364"/>
      <c r="ADD115" s="364"/>
      <c r="ADE115" s="364"/>
      <c r="ADF115" s="364"/>
      <c r="ADG115" s="364"/>
      <c r="ADH115" s="364"/>
      <c r="ADI115" s="364"/>
      <c r="ADJ115" s="364"/>
      <c r="ADK115" s="364"/>
      <c r="ADL115" s="364"/>
      <c r="ADM115" s="364"/>
      <c r="ADN115" s="364"/>
      <c r="ADO115" s="364"/>
      <c r="ADP115" s="364"/>
      <c r="ADQ115" s="364"/>
      <c r="ADR115" s="364"/>
      <c r="ADS115" s="364"/>
      <c r="ADT115" s="364"/>
      <c r="ADU115" s="364"/>
      <c r="ADV115" s="364"/>
      <c r="ADW115" s="364"/>
      <c r="ADX115" s="364"/>
      <c r="ADY115" s="364"/>
      <c r="ADZ115" s="364"/>
      <c r="AEA115" s="364"/>
      <c r="AEB115" s="364"/>
      <c r="AEC115" s="364"/>
      <c r="AED115" s="364"/>
      <c r="AEE115" s="364"/>
      <c r="AEF115" s="364"/>
      <c r="AEG115" s="364"/>
      <c r="AEH115" s="364"/>
      <c r="AEI115" s="364"/>
      <c r="AEJ115" s="364"/>
      <c r="AEK115" s="364"/>
      <c r="AEL115" s="364"/>
      <c r="AEM115" s="364"/>
      <c r="AEN115" s="364"/>
      <c r="AEO115" s="364"/>
      <c r="AEP115" s="364"/>
      <c r="AEQ115" s="364"/>
      <c r="AER115" s="364"/>
      <c r="AES115" s="364"/>
      <c r="AET115" s="364"/>
      <c r="AEU115" s="364"/>
      <c r="AEV115" s="364"/>
      <c r="AEW115" s="364"/>
      <c r="AEX115" s="364"/>
      <c r="AEY115" s="364"/>
      <c r="AEZ115" s="364"/>
      <c r="AFA115" s="364"/>
      <c r="AFB115" s="364"/>
      <c r="AFC115" s="364"/>
      <c r="AFD115" s="364"/>
      <c r="AFE115" s="364"/>
      <c r="AFF115" s="364"/>
      <c r="AFG115" s="364"/>
      <c r="AFH115" s="364"/>
      <c r="AFI115" s="364"/>
      <c r="AFJ115" s="364"/>
      <c r="AFK115" s="364"/>
      <c r="AFL115" s="364"/>
      <c r="AFM115" s="364"/>
      <c r="AFN115" s="364"/>
      <c r="AFO115" s="364"/>
      <c r="AFP115" s="364"/>
      <c r="AFQ115" s="364"/>
      <c r="AFR115" s="364"/>
      <c r="AFS115" s="364"/>
      <c r="AFT115" s="364"/>
      <c r="AFU115" s="364"/>
      <c r="AFV115" s="364"/>
      <c r="AFW115" s="364"/>
      <c r="AFX115" s="364"/>
      <c r="AFY115" s="364"/>
      <c r="AFZ115" s="364"/>
      <c r="AGA115" s="364"/>
      <c r="AGB115" s="364"/>
      <c r="AGC115" s="364"/>
      <c r="AGD115" s="364"/>
      <c r="AGE115" s="364"/>
      <c r="AGF115" s="364"/>
      <c r="AGG115" s="364"/>
      <c r="AGH115" s="364"/>
      <c r="AGI115" s="364"/>
      <c r="AGJ115" s="364"/>
      <c r="AGK115" s="364"/>
      <c r="AGL115" s="364"/>
      <c r="AGM115" s="364"/>
      <c r="AGN115" s="364"/>
      <c r="AGO115" s="364"/>
      <c r="AGP115" s="364"/>
      <c r="AGQ115" s="364"/>
      <c r="AGR115" s="364"/>
      <c r="AGS115" s="364"/>
      <c r="AGT115" s="364"/>
      <c r="AGU115" s="364"/>
      <c r="AGV115" s="364"/>
      <c r="AGW115" s="364"/>
      <c r="AGX115" s="364"/>
      <c r="AGY115" s="364"/>
      <c r="AGZ115" s="364"/>
      <c r="AHA115" s="364"/>
      <c r="AHB115" s="364"/>
      <c r="AHC115" s="364"/>
      <c r="AHD115" s="364"/>
      <c r="AHE115" s="364"/>
      <c r="AHF115" s="364"/>
      <c r="AHG115" s="364"/>
      <c r="AHH115" s="364"/>
      <c r="AHI115" s="364"/>
      <c r="AHJ115" s="364"/>
      <c r="AHK115" s="364"/>
      <c r="AHL115" s="364"/>
      <c r="AHM115" s="364"/>
      <c r="AHN115" s="364"/>
      <c r="AHO115" s="364"/>
      <c r="AHP115" s="364"/>
      <c r="AHQ115" s="364"/>
      <c r="AHR115" s="364"/>
      <c r="AHS115" s="364"/>
      <c r="AHT115" s="364"/>
      <c r="AHU115" s="364"/>
      <c r="AHV115" s="364"/>
      <c r="AHW115" s="364"/>
      <c r="AHX115" s="364"/>
      <c r="AHY115" s="364"/>
      <c r="AHZ115" s="364"/>
      <c r="AIA115" s="364"/>
      <c r="AIB115" s="364"/>
      <c r="AIC115" s="364"/>
      <c r="AID115" s="364"/>
      <c r="AIE115" s="364"/>
      <c r="AIF115" s="364"/>
      <c r="AIG115" s="364"/>
      <c r="AIH115" s="364"/>
      <c r="AII115" s="364"/>
      <c r="AIJ115" s="364"/>
      <c r="AIK115" s="364"/>
      <c r="AIL115" s="364"/>
      <c r="AIM115" s="364"/>
      <c r="AIN115" s="364"/>
      <c r="AIO115" s="364"/>
      <c r="AIP115" s="364"/>
      <c r="AIQ115" s="364"/>
      <c r="AIR115" s="364"/>
      <c r="AIS115" s="364"/>
      <c r="AIT115" s="364"/>
      <c r="AIU115" s="364"/>
      <c r="AIV115" s="364"/>
      <c r="AIW115" s="364"/>
      <c r="AIX115" s="364"/>
      <c r="AIY115" s="364"/>
      <c r="AIZ115" s="364"/>
      <c r="AJA115" s="364"/>
      <c r="AJB115" s="364"/>
      <c r="AJC115" s="364"/>
      <c r="AJD115" s="364"/>
      <c r="AJE115" s="364"/>
      <c r="AJF115" s="364"/>
      <c r="AJG115" s="364"/>
      <c r="AJH115" s="364"/>
      <c r="AJI115" s="364"/>
      <c r="AJJ115" s="364"/>
      <c r="AJK115" s="364"/>
      <c r="AJL115" s="364"/>
      <c r="AJM115" s="364"/>
      <c r="AJN115" s="364"/>
      <c r="AJO115" s="364"/>
      <c r="AJP115" s="364"/>
      <c r="AJQ115" s="364"/>
      <c r="AJR115" s="364"/>
      <c r="AJS115" s="364"/>
      <c r="AJT115" s="364"/>
      <c r="AJU115" s="364"/>
      <c r="AJV115" s="364"/>
      <c r="AJW115" s="364"/>
      <c r="AJX115" s="364"/>
      <c r="AJY115" s="364"/>
      <c r="AJZ115" s="364"/>
      <c r="AKA115" s="364"/>
      <c r="AKB115" s="364"/>
      <c r="AKC115" s="364"/>
      <c r="AKD115" s="364"/>
      <c r="AKE115" s="364"/>
      <c r="AKF115" s="364"/>
      <c r="AKG115" s="364"/>
      <c r="AKH115" s="364"/>
      <c r="AKI115" s="364"/>
      <c r="AKJ115" s="364"/>
      <c r="AKK115" s="364"/>
      <c r="AKL115" s="364"/>
      <c r="AKM115" s="364"/>
      <c r="AKN115" s="364"/>
      <c r="AKO115" s="364"/>
      <c r="AKP115" s="364"/>
      <c r="AKQ115" s="364"/>
      <c r="AKR115" s="364"/>
      <c r="AKS115" s="364"/>
      <c r="AKT115" s="364"/>
      <c r="AKU115" s="364"/>
      <c r="AKV115" s="364"/>
      <c r="AKW115" s="364"/>
      <c r="AKX115" s="364"/>
      <c r="AKY115" s="364"/>
      <c r="AKZ115" s="364"/>
      <c r="ALA115" s="364"/>
      <c r="ALB115" s="364"/>
      <c r="ALC115" s="364"/>
      <c r="ALD115" s="364"/>
      <c r="ALE115" s="364"/>
      <c r="ALF115" s="364"/>
      <c r="ALG115" s="364"/>
      <c r="ALH115" s="364"/>
      <c r="ALI115" s="364"/>
      <c r="ALJ115" s="364"/>
      <c r="ALK115" s="364"/>
      <c r="ALL115" s="364"/>
      <c r="ALM115" s="364"/>
      <c r="ALN115" s="364"/>
      <c r="ALO115" s="364"/>
      <c r="ALP115" s="364"/>
      <c r="ALQ115" s="364"/>
      <c r="ALR115" s="364"/>
      <c r="ALS115" s="364"/>
      <c r="ALT115" s="364"/>
      <c r="ALU115" s="364"/>
      <c r="ALV115" s="364"/>
      <c r="ALW115" s="364"/>
      <c r="ALX115" s="364"/>
      <c r="ALY115" s="364"/>
      <c r="ALZ115" s="364"/>
      <c r="AMA115" s="364"/>
      <c r="AMB115" s="364"/>
      <c r="AMC115" s="364"/>
      <c r="AMD115" s="364"/>
      <c r="AME115" s="364"/>
      <c r="AMF115" s="364"/>
      <c r="AMG115" s="364"/>
      <c r="AMH115" s="364"/>
      <c r="AMI115" s="364"/>
      <c r="AMJ115" s="364"/>
      <c r="AMK115" s="364"/>
      <c r="AML115" s="364"/>
      <c r="AMM115" s="364"/>
      <c r="AMN115" s="364"/>
      <c r="AMO115" s="364"/>
      <c r="AMP115" s="364"/>
      <c r="AMQ115" s="364"/>
      <c r="AMR115" s="364"/>
      <c r="AMS115" s="364"/>
      <c r="AMT115" s="364"/>
      <c r="AMU115" s="364"/>
      <c r="AMV115" s="364"/>
      <c r="AMW115" s="364"/>
      <c r="AMX115" s="364"/>
      <c r="AMY115" s="364"/>
      <c r="AMZ115" s="364"/>
      <c r="ANA115" s="364"/>
      <c r="ANB115" s="364"/>
      <c r="ANC115" s="364"/>
      <c r="AND115" s="364"/>
      <c r="ANE115" s="364"/>
      <c r="ANF115" s="364"/>
      <c r="ANG115" s="364"/>
      <c r="ANH115" s="364"/>
      <c r="ANI115" s="364"/>
      <c r="ANJ115" s="364"/>
      <c r="ANK115" s="364"/>
      <c r="ANL115" s="364"/>
      <c r="ANM115" s="364"/>
      <c r="ANN115" s="364"/>
      <c r="ANO115" s="364"/>
      <c r="ANP115" s="364"/>
      <c r="ANQ115" s="364"/>
      <c r="ANR115" s="364"/>
      <c r="ANS115" s="364"/>
      <c r="ANT115" s="364"/>
      <c r="ANU115" s="364"/>
      <c r="ANV115" s="364"/>
      <c r="ANW115" s="364"/>
      <c r="ANX115" s="364"/>
      <c r="ANY115" s="364"/>
      <c r="ANZ115" s="364"/>
      <c r="AOA115" s="364"/>
      <c r="AOB115" s="364"/>
      <c r="AOC115" s="364"/>
      <c r="AOD115" s="364"/>
      <c r="AOE115" s="364"/>
      <c r="AOF115" s="364"/>
      <c r="AOG115" s="364"/>
      <c r="AOH115" s="364"/>
      <c r="AOI115" s="364"/>
      <c r="AOJ115" s="364"/>
      <c r="AOK115" s="364"/>
      <c r="AOL115" s="364"/>
      <c r="AOM115" s="364"/>
      <c r="AON115" s="364"/>
      <c r="AOO115" s="364"/>
      <c r="AOP115" s="364"/>
      <c r="AOQ115" s="364"/>
      <c r="AOR115" s="364"/>
      <c r="AOS115" s="364"/>
      <c r="AOT115" s="364"/>
      <c r="AOU115" s="364"/>
      <c r="AOV115" s="364"/>
      <c r="AOW115" s="364"/>
      <c r="AOX115" s="364"/>
      <c r="AOY115" s="364"/>
      <c r="AOZ115" s="364"/>
      <c r="APA115" s="364"/>
      <c r="APB115" s="364"/>
      <c r="APC115" s="364"/>
      <c r="APD115" s="364"/>
      <c r="APE115" s="364"/>
      <c r="APF115" s="364"/>
      <c r="APG115" s="364"/>
      <c r="APH115" s="364"/>
      <c r="API115" s="364"/>
      <c r="APJ115" s="364"/>
      <c r="APK115" s="364"/>
      <c r="APL115" s="364"/>
      <c r="APM115" s="364"/>
      <c r="APN115" s="364"/>
      <c r="APO115" s="364"/>
      <c r="APP115" s="364"/>
      <c r="APQ115" s="364"/>
      <c r="APR115" s="364"/>
      <c r="APS115" s="364"/>
      <c r="APT115" s="364"/>
      <c r="APU115" s="364"/>
      <c r="APV115" s="364"/>
      <c r="APW115" s="364"/>
      <c r="APX115" s="364"/>
      <c r="APY115" s="364"/>
      <c r="APZ115" s="364"/>
      <c r="AQA115" s="364"/>
      <c r="AQB115" s="364"/>
      <c r="AQC115" s="364"/>
      <c r="AQD115" s="364"/>
      <c r="AQE115" s="364"/>
      <c r="AQF115" s="364"/>
      <c r="AQG115" s="364"/>
      <c r="AQH115" s="364"/>
      <c r="AQI115" s="364"/>
      <c r="AQJ115" s="364"/>
      <c r="AQK115" s="364"/>
      <c r="AQL115" s="364"/>
      <c r="AQM115" s="364"/>
      <c r="AQN115" s="364"/>
      <c r="AQO115" s="364"/>
      <c r="AQP115" s="364"/>
      <c r="AQQ115" s="364"/>
      <c r="AQR115" s="364"/>
      <c r="AQS115" s="364"/>
      <c r="AQT115" s="364"/>
      <c r="AQU115" s="364"/>
      <c r="AQV115" s="364"/>
      <c r="AQW115" s="364"/>
      <c r="AQX115" s="364"/>
      <c r="AQY115" s="364"/>
      <c r="AQZ115" s="364"/>
      <c r="ARA115" s="364"/>
      <c r="ARB115" s="364"/>
      <c r="ARC115" s="364"/>
      <c r="ARD115" s="364"/>
      <c r="ARE115" s="364"/>
      <c r="ARF115" s="364"/>
      <c r="ARG115" s="364"/>
      <c r="ARH115" s="364"/>
      <c r="ARI115" s="364"/>
      <c r="ARJ115" s="364"/>
      <c r="ARK115" s="364"/>
      <c r="ARL115" s="364"/>
      <c r="ARM115" s="364"/>
      <c r="ARN115" s="364"/>
      <c r="ARO115" s="364"/>
      <c r="ARP115" s="364"/>
      <c r="ARQ115" s="364"/>
      <c r="ARR115" s="364"/>
      <c r="ARS115" s="364"/>
      <c r="ART115" s="364"/>
      <c r="ARU115" s="364"/>
      <c r="ARV115" s="364"/>
      <c r="ARW115" s="364"/>
      <c r="ARX115" s="364"/>
      <c r="ARY115" s="364"/>
      <c r="ARZ115" s="364"/>
      <c r="ASA115" s="364"/>
      <c r="ASB115" s="364"/>
      <c r="ASC115" s="364"/>
      <c r="ASD115" s="364"/>
      <c r="ASE115" s="364"/>
      <c r="ASF115" s="364"/>
      <c r="ASG115" s="364"/>
      <c r="ASH115" s="364"/>
      <c r="ASI115" s="364"/>
      <c r="ASJ115" s="364"/>
      <c r="ASK115" s="364"/>
      <c r="ASL115" s="364"/>
      <c r="ASM115" s="364"/>
      <c r="ASN115" s="364"/>
      <c r="ASO115" s="364"/>
      <c r="ASP115" s="364"/>
      <c r="ASQ115" s="364"/>
      <c r="ASR115" s="364"/>
      <c r="ASS115" s="364"/>
      <c r="AST115" s="364"/>
      <c r="ASU115" s="364"/>
      <c r="ASV115" s="364"/>
      <c r="ASW115" s="364"/>
      <c r="ASX115" s="364"/>
      <c r="ASY115" s="364"/>
      <c r="ASZ115" s="364"/>
      <c r="ATA115" s="364"/>
      <c r="ATB115" s="364"/>
      <c r="ATC115" s="364"/>
      <c r="ATD115" s="364"/>
      <c r="ATE115" s="364"/>
      <c r="ATF115" s="364"/>
      <c r="ATG115" s="364"/>
      <c r="ATH115" s="364"/>
      <c r="ATI115" s="364"/>
      <c r="ATJ115" s="364"/>
      <c r="ATK115" s="364"/>
      <c r="ATL115" s="364"/>
      <c r="ATM115" s="364"/>
      <c r="ATN115" s="364"/>
      <c r="ATO115" s="364"/>
      <c r="ATP115" s="364"/>
      <c r="ATQ115" s="364"/>
      <c r="ATR115" s="364"/>
      <c r="ATS115" s="364"/>
      <c r="ATT115" s="364"/>
      <c r="ATU115" s="364"/>
      <c r="ATV115" s="364"/>
      <c r="ATW115" s="364"/>
      <c r="ATX115" s="364"/>
      <c r="ATY115" s="364"/>
      <c r="ATZ115" s="364"/>
      <c r="AUA115" s="364"/>
      <c r="AUB115" s="364"/>
      <c r="AUC115" s="364"/>
      <c r="AUD115" s="364"/>
      <c r="AUE115" s="364"/>
      <c r="AUF115" s="364"/>
      <c r="AUG115" s="364"/>
      <c r="AUH115" s="364"/>
      <c r="AUI115" s="364"/>
      <c r="AUJ115" s="364"/>
      <c r="AUK115" s="364"/>
      <c r="AUL115" s="364"/>
      <c r="AUM115" s="364"/>
      <c r="AUN115" s="364"/>
      <c r="AUO115" s="364"/>
      <c r="AUP115" s="364"/>
      <c r="AUQ115" s="364"/>
      <c r="AUR115" s="364"/>
      <c r="AUS115" s="364"/>
      <c r="AUT115" s="364"/>
      <c r="AUU115" s="364"/>
      <c r="AUV115" s="364"/>
      <c r="AUW115" s="364"/>
      <c r="AUX115" s="364"/>
      <c r="AUY115" s="364"/>
      <c r="AUZ115" s="364"/>
      <c r="AVA115" s="364"/>
      <c r="AVB115" s="364"/>
      <c r="AVC115" s="364"/>
      <c r="AVD115" s="364"/>
      <c r="AVE115" s="364"/>
      <c r="AVF115" s="364"/>
      <c r="AVG115" s="364"/>
      <c r="AVH115" s="364"/>
      <c r="AVI115" s="364"/>
      <c r="AVJ115" s="364"/>
      <c r="AVK115" s="364"/>
      <c r="AVL115" s="364"/>
      <c r="AVM115" s="364"/>
      <c r="AVN115" s="364"/>
      <c r="AVO115" s="364"/>
      <c r="AVP115" s="364"/>
      <c r="AVQ115" s="364"/>
      <c r="AVR115" s="364"/>
      <c r="AVS115" s="364"/>
      <c r="AVT115" s="364"/>
      <c r="AVU115" s="364"/>
      <c r="AVV115" s="364"/>
      <c r="AVW115" s="364"/>
      <c r="AVX115" s="364"/>
      <c r="AVY115" s="364"/>
      <c r="AVZ115" s="364"/>
      <c r="AWA115" s="364"/>
      <c r="AWB115" s="364"/>
      <c r="AWC115" s="364"/>
      <c r="AWD115" s="364"/>
      <c r="AWE115" s="364"/>
      <c r="AWF115" s="364"/>
      <c r="AWG115" s="364"/>
      <c r="AWH115" s="364"/>
      <c r="AWI115" s="364"/>
      <c r="AWJ115" s="364"/>
      <c r="AWK115" s="364"/>
      <c r="AWL115" s="364"/>
      <c r="AWM115" s="364"/>
      <c r="AWN115" s="364"/>
      <c r="AWO115" s="364"/>
      <c r="AWP115" s="364"/>
      <c r="AWQ115" s="364"/>
      <c r="AWR115" s="364"/>
      <c r="AWS115" s="364"/>
      <c r="AWT115" s="364"/>
      <c r="AWU115" s="364"/>
      <c r="AWV115" s="364"/>
      <c r="AWW115" s="364"/>
      <c r="AWX115" s="364"/>
      <c r="AWY115" s="364"/>
      <c r="AWZ115" s="364"/>
      <c r="AXA115" s="364"/>
      <c r="AXB115" s="364"/>
      <c r="AXC115" s="364"/>
      <c r="AXD115" s="364"/>
      <c r="AXE115" s="364"/>
      <c r="AXF115" s="364"/>
      <c r="AXG115" s="364"/>
      <c r="AXH115" s="364"/>
      <c r="AXI115" s="364"/>
      <c r="AXJ115" s="364"/>
      <c r="AXK115" s="364"/>
      <c r="AXL115" s="364"/>
      <c r="AXM115" s="364"/>
      <c r="AXN115" s="364"/>
      <c r="AXO115" s="364"/>
      <c r="AXP115" s="364"/>
      <c r="AXQ115" s="364"/>
      <c r="AXR115" s="364"/>
      <c r="AXS115" s="364"/>
      <c r="AXT115" s="364"/>
      <c r="AXU115" s="364"/>
      <c r="AXV115" s="364"/>
      <c r="AXW115" s="364"/>
      <c r="AXX115" s="364"/>
      <c r="AXY115" s="364"/>
      <c r="AXZ115" s="364"/>
      <c r="AYA115" s="364"/>
      <c r="AYB115" s="364"/>
      <c r="AYC115" s="364"/>
      <c r="AYD115" s="364"/>
      <c r="AYE115" s="364"/>
      <c r="AYF115" s="364"/>
      <c r="AYG115" s="364"/>
      <c r="AYH115" s="364"/>
      <c r="AYI115" s="364"/>
      <c r="AYJ115" s="364"/>
      <c r="AYK115" s="364"/>
      <c r="AYL115" s="364"/>
      <c r="AYM115" s="364"/>
      <c r="AYN115" s="364"/>
      <c r="AYO115" s="364"/>
      <c r="AYP115" s="364"/>
      <c r="AYQ115" s="364"/>
      <c r="AYR115" s="364"/>
      <c r="AYS115" s="364"/>
      <c r="AYT115" s="364"/>
      <c r="AYU115" s="364"/>
      <c r="AYV115" s="364"/>
      <c r="AYW115" s="364"/>
      <c r="AYX115" s="364"/>
      <c r="AYY115" s="364"/>
      <c r="AYZ115" s="364"/>
      <c r="AZA115" s="364"/>
      <c r="AZB115" s="364"/>
      <c r="AZC115" s="364"/>
      <c r="AZD115" s="364"/>
      <c r="AZE115" s="364"/>
      <c r="AZF115" s="364"/>
      <c r="AZG115" s="364"/>
      <c r="AZH115" s="364"/>
      <c r="AZI115" s="364"/>
      <c r="AZJ115" s="364"/>
      <c r="AZK115" s="364"/>
      <c r="AZL115" s="364"/>
      <c r="AZM115" s="364"/>
      <c r="AZN115" s="364"/>
      <c r="AZO115" s="364"/>
      <c r="AZP115" s="364"/>
      <c r="AZQ115" s="364"/>
      <c r="AZR115" s="364"/>
      <c r="AZS115" s="364"/>
      <c r="AZT115" s="364"/>
      <c r="AZU115" s="364"/>
      <c r="AZV115" s="364"/>
      <c r="AZW115" s="364"/>
      <c r="AZX115" s="364"/>
      <c r="AZY115" s="364"/>
      <c r="AZZ115" s="364"/>
      <c r="BAA115" s="364"/>
      <c r="BAB115" s="364"/>
      <c r="BAC115" s="364"/>
      <c r="BAD115" s="364"/>
      <c r="BAE115" s="364"/>
      <c r="BAF115" s="364"/>
      <c r="BAG115" s="364"/>
      <c r="BAH115" s="364"/>
      <c r="BAI115" s="364"/>
      <c r="BAJ115" s="364"/>
      <c r="BAK115" s="364"/>
      <c r="BAL115" s="364"/>
      <c r="BAM115" s="364"/>
      <c r="BAN115" s="364"/>
      <c r="BAO115" s="364"/>
      <c r="BAP115" s="364"/>
      <c r="BAQ115" s="364"/>
      <c r="BAR115" s="364"/>
      <c r="BAS115" s="364"/>
      <c r="BAT115" s="364"/>
      <c r="BAU115" s="364"/>
      <c r="BAV115" s="364"/>
      <c r="BAW115" s="364"/>
      <c r="BAX115" s="364"/>
      <c r="BAY115" s="364"/>
      <c r="BAZ115" s="364"/>
      <c r="BBA115" s="364"/>
      <c r="BBB115" s="364"/>
      <c r="BBC115" s="364"/>
      <c r="BBD115" s="364"/>
      <c r="BBE115" s="364"/>
      <c r="BBF115" s="364"/>
      <c r="BBG115" s="364"/>
      <c r="BBH115" s="364"/>
      <c r="BBI115" s="364"/>
      <c r="BBJ115" s="364"/>
      <c r="BBK115" s="364"/>
      <c r="BBL115" s="364"/>
      <c r="BBM115" s="364"/>
      <c r="BBN115" s="364"/>
      <c r="BBO115" s="364"/>
      <c r="BBP115" s="364"/>
      <c r="BBQ115" s="364"/>
      <c r="BBR115" s="364"/>
      <c r="BBS115" s="364"/>
      <c r="BBT115" s="364"/>
      <c r="BBU115" s="364"/>
      <c r="BBV115" s="364"/>
      <c r="BBW115" s="364"/>
      <c r="BBX115" s="364"/>
      <c r="BBY115" s="364"/>
      <c r="BBZ115" s="364"/>
      <c r="BCA115" s="364"/>
      <c r="BCB115" s="364"/>
      <c r="BCC115" s="364"/>
      <c r="BCD115" s="364"/>
      <c r="BCE115" s="364"/>
      <c r="BCF115" s="364"/>
      <c r="BCG115" s="364"/>
      <c r="BCH115" s="364"/>
      <c r="BCI115" s="364"/>
      <c r="BCJ115" s="364"/>
      <c r="BCK115" s="364"/>
      <c r="BCL115" s="364"/>
      <c r="BCM115" s="364"/>
      <c r="BCN115" s="364"/>
      <c r="BCO115" s="364"/>
      <c r="BCP115" s="364"/>
      <c r="BCQ115" s="364"/>
      <c r="BCR115" s="364"/>
      <c r="BCS115" s="364"/>
      <c r="BCT115" s="364"/>
      <c r="BCU115" s="364"/>
      <c r="BCV115" s="364"/>
      <c r="BCW115" s="364"/>
      <c r="BCX115" s="364"/>
      <c r="BCY115" s="364"/>
      <c r="BCZ115" s="364"/>
      <c r="BDA115" s="364"/>
      <c r="BDB115" s="364"/>
      <c r="BDC115" s="364"/>
      <c r="BDD115" s="364"/>
      <c r="BDE115" s="364"/>
      <c r="BDF115" s="364"/>
      <c r="BDG115" s="364"/>
      <c r="BDH115" s="364"/>
      <c r="BDI115" s="364"/>
      <c r="BDJ115" s="364"/>
      <c r="BDK115" s="364"/>
      <c r="BDL115" s="364"/>
      <c r="BDM115" s="364"/>
      <c r="BDN115" s="364"/>
      <c r="BDO115" s="364"/>
      <c r="BDP115" s="364"/>
      <c r="BDQ115" s="364"/>
      <c r="BDR115" s="364"/>
      <c r="BDS115" s="364"/>
      <c r="BDT115" s="364"/>
      <c r="BDU115" s="364"/>
      <c r="BDV115" s="364"/>
      <c r="BDW115" s="364"/>
      <c r="BDX115" s="364"/>
      <c r="BDY115" s="364"/>
      <c r="BDZ115" s="364"/>
      <c r="BEA115" s="364"/>
      <c r="BEB115" s="364"/>
      <c r="BEC115" s="364"/>
      <c r="BED115" s="364"/>
      <c r="BEE115" s="364"/>
      <c r="BEF115" s="364"/>
      <c r="BEG115" s="364"/>
      <c r="BEH115" s="364"/>
      <c r="BEI115" s="364"/>
      <c r="BEJ115" s="364"/>
      <c r="BEK115" s="364"/>
      <c r="BEL115" s="364"/>
      <c r="BEM115" s="364"/>
      <c r="BEN115" s="364"/>
      <c r="BEO115" s="364"/>
      <c r="BEP115" s="364"/>
      <c r="BEQ115" s="364"/>
      <c r="BER115" s="364"/>
      <c r="BES115" s="364"/>
      <c r="BET115" s="364"/>
      <c r="BEU115" s="364"/>
      <c r="BEV115" s="364"/>
      <c r="BEW115" s="364"/>
      <c r="BEX115" s="364"/>
      <c r="BEY115" s="364"/>
      <c r="BEZ115" s="364"/>
      <c r="BFA115" s="364"/>
      <c r="BFB115" s="364"/>
      <c r="BFC115" s="364"/>
      <c r="BFD115" s="364"/>
      <c r="BFE115" s="364"/>
      <c r="BFF115" s="364"/>
      <c r="BFG115" s="364"/>
      <c r="BFH115" s="364"/>
      <c r="BFI115" s="364"/>
      <c r="BFJ115" s="364"/>
      <c r="BFK115" s="364"/>
      <c r="BFL115" s="364"/>
      <c r="BFM115" s="364"/>
      <c r="BFN115" s="364"/>
      <c r="BFO115" s="364"/>
      <c r="BFP115" s="364"/>
      <c r="BFQ115" s="364"/>
      <c r="BFR115" s="364"/>
      <c r="BFS115" s="364"/>
      <c r="BFT115" s="364"/>
      <c r="BFU115" s="364"/>
      <c r="BFV115" s="364"/>
      <c r="BFW115" s="364"/>
      <c r="BFX115" s="364"/>
      <c r="BFY115" s="364"/>
      <c r="BFZ115" s="364"/>
      <c r="BGA115" s="364"/>
      <c r="BGB115" s="364"/>
      <c r="BGC115" s="364"/>
      <c r="BGD115" s="364"/>
      <c r="BGE115" s="364"/>
      <c r="BGF115" s="364"/>
      <c r="BGG115" s="364"/>
      <c r="BGH115" s="364"/>
      <c r="BGI115" s="364"/>
      <c r="BGJ115" s="364"/>
      <c r="BGK115" s="364"/>
      <c r="BGL115" s="364"/>
      <c r="BGM115" s="364"/>
      <c r="BGN115" s="364"/>
      <c r="BGO115" s="364"/>
      <c r="BGP115" s="364"/>
      <c r="BGQ115" s="364"/>
      <c r="BGR115" s="364"/>
      <c r="BGS115" s="364"/>
      <c r="BGT115" s="364"/>
      <c r="BGU115" s="364"/>
      <c r="BGV115" s="364"/>
      <c r="BGW115" s="364"/>
      <c r="BGX115" s="364"/>
      <c r="BGY115" s="364"/>
      <c r="BGZ115" s="364"/>
      <c r="BHA115" s="364"/>
      <c r="BHB115" s="364"/>
      <c r="BHC115" s="364"/>
      <c r="BHD115" s="364"/>
      <c r="BHE115" s="364"/>
      <c r="BHF115" s="364"/>
      <c r="BHG115" s="364"/>
      <c r="BHH115" s="364"/>
      <c r="BHI115" s="364"/>
      <c r="BHJ115" s="364"/>
      <c r="BHK115" s="364"/>
      <c r="BHL115" s="364"/>
      <c r="BHM115" s="364"/>
      <c r="BHN115" s="364"/>
      <c r="BHO115" s="364"/>
      <c r="BHP115" s="364"/>
      <c r="BHQ115" s="364"/>
      <c r="BHR115" s="364"/>
      <c r="BHS115" s="364"/>
      <c r="BHT115" s="364"/>
      <c r="BHU115" s="364"/>
      <c r="BHV115" s="364"/>
      <c r="BHW115" s="364"/>
      <c r="BHX115" s="364"/>
      <c r="BHY115" s="364"/>
      <c r="BHZ115" s="364"/>
      <c r="BIA115" s="364"/>
      <c r="BIB115" s="364"/>
      <c r="BIC115" s="364"/>
      <c r="BID115" s="364"/>
      <c r="BIE115" s="364"/>
      <c r="BIF115" s="364"/>
      <c r="BIG115" s="364"/>
      <c r="BIH115" s="364"/>
      <c r="BII115" s="364"/>
      <c r="BIJ115" s="364"/>
      <c r="BIK115" s="364"/>
      <c r="BIL115" s="364"/>
      <c r="BIM115" s="364"/>
      <c r="BIN115" s="364"/>
      <c r="BIO115" s="364"/>
      <c r="BIP115" s="364"/>
      <c r="BIQ115" s="364"/>
      <c r="BIR115" s="364"/>
      <c r="BIS115" s="364"/>
      <c r="BIT115" s="364"/>
      <c r="BIU115" s="364"/>
      <c r="BIV115" s="364"/>
      <c r="BIW115" s="364"/>
      <c r="BIX115" s="364"/>
      <c r="BIY115" s="364"/>
      <c r="BIZ115" s="364"/>
      <c r="BJA115" s="364"/>
      <c r="BJB115" s="364"/>
      <c r="BJC115" s="364"/>
      <c r="BJD115" s="364"/>
      <c r="BJE115" s="364"/>
      <c r="BJF115" s="364"/>
      <c r="BJG115" s="364"/>
      <c r="BJH115" s="364"/>
      <c r="BJI115" s="364"/>
      <c r="BJJ115" s="364"/>
      <c r="BJK115" s="364"/>
      <c r="BJL115" s="364"/>
      <c r="BJM115" s="364"/>
      <c r="BJN115" s="364"/>
      <c r="BJO115" s="364"/>
      <c r="BJP115" s="364"/>
      <c r="BJQ115" s="364"/>
      <c r="BJR115" s="364"/>
      <c r="BJS115" s="364"/>
      <c r="BJT115" s="364"/>
      <c r="BJU115" s="364"/>
      <c r="BJV115" s="364"/>
      <c r="BJW115" s="364"/>
      <c r="BJX115" s="364"/>
      <c r="BJY115" s="364"/>
      <c r="BJZ115" s="364"/>
      <c r="BKA115" s="364"/>
      <c r="BKB115" s="364"/>
      <c r="BKC115" s="364"/>
      <c r="BKD115" s="364"/>
      <c r="BKE115" s="364"/>
      <c r="BKF115" s="364"/>
      <c r="BKG115" s="364"/>
      <c r="BKH115" s="364"/>
      <c r="BKI115" s="364"/>
      <c r="BKJ115" s="364"/>
      <c r="BKK115" s="364"/>
      <c r="BKL115" s="364"/>
      <c r="BKM115" s="364"/>
      <c r="BKN115" s="364"/>
      <c r="BKO115" s="364"/>
      <c r="BKP115" s="364"/>
      <c r="BKQ115" s="364"/>
      <c r="BKR115" s="364"/>
      <c r="BKS115" s="364"/>
      <c r="BKT115" s="364"/>
      <c r="BKU115" s="364"/>
      <c r="BKV115" s="364"/>
      <c r="BKW115" s="364"/>
      <c r="BKX115" s="364"/>
      <c r="BKY115" s="364"/>
      <c r="BKZ115" s="364"/>
      <c r="BLA115" s="364"/>
      <c r="BLB115" s="364"/>
      <c r="BLC115" s="364"/>
      <c r="BLD115" s="364"/>
      <c r="BLE115" s="364"/>
      <c r="BLF115" s="364"/>
      <c r="BLG115" s="364"/>
      <c r="BLH115" s="364"/>
      <c r="BLI115" s="364"/>
      <c r="BLJ115" s="364"/>
      <c r="BLK115" s="364"/>
      <c r="BLL115" s="364"/>
      <c r="BLM115" s="364"/>
      <c r="BLN115" s="364"/>
      <c r="BLO115" s="364"/>
      <c r="BLP115" s="364"/>
      <c r="BLQ115" s="364"/>
      <c r="BLR115" s="364"/>
      <c r="BLS115" s="364"/>
      <c r="BLT115" s="364"/>
      <c r="BLU115" s="364"/>
      <c r="BLV115" s="364"/>
      <c r="BLW115" s="364"/>
      <c r="BLX115" s="364"/>
      <c r="BLY115" s="364"/>
      <c r="BLZ115" s="364"/>
      <c r="BMA115" s="364"/>
      <c r="BMB115" s="364"/>
      <c r="BMC115" s="364"/>
      <c r="BMD115" s="364"/>
      <c r="BME115" s="364"/>
      <c r="BMF115" s="364"/>
      <c r="BMG115" s="364"/>
      <c r="BMH115" s="364"/>
      <c r="BMI115" s="364"/>
      <c r="BMJ115" s="364"/>
      <c r="BMK115" s="364"/>
      <c r="BML115" s="364"/>
      <c r="BMM115" s="364"/>
      <c r="BMN115" s="364"/>
      <c r="BMO115" s="364"/>
      <c r="BMP115" s="364"/>
      <c r="BMQ115" s="364"/>
      <c r="BMR115" s="364"/>
      <c r="BMS115" s="364"/>
      <c r="BMT115" s="364"/>
      <c r="BMU115" s="364"/>
      <c r="BMV115" s="364"/>
      <c r="BMW115" s="364"/>
      <c r="BMX115" s="364"/>
      <c r="BMY115" s="364"/>
      <c r="BMZ115" s="364"/>
      <c r="BNA115" s="364"/>
      <c r="BNB115" s="364"/>
      <c r="BNC115" s="364"/>
      <c r="BND115" s="364"/>
      <c r="BNE115" s="364"/>
      <c r="BNF115" s="364"/>
      <c r="BNG115" s="364"/>
      <c r="BNH115" s="364"/>
      <c r="BNI115" s="364"/>
      <c r="BNJ115" s="364"/>
      <c r="BNK115" s="364"/>
      <c r="BNL115" s="364"/>
      <c r="BNM115" s="364"/>
      <c r="BNN115" s="364"/>
      <c r="BNO115" s="364"/>
      <c r="BNP115" s="364"/>
      <c r="BNQ115" s="364"/>
      <c r="BNR115" s="364"/>
      <c r="BNS115" s="364"/>
      <c r="BNT115" s="364"/>
      <c r="BNU115" s="364"/>
      <c r="BNV115" s="364"/>
      <c r="BNW115" s="364"/>
      <c r="BNX115" s="364"/>
      <c r="BNY115" s="364"/>
      <c r="BNZ115" s="364"/>
      <c r="BOA115" s="364"/>
      <c r="BOB115" s="364"/>
      <c r="BOC115" s="364"/>
      <c r="BOD115" s="364"/>
      <c r="BOE115" s="364"/>
      <c r="BOF115" s="364"/>
      <c r="BOG115" s="364"/>
      <c r="BOH115" s="364"/>
      <c r="BOI115" s="364"/>
      <c r="BOJ115" s="364"/>
      <c r="BOK115" s="364"/>
      <c r="BOL115" s="364"/>
      <c r="BOM115" s="364"/>
      <c r="BON115" s="364"/>
      <c r="BOO115" s="364"/>
      <c r="BOP115" s="364"/>
      <c r="BOQ115" s="364"/>
      <c r="BOR115" s="364"/>
      <c r="BOS115" s="364"/>
      <c r="BOT115" s="364"/>
      <c r="BOU115" s="364"/>
      <c r="BOV115" s="364"/>
      <c r="BOW115" s="364"/>
      <c r="BOX115" s="364"/>
      <c r="BOY115" s="364"/>
      <c r="BOZ115" s="364"/>
      <c r="BPA115" s="364"/>
      <c r="BPB115" s="364"/>
      <c r="BPC115" s="364"/>
      <c r="BPD115" s="364"/>
      <c r="BPE115" s="364"/>
      <c r="BPF115" s="364"/>
      <c r="BPG115" s="364"/>
      <c r="BPH115" s="364"/>
      <c r="BPI115" s="364"/>
      <c r="BPJ115" s="364"/>
      <c r="BPK115" s="364"/>
      <c r="BPL115" s="364"/>
      <c r="BPM115" s="364"/>
      <c r="BPN115" s="364"/>
      <c r="BPO115" s="364"/>
      <c r="BPP115" s="364"/>
      <c r="BPQ115" s="364"/>
      <c r="BPR115" s="364"/>
      <c r="BPS115" s="364"/>
      <c r="BPT115" s="364"/>
      <c r="BPU115" s="364"/>
      <c r="BPV115" s="364"/>
      <c r="BPW115" s="364"/>
      <c r="BPX115" s="364"/>
      <c r="BPY115" s="364"/>
      <c r="BPZ115" s="364"/>
      <c r="BQA115" s="364"/>
      <c r="BQB115" s="364"/>
      <c r="BQC115" s="364"/>
      <c r="BQD115" s="364"/>
      <c r="BQE115" s="364"/>
      <c r="BQF115" s="364"/>
      <c r="BQG115" s="364"/>
      <c r="BQH115" s="364"/>
      <c r="BQI115" s="364"/>
      <c r="BQJ115" s="364"/>
      <c r="BQK115" s="364"/>
      <c r="BQL115" s="364"/>
      <c r="BQM115" s="364"/>
      <c r="BQN115" s="364"/>
      <c r="BQO115" s="364"/>
      <c r="BQP115" s="364"/>
      <c r="BQQ115" s="364"/>
      <c r="BQR115" s="364"/>
      <c r="BQS115" s="364"/>
      <c r="BQT115" s="364"/>
      <c r="BQU115" s="364"/>
      <c r="BQV115" s="364"/>
      <c r="BQW115" s="364"/>
      <c r="BQX115" s="364"/>
      <c r="BQY115" s="364"/>
      <c r="BQZ115" s="364"/>
      <c r="BRA115" s="364"/>
      <c r="BRB115" s="364"/>
      <c r="BRC115" s="364"/>
      <c r="BRD115" s="364"/>
      <c r="BRE115" s="364"/>
      <c r="BRF115" s="364"/>
      <c r="BRG115" s="364"/>
      <c r="BRH115" s="364"/>
      <c r="BRI115" s="364"/>
      <c r="BRJ115" s="364"/>
      <c r="BRK115" s="364"/>
      <c r="BRL115" s="364"/>
      <c r="BRM115" s="364"/>
      <c r="BRN115" s="364"/>
      <c r="BRO115" s="364"/>
      <c r="BRP115" s="364"/>
      <c r="BRQ115" s="364"/>
      <c r="BRR115" s="364"/>
      <c r="BRS115" s="364"/>
      <c r="BRT115" s="364"/>
      <c r="BRU115" s="364"/>
      <c r="BRV115" s="364"/>
      <c r="BRW115" s="364"/>
      <c r="BRX115" s="364"/>
      <c r="BRY115" s="364"/>
      <c r="BRZ115" s="364"/>
      <c r="BSA115" s="364"/>
      <c r="BSB115" s="364"/>
      <c r="BSC115" s="364"/>
      <c r="BSD115" s="364"/>
      <c r="BSE115" s="364"/>
      <c r="BSF115" s="364"/>
      <c r="BSG115" s="364"/>
      <c r="BSH115" s="364"/>
      <c r="BSI115" s="364"/>
      <c r="BSJ115" s="364"/>
      <c r="BSK115" s="364"/>
      <c r="BSL115" s="364"/>
      <c r="BSM115" s="364"/>
      <c r="BSN115" s="364"/>
      <c r="BSO115" s="364"/>
      <c r="BSP115" s="364"/>
      <c r="BSQ115" s="364"/>
      <c r="BSR115" s="364"/>
      <c r="BSS115" s="364"/>
      <c r="BST115" s="364"/>
      <c r="BSU115" s="364"/>
      <c r="BSV115" s="364"/>
      <c r="BSW115" s="364"/>
      <c r="BSX115" s="364"/>
      <c r="BSY115" s="364"/>
      <c r="BSZ115" s="364"/>
      <c r="BTA115" s="364"/>
      <c r="BTB115" s="364"/>
      <c r="BTC115" s="364"/>
      <c r="BTD115" s="364"/>
      <c r="BTE115" s="364"/>
      <c r="BTF115" s="364"/>
      <c r="BTG115" s="364"/>
      <c r="BTH115" s="364"/>
      <c r="BTI115" s="364"/>
      <c r="BTJ115" s="364"/>
      <c r="BTK115" s="364"/>
      <c r="BTL115" s="364"/>
      <c r="BTM115" s="364"/>
      <c r="BTN115" s="364"/>
      <c r="BTO115" s="364"/>
      <c r="BTP115" s="364"/>
      <c r="BTQ115" s="364"/>
      <c r="BTR115" s="364"/>
      <c r="BTS115" s="364"/>
      <c r="BTT115" s="364"/>
      <c r="BTU115" s="364"/>
      <c r="BTV115" s="364"/>
      <c r="BTW115" s="364"/>
      <c r="BTX115" s="364"/>
      <c r="BTY115" s="364"/>
      <c r="BTZ115" s="364"/>
      <c r="BUA115" s="364"/>
      <c r="BUB115" s="364"/>
      <c r="BUC115" s="364"/>
      <c r="BUD115" s="364"/>
      <c r="BUE115" s="364"/>
      <c r="BUF115" s="364"/>
      <c r="BUG115" s="364"/>
      <c r="BUH115" s="364"/>
      <c r="BUI115" s="364"/>
      <c r="BUJ115" s="364"/>
      <c r="BUK115" s="364"/>
      <c r="BUL115" s="364"/>
      <c r="BUM115" s="364"/>
      <c r="BUN115" s="364"/>
      <c r="BUO115" s="364"/>
      <c r="BUP115" s="364"/>
      <c r="BUQ115" s="364"/>
      <c r="BUR115" s="364"/>
      <c r="BUS115" s="364"/>
      <c r="BUT115" s="364"/>
      <c r="BUU115" s="364"/>
      <c r="BUV115" s="364"/>
      <c r="BUW115" s="364"/>
      <c r="BUX115" s="364"/>
      <c r="BUY115" s="364"/>
      <c r="BUZ115" s="364"/>
      <c r="BVA115" s="364"/>
      <c r="BVB115" s="364"/>
      <c r="BVC115" s="364"/>
      <c r="BVD115" s="364"/>
      <c r="BVE115" s="364"/>
      <c r="BVF115" s="364"/>
      <c r="BVG115" s="364"/>
      <c r="BVH115" s="364"/>
      <c r="BVI115" s="364"/>
      <c r="BVJ115" s="364"/>
      <c r="BVK115" s="364"/>
      <c r="BVL115" s="364"/>
      <c r="BVM115" s="364"/>
      <c r="BVN115" s="364"/>
      <c r="BVO115" s="364"/>
      <c r="BVP115" s="364"/>
      <c r="BVQ115" s="364"/>
      <c r="BVR115" s="364"/>
      <c r="BVS115" s="364"/>
      <c r="BVT115" s="364"/>
      <c r="BVU115" s="364"/>
      <c r="BVV115" s="364"/>
      <c r="BVW115" s="364"/>
      <c r="BVX115" s="364"/>
      <c r="BVY115" s="364"/>
      <c r="BVZ115" s="364"/>
      <c r="BWA115" s="364"/>
      <c r="BWB115" s="364"/>
      <c r="BWC115" s="364"/>
      <c r="BWD115" s="364"/>
      <c r="BWE115" s="364"/>
      <c r="BWF115" s="364"/>
      <c r="BWG115" s="364"/>
      <c r="BWH115" s="364"/>
      <c r="BWI115" s="364"/>
      <c r="BWJ115" s="364"/>
      <c r="BWK115" s="364"/>
      <c r="BWL115" s="364"/>
      <c r="BWM115" s="364"/>
      <c r="BWN115" s="364"/>
      <c r="BWO115" s="364"/>
      <c r="BWP115" s="364"/>
      <c r="BWQ115" s="364"/>
      <c r="BWR115" s="364"/>
      <c r="BWS115" s="364"/>
      <c r="BWT115" s="364"/>
      <c r="BWU115" s="364"/>
      <c r="BWV115" s="364"/>
      <c r="BWW115" s="364"/>
      <c r="BWX115" s="364"/>
      <c r="BWY115" s="364"/>
      <c r="BWZ115" s="364"/>
      <c r="BXA115" s="364"/>
      <c r="BXB115" s="364"/>
      <c r="BXC115" s="364"/>
      <c r="BXD115" s="364"/>
      <c r="BXE115" s="364"/>
      <c r="BXF115" s="364"/>
      <c r="BXG115" s="364"/>
      <c r="BXH115" s="364"/>
      <c r="BXI115" s="364"/>
      <c r="BXJ115" s="364"/>
      <c r="BXK115" s="364"/>
      <c r="BXL115" s="364"/>
      <c r="BXM115" s="364"/>
      <c r="BXN115" s="364"/>
      <c r="BXO115" s="364"/>
      <c r="BXP115" s="364"/>
      <c r="BXQ115" s="364"/>
      <c r="BXR115" s="364"/>
      <c r="BXS115" s="364"/>
      <c r="BXT115" s="364"/>
      <c r="BXU115" s="364"/>
      <c r="BXV115" s="364"/>
      <c r="BXW115" s="364"/>
      <c r="BXX115" s="364"/>
      <c r="BXY115" s="364"/>
      <c r="BXZ115" s="364"/>
      <c r="BYA115" s="364"/>
      <c r="BYB115" s="364"/>
      <c r="BYC115" s="364"/>
      <c r="BYD115" s="364"/>
      <c r="BYE115" s="364"/>
      <c r="BYF115" s="364"/>
      <c r="BYG115" s="364"/>
      <c r="BYH115" s="364"/>
      <c r="BYI115" s="364"/>
      <c r="BYJ115" s="364"/>
      <c r="BYK115" s="364"/>
      <c r="BYL115" s="364"/>
      <c r="BYM115" s="364"/>
      <c r="BYN115" s="364"/>
      <c r="BYO115" s="364"/>
      <c r="BYP115" s="364"/>
      <c r="BYQ115" s="364"/>
      <c r="BYR115" s="364"/>
      <c r="BYS115" s="364"/>
      <c r="BYT115" s="364"/>
      <c r="BYU115" s="364"/>
      <c r="BYV115" s="364"/>
      <c r="BYW115" s="364"/>
      <c r="BYX115" s="364"/>
      <c r="BYY115" s="364"/>
      <c r="BYZ115" s="364"/>
      <c r="BZA115" s="364"/>
      <c r="BZB115" s="364"/>
      <c r="BZC115" s="364"/>
      <c r="BZD115" s="364"/>
      <c r="BZE115" s="364"/>
      <c r="BZF115" s="364"/>
      <c r="BZG115" s="364"/>
      <c r="BZH115" s="364"/>
      <c r="BZI115" s="364"/>
      <c r="BZJ115" s="364"/>
      <c r="BZK115" s="364"/>
      <c r="BZL115" s="364"/>
      <c r="BZM115" s="364"/>
      <c r="BZN115" s="364"/>
      <c r="BZO115" s="364"/>
      <c r="BZP115" s="364"/>
      <c r="BZQ115" s="364"/>
      <c r="BZR115" s="364"/>
      <c r="BZS115" s="364"/>
      <c r="BZT115" s="364"/>
      <c r="BZU115" s="364"/>
      <c r="BZV115" s="364"/>
      <c r="BZW115" s="364"/>
      <c r="BZX115" s="364"/>
      <c r="BZY115" s="364"/>
      <c r="BZZ115" s="364"/>
      <c r="CAA115" s="364"/>
      <c r="CAB115" s="364"/>
      <c r="CAC115" s="364"/>
      <c r="CAD115" s="364"/>
      <c r="CAE115" s="364"/>
      <c r="CAF115" s="364"/>
      <c r="CAG115" s="364"/>
      <c r="CAH115" s="364"/>
      <c r="CAI115" s="364"/>
      <c r="CAJ115" s="364"/>
      <c r="CAK115" s="364"/>
      <c r="CAL115" s="364"/>
      <c r="CAM115" s="364"/>
      <c r="CAN115" s="364"/>
      <c r="CAO115" s="364"/>
      <c r="CAP115" s="364"/>
      <c r="CAQ115" s="364"/>
      <c r="CAR115" s="364"/>
      <c r="CAS115" s="364"/>
      <c r="CAT115" s="364"/>
      <c r="CAU115" s="364"/>
      <c r="CAV115" s="364"/>
      <c r="CAW115" s="364"/>
      <c r="CAX115" s="364"/>
      <c r="CAY115" s="364"/>
      <c r="CAZ115" s="364"/>
      <c r="CBA115" s="364"/>
      <c r="CBB115" s="364"/>
      <c r="CBC115" s="364"/>
      <c r="CBD115" s="364"/>
      <c r="CBE115" s="364"/>
      <c r="CBF115" s="364"/>
      <c r="CBG115" s="364"/>
      <c r="CBH115" s="364"/>
      <c r="CBI115" s="364"/>
      <c r="CBJ115" s="364"/>
      <c r="CBK115" s="364"/>
      <c r="CBL115" s="364"/>
      <c r="CBM115" s="364"/>
      <c r="CBN115" s="364"/>
      <c r="CBO115" s="364"/>
      <c r="CBP115" s="364"/>
      <c r="CBQ115" s="364"/>
      <c r="CBR115" s="364"/>
      <c r="CBS115" s="364"/>
      <c r="CBT115" s="364"/>
      <c r="CBU115" s="364"/>
      <c r="CBV115" s="364"/>
      <c r="CBW115" s="364"/>
      <c r="CBX115" s="364"/>
      <c r="CBY115" s="364"/>
      <c r="CBZ115" s="364"/>
      <c r="CCA115" s="364"/>
      <c r="CCB115" s="364"/>
      <c r="CCC115" s="364"/>
      <c r="CCD115" s="364"/>
      <c r="CCE115" s="364"/>
      <c r="CCF115" s="364"/>
      <c r="CCG115" s="364"/>
      <c r="CCH115" s="364"/>
      <c r="CCI115" s="364"/>
      <c r="CCJ115" s="364"/>
      <c r="CCK115" s="364"/>
      <c r="CCL115" s="364"/>
      <c r="CCM115" s="364"/>
      <c r="CCN115" s="364"/>
      <c r="CCO115" s="364"/>
      <c r="CCP115" s="364"/>
      <c r="CCQ115" s="364"/>
      <c r="CCR115" s="364"/>
      <c r="CCS115" s="364"/>
      <c r="CCT115" s="364"/>
      <c r="CCU115" s="364"/>
      <c r="CCV115" s="364"/>
      <c r="CCW115" s="364"/>
      <c r="CCX115" s="364"/>
      <c r="CCY115" s="364"/>
      <c r="CCZ115" s="364"/>
      <c r="CDA115" s="364"/>
      <c r="CDB115" s="364"/>
      <c r="CDC115" s="364"/>
      <c r="CDD115" s="364"/>
      <c r="CDE115" s="364"/>
      <c r="CDF115" s="364"/>
      <c r="CDG115" s="364"/>
      <c r="CDH115" s="364"/>
      <c r="CDI115" s="364"/>
      <c r="CDJ115" s="364"/>
      <c r="CDK115" s="364"/>
      <c r="CDL115" s="364"/>
      <c r="CDM115" s="364"/>
      <c r="CDN115" s="364"/>
      <c r="CDO115" s="364"/>
      <c r="CDP115" s="364"/>
      <c r="CDQ115" s="364"/>
      <c r="CDR115" s="364"/>
      <c r="CDS115" s="364"/>
      <c r="CDT115" s="364"/>
      <c r="CDU115" s="364"/>
      <c r="CDV115" s="364"/>
      <c r="CDW115" s="364"/>
      <c r="CDX115" s="364"/>
      <c r="CDY115" s="364"/>
      <c r="CDZ115" s="364"/>
      <c r="CEA115" s="364"/>
      <c r="CEB115" s="364"/>
      <c r="CEC115" s="364"/>
      <c r="CED115" s="364"/>
      <c r="CEE115" s="364"/>
      <c r="CEF115" s="364"/>
      <c r="CEG115" s="364"/>
      <c r="CEH115" s="364"/>
      <c r="CEI115" s="364"/>
      <c r="CEJ115" s="364"/>
      <c r="CEK115" s="364"/>
      <c r="CEL115" s="364"/>
      <c r="CEM115" s="364"/>
      <c r="CEN115" s="364"/>
      <c r="CEO115" s="364"/>
      <c r="CEP115" s="364"/>
      <c r="CEQ115" s="364"/>
      <c r="CER115" s="364"/>
      <c r="CES115" s="364"/>
      <c r="CET115" s="364"/>
      <c r="CEU115" s="364"/>
      <c r="CEV115" s="364"/>
      <c r="CEW115" s="364"/>
      <c r="CEX115" s="364"/>
      <c r="CEY115" s="364"/>
      <c r="CEZ115" s="364"/>
      <c r="CFA115" s="364"/>
      <c r="CFB115" s="364"/>
      <c r="CFC115" s="364"/>
      <c r="CFD115" s="364"/>
      <c r="CFE115" s="364"/>
      <c r="CFF115" s="364"/>
      <c r="CFG115" s="364"/>
      <c r="CFH115" s="364"/>
      <c r="CFI115" s="364"/>
      <c r="CFJ115" s="364"/>
      <c r="CFK115" s="364"/>
      <c r="CFL115" s="364"/>
      <c r="CFM115" s="364"/>
      <c r="CFN115" s="364"/>
      <c r="CFO115" s="364"/>
      <c r="CFP115" s="364"/>
      <c r="CFQ115" s="364"/>
      <c r="CFR115" s="364"/>
      <c r="CFS115" s="364"/>
      <c r="CFT115" s="364"/>
      <c r="CFU115" s="364"/>
      <c r="CFV115" s="364"/>
      <c r="CFW115" s="364"/>
      <c r="CFX115" s="364"/>
      <c r="CFY115" s="364"/>
      <c r="CFZ115" s="364"/>
      <c r="CGA115" s="364"/>
      <c r="CGB115" s="364"/>
      <c r="CGC115" s="364"/>
      <c r="CGD115" s="364"/>
      <c r="CGE115" s="364"/>
      <c r="CGF115" s="364"/>
      <c r="CGG115" s="364"/>
      <c r="CGH115" s="364"/>
      <c r="CGI115" s="364"/>
      <c r="CGJ115" s="364"/>
      <c r="CGK115" s="364"/>
      <c r="CGL115" s="364"/>
      <c r="CGM115" s="364"/>
      <c r="CGN115" s="364"/>
      <c r="CGO115" s="364"/>
      <c r="CGP115" s="364"/>
      <c r="CGQ115" s="364"/>
      <c r="CGR115" s="364"/>
      <c r="CGS115" s="364"/>
      <c r="CGT115" s="364"/>
      <c r="CGU115" s="364"/>
      <c r="CGV115" s="364"/>
      <c r="CGW115" s="364"/>
      <c r="CGX115" s="364"/>
      <c r="CGY115" s="364"/>
      <c r="CGZ115" s="364"/>
      <c r="CHA115" s="364"/>
      <c r="CHB115" s="364"/>
      <c r="CHC115" s="364"/>
      <c r="CHD115" s="364"/>
      <c r="CHE115" s="364"/>
      <c r="CHF115" s="364"/>
      <c r="CHG115" s="364"/>
      <c r="CHH115" s="364"/>
      <c r="CHI115" s="364"/>
      <c r="CHJ115" s="364"/>
      <c r="CHK115" s="364"/>
      <c r="CHL115" s="364"/>
      <c r="CHM115" s="364"/>
      <c r="CHN115" s="364"/>
      <c r="CHO115" s="364"/>
      <c r="CHP115" s="364"/>
      <c r="CHQ115" s="364"/>
      <c r="CHR115" s="364"/>
      <c r="CHS115" s="364"/>
      <c r="CHT115" s="364"/>
      <c r="CHU115" s="364"/>
      <c r="CHV115" s="364"/>
      <c r="CHW115" s="364"/>
      <c r="CHX115" s="364"/>
      <c r="CHY115" s="364"/>
      <c r="CHZ115" s="364"/>
      <c r="CIA115" s="364"/>
      <c r="CIB115" s="364"/>
      <c r="CIC115" s="364"/>
      <c r="CID115" s="364"/>
      <c r="CIE115" s="364"/>
      <c r="CIF115" s="364"/>
      <c r="CIG115" s="364"/>
      <c r="CIH115" s="364"/>
      <c r="CII115" s="364"/>
      <c r="CIJ115" s="364"/>
      <c r="CIK115" s="364"/>
      <c r="CIL115" s="364"/>
      <c r="CIM115" s="364"/>
      <c r="CIN115" s="364"/>
      <c r="CIO115" s="364"/>
      <c r="CIP115" s="364"/>
      <c r="CIQ115" s="364"/>
      <c r="CIR115" s="364"/>
      <c r="CIS115" s="364"/>
      <c r="CIT115" s="364"/>
      <c r="CIU115" s="364"/>
      <c r="CIV115" s="364"/>
      <c r="CIW115" s="364"/>
      <c r="CIX115" s="364"/>
      <c r="CIY115" s="364"/>
      <c r="CIZ115" s="364"/>
      <c r="CJA115" s="364"/>
      <c r="CJB115" s="364"/>
      <c r="CJC115" s="364"/>
      <c r="CJD115" s="364"/>
      <c r="CJE115" s="364"/>
      <c r="CJF115" s="364"/>
      <c r="CJG115" s="364"/>
      <c r="CJH115" s="364"/>
      <c r="CJI115" s="364"/>
      <c r="CJJ115" s="364"/>
      <c r="CJK115" s="364"/>
      <c r="CJL115" s="364"/>
      <c r="CJM115" s="364"/>
      <c r="CJN115" s="364"/>
      <c r="CJO115" s="364"/>
      <c r="CJP115" s="364"/>
      <c r="CJQ115" s="364"/>
      <c r="CJR115" s="364"/>
      <c r="CJS115" s="364"/>
      <c r="CJT115" s="364"/>
      <c r="CJU115" s="364"/>
      <c r="CJV115" s="364"/>
      <c r="CJW115" s="364"/>
      <c r="CJX115" s="364"/>
      <c r="CJY115" s="364"/>
      <c r="CJZ115" s="364"/>
      <c r="CKA115" s="364"/>
      <c r="CKB115" s="364"/>
      <c r="CKC115" s="364"/>
      <c r="CKD115" s="364"/>
      <c r="CKE115" s="364"/>
      <c r="CKF115" s="364"/>
      <c r="CKG115" s="364"/>
      <c r="CKH115" s="364"/>
      <c r="CKI115" s="364"/>
      <c r="CKJ115" s="364"/>
      <c r="CKK115" s="364"/>
      <c r="CKL115" s="364"/>
      <c r="CKM115" s="364"/>
      <c r="CKN115" s="364"/>
      <c r="CKO115" s="364"/>
      <c r="CKP115" s="364"/>
      <c r="CKQ115" s="364"/>
      <c r="CKR115" s="364"/>
      <c r="CKS115" s="364"/>
      <c r="CKT115" s="364"/>
      <c r="CKU115" s="364"/>
      <c r="CKV115" s="364"/>
      <c r="CKW115" s="364"/>
      <c r="CKX115" s="364"/>
      <c r="CKY115" s="364"/>
      <c r="CKZ115" s="364"/>
      <c r="CLA115" s="364"/>
      <c r="CLB115" s="364"/>
      <c r="CLC115" s="364"/>
      <c r="CLD115" s="364"/>
      <c r="CLE115" s="364"/>
      <c r="CLF115" s="364"/>
      <c r="CLG115" s="364"/>
      <c r="CLH115" s="364"/>
      <c r="CLI115" s="364"/>
      <c r="CLJ115" s="364"/>
      <c r="CLK115" s="364"/>
      <c r="CLL115" s="364"/>
      <c r="CLM115" s="364"/>
      <c r="CLN115" s="364"/>
      <c r="CLO115" s="364"/>
      <c r="CLP115" s="364"/>
      <c r="CLQ115" s="364"/>
      <c r="CLR115" s="364"/>
      <c r="CLS115" s="364"/>
      <c r="CLT115" s="364"/>
      <c r="CLU115" s="364"/>
      <c r="CLV115" s="364"/>
      <c r="CLW115" s="364"/>
      <c r="CLX115" s="364"/>
      <c r="CLY115" s="364"/>
      <c r="CLZ115" s="364"/>
      <c r="CMA115" s="364"/>
      <c r="CMB115" s="364"/>
      <c r="CMC115" s="364"/>
      <c r="CMD115" s="364"/>
      <c r="CME115" s="364"/>
      <c r="CMF115" s="364"/>
      <c r="CMG115" s="364"/>
      <c r="CMH115" s="364"/>
      <c r="CMI115" s="364"/>
      <c r="CMJ115" s="364"/>
      <c r="CMK115" s="364"/>
      <c r="CML115" s="364"/>
      <c r="CMM115" s="364"/>
      <c r="CMN115" s="364"/>
      <c r="CMO115" s="364"/>
      <c r="CMP115" s="364"/>
      <c r="CMQ115" s="364"/>
      <c r="CMR115" s="364"/>
      <c r="CMS115" s="364"/>
      <c r="CMT115" s="364"/>
      <c r="CMU115" s="364"/>
      <c r="CMV115" s="364"/>
      <c r="CMW115" s="364"/>
      <c r="CMX115" s="364"/>
      <c r="CMY115" s="364"/>
      <c r="CMZ115" s="364"/>
      <c r="CNA115" s="364"/>
      <c r="CNB115" s="364"/>
      <c r="CNC115" s="364"/>
      <c r="CND115" s="364"/>
      <c r="CNE115" s="364"/>
      <c r="CNF115" s="364"/>
      <c r="CNG115" s="364"/>
      <c r="CNH115" s="364"/>
      <c r="CNI115" s="364"/>
      <c r="CNJ115" s="364"/>
      <c r="CNK115" s="364"/>
      <c r="CNL115" s="364"/>
      <c r="CNM115" s="364"/>
      <c r="CNN115" s="364"/>
      <c r="CNO115" s="364"/>
      <c r="CNP115" s="364"/>
      <c r="CNQ115" s="364"/>
      <c r="CNR115" s="364"/>
      <c r="CNS115" s="364"/>
      <c r="CNT115" s="364"/>
      <c r="CNU115" s="364"/>
      <c r="CNV115" s="364"/>
      <c r="CNW115" s="364"/>
      <c r="CNX115" s="364"/>
      <c r="CNY115" s="364"/>
      <c r="CNZ115" s="364"/>
      <c r="COA115" s="364"/>
      <c r="COB115" s="364"/>
      <c r="COC115" s="364"/>
      <c r="COD115" s="364"/>
      <c r="COE115" s="364"/>
      <c r="COF115" s="364"/>
      <c r="COG115" s="364"/>
      <c r="COH115" s="364"/>
      <c r="COI115" s="364"/>
      <c r="COJ115" s="364"/>
      <c r="COK115" s="364"/>
      <c r="COL115" s="364"/>
      <c r="COM115" s="364"/>
      <c r="CON115" s="364"/>
      <c r="COO115" s="364"/>
      <c r="COP115" s="364"/>
      <c r="COQ115" s="364"/>
      <c r="COR115" s="364"/>
      <c r="COS115" s="364"/>
      <c r="COT115" s="364"/>
      <c r="COU115" s="364"/>
      <c r="COV115" s="364"/>
      <c r="COW115" s="364"/>
      <c r="COX115" s="364"/>
      <c r="COY115" s="364"/>
      <c r="COZ115" s="364"/>
      <c r="CPA115" s="364"/>
      <c r="CPB115" s="364"/>
      <c r="CPC115" s="364"/>
      <c r="CPD115" s="364"/>
      <c r="CPE115" s="364"/>
      <c r="CPF115" s="364"/>
      <c r="CPG115" s="364"/>
      <c r="CPH115" s="364"/>
      <c r="CPI115" s="364"/>
      <c r="CPJ115" s="364"/>
      <c r="CPK115" s="364"/>
      <c r="CPL115" s="364"/>
      <c r="CPM115" s="364"/>
      <c r="CPN115" s="364"/>
      <c r="CPO115" s="364"/>
      <c r="CPP115" s="364"/>
      <c r="CPQ115" s="364"/>
      <c r="CPR115" s="364"/>
      <c r="CPS115" s="364"/>
      <c r="CPT115" s="364"/>
      <c r="CPU115" s="364"/>
      <c r="CPV115" s="364"/>
      <c r="CPW115" s="364"/>
      <c r="CPX115" s="364"/>
      <c r="CPY115" s="364"/>
      <c r="CPZ115" s="364"/>
      <c r="CQA115" s="364"/>
      <c r="CQB115" s="364"/>
      <c r="CQC115" s="364"/>
      <c r="CQD115" s="364"/>
      <c r="CQE115" s="364"/>
      <c r="CQF115" s="364"/>
      <c r="CQG115" s="364"/>
      <c r="CQH115" s="364"/>
      <c r="CQI115" s="364"/>
      <c r="CQJ115" s="364"/>
      <c r="CQK115" s="364"/>
      <c r="CQL115" s="364"/>
      <c r="CQM115" s="364"/>
      <c r="CQN115" s="364"/>
      <c r="CQO115" s="364"/>
      <c r="CQP115" s="364"/>
      <c r="CQQ115" s="364"/>
      <c r="CQR115" s="364"/>
      <c r="CQS115" s="364"/>
      <c r="CQT115" s="364"/>
      <c r="CQU115" s="364"/>
      <c r="CQV115" s="364"/>
      <c r="CQW115" s="364"/>
      <c r="CQX115" s="364"/>
      <c r="CQY115" s="364"/>
      <c r="CQZ115" s="364"/>
      <c r="CRA115" s="364"/>
      <c r="CRB115" s="364"/>
      <c r="CRC115" s="364"/>
      <c r="CRD115" s="364"/>
      <c r="CRE115" s="364"/>
      <c r="CRF115" s="364"/>
      <c r="CRG115" s="364"/>
      <c r="CRH115" s="364"/>
      <c r="CRI115" s="364"/>
      <c r="CRJ115" s="364"/>
      <c r="CRK115" s="364"/>
      <c r="CRL115" s="364"/>
      <c r="CRM115" s="364"/>
      <c r="CRN115" s="364"/>
      <c r="CRO115" s="364"/>
      <c r="CRP115" s="364"/>
      <c r="CRQ115" s="364"/>
      <c r="CRR115" s="364"/>
      <c r="CRS115" s="364"/>
      <c r="CRT115" s="364"/>
      <c r="CRU115" s="364"/>
      <c r="CRV115" s="364"/>
      <c r="CRW115" s="364"/>
      <c r="CRX115" s="364"/>
      <c r="CRY115" s="364"/>
      <c r="CRZ115" s="364"/>
      <c r="CSA115" s="364"/>
      <c r="CSB115" s="364"/>
      <c r="CSC115" s="364"/>
      <c r="CSD115" s="364"/>
      <c r="CSE115" s="364"/>
      <c r="CSF115" s="364"/>
      <c r="CSG115" s="364"/>
      <c r="CSH115" s="364"/>
      <c r="CSI115" s="364"/>
      <c r="CSJ115" s="364"/>
      <c r="CSK115" s="364"/>
      <c r="CSL115" s="364"/>
      <c r="CSM115" s="364"/>
      <c r="CSN115" s="364"/>
      <c r="CSO115" s="364"/>
      <c r="CSP115" s="364"/>
      <c r="CSQ115" s="364"/>
      <c r="CSR115" s="364"/>
      <c r="CSS115" s="364"/>
      <c r="CST115" s="364"/>
      <c r="CSU115" s="364"/>
      <c r="CSV115" s="364"/>
      <c r="CSW115" s="364"/>
      <c r="CSX115" s="364"/>
      <c r="CSY115" s="364"/>
      <c r="CSZ115" s="364"/>
      <c r="CTA115" s="364"/>
      <c r="CTB115" s="364"/>
      <c r="CTC115" s="364"/>
      <c r="CTD115" s="364"/>
      <c r="CTE115" s="364"/>
      <c r="CTF115" s="364"/>
      <c r="CTG115" s="364"/>
      <c r="CTH115" s="364"/>
      <c r="CTI115" s="364"/>
      <c r="CTJ115" s="364"/>
      <c r="CTK115" s="364"/>
      <c r="CTL115" s="364"/>
      <c r="CTM115" s="364"/>
      <c r="CTN115" s="364"/>
      <c r="CTO115" s="364"/>
      <c r="CTP115" s="364"/>
      <c r="CTQ115" s="364"/>
      <c r="CTR115" s="364"/>
      <c r="CTS115" s="364"/>
      <c r="CTT115" s="364"/>
      <c r="CTU115" s="364"/>
      <c r="CTV115" s="364"/>
      <c r="CTW115" s="364"/>
      <c r="CTX115" s="364"/>
      <c r="CTY115" s="364"/>
      <c r="CTZ115" s="364"/>
      <c r="CUA115" s="364"/>
      <c r="CUB115" s="364"/>
      <c r="CUC115" s="364"/>
      <c r="CUD115" s="364"/>
      <c r="CUE115" s="364"/>
      <c r="CUF115" s="364"/>
      <c r="CUG115" s="364"/>
      <c r="CUH115" s="364"/>
      <c r="CUI115" s="364"/>
      <c r="CUJ115" s="364"/>
      <c r="CUK115" s="364"/>
      <c r="CUL115" s="364"/>
      <c r="CUM115" s="364"/>
      <c r="CUN115" s="364"/>
      <c r="CUO115" s="364"/>
      <c r="CUP115" s="364"/>
      <c r="CUQ115" s="364"/>
      <c r="CUR115" s="364"/>
      <c r="CUS115" s="364"/>
      <c r="CUT115" s="364"/>
      <c r="CUU115" s="364"/>
      <c r="CUV115" s="364"/>
      <c r="CUW115" s="364"/>
      <c r="CUX115" s="364"/>
      <c r="CUY115" s="364"/>
      <c r="CUZ115" s="364"/>
      <c r="CVA115" s="364"/>
      <c r="CVB115" s="364"/>
      <c r="CVC115" s="364"/>
      <c r="CVD115" s="364"/>
      <c r="CVE115" s="364"/>
      <c r="CVF115" s="364"/>
      <c r="CVG115" s="364"/>
      <c r="CVH115" s="364"/>
      <c r="CVI115" s="364"/>
      <c r="CVJ115" s="364"/>
      <c r="CVK115" s="364"/>
      <c r="CVL115" s="364"/>
      <c r="CVM115" s="364"/>
      <c r="CVN115" s="364"/>
      <c r="CVO115" s="364"/>
      <c r="CVP115" s="364"/>
      <c r="CVQ115" s="364"/>
      <c r="CVR115" s="364"/>
      <c r="CVS115" s="364"/>
      <c r="CVT115" s="364"/>
      <c r="CVU115" s="364"/>
      <c r="CVV115" s="364"/>
      <c r="CVW115" s="364"/>
      <c r="CVX115" s="364"/>
      <c r="CVY115" s="364"/>
      <c r="CVZ115" s="364"/>
      <c r="CWA115" s="364"/>
      <c r="CWB115" s="364"/>
      <c r="CWC115" s="364"/>
      <c r="CWD115" s="364"/>
      <c r="CWE115" s="364"/>
      <c r="CWF115" s="364"/>
      <c r="CWG115" s="364"/>
      <c r="CWH115" s="364"/>
      <c r="CWI115" s="364"/>
      <c r="CWJ115" s="364"/>
      <c r="CWK115" s="364"/>
      <c r="CWL115" s="364"/>
      <c r="CWM115" s="364"/>
      <c r="CWN115" s="364"/>
      <c r="CWO115" s="364"/>
      <c r="CWP115" s="364"/>
      <c r="CWQ115" s="364"/>
      <c r="CWR115" s="364"/>
      <c r="CWS115" s="364"/>
      <c r="CWT115" s="364"/>
      <c r="CWU115" s="364"/>
      <c r="CWV115" s="364"/>
      <c r="CWW115" s="364"/>
      <c r="CWX115" s="364"/>
      <c r="CWY115" s="364"/>
      <c r="CWZ115" s="364"/>
      <c r="CXA115" s="364"/>
      <c r="CXB115" s="364"/>
      <c r="CXC115" s="364"/>
      <c r="CXD115" s="364"/>
      <c r="CXE115" s="364"/>
      <c r="CXF115" s="364"/>
      <c r="CXG115" s="364"/>
      <c r="CXH115" s="364"/>
      <c r="CXI115" s="364"/>
      <c r="CXJ115" s="364"/>
      <c r="CXK115" s="364"/>
      <c r="CXL115" s="364"/>
      <c r="CXM115" s="364"/>
      <c r="CXN115" s="364"/>
      <c r="CXO115" s="364"/>
      <c r="CXP115" s="364"/>
      <c r="CXQ115" s="364"/>
      <c r="CXR115" s="364"/>
      <c r="CXS115" s="364"/>
      <c r="CXT115" s="364"/>
      <c r="CXU115" s="364"/>
      <c r="CXV115" s="364"/>
      <c r="CXW115" s="364"/>
      <c r="CXX115" s="364"/>
      <c r="CXY115" s="364"/>
      <c r="CXZ115" s="364"/>
      <c r="CYA115" s="364"/>
      <c r="CYB115" s="364"/>
      <c r="CYC115" s="364"/>
      <c r="CYD115" s="364"/>
      <c r="CYE115" s="364"/>
      <c r="CYF115" s="364"/>
      <c r="CYG115" s="364"/>
      <c r="CYH115" s="364"/>
      <c r="CYI115" s="364"/>
      <c r="CYJ115" s="364"/>
      <c r="CYK115" s="364"/>
      <c r="CYL115" s="364"/>
      <c r="CYM115" s="364"/>
      <c r="CYN115" s="364"/>
      <c r="CYO115" s="364"/>
      <c r="CYP115" s="364"/>
      <c r="CYQ115" s="364"/>
      <c r="CYR115" s="364"/>
      <c r="CYS115" s="364"/>
      <c r="CYT115" s="364"/>
      <c r="CYU115" s="364"/>
      <c r="CYV115" s="364"/>
      <c r="CYW115" s="364"/>
      <c r="CYX115" s="364"/>
      <c r="CYY115" s="364"/>
      <c r="CYZ115" s="364"/>
      <c r="CZA115" s="364"/>
      <c r="CZB115" s="364"/>
      <c r="CZC115" s="364"/>
      <c r="CZD115" s="364"/>
      <c r="CZE115" s="364"/>
      <c r="CZF115" s="364"/>
      <c r="CZG115" s="364"/>
      <c r="CZH115" s="364"/>
      <c r="CZI115" s="364"/>
      <c r="CZJ115" s="364"/>
      <c r="CZK115" s="364"/>
      <c r="CZL115" s="364"/>
      <c r="CZM115" s="364"/>
      <c r="CZN115" s="364"/>
      <c r="CZO115" s="364"/>
      <c r="CZP115" s="364"/>
      <c r="CZQ115" s="364"/>
      <c r="CZR115" s="364"/>
      <c r="CZS115" s="364"/>
      <c r="CZT115" s="364"/>
      <c r="CZU115" s="364"/>
      <c r="CZV115" s="364"/>
      <c r="CZW115" s="364"/>
      <c r="CZX115" s="364"/>
      <c r="CZY115" s="364"/>
      <c r="CZZ115" s="364"/>
      <c r="DAA115" s="364"/>
      <c r="DAB115" s="364"/>
      <c r="DAC115" s="364"/>
      <c r="DAD115" s="364"/>
      <c r="DAE115" s="364"/>
      <c r="DAF115" s="364"/>
      <c r="DAG115" s="364"/>
      <c r="DAH115" s="364"/>
      <c r="DAI115" s="364"/>
      <c r="DAJ115" s="364"/>
      <c r="DAK115" s="364"/>
      <c r="DAL115" s="364"/>
      <c r="DAM115" s="364"/>
      <c r="DAN115" s="364"/>
      <c r="DAO115" s="364"/>
      <c r="DAP115" s="364"/>
      <c r="DAQ115" s="364"/>
      <c r="DAR115" s="364"/>
      <c r="DAS115" s="364"/>
      <c r="DAT115" s="364"/>
      <c r="DAU115" s="364"/>
      <c r="DAV115" s="364"/>
      <c r="DAW115" s="364"/>
      <c r="DAX115" s="364"/>
      <c r="DAY115" s="364"/>
      <c r="DAZ115" s="364"/>
      <c r="DBA115" s="364"/>
      <c r="DBB115" s="364"/>
      <c r="DBC115" s="364"/>
      <c r="DBD115" s="364"/>
      <c r="DBE115" s="364"/>
      <c r="DBF115" s="364"/>
      <c r="DBG115" s="364"/>
      <c r="DBH115" s="364"/>
      <c r="DBI115" s="364"/>
      <c r="DBJ115" s="364"/>
      <c r="DBK115" s="364"/>
      <c r="DBL115" s="364"/>
      <c r="DBM115" s="364"/>
      <c r="DBN115" s="364"/>
      <c r="DBO115" s="364"/>
      <c r="DBP115" s="364"/>
      <c r="DBQ115" s="364"/>
      <c r="DBR115" s="364"/>
      <c r="DBS115" s="364"/>
      <c r="DBT115" s="364"/>
      <c r="DBU115" s="364"/>
      <c r="DBV115" s="364"/>
      <c r="DBW115" s="364"/>
      <c r="DBX115" s="364"/>
      <c r="DBY115" s="364"/>
      <c r="DBZ115" s="364"/>
      <c r="DCA115" s="364"/>
      <c r="DCB115" s="364"/>
      <c r="DCC115" s="364"/>
      <c r="DCD115" s="364"/>
      <c r="DCE115" s="364"/>
      <c r="DCF115" s="364"/>
      <c r="DCG115" s="364"/>
      <c r="DCH115" s="364"/>
      <c r="DCI115" s="364"/>
      <c r="DCJ115" s="364"/>
      <c r="DCK115" s="364"/>
      <c r="DCL115" s="364"/>
      <c r="DCM115" s="364"/>
      <c r="DCN115" s="364"/>
      <c r="DCO115" s="364"/>
      <c r="DCP115" s="364"/>
      <c r="DCQ115" s="364"/>
      <c r="DCR115" s="364"/>
      <c r="DCS115" s="364"/>
      <c r="DCT115" s="364"/>
      <c r="DCU115" s="364"/>
      <c r="DCV115" s="364"/>
      <c r="DCW115" s="364"/>
      <c r="DCX115" s="364"/>
      <c r="DCY115" s="364"/>
      <c r="DCZ115" s="364"/>
      <c r="DDA115" s="364"/>
      <c r="DDB115" s="364"/>
      <c r="DDC115" s="364"/>
      <c r="DDD115" s="364"/>
      <c r="DDE115" s="364"/>
      <c r="DDF115" s="364"/>
      <c r="DDG115" s="364"/>
      <c r="DDH115" s="364"/>
      <c r="DDI115" s="364"/>
      <c r="DDJ115" s="364"/>
      <c r="DDK115" s="364"/>
      <c r="DDL115" s="364"/>
      <c r="DDM115" s="364"/>
      <c r="DDN115" s="364"/>
      <c r="DDO115" s="364"/>
      <c r="DDP115" s="364"/>
      <c r="DDQ115" s="364"/>
      <c r="DDR115" s="364"/>
      <c r="DDS115" s="364"/>
      <c r="DDT115" s="364"/>
      <c r="DDU115" s="364"/>
      <c r="DDV115" s="364"/>
      <c r="DDW115" s="364"/>
      <c r="DDX115" s="364"/>
      <c r="DDY115" s="364"/>
      <c r="DDZ115" s="364"/>
      <c r="DEA115" s="364"/>
      <c r="DEB115" s="364"/>
      <c r="DEC115" s="364"/>
      <c r="DED115" s="364"/>
      <c r="DEE115" s="364"/>
      <c r="DEF115" s="364"/>
      <c r="DEG115" s="364"/>
      <c r="DEH115" s="364"/>
      <c r="DEI115" s="364"/>
      <c r="DEJ115" s="364"/>
      <c r="DEK115" s="364"/>
      <c r="DEL115" s="364"/>
      <c r="DEM115" s="364"/>
      <c r="DEN115" s="364"/>
      <c r="DEO115" s="364"/>
      <c r="DEP115" s="364"/>
      <c r="DEQ115" s="364"/>
      <c r="DER115" s="364"/>
      <c r="DES115" s="364"/>
      <c r="DET115" s="364"/>
      <c r="DEU115" s="364"/>
      <c r="DEV115" s="364"/>
      <c r="DEW115" s="364"/>
      <c r="DEX115" s="364"/>
      <c r="DEY115" s="364"/>
      <c r="DEZ115" s="364"/>
      <c r="DFA115" s="364"/>
      <c r="DFB115" s="364"/>
      <c r="DFC115" s="364"/>
      <c r="DFD115" s="364"/>
      <c r="DFE115" s="364"/>
      <c r="DFF115" s="364"/>
      <c r="DFG115" s="364"/>
      <c r="DFH115" s="364"/>
      <c r="DFI115" s="364"/>
      <c r="DFJ115" s="364"/>
      <c r="DFK115" s="364"/>
      <c r="DFL115" s="364"/>
      <c r="DFM115" s="364"/>
      <c r="DFN115" s="364"/>
      <c r="DFO115" s="364"/>
      <c r="DFP115" s="364"/>
      <c r="DFQ115" s="364"/>
      <c r="DFR115" s="364"/>
      <c r="DFS115" s="364"/>
      <c r="DFT115" s="364"/>
      <c r="DFU115" s="364"/>
      <c r="DFV115" s="364"/>
      <c r="DFW115" s="364"/>
      <c r="DFX115" s="364"/>
      <c r="DFY115" s="364"/>
      <c r="DFZ115" s="364"/>
      <c r="DGA115" s="364"/>
      <c r="DGB115" s="364"/>
      <c r="DGC115" s="364"/>
      <c r="DGD115" s="364"/>
      <c r="DGE115" s="364"/>
      <c r="DGF115" s="364"/>
      <c r="DGG115" s="364"/>
      <c r="DGH115" s="364"/>
      <c r="DGI115" s="364"/>
      <c r="DGJ115" s="364"/>
      <c r="DGK115" s="364"/>
      <c r="DGL115" s="364"/>
      <c r="DGM115" s="364"/>
      <c r="DGN115" s="364"/>
      <c r="DGO115" s="364"/>
      <c r="DGP115" s="364"/>
      <c r="DGQ115" s="364"/>
      <c r="DGR115" s="364"/>
      <c r="DGS115" s="364"/>
      <c r="DGT115" s="364"/>
      <c r="DGU115" s="364"/>
      <c r="DGV115" s="364"/>
      <c r="DGW115" s="364"/>
      <c r="DGX115" s="364"/>
      <c r="DGY115" s="364"/>
      <c r="DGZ115" s="364"/>
      <c r="DHA115" s="364"/>
      <c r="DHB115" s="364"/>
      <c r="DHC115" s="364"/>
      <c r="DHD115" s="364"/>
      <c r="DHE115" s="364"/>
      <c r="DHF115" s="364"/>
      <c r="DHG115" s="364"/>
      <c r="DHH115" s="364"/>
      <c r="DHI115" s="364"/>
      <c r="DHJ115" s="364"/>
      <c r="DHK115" s="364"/>
      <c r="DHL115" s="364"/>
      <c r="DHM115" s="364"/>
      <c r="DHN115" s="364"/>
      <c r="DHO115" s="364"/>
      <c r="DHP115" s="364"/>
      <c r="DHQ115" s="364"/>
      <c r="DHR115" s="364"/>
      <c r="DHS115" s="364"/>
      <c r="DHT115" s="364"/>
      <c r="DHU115" s="364"/>
      <c r="DHV115" s="364"/>
      <c r="DHW115" s="364"/>
      <c r="DHX115" s="364"/>
      <c r="DHY115" s="364"/>
      <c r="DHZ115" s="364"/>
      <c r="DIA115" s="364"/>
      <c r="DIB115" s="364"/>
      <c r="DIC115" s="364"/>
      <c r="DID115" s="364"/>
      <c r="DIE115" s="364"/>
      <c r="DIF115" s="364"/>
      <c r="DIG115" s="364"/>
      <c r="DIH115" s="364"/>
      <c r="DII115" s="364"/>
      <c r="DIJ115" s="364"/>
      <c r="DIK115" s="364"/>
      <c r="DIL115" s="364"/>
      <c r="DIM115" s="364"/>
      <c r="DIN115" s="364"/>
      <c r="DIO115" s="364"/>
      <c r="DIP115" s="364"/>
      <c r="DIQ115" s="364"/>
      <c r="DIR115" s="364"/>
      <c r="DIS115" s="364"/>
      <c r="DIT115" s="364"/>
      <c r="DIU115" s="364"/>
      <c r="DIV115" s="364"/>
      <c r="DIW115" s="364"/>
      <c r="DIX115" s="364"/>
      <c r="DIY115" s="364"/>
      <c r="DIZ115" s="364"/>
      <c r="DJA115" s="364"/>
      <c r="DJB115" s="364"/>
      <c r="DJC115" s="364"/>
      <c r="DJD115" s="364"/>
      <c r="DJE115" s="364"/>
      <c r="DJF115" s="364"/>
      <c r="DJG115" s="364"/>
      <c r="DJH115" s="364"/>
      <c r="DJI115" s="364"/>
      <c r="DJJ115" s="364"/>
      <c r="DJK115" s="364"/>
      <c r="DJL115" s="364"/>
      <c r="DJM115" s="364"/>
      <c r="DJN115" s="364"/>
      <c r="DJO115" s="364"/>
      <c r="DJP115" s="364"/>
      <c r="DJQ115" s="364"/>
      <c r="DJR115" s="364"/>
      <c r="DJS115" s="364"/>
      <c r="DJT115" s="364"/>
      <c r="DJU115" s="364"/>
      <c r="DJV115" s="364"/>
      <c r="DJW115" s="364"/>
      <c r="DJX115" s="364"/>
      <c r="DJY115" s="364"/>
      <c r="DJZ115" s="364"/>
      <c r="DKA115" s="364"/>
      <c r="DKB115" s="364"/>
      <c r="DKC115" s="364"/>
      <c r="DKD115" s="364"/>
      <c r="DKE115" s="364"/>
      <c r="DKF115" s="364"/>
      <c r="DKG115" s="364"/>
      <c r="DKH115" s="364"/>
      <c r="DKI115" s="364"/>
      <c r="DKJ115" s="364"/>
      <c r="DKK115" s="364"/>
      <c r="DKL115" s="364"/>
      <c r="DKM115" s="364"/>
      <c r="DKN115" s="364"/>
      <c r="DKO115" s="364"/>
      <c r="DKP115" s="364"/>
      <c r="DKQ115" s="364"/>
      <c r="DKR115" s="364"/>
      <c r="DKS115" s="364"/>
      <c r="DKT115" s="364"/>
      <c r="DKU115" s="364"/>
      <c r="DKV115" s="364"/>
      <c r="DKW115" s="364"/>
      <c r="DKX115" s="364"/>
      <c r="DKY115" s="364"/>
      <c r="DKZ115" s="364"/>
      <c r="DLA115" s="364"/>
      <c r="DLB115" s="364"/>
      <c r="DLC115" s="364"/>
      <c r="DLD115" s="364"/>
      <c r="DLE115" s="364"/>
      <c r="DLF115" s="364"/>
      <c r="DLG115" s="364"/>
      <c r="DLH115" s="364"/>
      <c r="DLI115" s="364"/>
      <c r="DLJ115" s="364"/>
      <c r="DLK115" s="364"/>
      <c r="DLL115" s="364"/>
      <c r="DLM115" s="364"/>
      <c r="DLN115" s="364"/>
      <c r="DLO115" s="364"/>
      <c r="DLP115" s="364"/>
      <c r="DLQ115" s="364"/>
      <c r="DLR115" s="364"/>
      <c r="DLS115" s="364"/>
      <c r="DLT115" s="364"/>
      <c r="DLU115" s="364"/>
      <c r="DLV115" s="364"/>
      <c r="DLW115" s="364"/>
      <c r="DLX115" s="364"/>
      <c r="DLY115" s="364"/>
      <c r="DLZ115" s="364"/>
      <c r="DMA115" s="364"/>
      <c r="DMB115" s="364"/>
      <c r="DMC115" s="364"/>
      <c r="DMD115" s="364"/>
      <c r="DME115" s="364"/>
      <c r="DMF115" s="364"/>
      <c r="DMG115" s="364"/>
      <c r="DMH115" s="364"/>
      <c r="DMI115" s="364"/>
      <c r="DMJ115" s="364"/>
      <c r="DMK115" s="364"/>
      <c r="DML115" s="364"/>
      <c r="DMM115" s="364"/>
      <c r="DMN115" s="364"/>
      <c r="DMO115" s="364"/>
      <c r="DMP115" s="364"/>
      <c r="DMQ115" s="364"/>
      <c r="DMR115" s="364"/>
      <c r="DMS115" s="364"/>
      <c r="DMT115" s="364"/>
      <c r="DMU115" s="364"/>
      <c r="DMV115" s="364"/>
      <c r="DMW115" s="364"/>
      <c r="DMX115" s="364"/>
      <c r="DMY115" s="364"/>
      <c r="DMZ115" s="364"/>
      <c r="DNA115" s="364"/>
      <c r="DNB115" s="364"/>
      <c r="DNC115" s="364"/>
      <c r="DND115" s="364"/>
      <c r="DNE115" s="364"/>
      <c r="DNF115" s="364"/>
      <c r="DNG115" s="364"/>
      <c r="DNH115" s="364"/>
      <c r="DNI115" s="364"/>
      <c r="DNJ115" s="364"/>
      <c r="DNK115" s="364"/>
      <c r="DNL115" s="364"/>
      <c r="DNM115" s="364"/>
      <c r="DNN115" s="364"/>
      <c r="DNO115" s="364"/>
      <c r="DNP115" s="364"/>
      <c r="DNQ115" s="364"/>
      <c r="DNR115" s="364"/>
      <c r="DNS115" s="364"/>
      <c r="DNT115" s="364"/>
      <c r="DNU115" s="364"/>
      <c r="DNV115" s="364"/>
      <c r="DNW115" s="364"/>
      <c r="DNX115" s="364"/>
      <c r="DNY115" s="364"/>
      <c r="DNZ115" s="364"/>
      <c r="DOA115" s="364"/>
      <c r="DOB115" s="364"/>
      <c r="DOC115" s="364"/>
      <c r="DOD115" s="364"/>
      <c r="DOE115" s="364"/>
      <c r="DOF115" s="364"/>
      <c r="DOG115" s="364"/>
      <c r="DOH115" s="364"/>
      <c r="DOI115" s="364"/>
      <c r="DOJ115" s="364"/>
      <c r="DOK115" s="364"/>
      <c r="DOL115" s="364"/>
      <c r="DOM115" s="364"/>
      <c r="DON115" s="364"/>
      <c r="DOO115" s="364"/>
      <c r="DOP115" s="364"/>
      <c r="DOQ115" s="364"/>
      <c r="DOR115" s="364"/>
      <c r="DOS115" s="364"/>
      <c r="DOT115" s="364"/>
      <c r="DOU115" s="364"/>
      <c r="DOV115" s="364"/>
      <c r="DOW115" s="364"/>
      <c r="DOX115" s="364"/>
      <c r="DOY115" s="364"/>
      <c r="DOZ115" s="364"/>
      <c r="DPA115" s="364"/>
      <c r="DPB115" s="364"/>
      <c r="DPC115" s="364"/>
      <c r="DPD115" s="364"/>
      <c r="DPE115" s="364"/>
      <c r="DPF115" s="364"/>
      <c r="DPG115" s="364"/>
      <c r="DPH115" s="364"/>
      <c r="DPI115" s="364"/>
      <c r="DPJ115" s="364"/>
      <c r="DPK115" s="364"/>
      <c r="DPL115" s="364"/>
      <c r="DPM115" s="364"/>
      <c r="DPN115" s="364"/>
      <c r="DPO115" s="364"/>
      <c r="DPP115" s="364"/>
      <c r="DPQ115" s="364"/>
      <c r="DPR115" s="364"/>
      <c r="DPS115" s="364"/>
      <c r="DPT115" s="364"/>
      <c r="DPU115" s="364"/>
      <c r="DPV115" s="364"/>
      <c r="DPW115" s="364"/>
      <c r="DPX115" s="364"/>
      <c r="DPY115" s="364"/>
      <c r="DPZ115" s="364"/>
      <c r="DQA115" s="364"/>
      <c r="DQB115" s="364"/>
      <c r="DQC115" s="364"/>
      <c r="DQD115" s="364"/>
      <c r="DQE115" s="364"/>
      <c r="DQF115" s="364"/>
      <c r="DQG115" s="364"/>
      <c r="DQH115" s="364"/>
      <c r="DQI115" s="364"/>
      <c r="DQJ115" s="364"/>
      <c r="DQK115" s="364"/>
      <c r="DQL115" s="364"/>
      <c r="DQM115" s="364"/>
      <c r="DQN115" s="364"/>
      <c r="DQO115" s="364"/>
      <c r="DQP115" s="364"/>
      <c r="DQQ115" s="364"/>
      <c r="DQR115" s="364"/>
      <c r="DQS115" s="364"/>
      <c r="DQT115" s="364"/>
      <c r="DQU115" s="364"/>
      <c r="DQV115" s="364"/>
      <c r="DQW115" s="364"/>
      <c r="DQX115" s="364"/>
      <c r="DQY115" s="364"/>
      <c r="DQZ115" s="364"/>
      <c r="DRA115" s="364"/>
      <c r="DRB115" s="364"/>
      <c r="DRC115" s="364"/>
      <c r="DRD115" s="364"/>
      <c r="DRE115" s="364"/>
      <c r="DRF115" s="364"/>
      <c r="DRG115" s="364"/>
      <c r="DRH115" s="364"/>
      <c r="DRI115" s="364"/>
      <c r="DRJ115" s="364"/>
      <c r="DRK115" s="364"/>
      <c r="DRL115" s="364"/>
      <c r="DRM115" s="364"/>
      <c r="DRN115" s="364"/>
      <c r="DRO115" s="364"/>
      <c r="DRP115" s="364"/>
      <c r="DRQ115" s="364"/>
      <c r="DRR115" s="364"/>
      <c r="DRS115" s="364"/>
      <c r="DRT115" s="364"/>
      <c r="DRU115" s="364"/>
      <c r="DRV115" s="364"/>
      <c r="DRW115" s="364"/>
      <c r="DRX115" s="364"/>
      <c r="DRY115" s="364"/>
      <c r="DRZ115" s="364"/>
      <c r="DSA115" s="364"/>
      <c r="DSB115" s="364"/>
      <c r="DSC115" s="364"/>
      <c r="DSD115" s="364"/>
      <c r="DSE115" s="364"/>
      <c r="DSF115" s="364"/>
      <c r="DSG115" s="364"/>
      <c r="DSH115" s="364"/>
      <c r="DSI115" s="364"/>
      <c r="DSJ115" s="364"/>
      <c r="DSK115" s="364"/>
      <c r="DSL115" s="364"/>
      <c r="DSM115" s="364"/>
      <c r="DSN115" s="364"/>
      <c r="DSO115" s="364"/>
      <c r="DSP115" s="364"/>
      <c r="DSQ115" s="364"/>
      <c r="DSR115" s="364"/>
      <c r="DSS115" s="364"/>
      <c r="DST115" s="364"/>
      <c r="DSU115" s="364"/>
      <c r="DSV115" s="364"/>
      <c r="DSW115" s="364"/>
      <c r="DSX115" s="364"/>
      <c r="DSY115" s="364"/>
      <c r="DSZ115" s="364"/>
      <c r="DTA115" s="364"/>
      <c r="DTB115" s="364"/>
      <c r="DTC115" s="364"/>
      <c r="DTD115" s="364"/>
      <c r="DTE115" s="364"/>
      <c r="DTF115" s="364"/>
      <c r="DTG115" s="364"/>
      <c r="DTH115" s="364"/>
      <c r="DTI115" s="364"/>
      <c r="DTJ115" s="364"/>
      <c r="DTK115" s="364"/>
      <c r="DTL115" s="364"/>
      <c r="DTM115" s="364"/>
      <c r="DTN115" s="364"/>
      <c r="DTO115" s="364"/>
      <c r="DTP115" s="364"/>
      <c r="DTQ115" s="364"/>
      <c r="DTR115" s="364"/>
      <c r="DTS115" s="364"/>
      <c r="DTT115" s="364"/>
      <c r="DTU115" s="364"/>
      <c r="DTV115" s="364"/>
      <c r="DTW115" s="364"/>
      <c r="DTX115" s="364"/>
      <c r="DTY115" s="364"/>
      <c r="DTZ115" s="364"/>
      <c r="DUA115" s="364"/>
      <c r="DUB115" s="364"/>
      <c r="DUC115" s="364"/>
      <c r="DUD115" s="364"/>
      <c r="DUE115" s="364"/>
      <c r="DUF115" s="364"/>
      <c r="DUG115" s="364"/>
      <c r="DUH115" s="364"/>
      <c r="DUI115" s="364"/>
      <c r="DUJ115" s="364"/>
      <c r="DUK115" s="364"/>
      <c r="DUL115" s="364"/>
      <c r="DUM115" s="364"/>
      <c r="DUN115" s="364"/>
      <c r="DUO115" s="364"/>
      <c r="DUP115" s="364"/>
      <c r="DUQ115" s="364"/>
      <c r="DUR115" s="364"/>
      <c r="DUS115" s="364"/>
      <c r="DUT115" s="364"/>
      <c r="DUU115" s="364"/>
      <c r="DUV115" s="364"/>
      <c r="DUW115" s="364"/>
      <c r="DUX115" s="364"/>
      <c r="DUY115" s="364"/>
      <c r="DUZ115" s="364"/>
      <c r="DVA115" s="364"/>
      <c r="DVB115" s="364"/>
      <c r="DVC115" s="364"/>
      <c r="DVD115" s="364"/>
      <c r="DVE115" s="364"/>
      <c r="DVF115" s="364"/>
      <c r="DVG115" s="364"/>
      <c r="DVH115" s="364"/>
      <c r="DVI115" s="364"/>
      <c r="DVJ115" s="364"/>
      <c r="DVK115" s="364"/>
      <c r="DVL115" s="364"/>
      <c r="DVM115" s="364"/>
      <c r="DVN115" s="364"/>
      <c r="DVO115" s="364"/>
      <c r="DVP115" s="364"/>
      <c r="DVQ115" s="364"/>
      <c r="DVR115" s="364"/>
      <c r="DVS115" s="364"/>
      <c r="DVT115" s="364"/>
      <c r="DVU115" s="364"/>
      <c r="DVV115" s="364"/>
      <c r="DVW115" s="364"/>
      <c r="DVX115" s="364"/>
      <c r="DVY115" s="364"/>
      <c r="DVZ115" s="364"/>
      <c r="DWA115" s="364"/>
      <c r="DWB115" s="364"/>
      <c r="DWC115" s="364"/>
      <c r="DWD115" s="364"/>
      <c r="DWE115" s="364"/>
      <c r="DWF115" s="364"/>
      <c r="DWG115" s="364"/>
      <c r="DWH115" s="364"/>
      <c r="DWI115" s="364"/>
      <c r="DWJ115" s="364"/>
      <c r="DWK115" s="364"/>
      <c r="DWL115" s="364"/>
      <c r="DWM115" s="364"/>
      <c r="DWN115" s="364"/>
      <c r="DWO115" s="364"/>
      <c r="DWP115" s="364"/>
      <c r="DWQ115" s="364"/>
      <c r="DWR115" s="364"/>
      <c r="DWS115" s="364"/>
      <c r="DWT115" s="364"/>
      <c r="DWU115" s="364"/>
      <c r="DWV115" s="364"/>
      <c r="DWW115" s="364"/>
      <c r="DWX115" s="364"/>
      <c r="DWY115" s="364"/>
      <c r="DWZ115" s="364"/>
      <c r="DXA115" s="364"/>
      <c r="DXB115" s="364"/>
      <c r="DXC115" s="364"/>
      <c r="DXD115" s="364"/>
      <c r="DXE115" s="364"/>
      <c r="DXF115" s="364"/>
      <c r="DXG115" s="364"/>
      <c r="DXH115" s="364"/>
      <c r="DXI115" s="364"/>
      <c r="DXJ115" s="364"/>
      <c r="DXK115" s="364"/>
      <c r="DXL115" s="364"/>
      <c r="DXM115" s="364"/>
      <c r="DXN115" s="364"/>
      <c r="DXO115" s="364"/>
      <c r="DXP115" s="364"/>
      <c r="DXQ115" s="364"/>
      <c r="DXR115" s="364"/>
      <c r="DXS115" s="364"/>
      <c r="DXT115" s="364"/>
      <c r="DXU115" s="364"/>
      <c r="DXV115" s="364"/>
      <c r="DXW115" s="364"/>
      <c r="DXX115" s="364"/>
      <c r="DXY115" s="364"/>
      <c r="DXZ115" s="364"/>
      <c r="DYA115" s="364"/>
      <c r="DYB115" s="364"/>
      <c r="DYC115" s="364"/>
      <c r="DYD115" s="364"/>
      <c r="DYE115" s="364"/>
      <c r="DYF115" s="364"/>
      <c r="DYG115" s="364"/>
      <c r="DYH115" s="364"/>
      <c r="DYI115" s="364"/>
      <c r="DYJ115" s="364"/>
      <c r="DYK115" s="364"/>
      <c r="DYL115" s="364"/>
      <c r="DYM115" s="364"/>
      <c r="DYN115" s="364"/>
      <c r="DYO115" s="364"/>
      <c r="DYP115" s="364"/>
      <c r="DYQ115" s="364"/>
      <c r="DYR115" s="364"/>
      <c r="DYS115" s="364"/>
      <c r="DYT115" s="364"/>
      <c r="DYU115" s="364"/>
      <c r="DYV115" s="364"/>
      <c r="DYW115" s="364"/>
      <c r="DYX115" s="364"/>
      <c r="DYY115" s="364"/>
      <c r="DYZ115" s="364"/>
      <c r="DZA115" s="364"/>
      <c r="DZB115" s="364"/>
      <c r="DZC115" s="364"/>
      <c r="DZD115" s="364"/>
      <c r="DZE115" s="364"/>
      <c r="DZF115" s="364"/>
      <c r="DZG115" s="364"/>
      <c r="DZH115" s="364"/>
      <c r="DZI115" s="364"/>
      <c r="DZJ115" s="364"/>
      <c r="DZK115" s="364"/>
      <c r="DZL115" s="364"/>
      <c r="DZM115" s="364"/>
      <c r="DZN115" s="364"/>
      <c r="DZO115" s="364"/>
      <c r="DZP115" s="364"/>
      <c r="DZQ115" s="364"/>
      <c r="DZR115" s="364"/>
      <c r="DZS115" s="364"/>
      <c r="DZT115" s="364"/>
      <c r="DZU115" s="364"/>
      <c r="DZV115" s="364"/>
      <c r="DZW115" s="364"/>
      <c r="DZX115" s="364"/>
      <c r="DZY115" s="364"/>
      <c r="DZZ115" s="364"/>
      <c r="EAA115" s="364"/>
      <c r="EAB115" s="364"/>
      <c r="EAC115" s="364"/>
      <c r="EAD115" s="364"/>
      <c r="EAE115" s="364"/>
      <c r="EAF115" s="364"/>
      <c r="EAG115" s="364"/>
      <c r="EAH115" s="364"/>
      <c r="EAI115" s="364"/>
      <c r="EAJ115" s="364"/>
      <c r="EAK115" s="364"/>
      <c r="EAL115" s="364"/>
      <c r="EAM115" s="364"/>
      <c r="EAN115" s="364"/>
      <c r="EAO115" s="364"/>
      <c r="EAP115" s="364"/>
      <c r="EAQ115" s="364"/>
      <c r="EAR115" s="364"/>
      <c r="EAS115" s="364"/>
      <c r="EAT115" s="364"/>
      <c r="EAU115" s="364"/>
      <c r="EAV115" s="364"/>
      <c r="EAW115" s="364"/>
      <c r="EAX115" s="364"/>
      <c r="EAY115" s="364"/>
      <c r="EAZ115" s="364"/>
      <c r="EBA115" s="364"/>
      <c r="EBB115" s="364"/>
      <c r="EBC115" s="364"/>
      <c r="EBD115" s="364"/>
      <c r="EBE115" s="364"/>
      <c r="EBF115" s="364"/>
      <c r="EBG115" s="364"/>
      <c r="EBH115" s="364"/>
      <c r="EBI115" s="364"/>
      <c r="EBJ115" s="364"/>
      <c r="EBK115" s="364"/>
      <c r="EBL115" s="364"/>
      <c r="EBM115" s="364"/>
      <c r="EBN115" s="364"/>
      <c r="EBO115" s="364"/>
      <c r="EBP115" s="364"/>
      <c r="EBQ115" s="364"/>
      <c r="EBR115" s="364"/>
      <c r="EBS115" s="364"/>
      <c r="EBT115" s="364"/>
      <c r="EBU115" s="364"/>
      <c r="EBV115" s="364"/>
      <c r="EBW115" s="364"/>
      <c r="EBX115" s="364"/>
      <c r="EBY115" s="364"/>
      <c r="EBZ115" s="364"/>
      <c r="ECA115" s="364"/>
      <c r="ECB115" s="364"/>
      <c r="ECC115" s="364"/>
      <c r="ECD115" s="364"/>
      <c r="ECE115" s="364"/>
      <c r="ECF115" s="364"/>
      <c r="ECG115" s="364"/>
      <c r="ECH115" s="364"/>
      <c r="ECI115" s="364"/>
      <c r="ECJ115" s="364"/>
      <c r="ECK115" s="364"/>
      <c r="ECL115" s="364"/>
      <c r="ECM115" s="364"/>
      <c r="ECN115" s="364"/>
      <c r="ECO115" s="364"/>
      <c r="ECP115" s="364"/>
      <c r="ECQ115" s="364"/>
      <c r="ECR115" s="364"/>
      <c r="ECS115" s="364"/>
      <c r="ECT115" s="364"/>
      <c r="ECU115" s="364"/>
      <c r="ECV115" s="364"/>
      <c r="ECW115" s="364"/>
      <c r="ECX115" s="364"/>
      <c r="ECY115" s="364"/>
      <c r="ECZ115" s="364"/>
      <c r="EDA115" s="364"/>
      <c r="EDB115" s="364"/>
      <c r="EDC115" s="364"/>
      <c r="EDD115" s="364"/>
      <c r="EDE115" s="364"/>
      <c r="EDF115" s="364"/>
      <c r="EDG115" s="364"/>
      <c r="EDH115" s="364"/>
      <c r="EDI115" s="364"/>
      <c r="EDJ115" s="364"/>
      <c r="EDK115" s="364"/>
      <c r="EDL115" s="364"/>
      <c r="EDM115" s="364"/>
      <c r="EDN115" s="364"/>
      <c r="EDO115" s="364"/>
      <c r="EDP115" s="364"/>
      <c r="EDQ115" s="364"/>
      <c r="EDR115" s="364"/>
      <c r="EDS115" s="364"/>
      <c r="EDT115" s="364"/>
      <c r="EDU115" s="364"/>
      <c r="EDV115" s="364"/>
      <c r="EDW115" s="364"/>
      <c r="EDX115" s="364"/>
      <c r="EDY115" s="364"/>
      <c r="EDZ115" s="364"/>
      <c r="EEA115" s="364"/>
      <c r="EEB115" s="364"/>
      <c r="EEC115" s="364"/>
      <c r="EED115" s="364"/>
      <c r="EEE115" s="364"/>
      <c r="EEF115" s="364"/>
      <c r="EEG115" s="364"/>
      <c r="EEH115" s="364"/>
      <c r="EEI115" s="364"/>
      <c r="EEJ115" s="364"/>
      <c r="EEK115" s="364"/>
      <c r="EEL115" s="364"/>
      <c r="EEM115" s="364"/>
      <c r="EEN115" s="364"/>
      <c r="EEO115" s="364"/>
      <c r="EEP115" s="364"/>
      <c r="EEQ115" s="364"/>
      <c r="EER115" s="364"/>
      <c r="EES115" s="364"/>
      <c r="EET115" s="364"/>
      <c r="EEU115" s="364"/>
      <c r="EEV115" s="364"/>
      <c r="EEW115" s="364"/>
      <c r="EEX115" s="364"/>
      <c r="EEY115" s="364"/>
      <c r="EEZ115" s="364"/>
      <c r="EFA115" s="364"/>
      <c r="EFB115" s="364"/>
      <c r="EFC115" s="364"/>
      <c r="EFD115" s="364"/>
      <c r="EFE115" s="364"/>
      <c r="EFF115" s="364"/>
      <c r="EFG115" s="364"/>
      <c r="EFH115" s="364"/>
      <c r="EFI115" s="364"/>
      <c r="EFJ115" s="364"/>
      <c r="EFK115" s="364"/>
      <c r="EFL115" s="364"/>
      <c r="EFM115" s="364"/>
      <c r="EFN115" s="364"/>
      <c r="EFO115" s="364"/>
      <c r="EFP115" s="364"/>
      <c r="EFQ115" s="364"/>
      <c r="EFR115" s="364"/>
      <c r="EFS115" s="364"/>
      <c r="EFT115" s="364"/>
      <c r="EFU115" s="364"/>
      <c r="EFV115" s="364"/>
      <c r="EFW115" s="364"/>
      <c r="EFX115" s="364"/>
      <c r="EFY115" s="364"/>
      <c r="EFZ115" s="364"/>
      <c r="EGA115" s="364"/>
      <c r="EGB115" s="364"/>
      <c r="EGC115" s="364"/>
      <c r="EGD115" s="364"/>
      <c r="EGE115" s="364"/>
      <c r="EGF115" s="364"/>
      <c r="EGG115" s="364"/>
      <c r="EGH115" s="364"/>
      <c r="EGI115" s="364"/>
      <c r="EGJ115" s="364"/>
      <c r="EGK115" s="364"/>
      <c r="EGL115" s="364"/>
      <c r="EGM115" s="364"/>
      <c r="EGN115" s="364"/>
      <c r="EGO115" s="364"/>
      <c r="EGP115" s="364"/>
      <c r="EGQ115" s="364"/>
      <c r="EGR115" s="364"/>
      <c r="EGS115" s="364"/>
      <c r="EGT115" s="364"/>
      <c r="EGU115" s="364"/>
      <c r="EGV115" s="364"/>
      <c r="EGW115" s="364"/>
      <c r="EGX115" s="364"/>
      <c r="EGY115" s="364"/>
      <c r="EGZ115" s="364"/>
      <c r="EHA115" s="364"/>
      <c r="EHB115" s="364"/>
      <c r="EHC115" s="364"/>
      <c r="EHD115" s="364"/>
      <c r="EHE115" s="364"/>
      <c r="EHF115" s="364"/>
      <c r="EHG115" s="364"/>
      <c r="EHH115" s="364"/>
      <c r="EHI115" s="364"/>
      <c r="EHJ115" s="364"/>
      <c r="EHK115" s="364"/>
      <c r="EHL115" s="364"/>
      <c r="EHM115" s="364"/>
      <c r="EHN115" s="364"/>
      <c r="EHO115" s="364"/>
      <c r="EHP115" s="364"/>
      <c r="EHQ115" s="364"/>
      <c r="EHR115" s="364"/>
      <c r="EHS115" s="364"/>
      <c r="EHT115" s="364"/>
      <c r="EHU115" s="364"/>
      <c r="EHV115" s="364"/>
      <c r="EHW115" s="364"/>
      <c r="EHX115" s="364"/>
      <c r="EHY115" s="364"/>
      <c r="EHZ115" s="364"/>
      <c r="EIA115" s="364"/>
      <c r="EIB115" s="364"/>
      <c r="EIC115" s="364"/>
      <c r="EID115" s="364"/>
      <c r="EIE115" s="364"/>
      <c r="EIF115" s="364"/>
      <c r="EIG115" s="364"/>
      <c r="EIH115" s="364"/>
      <c r="EII115" s="364"/>
      <c r="EIJ115" s="364"/>
      <c r="EIK115" s="364"/>
      <c r="EIL115" s="364"/>
      <c r="EIM115" s="364"/>
      <c r="EIN115" s="364"/>
      <c r="EIO115" s="364"/>
      <c r="EIP115" s="364"/>
      <c r="EIQ115" s="364"/>
      <c r="EIR115" s="364"/>
      <c r="EIS115" s="364"/>
      <c r="EIT115" s="364"/>
      <c r="EIU115" s="364"/>
      <c r="EIV115" s="364"/>
      <c r="EIW115" s="364"/>
      <c r="EIX115" s="364"/>
      <c r="EIY115" s="364"/>
      <c r="EIZ115" s="364"/>
      <c r="EJA115" s="364"/>
      <c r="EJB115" s="364"/>
      <c r="EJC115" s="364"/>
      <c r="EJD115" s="364"/>
      <c r="EJE115" s="364"/>
      <c r="EJF115" s="364"/>
      <c r="EJG115" s="364"/>
      <c r="EJH115" s="364"/>
      <c r="EJI115" s="364"/>
      <c r="EJJ115" s="364"/>
      <c r="EJK115" s="364"/>
      <c r="EJL115" s="364"/>
      <c r="EJM115" s="364"/>
      <c r="EJN115" s="364"/>
      <c r="EJO115" s="364"/>
      <c r="EJP115" s="364"/>
      <c r="EJQ115" s="364"/>
      <c r="EJR115" s="364"/>
      <c r="EJS115" s="364"/>
      <c r="EJT115" s="364"/>
      <c r="EJU115" s="364"/>
      <c r="EJV115" s="364"/>
      <c r="EJW115" s="364"/>
      <c r="EJX115" s="364"/>
      <c r="EJY115" s="364"/>
      <c r="EJZ115" s="364"/>
      <c r="EKA115" s="364"/>
      <c r="EKB115" s="364"/>
      <c r="EKC115" s="364"/>
      <c r="EKD115" s="364"/>
      <c r="EKE115" s="364"/>
      <c r="EKF115" s="364"/>
      <c r="EKG115" s="364"/>
      <c r="EKH115" s="364"/>
      <c r="EKI115" s="364"/>
      <c r="EKJ115" s="364"/>
      <c r="EKK115" s="364"/>
      <c r="EKL115" s="364"/>
      <c r="EKM115" s="364"/>
      <c r="EKN115" s="364"/>
      <c r="EKO115" s="364"/>
      <c r="EKP115" s="364"/>
      <c r="EKQ115" s="364"/>
      <c r="EKR115" s="364"/>
      <c r="EKS115" s="364"/>
      <c r="EKT115" s="364"/>
      <c r="EKU115" s="364"/>
      <c r="EKV115" s="364"/>
      <c r="EKW115" s="364"/>
      <c r="EKX115" s="364"/>
      <c r="EKY115" s="364"/>
      <c r="EKZ115" s="364"/>
      <c r="ELA115" s="364"/>
      <c r="ELB115" s="364"/>
      <c r="ELC115" s="364"/>
      <c r="ELD115" s="364"/>
      <c r="ELE115" s="364"/>
      <c r="ELF115" s="364"/>
      <c r="ELG115" s="364"/>
      <c r="ELH115" s="364"/>
      <c r="ELI115" s="364"/>
      <c r="ELJ115" s="364"/>
      <c r="ELK115" s="364"/>
      <c r="ELL115" s="364"/>
      <c r="ELM115" s="364"/>
      <c r="ELN115" s="364"/>
      <c r="ELO115" s="364"/>
      <c r="ELP115" s="364"/>
      <c r="ELQ115" s="364"/>
      <c r="ELR115" s="364"/>
      <c r="ELS115" s="364"/>
      <c r="ELT115" s="364"/>
      <c r="ELU115" s="364"/>
      <c r="ELV115" s="364"/>
      <c r="ELW115" s="364"/>
      <c r="ELX115" s="364"/>
      <c r="ELY115" s="364"/>
      <c r="ELZ115" s="364"/>
      <c r="EMA115" s="364"/>
      <c r="EMB115" s="364"/>
      <c r="EMC115" s="364"/>
      <c r="EMD115" s="364"/>
      <c r="EME115" s="364"/>
      <c r="EMF115" s="364"/>
      <c r="EMG115" s="364"/>
      <c r="EMH115" s="364"/>
      <c r="EMI115" s="364"/>
      <c r="EMJ115" s="364"/>
      <c r="EMK115" s="364"/>
      <c r="EML115" s="364"/>
      <c r="EMM115" s="364"/>
      <c r="EMN115" s="364"/>
      <c r="EMO115" s="364"/>
      <c r="EMP115" s="364"/>
      <c r="EMQ115" s="364"/>
      <c r="EMR115" s="364"/>
      <c r="EMS115" s="364"/>
      <c r="EMT115" s="364"/>
      <c r="EMU115" s="364"/>
      <c r="EMV115" s="364"/>
      <c r="EMW115" s="364"/>
      <c r="EMX115" s="364"/>
      <c r="EMY115" s="364"/>
      <c r="EMZ115" s="364"/>
      <c r="ENA115" s="364"/>
      <c r="ENB115" s="364"/>
      <c r="ENC115" s="364"/>
      <c r="END115" s="364"/>
      <c r="ENE115" s="364"/>
      <c r="ENF115" s="364"/>
      <c r="ENG115" s="364"/>
      <c r="ENH115" s="364"/>
      <c r="ENI115" s="364"/>
      <c r="ENJ115" s="364"/>
      <c r="ENK115" s="364"/>
      <c r="ENL115" s="364"/>
      <c r="ENM115" s="364"/>
      <c r="ENN115" s="364"/>
      <c r="ENO115" s="364"/>
      <c r="ENP115" s="364"/>
      <c r="ENQ115" s="364"/>
      <c r="ENR115" s="364"/>
      <c r="ENS115" s="364"/>
      <c r="ENT115" s="364"/>
      <c r="ENU115" s="364"/>
      <c r="ENV115" s="364"/>
      <c r="ENW115" s="364"/>
      <c r="ENX115" s="364"/>
      <c r="ENY115" s="364"/>
      <c r="ENZ115" s="364"/>
      <c r="EOA115" s="364"/>
      <c r="EOB115" s="364"/>
      <c r="EOC115" s="364"/>
      <c r="EOD115" s="364"/>
      <c r="EOE115" s="364"/>
      <c r="EOF115" s="364"/>
      <c r="EOG115" s="364"/>
      <c r="EOH115" s="364"/>
      <c r="EOI115" s="364"/>
      <c r="EOJ115" s="364"/>
      <c r="EOK115" s="364"/>
      <c r="EOL115" s="364"/>
      <c r="EOM115" s="364"/>
      <c r="EON115" s="364"/>
      <c r="EOO115" s="364"/>
      <c r="EOP115" s="364"/>
      <c r="EOQ115" s="364"/>
      <c r="EOR115" s="364"/>
      <c r="EOS115" s="364"/>
      <c r="EOT115" s="364"/>
      <c r="EOU115" s="364"/>
      <c r="EOV115" s="364"/>
      <c r="EOW115" s="364"/>
      <c r="EOX115" s="364"/>
      <c r="EOY115" s="364"/>
      <c r="EOZ115" s="364"/>
      <c r="EPA115" s="364"/>
      <c r="EPB115" s="364"/>
      <c r="EPC115" s="364"/>
      <c r="EPD115" s="364"/>
      <c r="EPE115" s="364"/>
      <c r="EPF115" s="364"/>
      <c r="EPG115" s="364"/>
      <c r="EPH115" s="364"/>
      <c r="EPI115" s="364"/>
      <c r="EPJ115" s="364"/>
      <c r="EPK115" s="364"/>
      <c r="EPL115" s="364"/>
      <c r="EPM115" s="364"/>
      <c r="EPN115" s="364"/>
      <c r="EPO115" s="364"/>
      <c r="EPP115" s="364"/>
      <c r="EPQ115" s="364"/>
      <c r="EPR115" s="364"/>
      <c r="EPS115" s="364"/>
      <c r="EPT115" s="364"/>
      <c r="EPU115" s="364"/>
      <c r="EPV115" s="364"/>
      <c r="EPW115" s="364"/>
      <c r="EPX115" s="364"/>
      <c r="EPY115" s="364"/>
      <c r="EPZ115" s="364"/>
      <c r="EQA115" s="364"/>
      <c r="EQB115" s="364"/>
      <c r="EQC115" s="364"/>
      <c r="EQD115" s="364"/>
      <c r="EQE115" s="364"/>
      <c r="EQF115" s="364"/>
      <c r="EQG115" s="364"/>
      <c r="EQH115" s="364"/>
      <c r="EQI115" s="364"/>
      <c r="EQJ115" s="364"/>
      <c r="EQK115" s="364"/>
      <c r="EQL115" s="364"/>
      <c r="EQM115" s="364"/>
      <c r="EQN115" s="364"/>
      <c r="EQO115" s="364"/>
      <c r="EQP115" s="364"/>
      <c r="EQQ115" s="364"/>
      <c r="EQR115" s="364"/>
      <c r="EQS115" s="364"/>
      <c r="EQT115" s="364"/>
      <c r="EQU115" s="364"/>
      <c r="EQV115" s="364"/>
      <c r="EQW115" s="364"/>
      <c r="EQX115" s="364"/>
      <c r="EQY115" s="364"/>
      <c r="EQZ115" s="364"/>
      <c r="ERA115" s="364"/>
      <c r="ERB115" s="364"/>
      <c r="ERC115" s="364"/>
      <c r="ERD115" s="364"/>
      <c r="ERE115" s="364"/>
      <c r="ERF115" s="364"/>
      <c r="ERG115" s="364"/>
      <c r="ERH115" s="364"/>
      <c r="ERI115" s="364"/>
      <c r="ERJ115" s="364"/>
      <c r="ERK115" s="364"/>
      <c r="ERL115" s="364"/>
      <c r="ERM115" s="364"/>
      <c r="ERN115" s="364"/>
      <c r="ERO115" s="364"/>
      <c r="ERP115" s="364"/>
      <c r="ERQ115" s="364"/>
      <c r="ERR115" s="364"/>
      <c r="ERS115" s="364"/>
      <c r="ERT115" s="364"/>
      <c r="ERU115" s="364"/>
      <c r="ERV115" s="364"/>
      <c r="ERW115" s="364"/>
      <c r="ERX115" s="364"/>
      <c r="ERY115" s="364"/>
      <c r="ERZ115" s="364"/>
      <c r="ESA115" s="364"/>
      <c r="ESB115" s="364"/>
      <c r="ESC115" s="364"/>
      <c r="ESD115" s="364"/>
      <c r="ESE115" s="364"/>
      <c r="ESF115" s="364"/>
      <c r="ESG115" s="364"/>
      <c r="ESH115" s="364"/>
      <c r="ESI115" s="364"/>
      <c r="ESJ115" s="364"/>
      <c r="ESK115" s="364"/>
      <c r="ESL115" s="364"/>
      <c r="ESM115" s="364"/>
      <c r="ESN115" s="364"/>
      <c r="ESO115" s="364"/>
      <c r="ESP115" s="364"/>
      <c r="ESQ115" s="364"/>
      <c r="ESR115" s="364"/>
      <c r="ESS115" s="364"/>
      <c r="EST115" s="364"/>
      <c r="ESU115" s="364"/>
      <c r="ESV115" s="364"/>
      <c r="ESW115" s="364"/>
      <c r="ESX115" s="364"/>
      <c r="ESY115" s="364"/>
      <c r="ESZ115" s="364"/>
      <c r="ETA115" s="364"/>
      <c r="ETB115" s="364"/>
      <c r="ETC115" s="364"/>
      <c r="ETD115" s="364"/>
      <c r="ETE115" s="364"/>
      <c r="ETF115" s="364"/>
      <c r="ETG115" s="364"/>
      <c r="ETH115" s="364"/>
      <c r="ETI115" s="364"/>
      <c r="ETJ115" s="364"/>
      <c r="ETK115" s="364"/>
      <c r="ETL115" s="364"/>
      <c r="ETM115" s="364"/>
      <c r="ETN115" s="364"/>
      <c r="ETO115" s="364"/>
      <c r="ETP115" s="364"/>
      <c r="ETQ115" s="364"/>
      <c r="ETR115" s="364"/>
      <c r="ETS115" s="364"/>
      <c r="ETT115" s="364"/>
      <c r="ETU115" s="364"/>
      <c r="ETV115" s="364"/>
      <c r="ETW115" s="364"/>
      <c r="ETX115" s="364"/>
      <c r="ETY115" s="364"/>
      <c r="ETZ115" s="364"/>
      <c r="EUA115" s="364"/>
      <c r="EUB115" s="364"/>
      <c r="EUC115" s="364"/>
      <c r="EUD115" s="364"/>
      <c r="EUE115" s="364"/>
      <c r="EUF115" s="364"/>
      <c r="EUG115" s="364"/>
      <c r="EUH115" s="364"/>
      <c r="EUI115" s="364"/>
      <c r="EUJ115" s="364"/>
      <c r="EUK115" s="364"/>
      <c r="EUL115" s="364"/>
      <c r="EUM115" s="364"/>
      <c r="EUN115" s="364"/>
      <c r="EUO115" s="364"/>
      <c r="EUP115" s="364"/>
      <c r="EUQ115" s="364"/>
      <c r="EUR115" s="364"/>
      <c r="EUS115" s="364"/>
      <c r="EUT115" s="364"/>
      <c r="EUU115" s="364"/>
      <c r="EUV115" s="364"/>
      <c r="EUW115" s="364"/>
      <c r="EUX115" s="364"/>
      <c r="EUY115" s="364"/>
      <c r="EUZ115" s="364"/>
      <c r="EVA115" s="364"/>
      <c r="EVB115" s="364"/>
      <c r="EVC115" s="364"/>
      <c r="EVD115" s="364"/>
      <c r="EVE115" s="364"/>
      <c r="EVF115" s="364"/>
      <c r="EVG115" s="364"/>
      <c r="EVH115" s="364"/>
      <c r="EVI115" s="364"/>
      <c r="EVJ115" s="364"/>
      <c r="EVK115" s="364"/>
      <c r="EVL115" s="364"/>
      <c r="EVM115" s="364"/>
      <c r="EVN115" s="364"/>
      <c r="EVO115" s="364"/>
      <c r="EVP115" s="364"/>
      <c r="EVQ115" s="364"/>
      <c r="EVR115" s="364"/>
      <c r="EVS115" s="364"/>
      <c r="EVT115" s="364"/>
      <c r="EVU115" s="364"/>
      <c r="EVV115" s="364"/>
      <c r="EVW115" s="364"/>
      <c r="EVX115" s="364"/>
      <c r="EVY115" s="364"/>
      <c r="EVZ115" s="364"/>
      <c r="EWA115" s="364"/>
      <c r="EWB115" s="364"/>
      <c r="EWC115" s="364"/>
      <c r="EWD115" s="364"/>
      <c r="EWE115" s="364"/>
      <c r="EWF115" s="364"/>
      <c r="EWG115" s="364"/>
      <c r="EWH115" s="364"/>
      <c r="EWI115" s="364"/>
      <c r="EWJ115" s="364"/>
      <c r="EWK115" s="364"/>
      <c r="EWL115" s="364"/>
      <c r="EWM115" s="364"/>
      <c r="EWN115" s="364"/>
      <c r="EWO115" s="364"/>
      <c r="EWP115" s="364"/>
      <c r="EWQ115" s="364"/>
      <c r="EWR115" s="364"/>
      <c r="EWS115" s="364"/>
      <c r="EWT115" s="364"/>
      <c r="EWU115" s="364"/>
      <c r="EWV115" s="364"/>
      <c r="EWW115" s="364"/>
      <c r="EWX115" s="364"/>
      <c r="EWY115" s="364"/>
      <c r="EWZ115" s="364"/>
      <c r="EXA115" s="364"/>
      <c r="EXB115" s="364"/>
      <c r="EXC115" s="364"/>
      <c r="EXD115" s="364"/>
      <c r="EXE115" s="364"/>
      <c r="EXF115" s="364"/>
      <c r="EXG115" s="364"/>
      <c r="EXH115" s="364"/>
      <c r="EXI115" s="364"/>
      <c r="EXJ115" s="364"/>
      <c r="EXK115" s="364"/>
      <c r="EXL115" s="364"/>
      <c r="EXM115" s="364"/>
      <c r="EXN115" s="364"/>
      <c r="EXO115" s="364"/>
      <c r="EXP115" s="364"/>
      <c r="EXQ115" s="364"/>
      <c r="EXR115" s="364"/>
      <c r="EXS115" s="364"/>
      <c r="EXT115" s="364"/>
      <c r="EXU115" s="364"/>
      <c r="EXV115" s="364"/>
      <c r="EXW115" s="364"/>
      <c r="EXX115" s="364"/>
      <c r="EXY115" s="364"/>
      <c r="EXZ115" s="364"/>
      <c r="EYA115" s="364"/>
      <c r="EYB115" s="364"/>
      <c r="EYC115" s="364"/>
      <c r="EYD115" s="364"/>
      <c r="EYE115" s="364"/>
      <c r="EYF115" s="364"/>
      <c r="EYG115" s="364"/>
      <c r="EYH115" s="364"/>
      <c r="EYI115" s="364"/>
      <c r="EYJ115" s="364"/>
      <c r="EYK115" s="364"/>
      <c r="EYL115" s="364"/>
      <c r="EYM115" s="364"/>
      <c r="EYN115" s="364"/>
      <c r="EYO115" s="364"/>
      <c r="EYP115" s="364"/>
      <c r="EYQ115" s="364"/>
      <c r="EYR115" s="364"/>
      <c r="EYS115" s="364"/>
      <c r="EYT115" s="364"/>
      <c r="EYU115" s="364"/>
      <c r="EYV115" s="364"/>
      <c r="EYW115" s="364"/>
      <c r="EYX115" s="364"/>
      <c r="EYY115" s="364"/>
      <c r="EYZ115" s="364"/>
      <c r="EZA115" s="364"/>
      <c r="EZB115" s="364"/>
      <c r="EZC115" s="364"/>
      <c r="EZD115" s="364"/>
      <c r="EZE115" s="364"/>
      <c r="EZF115" s="364"/>
      <c r="EZG115" s="364"/>
      <c r="EZH115" s="364"/>
      <c r="EZI115" s="364"/>
      <c r="EZJ115" s="364"/>
      <c r="EZK115" s="364"/>
      <c r="EZL115" s="364"/>
      <c r="EZM115" s="364"/>
      <c r="EZN115" s="364"/>
      <c r="EZO115" s="364"/>
      <c r="EZP115" s="364"/>
      <c r="EZQ115" s="364"/>
      <c r="EZR115" s="364"/>
      <c r="EZS115" s="364"/>
      <c r="EZT115" s="364"/>
      <c r="EZU115" s="364"/>
      <c r="EZV115" s="364"/>
      <c r="EZW115" s="364"/>
      <c r="EZX115" s="364"/>
      <c r="EZY115" s="364"/>
      <c r="EZZ115" s="364"/>
      <c r="FAA115" s="364"/>
      <c r="FAB115" s="364"/>
      <c r="FAC115" s="364"/>
      <c r="FAD115" s="364"/>
      <c r="FAE115" s="364"/>
      <c r="FAF115" s="364"/>
      <c r="FAG115" s="364"/>
      <c r="FAH115" s="364"/>
      <c r="FAI115" s="364"/>
      <c r="FAJ115" s="364"/>
      <c r="FAK115" s="364"/>
      <c r="FAL115" s="364"/>
      <c r="FAM115" s="364"/>
      <c r="FAN115" s="364"/>
      <c r="FAO115" s="364"/>
      <c r="FAP115" s="364"/>
      <c r="FAQ115" s="364"/>
      <c r="FAR115" s="364"/>
      <c r="FAS115" s="364"/>
      <c r="FAT115" s="364"/>
      <c r="FAU115" s="364"/>
      <c r="FAV115" s="364"/>
      <c r="FAW115" s="364"/>
      <c r="FAX115" s="364"/>
      <c r="FAY115" s="364"/>
      <c r="FAZ115" s="364"/>
      <c r="FBA115" s="364"/>
      <c r="FBB115" s="364"/>
      <c r="FBC115" s="364"/>
      <c r="FBD115" s="364"/>
      <c r="FBE115" s="364"/>
      <c r="FBF115" s="364"/>
      <c r="FBG115" s="364"/>
      <c r="FBH115" s="364"/>
      <c r="FBI115" s="364"/>
      <c r="FBJ115" s="364"/>
      <c r="FBK115" s="364"/>
      <c r="FBL115" s="364"/>
      <c r="FBM115" s="364"/>
      <c r="FBN115" s="364"/>
      <c r="FBO115" s="364"/>
      <c r="FBP115" s="364"/>
      <c r="FBQ115" s="364"/>
      <c r="FBR115" s="364"/>
      <c r="FBS115" s="364"/>
      <c r="FBT115" s="364"/>
      <c r="FBU115" s="364"/>
      <c r="FBV115" s="364"/>
      <c r="FBW115" s="364"/>
      <c r="FBX115" s="364"/>
      <c r="FBY115" s="364"/>
      <c r="FBZ115" s="364"/>
      <c r="FCA115" s="364"/>
      <c r="FCB115" s="364"/>
      <c r="FCC115" s="364"/>
      <c r="FCD115" s="364"/>
      <c r="FCE115" s="364"/>
      <c r="FCF115" s="364"/>
      <c r="FCG115" s="364"/>
      <c r="FCH115" s="364"/>
      <c r="FCI115" s="364"/>
      <c r="FCJ115" s="364"/>
      <c r="FCK115" s="364"/>
      <c r="FCL115" s="364"/>
      <c r="FCM115" s="364"/>
      <c r="FCN115" s="364"/>
      <c r="FCO115" s="364"/>
      <c r="FCP115" s="364"/>
      <c r="FCQ115" s="364"/>
      <c r="FCR115" s="364"/>
      <c r="FCS115" s="364"/>
      <c r="FCT115" s="364"/>
      <c r="FCU115" s="364"/>
      <c r="FCV115" s="364"/>
      <c r="FCW115" s="364"/>
      <c r="FCX115" s="364"/>
      <c r="FCY115" s="364"/>
      <c r="FCZ115" s="364"/>
      <c r="FDA115" s="364"/>
      <c r="FDB115" s="364"/>
      <c r="FDC115" s="364"/>
      <c r="FDD115" s="364"/>
      <c r="FDE115" s="364"/>
      <c r="FDF115" s="364"/>
      <c r="FDG115" s="364"/>
      <c r="FDH115" s="364"/>
      <c r="FDI115" s="364"/>
      <c r="FDJ115" s="364"/>
      <c r="FDK115" s="364"/>
      <c r="FDL115" s="364"/>
      <c r="FDM115" s="364"/>
      <c r="FDN115" s="364"/>
      <c r="FDO115" s="364"/>
      <c r="FDP115" s="364"/>
      <c r="FDQ115" s="364"/>
      <c r="FDR115" s="364"/>
      <c r="FDS115" s="364"/>
      <c r="FDT115" s="364"/>
      <c r="FDU115" s="364"/>
      <c r="FDV115" s="364"/>
      <c r="FDW115" s="364"/>
      <c r="FDX115" s="364"/>
      <c r="FDY115" s="364"/>
      <c r="FDZ115" s="364"/>
      <c r="FEA115" s="364"/>
      <c r="FEB115" s="364"/>
      <c r="FEC115" s="364"/>
      <c r="FED115" s="364"/>
      <c r="FEE115" s="364"/>
      <c r="FEF115" s="364"/>
      <c r="FEG115" s="364"/>
      <c r="FEH115" s="364"/>
      <c r="FEI115" s="364"/>
      <c r="FEJ115" s="364"/>
      <c r="FEK115" s="364"/>
      <c r="FEL115" s="364"/>
      <c r="FEM115" s="364"/>
      <c r="FEN115" s="364"/>
      <c r="FEO115" s="364"/>
      <c r="FEP115" s="364"/>
      <c r="FEQ115" s="364"/>
      <c r="FER115" s="364"/>
      <c r="FES115" s="364"/>
      <c r="FET115" s="364"/>
      <c r="FEU115" s="364"/>
      <c r="FEV115" s="364"/>
      <c r="FEW115" s="364"/>
      <c r="FEX115" s="364"/>
      <c r="FEY115" s="364"/>
      <c r="FEZ115" s="364"/>
      <c r="FFA115" s="364"/>
      <c r="FFB115" s="364"/>
      <c r="FFC115" s="364"/>
      <c r="FFD115" s="364"/>
      <c r="FFE115" s="364"/>
      <c r="FFF115" s="364"/>
      <c r="FFG115" s="364"/>
      <c r="FFH115" s="364"/>
      <c r="FFI115" s="364"/>
      <c r="FFJ115" s="364"/>
      <c r="FFK115" s="364"/>
      <c r="FFL115" s="364"/>
      <c r="FFM115" s="364"/>
      <c r="FFN115" s="364"/>
      <c r="FFO115" s="364"/>
      <c r="FFP115" s="364"/>
      <c r="FFQ115" s="364"/>
      <c r="FFR115" s="364"/>
      <c r="FFS115" s="364"/>
      <c r="FFT115" s="364"/>
      <c r="FFU115" s="364"/>
      <c r="FFV115" s="364"/>
      <c r="FFW115" s="364"/>
      <c r="FFX115" s="364"/>
      <c r="FFY115" s="364"/>
      <c r="FFZ115" s="364"/>
      <c r="FGA115" s="364"/>
      <c r="FGB115" s="364"/>
      <c r="FGC115" s="364"/>
      <c r="FGD115" s="364"/>
      <c r="FGE115" s="364"/>
      <c r="FGF115" s="364"/>
      <c r="FGG115" s="364"/>
      <c r="FGH115" s="364"/>
      <c r="FGI115" s="364"/>
      <c r="FGJ115" s="364"/>
      <c r="FGK115" s="364"/>
      <c r="FGL115" s="364"/>
      <c r="FGM115" s="364"/>
      <c r="FGN115" s="364"/>
      <c r="FGO115" s="364"/>
      <c r="FGP115" s="364"/>
      <c r="FGQ115" s="364"/>
      <c r="FGR115" s="364"/>
      <c r="FGS115" s="364"/>
      <c r="FGT115" s="364"/>
      <c r="FGU115" s="364"/>
      <c r="FGV115" s="364"/>
      <c r="FGW115" s="364"/>
      <c r="FGX115" s="364"/>
      <c r="FGY115" s="364"/>
      <c r="FGZ115" s="364"/>
      <c r="FHA115" s="364"/>
      <c r="FHB115" s="364"/>
      <c r="FHC115" s="364"/>
      <c r="FHD115" s="364"/>
      <c r="FHE115" s="364"/>
      <c r="FHF115" s="364"/>
      <c r="FHG115" s="364"/>
      <c r="FHH115" s="364"/>
      <c r="FHI115" s="364"/>
      <c r="FHJ115" s="364"/>
      <c r="FHK115" s="364"/>
      <c r="FHL115" s="364"/>
      <c r="FHM115" s="364"/>
      <c r="FHN115" s="364"/>
      <c r="FHO115" s="364"/>
      <c r="FHP115" s="364"/>
      <c r="FHQ115" s="364"/>
      <c r="FHR115" s="364"/>
      <c r="FHS115" s="364"/>
      <c r="FHT115" s="364"/>
      <c r="FHU115" s="364"/>
      <c r="FHV115" s="364"/>
      <c r="FHW115" s="364"/>
      <c r="FHX115" s="364"/>
      <c r="FHY115" s="364"/>
      <c r="FHZ115" s="364"/>
      <c r="FIA115" s="364"/>
      <c r="FIB115" s="364"/>
      <c r="FIC115" s="364"/>
      <c r="FID115" s="364"/>
      <c r="FIE115" s="364"/>
      <c r="FIF115" s="364"/>
      <c r="FIG115" s="364"/>
      <c r="FIH115" s="364"/>
      <c r="FII115" s="364"/>
      <c r="FIJ115" s="364"/>
      <c r="FIK115" s="364"/>
      <c r="FIL115" s="364"/>
      <c r="FIM115" s="364"/>
      <c r="FIN115" s="364"/>
      <c r="FIO115" s="364"/>
      <c r="FIP115" s="364"/>
      <c r="FIQ115" s="364"/>
      <c r="FIR115" s="364"/>
      <c r="FIS115" s="364"/>
      <c r="FIT115" s="364"/>
      <c r="FIU115" s="364"/>
      <c r="FIV115" s="364"/>
      <c r="FIW115" s="364"/>
      <c r="FIX115" s="364"/>
      <c r="FIY115" s="364"/>
      <c r="FIZ115" s="364"/>
      <c r="FJA115" s="364"/>
      <c r="FJB115" s="364"/>
      <c r="FJC115" s="364"/>
      <c r="FJD115" s="364"/>
      <c r="FJE115" s="364"/>
      <c r="FJF115" s="364"/>
      <c r="FJG115" s="364"/>
      <c r="FJH115" s="364"/>
      <c r="FJI115" s="364"/>
      <c r="FJJ115" s="364"/>
      <c r="FJK115" s="364"/>
      <c r="FJL115" s="364"/>
      <c r="FJM115" s="364"/>
      <c r="FJN115" s="364"/>
      <c r="FJO115" s="364"/>
      <c r="FJP115" s="364"/>
      <c r="FJQ115" s="364"/>
      <c r="FJR115" s="364"/>
      <c r="FJS115" s="364"/>
      <c r="FJT115" s="364"/>
      <c r="FJU115" s="364"/>
      <c r="FJV115" s="364"/>
      <c r="FJW115" s="364"/>
      <c r="FJX115" s="364"/>
      <c r="FJY115" s="364"/>
      <c r="FJZ115" s="364"/>
      <c r="FKA115" s="364"/>
      <c r="FKB115" s="364"/>
      <c r="FKC115" s="364"/>
      <c r="FKD115" s="364"/>
      <c r="FKE115" s="364"/>
      <c r="FKF115" s="364"/>
      <c r="FKG115" s="364"/>
      <c r="FKH115" s="364"/>
      <c r="FKI115" s="364"/>
      <c r="FKJ115" s="364"/>
      <c r="FKK115" s="364"/>
      <c r="FKL115" s="364"/>
      <c r="FKM115" s="364"/>
      <c r="FKN115" s="364"/>
      <c r="FKO115" s="364"/>
      <c r="FKP115" s="364"/>
      <c r="FKQ115" s="364"/>
      <c r="FKR115" s="364"/>
      <c r="FKS115" s="364"/>
      <c r="FKT115" s="364"/>
      <c r="FKU115" s="364"/>
      <c r="FKV115" s="364"/>
      <c r="FKW115" s="364"/>
      <c r="FKX115" s="364"/>
      <c r="FKY115" s="364"/>
      <c r="FKZ115" s="364"/>
      <c r="FLA115" s="364"/>
      <c r="FLB115" s="364"/>
      <c r="FLC115" s="364"/>
      <c r="FLD115" s="364"/>
      <c r="FLE115" s="364"/>
      <c r="FLF115" s="364"/>
      <c r="FLG115" s="364"/>
      <c r="FLH115" s="364"/>
      <c r="FLI115" s="364"/>
      <c r="FLJ115" s="364"/>
      <c r="FLK115" s="364"/>
      <c r="FLL115" s="364"/>
      <c r="FLM115" s="364"/>
      <c r="FLN115" s="364"/>
      <c r="FLO115" s="364"/>
      <c r="FLP115" s="364"/>
      <c r="FLQ115" s="364"/>
      <c r="FLR115" s="364"/>
      <c r="FLS115" s="364"/>
      <c r="FLT115" s="364"/>
      <c r="FLU115" s="364"/>
      <c r="FLV115" s="364"/>
      <c r="FLW115" s="364"/>
      <c r="FLX115" s="364"/>
      <c r="FLY115" s="364"/>
      <c r="FLZ115" s="364"/>
      <c r="FMA115" s="364"/>
      <c r="FMB115" s="364"/>
      <c r="FMC115" s="364"/>
      <c r="FMD115" s="364"/>
      <c r="FME115" s="364"/>
      <c r="FMF115" s="364"/>
      <c r="FMG115" s="364"/>
      <c r="FMH115" s="364"/>
      <c r="FMI115" s="364"/>
      <c r="FMJ115" s="364"/>
      <c r="FMK115" s="364"/>
      <c r="FML115" s="364"/>
      <c r="FMM115" s="364"/>
      <c r="FMN115" s="364"/>
      <c r="FMO115" s="364"/>
      <c r="FMP115" s="364"/>
      <c r="FMQ115" s="364"/>
      <c r="FMR115" s="364"/>
      <c r="FMS115" s="364"/>
      <c r="FMT115" s="364"/>
      <c r="FMU115" s="364"/>
      <c r="FMV115" s="364"/>
      <c r="FMW115" s="364"/>
      <c r="FMX115" s="364"/>
      <c r="FMY115" s="364"/>
      <c r="FMZ115" s="364"/>
      <c r="FNA115" s="364"/>
      <c r="FNB115" s="364"/>
      <c r="FNC115" s="364"/>
      <c r="FND115" s="364"/>
      <c r="FNE115" s="364"/>
      <c r="FNF115" s="364"/>
      <c r="FNG115" s="364"/>
      <c r="FNH115" s="364"/>
      <c r="FNI115" s="364"/>
      <c r="FNJ115" s="364"/>
      <c r="FNK115" s="364"/>
      <c r="FNL115" s="364"/>
      <c r="FNM115" s="364"/>
      <c r="FNN115" s="364"/>
      <c r="FNO115" s="364"/>
      <c r="FNP115" s="364"/>
      <c r="FNQ115" s="364"/>
      <c r="FNR115" s="364"/>
      <c r="FNS115" s="364"/>
      <c r="FNT115" s="364"/>
      <c r="FNU115" s="364"/>
      <c r="FNV115" s="364"/>
      <c r="FNW115" s="364"/>
      <c r="FNX115" s="364"/>
      <c r="FNY115" s="364"/>
      <c r="FNZ115" s="364"/>
      <c r="FOA115" s="364"/>
      <c r="FOB115" s="364"/>
      <c r="FOC115" s="364"/>
      <c r="FOD115" s="364"/>
      <c r="FOE115" s="364"/>
      <c r="FOF115" s="364"/>
      <c r="FOG115" s="364"/>
      <c r="FOH115" s="364"/>
      <c r="FOI115" s="364"/>
      <c r="FOJ115" s="364"/>
      <c r="FOK115" s="364"/>
      <c r="FOL115" s="364"/>
      <c r="FOM115" s="364"/>
      <c r="FON115" s="364"/>
      <c r="FOO115" s="364"/>
      <c r="FOP115" s="364"/>
      <c r="FOQ115" s="364"/>
      <c r="FOR115" s="364"/>
      <c r="FOS115" s="364"/>
      <c r="FOT115" s="364"/>
      <c r="FOU115" s="364"/>
      <c r="FOV115" s="364"/>
      <c r="FOW115" s="364"/>
      <c r="FOX115" s="364"/>
      <c r="FOY115" s="364"/>
      <c r="FOZ115" s="364"/>
      <c r="FPA115" s="364"/>
      <c r="FPB115" s="364"/>
      <c r="FPC115" s="364"/>
      <c r="FPD115" s="364"/>
      <c r="FPE115" s="364"/>
      <c r="FPF115" s="364"/>
      <c r="FPG115" s="364"/>
      <c r="FPH115" s="364"/>
      <c r="FPI115" s="364"/>
      <c r="FPJ115" s="364"/>
      <c r="FPK115" s="364"/>
      <c r="FPL115" s="364"/>
      <c r="FPM115" s="364"/>
      <c r="FPN115" s="364"/>
      <c r="FPO115" s="364"/>
      <c r="FPP115" s="364"/>
      <c r="FPQ115" s="364"/>
      <c r="FPR115" s="364"/>
      <c r="FPS115" s="364"/>
      <c r="FPT115" s="364"/>
      <c r="FPU115" s="364"/>
      <c r="FPV115" s="364"/>
      <c r="FPW115" s="364"/>
      <c r="FPX115" s="364"/>
      <c r="FPY115" s="364"/>
      <c r="FPZ115" s="364"/>
      <c r="FQA115" s="364"/>
      <c r="FQB115" s="364"/>
      <c r="FQC115" s="364"/>
      <c r="FQD115" s="364"/>
      <c r="FQE115" s="364"/>
      <c r="FQF115" s="364"/>
      <c r="FQG115" s="364"/>
      <c r="FQH115" s="364"/>
      <c r="FQI115" s="364"/>
      <c r="FQJ115" s="364"/>
      <c r="FQK115" s="364"/>
      <c r="FQL115" s="364"/>
      <c r="FQM115" s="364"/>
      <c r="FQN115" s="364"/>
      <c r="FQO115" s="364"/>
      <c r="FQP115" s="364"/>
      <c r="FQQ115" s="364"/>
      <c r="FQR115" s="364"/>
      <c r="FQS115" s="364"/>
      <c r="FQT115" s="364"/>
      <c r="FQU115" s="364"/>
      <c r="FQV115" s="364"/>
      <c r="FQW115" s="364"/>
      <c r="FQX115" s="364"/>
      <c r="FQY115" s="364"/>
      <c r="FQZ115" s="364"/>
      <c r="FRA115" s="364"/>
      <c r="FRB115" s="364"/>
      <c r="FRC115" s="364"/>
      <c r="FRD115" s="364"/>
      <c r="FRE115" s="364"/>
      <c r="FRF115" s="364"/>
      <c r="FRG115" s="364"/>
      <c r="FRH115" s="364"/>
      <c r="FRI115" s="364"/>
      <c r="FRJ115" s="364"/>
      <c r="FRK115" s="364"/>
      <c r="FRL115" s="364"/>
      <c r="FRM115" s="364"/>
      <c r="FRN115" s="364"/>
      <c r="FRO115" s="364"/>
      <c r="FRP115" s="364"/>
      <c r="FRQ115" s="364"/>
      <c r="FRR115" s="364"/>
      <c r="FRS115" s="364"/>
      <c r="FRT115" s="364"/>
      <c r="FRU115" s="364"/>
      <c r="FRV115" s="364"/>
      <c r="FRW115" s="364"/>
      <c r="FRX115" s="364"/>
      <c r="FRY115" s="364"/>
      <c r="FRZ115" s="364"/>
      <c r="FSA115" s="364"/>
      <c r="FSB115" s="364"/>
      <c r="FSC115" s="364"/>
      <c r="FSD115" s="364"/>
      <c r="FSE115" s="364"/>
      <c r="FSF115" s="364"/>
      <c r="FSG115" s="364"/>
      <c r="FSH115" s="364"/>
      <c r="FSI115" s="364"/>
      <c r="FSJ115" s="364"/>
      <c r="FSK115" s="364"/>
      <c r="FSL115" s="364"/>
      <c r="FSM115" s="364"/>
      <c r="FSN115" s="364"/>
      <c r="FSO115" s="364"/>
      <c r="FSP115" s="364"/>
      <c r="FSQ115" s="364"/>
      <c r="FSR115" s="364"/>
      <c r="FSS115" s="364"/>
      <c r="FST115" s="364"/>
      <c r="FSU115" s="364"/>
      <c r="FSV115" s="364"/>
      <c r="FSW115" s="364"/>
      <c r="FSX115" s="364"/>
      <c r="FSY115" s="364"/>
      <c r="FSZ115" s="364"/>
      <c r="FTA115" s="364"/>
      <c r="FTB115" s="364"/>
      <c r="FTC115" s="364"/>
      <c r="FTD115" s="364"/>
      <c r="FTE115" s="364"/>
      <c r="FTF115" s="364"/>
      <c r="FTG115" s="364"/>
      <c r="FTH115" s="364"/>
      <c r="FTI115" s="364"/>
      <c r="FTJ115" s="364"/>
      <c r="FTK115" s="364"/>
      <c r="FTL115" s="364"/>
      <c r="FTM115" s="364"/>
      <c r="FTN115" s="364"/>
      <c r="FTO115" s="364"/>
      <c r="FTP115" s="364"/>
      <c r="FTQ115" s="364"/>
      <c r="FTR115" s="364"/>
      <c r="FTS115" s="364"/>
      <c r="FTT115" s="364"/>
      <c r="FTU115" s="364"/>
      <c r="FTV115" s="364"/>
      <c r="FTW115" s="364"/>
      <c r="FTX115" s="364"/>
      <c r="FTY115" s="364"/>
      <c r="FTZ115" s="364"/>
      <c r="FUA115" s="364"/>
      <c r="FUB115" s="364"/>
      <c r="FUC115" s="364"/>
      <c r="FUD115" s="364"/>
      <c r="FUE115" s="364"/>
      <c r="FUF115" s="364"/>
      <c r="FUG115" s="364"/>
      <c r="FUH115" s="364"/>
      <c r="FUI115" s="364"/>
      <c r="FUJ115" s="364"/>
      <c r="FUK115" s="364"/>
      <c r="FUL115" s="364"/>
      <c r="FUM115" s="364"/>
      <c r="FUN115" s="364"/>
      <c r="FUO115" s="364"/>
      <c r="FUP115" s="364"/>
      <c r="FUQ115" s="364"/>
      <c r="FUR115" s="364"/>
      <c r="FUS115" s="364"/>
      <c r="FUT115" s="364"/>
      <c r="FUU115" s="364"/>
      <c r="FUV115" s="364"/>
      <c r="FUW115" s="364"/>
      <c r="FUX115" s="364"/>
      <c r="FUY115" s="364"/>
      <c r="FUZ115" s="364"/>
      <c r="FVA115" s="364"/>
      <c r="FVB115" s="364"/>
      <c r="FVC115" s="364"/>
      <c r="FVD115" s="364"/>
      <c r="FVE115" s="364"/>
      <c r="FVF115" s="364"/>
      <c r="FVG115" s="364"/>
      <c r="FVH115" s="364"/>
      <c r="FVI115" s="364"/>
      <c r="FVJ115" s="364"/>
      <c r="FVK115" s="364"/>
      <c r="FVL115" s="364"/>
      <c r="FVM115" s="364"/>
      <c r="FVN115" s="364"/>
      <c r="FVO115" s="364"/>
      <c r="FVP115" s="364"/>
      <c r="FVQ115" s="364"/>
      <c r="FVR115" s="364"/>
      <c r="FVS115" s="364"/>
      <c r="FVT115" s="364"/>
      <c r="FVU115" s="364"/>
      <c r="FVV115" s="364"/>
      <c r="FVW115" s="364"/>
      <c r="FVX115" s="364"/>
      <c r="FVY115" s="364"/>
      <c r="FVZ115" s="364"/>
      <c r="FWA115" s="364"/>
      <c r="FWB115" s="364"/>
      <c r="FWC115" s="364"/>
      <c r="FWD115" s="364"/>
      <c r="FWE115" s="364"/>
      <c r="FWF115" s="364"/>
      <c r="FWG115" s="364"/>
      <c r="FWH115" s="364"/>
      <c r="FWI115" s="364"/>
      <c r="FWJ115" s="364"/>
      <c r="FWK115" s="364"/>
      <c r="FWL115" s="364"/>
      <c r="FWM115" s="364"/>
      <c r="FWN115" s="364"/>
      <c r="FWO115" s="364"/>
      <c r="FWP115" s="364"/>
      <c r="FWQ115" s="364"/>
      <c r="FWR115" s="364"/>
      <c r="FWS115" s="364"/>
      <c r="FWT115" s="364"/>
      <c r="FWU115" s="364"/>
      <c r="FWV115" s="364"/>
      <c r="FWW115" s="364"/>
      <c r="FWX115" s="364"/>
      <c r="FWY115" s="364"/>
      <c r="FWZ115" s="364"/>
      <c r="FXA115" s="364"/>
      <c r="FXB115" s="364"/>
      <c r="FXC115" s="364"/>
      <c r="FXD115" s="364"/>
      <c r="FXE115" s="364"/>
      <c r="FXF115" s="364"/>
      <c r="FXG115" s="364"/>
      <c r="FXH115" s="364"/>
      <c r="FXI115" s="364"/>
      <c r="FXJ115" s="364"/>
      <c r="FXK115" s="364"/>
      <c r="FXL115" s="364"/>
      <c r="FXM115" s="364"/>
      <c r="FXN115" s="364"/>
      <c r="FXO115" s="364"/>
      <c r="FXP115" s="364"/>
      <c r="FXQ115" s="364"/>
      <c r="FXR115" s="364"/>
      <c r="FXS115" s="364"/>
      <c r="FXT115" s="364"/>
      <c r="FXU115" s="364"/>
      <c r="FXV115" s="364"/>
      <c r="FXW115" s="364"/>
      <c r="FXX115" s="364"/>
      <c r="FXY115" s="364"/>
      <c r="FXZ115" s="364"/>
      <c r="FYA115" s="364"/>
      <c r="FYB115" s="364"/>
      <c r="FYC115" s="364"/>
      <c r="FYD115" s="364"/>
      <c r="FYE115" s="364"/>
      <c r="FYF115" s="364"/>
      <c r="FYG115" s="364"/>
      <c r="FYH115" s="364"/>
      <c r="FYI115" s="364"/>
      <c r="FYJ115" s="364"/>
      <c r="FYK115" s="364"/>
      <c r="FYL115" s="364"/>
      <c r="FYM115" s="364"/>
      <c r="FYN115" s="364"/>
      <c r="FYO115" s="364"/>
      <c r="FYP115" s="364"/>
      <c r="FYQ115" s="364"/>
      <c r="FYR115" s="364"/>
      <c r="FYS115" s="364"/>
      <c r="FYT115" s="364"/>
      <c r="FYU115" s="364"/>
      <c r="FYV115" s="364"/>
      <c r="FYW115" s="364"/>
      <c r="FYX115" s="364"/>
      <c r="FYY115" s="364"/>
      <c r="FYZ115" s="364"/>
      <c r="FZA115" s="364"/>
      <c r="FZB115" s="364"/>
      <c r="FZC115" s="364"/>
      <c r="FZD115" s="364"/>
      <c r="FZE115" s="364"/>
      <c r="FZF115" s="364"/>
      <c r="FZG115" s="364"/>
      <c r="FZH115" s="364"/>
      <c r="FZI115" s="364"/>
      <c r="FZJ115" s="364"/>
      <c r="FZK115" s="364"/>
      <c r="FZL115" s="364"/>
      <c r="FZM115" s="364"/>
      <c r="FZN115" s="364"/>
      <c r="FZO115" s="364"/>
      <c r="FZP115" s="364"/>
      <c r="FZQ115" s="364"/>
      <c r="FZR115" s="364"/>
      <c r="FZS115" s="364"/>
      <c r="FZT115" s="364"/>
      <c r="FZU115" s="364"/>
      <c r="FZV115" s="364"/>
      <c r="FZW115" s="364"/>
      <c r="FZX115" s="364"/>
      <c r="FZY115" s="364"/>
      <c r="FZZ115" s="364"/>
      <c r="GAA115" s="364"/>
      <c r="GAB115" s="364"/>
      <c r="GAC115" s="364"/>
      <c r="GAD115" s="364"/>
      <c r="GAE115" s="364"/>
      <c r="GAF115" s="364"/>
      <c r="GAG115" s="364"/>
      <c r="GAH115" s="364"/>
      <c r="GAI115" s="364"/>
      <c r="GAJ115" s="364"/>
      <c r="GAK115" s="364"/>
      <c r="GAL115" s="364"/>
      <c r="GAM115" s="364"/>
      <c r="GAN115" s="364"/>
      <c r="GAO115" s="364"/>
      <c r="GAP115" s="364"/>
      <c r="GAQ115" s="364"/>
      <c r="GAR115" s="364"/>
      <c r="GAS115" s="364"/>
      <c r="GAT115" s="364"/>
      <c r="GAU115" s="364"/>
      <c r="GAV115" s="364"/>
      <c r="GAW115" s="364"/>
      <c r="GAX115" s="364"/>
      <c r="GAY115" s="364"/>
      <c r="GAZ115" s="364"/>
      <c r="GBA115" s="364"/>
      <c r="GBB115" s="364"/>
      <c r="GBC115" s="364"/>
      <c r="GBD115" s="364"/>
      <c r="GBE115" s="364"/>
      <c r="GBF115" s="364"/>
      <c r="GBG115" s="364"/>
      <c r="GBH115" s="364"/>
      <c r="GBI115" s="364"/>
      <c r="GBJ115" s="364"/>
      <c r="GBK115" s="364"/>
      <c r="GBL115" s="364"/>
      <c r="GBM115" s="364"/>
      <c r="GBN115" s="364"/>
      <c r="GBO115" s="364"/>
      <c r="GBP115" s="364"/>
      <c r="GBQ115" s="364"/>
      <c r="GBR115" s="364"/>
      <c r="GBS115" s="364"/>
      <c r="GBT115" s="364"/>
      <c r="GBU115" s="364"/>
      <c r="GBV115" s="364"/>
      <c r="GBW115" s="364"/>
      <c r="GBX115" s="364"/>
      <c r="GBY115" s="364"/>
      <c r="GBZ115" s="364"/>
      <c r="GCA115" s="364"/>
      <c r="GCB115" s="364"/>
      <c r="GCC115" s="364"/>
      <c r="GCD115" s="364"/>
      <c r="GCE115" s="364"/>
      <c r="GCF115" s="364"/>
      <c r="GCG115" s="364"/>
      <c r="GCH115" s="364"/>
      <c r="GCI115" s="364"/>
      <c r="GCJ115" s="364"/>
      <c r="GCK115" s="364"/>
      <c r="GCL115" s="364"/>
      <c r="GCM115" s="364"/>
      <c r="GCN115" s="364"/>
      <c r="GCO115" s="364"/>
      <c r="GCP115" s="364"/>
      <c r="GCQ115" s="364"/>
      <c r="GCR115" s="364"/>
      <c r="GCS115" s="364"/>
      <c r="GCT115" s="364"/>
      <c r="GCU115" s="364"/>
      <c r="GCV115" s="364"/>
      <c r="GCW115" s="364"/>
      <c r="GCX115" s="364"/>
      <c r="GCY115" s="364"/>
      <c r="GCZ115" s="364"/>
      <c r="GDA115" s="364"/>
      <c r="GDB115" s="364"/>
      <c r="GDC115" s="364"/>
      <c r="GDD115" s="364"/>
      <c r="GDE115" s="364"/>
      <c r="GDF115" s="364"/>
      <c r="GDG115" s="364"/>
      <c r="GDH115" s="364"/>
      <c r="GDI115" s="364"/>
      <c r="GDJ115" s="364"/>
      <c r="GDK115" s="364"/>
      <c r="GDL115" s="364"/>
      <c r="GDM115" s="364"/>
      <c r="GDN115" s="364"/>
      <c r="GDO115" s="364"/>
      <c r="GDP115" s="364"/>
      <c r="GDQ115" s="364"/>
      <c r="GDR115" s="364"/>
      <c r="GDS115" s="364"/>
      <c r="GDT115" s="364"/>
      <c r="GDU115" s="364"/>
      <c r="GDV115" s="364"/>
      <c r="GDW115" s="364"/>
      <c r="GDX115" s="364"/>
      <c r="GDY115" s="364"/>
      <c r="GDZ115" s="364"/>
      <c r="GEA115" s="364"/>
      <c r="GEB115" s="364"/>
      <c r="GEC115" s="364"/>
      <c r="GED115" s="364"/>
      <c r="GEE115" s="364"/>
      <c r="GEF115" s="364"/>
      <c r="GEG115" s="364"/>
      <c r="GEH115" s="364"/>
      <c r="GEI115" s="364"/>
      <c r="GEJ115" s="364"/>
      <c r="GEK115" s="364"/>
      <c r="GEL115" s="364"/>
      <c r="GEM115" s="364"/>
      <c r="GEN115" s="364"/>
      <c r="GEO115" s="364"/>
      <c r="GEP115" s="364"/>
      <c r="GEQ115" s="364"/>
      <c r="GER115" s="364"/>
      <c r="GES115" s="364"/>
      <c r="GET115" s="364"/>
      <c r="GEU115" s="364"/>
      <c r="GEV115" s="364"/>
      <c r="GEW115" s="364"/>
      <c r="GEX115" s="364"/>
      <c r="GEY115" s="364"/>
      <c r="GEZ115" s="364"/>
      <c r="GFA115" s="364"/>
      <c r="GFB115" s="364"/>
      <c r="GFC115" s="364"/>
      <c r="GFD115" s="364"/>
      <c r="GFE115" s="364"/>
      <c r="GFF115" s="364"/>
      <c r="GFG115" s="364"/>
      <c r="GFH115" s="364"/>
      <c r="GFI115" s="364"/>
      <c r="GFJ115" s="364"/>
      <c r="GFK115" s="364"/>
      <c r="GFL115" s="364"/>
      <c r="GFM115" s="364"/>
      <c r="GFN115" s="364"/>
      <c r="GFO115" s="364"/>
      <c r="GFP115" s="364"/>
      <c r="GFQ115" s="364"/>
      <c r="GFR115" s="364"/>
      <c r="GFS115" s="364"/>
      <c r="GFT115" s="364"/>
      <c r="GFU115" s="364"/>
      <c r="GFV115" s="364"/>
      <c r="GFW115" s="364"/>
      <c r="GFX115" s="364"/>
      <c r="GFY115" s="364"/>
      <c r="GFZ115" s="364"/>
      <c r="GGA115" s="364"/>
      <c r="GGB115" s="364"/>
      <c r="GGC115" s="364"/>
      <c r="GGD115" s="364"/>
      <c r="GGE115" s="364"/>
      <c r="GGF115" s="364"/>
      <c r="GGG115" s="364"/>
      <c r="GGH115" s="364"/>
      <c r="GGI115" s="364"/>
      <c r="GGJ115" s="364"/>
      <c r="GGK115" s="364"/>
      <c r="GGL115" s="364"/>
      <c r="GGM115" s="364"/>
      <c r="GGN115" s="364"/>
      <c r="GGO115" s="364"/>
      <c r="GGP115" s="364"/>
      <c r="GGQ115" s="364"/>
      <c r="GGR115" s="364"/>
      <c r="GGS115" s="364"/>
      <c r="GGT115" s="364"/>
      <c r="GGU115" s="364"/>
      <c r="GGV115" s="364"/>
      <c r="GGW115" s="364"/>
      <c r="GGX115" s="364"/>
      <c r="GGY115" s="364"/>
      <c r="GGZ115" s="364"/>
      <c r="GHA115" s="364"/>
      <c r="GHB115" s="364"/>
      <c r="GHC115" s="364"/>
      <c r="GHD115" s="364"/>
      <c r="GHE115" s="364"/>
      <c r="GHF115" s="364"/>
      <c r="GHG115" s="364"/>
      <c r="GHH115" s="364"/>
      <c r="GHI115" s="364"/>
      <c r="GHJ115" s="364"/>
      <c r="GHK115" s="364"/>
      <c r="GHL115" s="364"/>
      <c r="GHM115" s="364"/>
      <c r="GHN115" s="364"/>
      <c r="GHO115" s="364"/>
      <c r="GHP115" s="364"/>
      <c r="GHQ115" s="364"/>
      <c r="GHR115" s="364"/>
      <c r="GHS115" s="364"/>
      <c r="GHT115" s="364"/>
      <c r="GHU115" s="364"/>
      <c r="GHV115" s="364"/>
      <c r="GHW115" s="364"/>
      <c r="GHX115" s="364"/>
      <c r="GHY115" s="364"/>
      <c r="GHZ115" s="364"/>
      <c r="GIA115" s="364"/>
      <c r="GIB115" s="364"/>
      <c r="GIC115" s="364"/>
      <c r="GID115" s="364"/>
      <c r="GIE115" s="364"/>
      <c r="GIF115" s="364"/>
      <c r="GIG115" s="364"/>
      <c r="GIH115" s="364"/>
      <c r="GII115" s="364"/>
      <c r="GIJ115" s="364"/>
      <c r="GIK115" s="364"/>
      <c r="GIL115" s="364"/>
      <c r="GIM115" s="364"/>
      <c r="GIN115" s="364"/>
      <c r="GIO115" s="364"/>
      <c r="GIP115" s="364"/>
      <c r="GIQ115" s="364"/>
      <c r="GIR115" s="364"/>
      <c r="GIS115" s="364"/>
      <c r="GIT115" s="364"/>
      <c r="GIU115" s="364"/>
      <c r="GIV115" s="364"/>
      <c r="GIW115" s="364"/>
      <c r="GIX115" s="364"/>
      <c r="GIY115" s="364"/>
      <c r="GIZ115" s="364"/>
      <c r="GJA115" s="364"/>
      <c r="GJB115" s="364"/>
      <c r="GJC115" s="364"/>
      <c r="GJD115" s="364"/>
      <c r="GJE115" s="364"/>
      <c r="GJF115" s="364"/>
      <c r="GJG115" s="364"/>
      <c r="GJH115" s="364"/>
      <c r="GJI115" s="364"/>
      <c r="GJJ115" s="364"/>
      <c r="GJK115" s="364"/>
      <c r="GJL115" s="364"/>
      <c r="GJM115" s="364"/>
      <c r="GJN115" s="364"/>
      <c r="GJO115" s="364"/>
      <c r="GJP115" s="364"/>
      <c r="GJQ115" s="364"/>
      <c r="GJR115" s="364"/>
      <c r="GJS115" s="364"/>
      <c r="GJT115" s="364"/>
      <c r="GJU115" s="364"/>
      <c r="GJV115" s="364"/>
      <c r="GJW115" s="364"/>
      <c r="GJX115" s="364"/>
      <c r="GJY115" s="364"/>
      <c r="GJZ115" s="364"/>
      <c r="GKA115" s="364"/>
      <c r="GKB115" s="364"/>
      <c r="GKC115" s="364"/>
      <c r="GKD115" s="364"/>
      <c r="GKE115" s="364"/>
      <c r="GKF115" s="364"/>
      <c r="GKG115" s="364"/>
      <c r="GKH115" s="364"/>
      <c r="GKI115" s="364"/>
      <c r="GKJ115" s="364"/>
      <c r="GKK115" s="364"/>
      <c r="GKL115" s="364"/>
      <c r="GKM115" s="364"/>
      <c r="GKN115" s="364"/>
      <c r="GKO115" s="364"/>
      <c r="GKP115" s="364"/>
      <c r="GKQ115" s="364"/>
      <c r="GKR115" s="364"/>
      <c r="GKS115" s="364"/>
      <c r="GKT115" s="364"/>
      <c r="GKU115" s="364"/>
      <c r="GKV115" s="364"/>
      <c r="GKW115" s="364"/>
      <c r="GKX115" s="364"/>
      <c r="GKY115" s="364"/>
      <c r="GKZ115" s="364"/>
      <c r="GLA115" s="364"/>
      <c r="GLB115" s="364"/>
      <c r="GLC115" s="364"/>
      <c r="GLD115" s="364"/>
      <c r="GLE115" s="364"/>
      <c r="GLF115" s="364"/>
      <c r="GLG115" s="364"/>
      <c r="GLH115" s="364"/>
      <c r="GLI115" s="364"/>
      <c r="GLJ115" s="364"/>
      <c r="GLK115" s="364"/>
      <c r="GLL115" s="364"/>
      <c r="GLM115" s="364"/>
      <c r="GLN115" s="364"/>
      <c r="GLO115" s="364"/>
      <c r="GLP115" s="364"/>
      <c r="GLQ115" s="364"/>
      <c r="GLR115" s="364"/>
      <c r="GLS115" s="364"/>
      <c r="GLT115" s="364"/>
      <c r="GLU115" s="364"/>
      <c r="GLV115" s="364"/>
      <c r="GLW115" s="364"/>
      <c r="GLX115" s="364"/>
      <c r="GLY115" s="364"/>
      <c r="GLZ115" s="364"/>
      <c r="GMA115" s="364"/>
      <c r="GMB115" s="364"/>
      <c r="GMC115" s="364"/>
      <c r="GMD115" s="364"/>
      <c r="GME115" s="364"/>
      <c r="GMF115" s="364"/>
      <c r="GMG115" s="364"/>
      <c r="GMH115" s="364"/>
      <c r="GMI115" s="364"/>
      <c r="GMJ115" s="364"/>
      <c r="GMK115" s="364"/>
      <c r="GML115" s="364"/>
      <c r="GMM115" s="364"/>
      <c r="GMN115" s="364"/>
      <c r="GMO115" s="364"/>
      <c r="GMP115" s="364"/>
      <c r="GMQ115" s="364"/>
      <c r="GMR115" s="364"/>
      <c r="GMS115" s="364"/>
      <c r="GMT115" s="364"/>
      <c r="GMU115" s="364"/>
      <c r="GMV115" s="364"/>
      <c r="GMW115" s="364"/>
      <c r="GMX115" s="364"/>
      <c r="GMY115" s="364"/>
      <c r="GMZ115" s="364"/>
      <c r="GNA115" s="364"/>
      <c r="GNB115" s="364"/>
      <c r="GNC115" s="364"/>
      <c r="GND115" s="364"/>
      <c r="GNE115" s="364"/>
      <c r="GNF115" s="364"/>
      <c r="GNG115" s="364"/>
      <c r="GNH115" s="364"/>
      <c r="GNI115" s="364"/>
      <c r="GNJ115" s="364"/>
      <c r="GNK115" s="364"/>
      <c r="GNL115" s="364"/>
      <c r="GNM115" s="364"/>
      <c r="GNN115" s="364"/>
      <c r="GNO115" s="364"/>
      <c r="GNP115" s="364"/>
      <c r="GNQ115" s="364"/>
      <c r="GNR115" s="364"/>
      <c r="GNS115" s="364"/>
      <c r="GNT115" s="364"/>
      <c r="GNU115" s="364"/>
      <c r="GNV115" s="364"/>
      <c r="GNW115" s="364"/>
      <c r="GNX115" s="364"/>
      <c r="GNY115" s="364"/>
      <c r="GNZ115" s="364"/>
      <c r="GOA115" s="364"/>
      <c r="GOB115" s="364"/>
      <c r="GOC115" s="364"/>
      <c r="GOD115" s="364"/>
      <c r="GOE115" s="364"/>
      <c r="GOF115" s="364"/>
      <c r="GOG115" s="364"/>
      <c r="GOH115" s="364"/>
      <c r="GOI115" s="364"/>
      <c r="GOJ115" s="364"/>
      <c r="GOK115" s="364"/>
      <c r="GOL115" s="364"/>
      <c r="GOM115" s="364"/>
      <c r="GON115" s="364"/>
      <c r="GOO115" s="364"/>
      <c r="GOP115" s="364"/>
      <c r="GOQ115" s="364"/>
      <c r="GOR115" s="364"/>
      <c r="GOS115" s="364"/>
      <c r="GOT115" s="364"/>
      <c r="GOU115" s="364"/>
      <c r="GOV115" s="364"/>
      <c r="GOW115" s="364"/>
      <c r="GOX115" s="364"/>
      <c r="GOY115" s="364"/>
      <c r="GOZ115" s="364"/>
      <c r="GPA115" s="364"/>
      <c r="GPB115" s="364"/>
      <c r="GPC115" s="364"/>
      <c r="GPD115" s="364"/>
      <c r="GPE115" s="364"/>
      <c r="GPF115" s="364"/>
      <c r="GPG115" s="364"/>
      <c r="GPH115" s="364"/>
      <c r="GPI115" s="364"/>
      <c r="GPJ115" s="364"/>
      <c r="GPK115" s="364"/>
      <c r="GPL115" s="364"/>
      <c r="GPM115" s="364"/>
      <c r="GPN115" s="364"/>
      <c r="GPO115" s="364"/>
      <c r="GPP115" s="364"/>
      <c r="GPQ115" s="364"/>
      <c r="GPR115" s="364"/>
      <c r="GPS115" s="364"/>
      <c r="GPT115" s="364"/>
      <c r="GPU115" s="364"/>
      <c r="GPV115" s="364"/>
      <c r="GPW115" s="364"/>
      <c r="GPX115" s="364"/>
      <c r="GPY115" s="364"/>
      <c r="GPZ115" s="364"/>
      <c r="GQA115" s="364"/>
      <c r="GQB115" s="364"/>
      <c r="GQC115" s="364"/>
      <c r="GQD115" s="364"/>
      <c r="GQE115" s="364"/>
      <c r="GQF115" s="364"/>
      <c r="GQG115" s="364"/>
      <c r="GQH115" s="364"/>
      <c r="GQI115" s="364"/>
      <c r="GQJ115" s="364"/>
      <c r="GQK115" s="364"/>
      <c r="GQL115" s="364"/>
      <c r="GQM115" s="364"/>
      <c r="GQN115" s="364"/>
      <c r="GQO115" s="364"/>
      <c r="GQP115" s="364"/>
      <c r="GQQ115" s="364"/>
      <c r="GQR115" s="364"/>
      <c r="GQS115" s="364"/>
      <c r="GQT115" s="364"/>
      <c r="GQU115" s="364"/>
      <c r="GQV115" s="364"/>
      <c r="GQW115" s="364"/>
      <c r="GQX115" s="364"/>
      <c r="GQY115" s="364"/>
      <c r="GQZ115" s="364"/>
      <c r="GRA115" s="364"/>
      <c r="GRB115" s="364"/>
      <c r="GRC115" s="364"/>
      <c r="GRD115" s="364"/>
      <c r="GRE115" s="364"/>
      <c r="GRF115" s="364"/>
      <c r="GRG115" s="364"/>
      <c r="GRH115" s="364"/>
      <c r="GRI115" s="364"/>
      <c r="GRJ115" s="364"/>
      <c r="GRK115" s="364"/>
      <c r="GRL115" s="364"/>
      <c r="GRM115" s="364"/>
      <c r="GRN115" s="364"/>
      <c r="GRO115" s="364"/>
      <c r="GRP115" s="364"/>
      <c r="GRQ115" s="364"/>
      <c r="GRR115" s="364"/>
      <c r="GRS115" s="364"/>
      <c r="GRT115" s="364"/>
      <c r="GRU115" s="364"/>
      <c r="GRV115" s="364"/>
      <c r="GRW115" s="364"/>
      <c r="GRX115" s="364"/>
      <c r="GRY115" s="364"/>
      <c r="GRZ115" s="364"/>
      <c r="GSA115" s="364"/>
      <c r="GSB115" s="364"/>
      <c r="GSC115" s="364"/>
      <c r="GSD115" s="364"/>
      <c r="GSE115" s="364"/>
      <c r="GSF115" s="364"/>
      <c r="GSG115" s="364"/>
      <c r="GSH115" s="364"/>
      <c r="GSI115" s="364"/>
      <c r="GSJ115" s="364"/>
      <c r="GSK115" s="364"/>
      <c r="GSL115" s="364"/>
      <c r="GSM115" s="364"/>
      <c r="GSN115" s="364"/>
      <c r="GSO115" s="364"/>
      <c r="GSP115" s="364"/>
      <c r="GSQ115" s="364"/>
      <c r="GSR115" s="364"/>
      <c r="GSS115" s="364"/>
      <c r="GST115" s="364"/>
      <c r="GSU115" s="364"/>
      <c r="GSV115" s="364"/>
      <c r="GSW115" s="364"/>
      <c r="GSX115" s="364"/>
      <c r="GSY115" s="364"/>
      <c r="GSZ115" s="364"/>
      <c r="GTA115" s="364"/>
      <c r="GTB115" s="364"/>
      <c r="GTC115" s="364"/>
      <c r="GTD115" s="364"/>
      <c r="GTE115" s="364"/>
      <c r="GTF115" s="364"/>
      <c r="GTG115" s="364"/>
      <c r="GTH115" s="364"/>
      <c r="GTI115" s="364"/>
      <c r="GTJ115" s="364"/>
      <c r="GTK115" s="364"/>
      <c r="GTL115" s="364"/>
      <c r="GTM115" s="364"/>
      <c r="GTN115" s="364"/>
      <c r="GTO115" s="364"/>
      <c r="GTP115" s="364"/>
      <c r="GTQ115" s="364"/>
      <c r="GTR115" s="364"/>
      <c r="GTS115" s="364"/>
      <c r="GTT115" s="364"/>
      <c r="GTU115" s="364"/>
      <c r="GTV115" s="364"/>
      <c r="GTW115" s="364"/>
      <c r="GTX115" s="364"/>
      <c r="GTY115" s="364"/>
      <c r="GTZ115" s="364"/>
      <c r="GUA115" s="364"/>
      <c r="GUB115" s="364"/>
      <c r="GUC115" s="364"/>
      <c r="GUD115" s="364"/>
      <c r="GUE115" s="364"/>
      <c r="GUF115" s="364"/>
      <c r="GUG115" s="364"/>
      <c r="GUH115" s="364"/>
      <c r="GUI115" s="364"/>
      <c r="GUJ115" s="364"/>
      <c r="GUK115" s="364"/>
      <c r="GUL115" s="364"/>
      <c r="GUM115" s="364"/>
      <c r="GUN115" s="364"/>
      <c r="GUO115" s="364"/>
      <c r="GUP115" s="364"/>
      <c r="GUQ115" s="364"/>
      <c r="GUR115" s="364"/>
      <c r="GUS115" s="364"/>
      <c r="GUT115" s="364"/>
      <c r="GUU115" s="364"/>
      <c r="GUV115" s="364"/>
      <c r="GUW115" s="364"/>
      <c r="GUX115" s="364"/>
      <c r="GUY115" s="364"/>
      <c r="GUZ115" s="364"/>
      <c r="GVA115" s="364"/>
      <c r="GVB115" s="364"/>
      <c r="GVC115" s="364"/>
      <c r="GVD115" s="364"/>
      <c r="GVE115" s="364"/>
      <c r="GVF115" s="364"/>
      <c r="GVG115" s="364"/>
      <c r="GVH115" s="364"/>
      <c r="GVI115" s="364"/>
      <c r="GVJ115" s="364"/>
      <c r="GVK115" s="364"/>
      <c r="GVL115" s="364"/>
      <c r="GVM115" s="364"/>
      <c r="GVN115" s="364"/>
      <c r="GVO115" s="364"/>
      <c r="GVP115" s="364"/>
      <c r="GVQ115" s="364"/>
      <c r="GVR115" s="364"/>
      <c r="GVS115" s="364"/>
      <c r="GVT115" s="364"/>
      <c r="GVU115" s="364"/>
      <c r="GVV115" s="364"/>
      <c r="GVW115" s="364"/>
      <c r="GVX115" s="364"/>
      <c r="GVY115" s="364"/>
      <c r="GVZ115" s="364"/>
      <c r="GWA115" s="364"/>
      <c r="GWB115" s="364"/>
      <c r="GWC115" s="364"/>
      <c r="GWD115" s="364"/>
      <c r="GWE115" s="364"/>
      <c r="GWF115" s="364"/>
      <c r="GWG115" s="364"/>
      <c r="GWH115" s="364"/>
      <c r="GWI115" s="364"/>
      <c r="GWJ115" s="364"/>
      <c r="GWK115" s="364"/>
      <c r="GWL115" s="364"/>
      <c r="GWM115" s="364"/>
      <c r="GWN115" s="364"/>
      <c r="GWO115" s="364"/>
      <c r="GWP115" s="364"/>
      <c r="GWQ115" s="364"/>
      <c r="GWR115" s="364"/>
      <c r="GWS115" s="364"/>
      <c r="GWT115" s="364"/>
      <c r="GWU115" s="364"/>
      <c r="GWV115" s="364"/>
      <c r="GWW115" s="364"/>
      <c r="GWX115" s="364"/>
      <c r="GWY115" s="364"/>
      <c r="GWZ115" s="364"/>
      <c r="GXA115" s="364"/>
      <c r="GXB115" s="364"/>
      <c r="GXC115" s="364"/>
      <c r="GXD115" s="364"/>
      <c r="GXE115" s="364"/>
      <c r="GXF115" s="364"/>
      <c r="GXG115" s="364"/>
      <c r="GXH115" s="364"/>
      <c r="GXI115" s="364"/>
      <c r="GXJ115" s="364"/>
      <c r="GXK115" s="364"/>
      <c r="GXL115" s="364"/>
      <c r="GXM115" s="364"/>
      <c r="GXN115" s="364"/>
      <c r="GXO115" s="364"/>
      <c r="GXP115" s="364"/>
      <c r="GXQ115" s="364"/>
      <c r="GXR115" s="364"/>
      <c r="GXS115" s="364"/>
      <c r="GXT115" s="364"/>
      <c r="GXU115" s="364"/>
      <c r="GXV115" s="364"/>
      <c r="GXW115" s="364"/>
      <c r="GXX115" s="364"/>
      <c r="GXY115" s="364"/>
      <c r="GXZ115" s="364"/>
      <c r="GYA115" s="364"/>
      <c r="GYB115" s="364"/>
      <c r="GYC115" s="364"/>
      <c r="GYD115" s="364"/>
      <c r="GYE115" s="364"/>
      <c r="GYF115" s="364"/>
      <c r="GYG115" s="364"/>
      <c r="GYH115" s="364"/>
      <c r="GYI115" s="364"/>
      <c r="GYJ115" s="364"/>
      <c r="GYK115" s="364"/>
      <c r="GYL115" s="364"/>
      <c r="GYM115" s="364"/>
      <c r="GYN115" s="364"/>
      <c r="GYO115" s="364"/>
      <c r="GYP115" s="364"/>
      <c r="GYQ115" s="364"/>
      <c r="GYR115" s="364"/>
      <c r="GYS115" s="364"/>
      <c r="GYT115" s="364"/>
      <c r="GYU115" s="364"/>
      <c r="GYV115" s="364"/>
      <c r="GYW115" s="364"/>
      <c r="GYX115" s="364"/>
      <c r="GYY115" s="364"/>
      <c r="GYZ115" s="364"/>
      <c r="GZA115" s="364"/>
      <c r="GZB115" s="364"/>
      <c r="GZC115" s="364"/>
      <c r="GZD115" s="364"/>
      <c r="GZE115" s="364"/>
      <c r="GZF115" s="364"/>
      <c r="GZG115" s="364"/>
      <c r="GZH115" s="364"/>
      <c r="GZI115" s="364"/>
      <c r="GZJ115" s="364"/>
      <c r="GZK115" s="364"/>
      <c r="GZL115" s="364"/>
      <c r="GZM115" s="364"/>
      <c r="GZN115" s="364"/>
      <c r="GZO115" s="364"/>
      <c r="GZP115" s="364"/>
      <c r="GZQ115" s="364"/>
      <c r="GZR115" s="364"/>
      <c r="GZS115" s="364"/>
      <c r="GZT115" s="364"/>
      <c r="GZU115" s="364"/>
      <c r="GZV115" s="364"/>
      <c r="GZW115" s="364"/>
      <c r="GZX115" s="364"/>
      <c r="GZY115" s="364"/>
      <c r="GZZ115" s="364"/>
      <c r="HAA115" s="364"/>
      <c r="HAB115" s="364"/>
      <c r="HAC115" s="364"/>
      <c r="HAD115" s="364"/>
      <c r="HAE115" s="364"/>
      <c r="HAF115" s="364"/>
      <c r="HAG115" s="364"/>
      <c r="HAH115" s="364"/>
      <c r="HAI115" s="364"/>
      <c r="HAJ115" s="364"/>
      <c r="HAK115" s="364"/>
      <c r="HAL115" s="364"/>
      <c r="HAM115" s="364"/>
      <c r="HAN115" s="364"/>
      <c r="HAO115" s="364"/>
      <c r="HAP115" s="364"/>
      <c r="HAQ115" s="364"/>
      <c r="HAR115" s="364"/>
      <c r="HAS115" s="364"/>
      <c r="HAT115" s="364"/>
      <c r="HAU115" s="364"/>
      <c r="HAV115" s="364"/>
      <c r="HAW115" s="364"/>
      <c r="HAX115" s="364"/>
      <c r="HAY115" s="364"/>
      <c r="HAZ115" s="364"/>
      <c r="HBA115" s="364"/>
      <c r="HBB115" s="364"/>
      <c r="HBC115" s="364"/>
      <c r="HBD115" s="364"/>
      <c r="HBE115" s="364"/>
      <c r="HBF115" s="364"/>
      <c r="HBG115" s="364"/>
      <c r="HBH115" s="364"/>
      <c r="HBI115" s="364"/>
      <c r="HBJ115" s="364"/>
      <c r="HBK115" s="364"/>
      <c r="HBL115" s="364"/>
      <c r="HBM115" s="364"/>
      <c r="HBN115" s="364"/>
      <c r="HBO115" s="364"/>
      <c r="HBP115" s="364"/>
      <c r="HBQ115" s="364"/>
      <c r="HBR115" s="364"/>
      <c r="HBS115" s="364"/>
      <c r="HBT115" s="364"/>
      <c r="HBU115" s="364"/>
      <c r="HBV115" s="364"/>
      <c r="HBW115" s="364"/>
      <c r="HBX115" s="364"/>
      <c r="HBY115" s="364"/>
      <c r="HBZ115" s="364"/>
      <c r="HCA115" s="364"/>
      <c r="HCB115" s="364"/>
      <c r="HCC115" s="364"/>
      <c r="HCD115" s="364"/>
      <c r="HCE115" s="364"/>
      <c r="HCF115" s="364"/>
      <c r="HCG115" s="364"/>
      <c r="HCH115" s="364"/>
      <c r="HCI115" s="364"/>
      <c r="HCJ115" s="364"/>
      <c r="HCK115" s="364"/>
      <c r="HCL115" s="364"/>
      <c r="HCM115" s="364"/>
      <c r="HCN115" s="364"/>
      <c r="HCO115" s="364"/>
      <c r="HCP115" s="364"/>
      <c r="HCQ115" s="364"/>
      <c r="HCR115" s="364"/>
      <c r="HCS115" s="364"/>
      <c r="HCT115" s="364"/>
      <c r="HCU115" s="364"/>
      <c r="HCV115" s="364"/>
      <c r="HCW115" s="364"/>
      <c r="HCX115" s="364"/>
      <c r="HCY115" s="364"/>
      <c r="HCZ115" s="364"/>
      <c r="HDA115" s="364"/>
      <c r="HDB115" s="364"/>
      <c r="HDC115" s="364"/>
      <c r="HDD115" s="364"/>
      <c r="HDE115" s="364"/>
      <c r="HDF115" s="364"/>
      <c r="HDG115" s="364"/>
      <c r="HDH115" s="364"/>
      <c r="HDI115" s="364"/>
      <c r="HDJ115" s="364"/>
      <c r="HDK115" s="364"/>
      <c r="HDL115" s="364"/>
      <c r="HDM115" s="364"/>
      <c r="HDN115" s="364"/>
      <c r="HDO115" s="364"/>
      <c r="HDP115" s="364"/>
      <c r="HDQ115" s="364"/>
      <c r="HDR115" s="364"/>
      <c r="HDS115" s="364"/>
      <c r="HDT115" s="364"/>
      <c r="HDU115" s="364"/>
      <c r="HDV115" s="364"/>
      <c r="HDW115" s="364"/>
      <c r="HDX115" s="364"/>
      <c r="HDY115" s="364"/>
      <c r="HDZ115" s="364"/>
      <c r="HEA115" s="364"/>
      <c r="HEB115" s="364"/>
      <c r="HEC115" s="364"/>
      <c r="HED115" s="364"/>
      <c r="HEE115" s="364"/>
      <c r="HEF115" s="364"/>
      <c r="HEG115" s="364"/>
      <c r="HEH115" s="364"/>
      <c r="HEI115" s="364"/>
      <c r="HEJ115" s="364"/>
      <c r="HEK115" s="364"/>
      <c r="HEL115" s="364"/>
      <c r="HEM115" s="364"/>
      <c r="HEN115" s="364"/>
      <c r="HEO115" s="364"/>
      <c r="HEP115" s="364"/>
      <c r="HEQ115" s="364"/>
      <c r="HER115" s="364"/>
      <c r="HES115" s="364"/>
      <c r="HET115" s="364"/>
      <c r="HEU115" s="364"/>
      <c r="HEV115" s="364"/>
      <c r="HEW115" s="364"/>
      <c r="HEX115" s="364"/>
      <c r="HEY115" s="364"/>
      <c r="HEZ115" s="364"/>
      <c r="HFA115" s="364"/>
      <c r="HFB115" s="364"/>
      <c r="HFC115" s="364"/>
      <c r="HFD115" s="364"/>
      <c r="HFE115" s="364"/>
      <c r="HFF115" s="364"/>
      <c r="HFG115" s="364"/>
      <c r="HFH115" s="364"/>
      <c r="HFI115" s="364"/>
      <c r="HFJ115" s="364"/>
      <c r="HFK115" s="364"/>
      <c r="HFL115" s="364"/>
      <c r="HFM115" s="364"/>
      <c r="HFN115" s="364"/>
      <c r="HFO115" s="364"/>
      <c r="HFP115" s="364"/>
      <c r="HFQ115" s="364"/>
      <c r="HFR115" s="364"/>
      <c r="HFS115" s="364"/>
      <c r="HFT115" s="364"/>
      <c r="HFU115" s="364"/>
      <c r="HFV115" s="364"/>
      <c r="HFW115" s="364"/>
      <c r="HFX115" s="364"/>
      <c r="HFY115" s="364"/>
      <c r="HFZ115" s="364"/>
      <c r="HGA115" s="364"/>
      <c r="HGB115" s="364"/>
      <c r="HGC115" s="364"/>
      <c r="HGD115" s="364"/>
      <c r="HGE115" s="364"/>
      <c r="HGF115" s="364"/>
      <c r="HGG115" s="364"/>
      <c r="HGH115" s="364"/>
      <c r="HGI115" s="364"/>
      <c r="HGJ115" s="364"/>
      <c r="HGK115" s="364"/>
      <c r="HGL115" s="364"/>
      <c r="HGM115" s="364"/>
      <c r="HGN115" s="364"/>
      <c r="HGO115" s="364"/>
      <c r="HGP115" s="364"/>
      <c r="HGQ115" s="364"/>
      <c r="HGR115" s="364"/>
      <c r="HGS115" s="364"/>
      <c r="HGT115" s="364"/>
      <c r="HGU115" s="364"/>
      <c r="HGV115" s="364"/>
      <c r="HGW115" s="364"/>
      <c r="HGX115" s="364"/>
      <c r="HGY115" s="364"/>
      <c r="HGZ115" s="364"/>
      <c r="HHA115" s="364"/>
      <c r="HHB115" s="364"/>
      <c r="HHC115" s="364"/>
      <c r="HHD115" s="364"/>
      <c r="HHE115" s="364"/>
      <c r="HHF115" s="364"/>
      <c r="HHG115" s="364"/>
      <c r="HHH115" s="364"/>
      <c r="HHI115" s="364"/>
      <c r="HHJ115" s="364"/>
      <c r="HHK115" s="364"/>
      <c r="HHL115" s="364"/>
      <c r="HHM115" s="364"/>
      <c r="HHN115" s="364"/>
      <c r="HHO115" s="364"/>
      <c r="HHP115" s="364"/>
      <c r="HHQ115" s="364"/>
      <c r="HHR115" s="364"/>
      <c r="HHS115" s="364"/>
      <c r="HHT115" s="364"/>
      <c r="HHU115" s="364"/>
      <c r="HHV115" s="364"/>
      <c r="HHW115" s="364"/>
      <c r="HHX115" s="364"/>
      <c r="HHY115" s="364"/>
      <c r="HHZ115" s="364"/>
      <c r="HIA115" s="364"/>
      <c r="HIB115" s="364"/>
      <c r="HIC115" s="364"/>
      <c r="HID115" s="364"/>
      <c r="HIE115" s="364"/>
      <c r="HIF115" s="364"/>
      <c r="HIG115" s="364"/>
      <c r="HIH115" s="364"/>
      <c r="HII115" s="364"/>
      <c r="HIJ115" s="364"/>
      <c r="HIK115" s="364"/>
      <c r="HIL115" s="364"/>
      <c r="HIM115" s="364"/>
      <c r="HIN115" s="364"/>
      <c r="HIO115" s="364"/>
      <c r="HIP115" s="364"/>
      <c r="HIQ115" s="364"/>
      <c r="HIR115" s="364"/>
      <c r="HIS115" s="364"/>
      <c r="HIT115" s="364"/>
      <c r="HIU115" s="364"/>
      <c r="HIV115" s="364"/>
      <c r="HIW115" s="364"/>
      <c r="HIX115" s="364"/>
      <c r="HIY115" s="364"/>
      <c r="HIZ115" s="364"/>
      <c r="HJA115" s="364"/>
      <c r="HJB115" s="364"/>
      <c r="HJC115" s="364"/>
      <c r="HJD115" s="364"/>
      <c r="HJE115" s="364"/>
      <c r="HJF115" s="364"/>
      <c r="HJG115" s="364"/>
      <c r="HJH115" s="364"/>
      <c r="HJI115" s="364"/>
      <c r="HJJ115" s="364"/>
      <c r="HJK115" s="364"/>
      <c r="HJL115" s="364"/>
      <c r="HJM115" s="364"/>
      <c r="HJN115" s="364"/>
      <c r="HJO115" s="364"/>
      <c r="HJP115" s="364"/>
      <c r="HJQ115" s="364"/>
      <c r="HJR115" s="364"/>
      <c r="HJS115" s="364"/>
      <c r="HJT115" s="364"/>
      <c r="HJU115" s="364"/>
      <c r="HJV115" s="364"/>
      <c r="HJW115" s="364"/>
      <c r="HJX115" s="364"/>
      <c r="HJY115" s="364"/>
      <c r="HJZ115" s="364"/>
      <c r="HKA115" s="364"/>
      <c r="HKB115" s="364"/>
      <c r="HKC115" s="364"/>
      <c r="HKD115" s="364"/>
      <c r="HKE115" s="364"/>
      <c r="HKF115" s="364"/>
      <c r="HKG115" s="364"/>
      <c r="HKH115" s="364"/>
      <c r="HKI115" s="364"/>
      <c r="HKJ115" s="364"/>
      <c r="HKK115" s="364"/>
      <c r="HKL115" s="364"/>
      <c r="HKM115" s="364"/>
      <c r="HKN115" s="364"/>
      <c r="HKO115" s="364"/>
      <c r="HKP115" s="364"/>
      <c r="HKQ115" s="364"/>
      <c r="HKR115" s="364"/>
      <c r="HKS115" s="364"/>
      <c r="HKT115" s="364"/>
      <c r="HKU115" s="364"/>
      <c r="HKV115" s="364"/>
      <c r="HKW115" s="364"/>
      <c r="HKX115" s="364"/>
      <c r="HKY115" s="364"/>
      <c r="HKZ115" s="364"/>
      <c r="HLA115" s="364"/>
      <c r="HLB115" s="364"/>
      <c r="HLC115" s="364"/>
      <c r="HLD115" s="364"/>
      <c r="HLE115" s="364"/>
      <c r="HLF115" s="364"/>
      <c r="HLG115" s="364"/>
      <c r="HLH115" s="364"/>
      <c r="HLI115" s="364"/>
      <c r="HLJ115" s="364"/>
      <c r="HLK115" s="364"/>
      <c r="HLL115" s="364"/>
      <c r="HLM115" s="364"/>
      <c r="HLN115" s="364"/>
      <c r="HLO115" s="364"/>
      <c r="HLP115" s="364"/>
      <c r="HLQ115" s="364"/>
      <c r="HLR115" s="364"/>
      <c r="HLS115" s="364"/>
      <c r="HLT115" s="364"/>
      <c r="HLU115" s="364"/>
      <c r="HLV115" s="364"/>
      <c r="HLW115" s="364"/>
      <c r="HLX115" s="364"/>
      <c r="HLY115" s="364"/>
      <c r="HLZ115" s="364"/>
      <c r="HMA115" s="364"/>
      <c r="HMB115" s="364"/>
      <c r="HMC115" s="364"/>
      <c r="HMD115" s="364"/>
      <c r="HME115" s="364"/>
      <c r="HMF115" s="364"/>
      <c r="HMG115" s="364"/>
      <c r="HMH115" s="364"/>
      <c r="HMI115" s="364"/>
      <c r="HMJ115" s="364"/>
      <c r="HMK115" s="364"/>
      <c r="HML115" s="364"/>
      <c r="HMM115" s="364"/>
      <c r="HMN115" s="364"/>
      <c r="HMO115" s="364"/>
      <c r="HMP115" s="364"/>
      <c r="HMQ115" s="364"/>
      <c r="HMR115" s="364"/>
      <c r="HMS115" s="364"/>
      <c r="HMT115" s="364"/>
      <c r="HMU115" s="364"/>
      <c r="HMV115" s="364"/>
      <c r="HMW115" s="364"/>
      <c r="HMX115" s="364"/>
      <c r="HMY115" s="364"/>
      <c r="HMZ115" s="364"/>
      <c r="HNA115" s="364"/>
      <c r="HNB115" s="364"/>
      <c r="HNC115" s="364"/>
      <c r="HND115" s="364"/>
      <c r="HNE115" s="364"/>
      <c r="HNF115" s="364"/>
      <c r="HNG115" s="364"/>
      <c r="HNH115" s="364"/>
      <c r="HNI115" s="364"/>
      <c r="HNJ115" s="364"/>
      <c r="HNK115" s="364"/>
      <c r="HNL115" s="364"/>
      <c r="HNM115" s="364"/>
      <c r="HNN115" s="364"/>
      <c r="HNO115" s="364"/>
      <c r="HNP115" s="364"/>
      <c r="HNQ115" s="364"/>
      <c r="HNR115" s="364"/>
      <c r="HNS115" s="364"/>
      <c r="HNT115" s="364"/>
      <c r="HNU115" s="364"/>
      <c r="HNV115" s="364"/>
      <c r="HNW115" s="364"/>
      <c r="HNX115" s="364"/>
      <c r="HNY115" s="364"/>
      <c r="HNZ115" s="364"/>
      <c r="HOA115" s="364"/>
      <c r="HOB115" s="364"/>
      <c r="HOC115" s="364"/>
      <c r="HOD115" s="364"/>
      <c r="HOE115" s="364"/>
      <c r="HOF115" s="364"/>
      <c r="HOG115" s="364"/>
      <c r="HOH115" s="364"/>
      <c r="HOI115" s="364"/>
      <c r="HOJ115" s="364"/>
      <c r="HOK115" s="364"/>
      <c r="HOL115" s="364"/>
      <c r="HOM115" s="364"/>
      <c r="HON115" s="364"/>
      <c r="HOO115" s="364"/>
      <c r="HOP115" s="364"/>
      <c r="HOQ115" s="364"/>
      <c r="HOR115" s="364"/>
      <c r="HOS115" s="364"/>
      <c r="HOT115" s="364"/>
      <c r="HOU115" s="364"/>
      <c r="HOV115" s="364"/>
      <c r="HOW115" s="364"/>
      <c r="HOX115" s="364"/>
      <c r="HOY115" s="364"/>
      <c r="HOZ115" s="364"/>
      <c r="HPA115" s="364"/>
      <c r="HPB115" s="364"/>
      <c r="HPC115" s="364"/>
      <c r="HPD115" s="364"/>
      <c r="HPE115" s="364"/>
      <c r="HPF115" s="364"/>
      <c r="HPG115" s="364"/>
      <c r="HPH115" s="364"/>
      <c r="HPI115" s="364"/>
      <c r="HPJ115" s="364"/>
      <c r="HPK115" s="364"/>
      <c r="HPL115" s="364"/>
      <c r="HPM115" s="364"/>
      <c r="HPN115" s="364"/>
      <c r="HPO115" s="364"/>
      <c r="HPP115" s="364"/>
      <c r="HPQ115" s="364"/>
      <c r="HPR115" s="364"/>
      <c r="HPS115" s="364"/>
      <c r="HPT115" s="364"/>
      <c r="HPU115" s="364"/>
      <c r="HPV115" s="364"/>
      <c r="HPW115" s="364"/>
      <c r="HPX115" s="364"/>
      <c r="HPY115" s="364"/>
      <c r="HPZ115" s="364"/>
      <c r="HQA115" s="364"/>
      <c r="HQB115" s="364"/>
      <c r="HQC115" s="364"/>
      <c r="HQD115" s="364"/>
      <c r="HQE115" s="364"/>
      <c r="HQF115" s="364"/>
      <c r="HQG115" s="364"/>
      <c r="HQH115" s="364"/>
      <c r="HQI115" s="364"/>
      <c r="HQJ115" s="364"/>
      <c r="HQK115" s="364"/>
      <c r="HQL115" s="364"/>
      <c r="HQM115" s="364"/>
      <c r="HQN115" s="364"/>
      <c r="HQO115" s="364"/>
      <c r="HQP115" s="364"/>
      <c r="HQQ115" s="364"/>
      <c r="HQR115" s="364"/>
      <c r="HQS115" s="364"/>
      <c r="HQT115" s="364"/>
      <c r="HQU115" s="364"/>
      <c r="HQV115" s="364"/>
      <c r="HQW115" s="364"/>
      <c r="HQX115" s="364"/>
      <c r="HQY115" s="364"/>
      <c r="HQZ115" s="364"/>
      <c r="HRA115" s="364"/>
      <c r="HRB115" s="364"/>
      <c r="HRC115" s="364"/>
      <c r="HRD115" s="364"/>
      <c r="HRE115" s="364"/>
      <c r="HRF115" s="364"/>
      <c r="HRG115" s="364"/>
      <c r="HRH115" s="364"/>
      <c r="HRI115" s="364"/>
      <c r="HRJ115" s="364"/>
      <c r="HRK115" s="364"/>
      <c r="HRL115" s="364"/>
      <c r="HRM115" s="364"/>
      <c r="HRN115" s="364"/>
      <c r="HRO115" s="364"/>
      <c r="HRP115" s="364"/>
      <c r="HRQ115" s="364"/>
      <c r="HRR115" s="364"/>
      <c r="HRS115" s="364"/>
      <c r="HRT115" s="364"/>
      <c r="HRU115" s="364"/>
      <c r="HRV115" s="364"/>
      <c r="HRW115" s="364"/>
      <c r="HRX115" s="364"/>
      <c r="HRY115" s="364"/>
      <c r="HRZ115" s="364"/>
      <c r="HSA115" s="364"/>
      <c r="HSB115" s="364"/>
      <c r="HSC115" s="364"/>
      <c r="HSD115" s="364"/>
      <c r="HSE115" s="364"/>
      <c r="HSF115" s="364"/>
      <c r="HSG115" s="364"/>
      <c r="HSH115" s="364"/>
      <c r="HSI115" s="364"/>
      <c r="HSJ115" s="364"/>
      <c r="HSK115" s="364"/>
      <c r="HSL115" s="364"/>
      <c r="HSM115" s="364"/>
      <c r="HSN115" s="364"/>
      <c r="HSO115" s="364"/>
      <c r="HSP115" s="364"/>
      <c r="HSQ115" s="364"/>
      <c r="HSR115" s="364"/>
      <c r="HSS115" s="364"/>
      <c r="HST115" s="364"/>
      <c r="HSU115" s="364"/>
      <c r="HSV115" s="364"/>
      <c r="HSW115" s="364"/>
      <c r="HSX115" s="364"/>
      <c r="HSY115" s="364"/>
      <c r="HSZ115" s="364"/>
      <c r="HTA115" s="364"/>
      <c r="HTB115" s="364"/>
      <c r="HTC115" s="364"/>
      <c r="HTD115" s="364"/>
      <c r="HTE115" s="364"/>
      <c r="HTF115" s="364"/>
      <c r="HTG115" s="364"/>
      <c r="HTH115" s="364"/>
      <c r="HTI115" s="364"/>
      <c r="HTJ115" s="364"/>
      <c r="HTK115" s="364"/>
      <c r="HTL115" s="364"/>
      <c r="HTM115" s="364"/>
      <c r="HTN115" s="364"/>
      <c r="HTO115" s="364"/>
      <c r="HTP115" s="364"/>
      <c r="HTQ115" s="364"/>
      <c r="HTR115" s="364"/>
      <c r="HTS115" s="364"/>
      <c r="HTT115" s="364"/>
      <c r="HTU115" s="364"/>
      <c r="HTV115" s="364"/>
      <c r="HTW115" s="364"/>
      <c r="HTX115" s="364"/>
      <c r="HTY115" s="364"/>
      <c r="HTZ115" s="364"/>
      <c r="HUA115" s="364"/>
      <c r="HUB115" s="364"/>
      <c r="HUC115" s="364"/>
      <c r="HUD115" s="364"/>
      <c r="HUE115" s="364"/>
      <c r="HUF115" s="364"/>
      <c r="HUG115" s="364"/>
      <c r="HUH115" s="364"/>
      <c r="HUI115" s="364"/>
      <c r="HUJ115" s="364"/>
      <c r="HUK115" s="364"/>
      <c r="HUL115" s="364"/>
      <c r="HUM115" s="364"/>
      <c r="HUN115" s="364"/>
      <c r="HUO115" s="364"/>
      <c r="HUP115" s="364"/>
      <c r="HUQ115" s="364"/>
      <c r="HUR115" s="364"/>
      <c r="HUS115" s="364"/>
      <c r="HUT115" s="364"/>
      <c r="HUU115" s="364"/>
      <c r="HUV115" s="364"/>
      <c r="HUW115" s="364"/>
      <c r="HUX115" s="364"/>
      <c r="HUY115" s="364"/>
      <c r="HUZ115" s="364"/>
      <c r="HVA115" s="364"/>
      <c r="HVB115" s="364"/>
      <c r="HVC115" s="364"/>
      <c r="HVD115" s="364"/>
      <c r="HVE115" s="364"/>
      <c r="HVF115" s="364"/>
      <c r="HVG115" s="364"/>
      <c r="HVH115" s="364"/>
      <c r="HVI115" s="364"/>
      <c r="HVJ115" s="364"/>
      <c r="HVK115" s="364"/>
      <c r="HVL115" s="364"/>
      <c r="HVM115" s="364"/>
      <c r="HVN115" s="364"/>
      <c r="HVO115" s="364"/>
      <c r="HVP115" s="364"/>
      <c r="HVQ115" s="364"/>
      <c r="HVR115" s="364"/>
      <c r="HVS115" s="364"/>
      <c r="HVT115" s="364"/>
      <c r="HVU115" s="364"/>
      <c r="HVV115" s="364"/>
      <c r="HVW115" s="364"/>
      <c r="HVX115" s="364"/>
      <c r="HVY115" s="364"/>
      <c r="HVZ115" s="364"/>
      <c r="HWA115" s="364"/>
      <c r="HWB115" s="364"/>
      <c r="HWC115" s="364"/>
      <c r="HWD115" s="364"/>
      <c r="HWE115" s="364"/>
      <c r="HWF115" s="364"/>
      <c r="HWG115" s="364"/>
      <c r="HWH115" s="364"/>
      <c r="HWI115" s="364"/>
      <c r="HWJ115" s="364"/>
      <c r="HWK115" s="364"/>
      <c r="HWL115" s="364"/>
      <c r="HWM115" s="364"/>
      <c r="HWN115" s="364"/>
      <c r="HWO115" s="364"/>
      <c r="HWP115" s="364"/>
      <c r="HWQ115" s="364"/>
      <c r="HWR115" s="364"/>
      <c r="HWS115" s="364"/>
      <c r="HWT115" s="364"/>
      <c r="HWU115" s="364"/>
      <c r="HWV115" s="364"/>
      <c r="HWW115" s="364"/>
      <c r="HWX115" s="364"/>
      <c r="HWY115" s="364"/>
      <c r="HWZ115" s="364"/>
      <c r="HXA115" s="364"/>
      <c r="HXB115" s="364"/>
      <c r="HXC115" s="364"/>
      <c r="HXD115" s="364"/>
      <c r="HXE115" s="364"/>
      <c r="HXF115" s="364"/>
      <c r="HXG115" s="364"/>
      <c r="HXH115" s="364"/>
      <c r="HXI115" s="364"/>
      <c r="HXJ115" s="364"/>
      <c r="HXK115" s="364"/>
      <c r="HXL115" s="364"/>
      <c r="HXM115" s="364"/>
      <c r="HXN115" s="364"/>
      <c r="HXO115" s="364"/>
      <c r="HXP115" s="364"/>
      <c r="HXQ115" s="364"/>
      <c r="HXR115" s="364"/>
      <c r="HXS115" s="364"/>
      <c r="HXT115" s="364"/>
      <c r="HXU115" s="364"/>
      <c r="HXV115" s="364"/>
      <c r="HXW115" s="364"/>
      <c r="HXX115" s="364"/>
      <c r="HXY115" s="364"/>
      <c r="HXZ115" s="364"/>
      <c r="HYA115" s="364"/>
      <c r="HYB115" s="364"/>
      <c r="HYC115" s="364"/>
      <c r="HYD115" s="364"/>
      <c r="HYE115" s="364"/>
      <c r="HYF115" s="364"/>
      <c r="HYG115" s="364"/>
      <c r="HYH115" s="364"/>
      <c r="HYI115" s="364"/>
      <c r="HYJ115" s="364"/>
      <c r="HYK115" s="364"/>
      <c r="HYL115" s="364"/>
      <c r="HYM115" s="364"/>
      <c r="HYN115" s="364"/>
      <c r="HYO115" s="364"/>
      <c r="HYP115" s="364"/>
      <c r="HYQ115" s="364"/>
      <c r="HYR115" s="364"/>
      <c r="HYS115" s="364"/>
      <c r="HYT115" s="364"/>
      <c r="HYU115" s="364"/>
      <c r="HYV115" s="364"/>
      <c r="HYW115" s="364"/>
      <c r="HYX115" s="364"/>
      <c r="HYY115" s="364"/>
      <c r="HYZ115" s="364"/>
      <c r="HZA115" s="364"/>
      <c r="HZB115" s="364"/>
      <c r="HZC115" s="364"/>
      <c r="HZD115" s="364"/>
      <c r="HZE115" s="364"/>
      <c r="HZF115" s="364"/>
      <c r="HZG115" s="364"/>
      <c r="HZH115" s="364"/>
      <c r="HZI115" s="364"/>
      <c r="HZJ115" s="364"/>
      <c r="HZK115" s="364"/>
      <c r="HZL115" s="364"/>
      <c r="HZM115" s="364"/>
      <c r="HZN115" s="364"/>
      <c r="HZO115" s="364"/>
      <c r="HZP115" s="364"/>
      <c r="HZQ115" s="364"/>
      <c r="HZR115" s="364"/>
      <c r="HZS115" s="364"/>
      <c r="HZT115" s="364"/>
      <c r="HZU115" s="364"/>
      <c r="HZV115" s="364"/>
      <c r="HZW115" s="364"/>
      <c r="HZX115" s="364"/>
      <c r="HZY115" s="364"/>
      <c r="HZZ115" s="364"/>
      <c r="IAA115" s="364"/>
      <c r="IAB115" s="364"/>
      <c r="IAC115" s="364"/>
      <c r="IAD115" s="364"/>
      <c r="IAE115" s="364"/>
      <c r="IAF115" s="364"/>
      <c r="IAG115" s="364"/>
      <c r="IAH115" s="364"/>
      <c r="IAI115" s="364"/>
      <c r="IAJ115" s="364"/>
      <c r="IAK115" s="364"/>
      <c r="IAL115" s="364"/>
      <c r="IAM115" s="364"/>
      <c r="IAN115" s="364"/>
      <c r="IAO115" s="364"/>
      <c r="IAP115" s="364"/>
      <c r="IAQ115" s="364"/>
      <c r="IAR115" s="364"/>
      <c r="IAS115" s="364"/>
      <c r="IAT115" s="364"/>
      <c r="IAU115" s="364"/>
      <c r="IAV115" s="364"/>
      <c r="IAW115" s="364"/>
      <c r="IAX115" s="364"/>
      <c r="IAY115" s="364"/>
      <c r="IAZ115" s="364"/>
      <c r="IBA115" s="364"/>
      <c r="IBB115" s="364"/>
      <c r="IBC115" s="364"/>
      <c r="IBD115" s="364"/>
      <c r="IBE115" s="364"/>
      <c r="IBF115" s="364"/>
      <c r="IBG115" s="364"/>
      <c r="IBH115" s="364"/>
      <c r="IBI115" s="364"/>
      <c r="IBJ115" s="364"/>
      <c r="IBK115" s="364"/>
      <c r="IBL115" s="364"/>
      <c r="IBM115" s="364"/>
      <c r="IBN115" s="364"/>
      <c r="IBO115" s="364"/>
      <c r="IBP115" s="364"/>
      <c r="IBQ115" s="364"/>
      <c r="IBR115" s="364"/>
      <c r="IBS115" s="364"/>
      <c r="IBT115" s="364"/>
      <c r="IBU115" s="364"/>
      <c r="IBV115" s="364"/>
      <c r="IBW115" s="364"/>
      <c r="IBX115" s="364"/>
      <c r="IBY115" s="364"/>
      <c r="IBZ115" s="364"/>
      <c r="ICA115" s="364"/>
      <c r="ICB115" s="364"/>
      <c r="ICC115" s="364"/>
      <c r="ICD115" s="364"/>
      <c r="ICE115" s="364"/>
      <c r="ICF115" s="364"/>
      <c r="ICG115" s="364"/>
      <c r="ICH115" s="364"/>
      <c r="ICI115" s="364"/>
      <c r="ICJ115" s="364"/>
      <c r="ICK115" s="364"/>
      <c r="ICL115" s="364"/>
      <c r="ICM115" s="364"/>
      <c r="ICN115" s="364"/>
      <c r="ICO115" s="364"/>
      <c r="ICP115" s="364"/>
      <c r="ICQ115" s="364"/>
      <c r="ICR115" s="364"/>
      <c r="ICS115" s="364"/>
      <c r="ICT115" s="364"/>
      <c r="ICU115" s="364"/>
      <c r="ICV115" s="364"/>
      <c r="ICW115" s="364"/>
      <c r="ICX115" s="364"/>
      <c r="ICY115" s="364"/>
      <c r="ICZ115" s="364"/>
      <c r="IDA115" s="364"/>
      <c r="IDB115" s="364"/>
      <c r="IDC115" s="364"/>
      <c r="IDD115" s="364"/>
      <c r="IDE115" s="364"/>
      <c r="IDF115" s="364"/>
      <c r="IDG115" s="364"/>
      <c r="IDH115" s="364"/>
      <c r="IDI115" s="364"/>
      <c r="IDJ115" s="364"/>
      <c r="IDK115" s="364"/>
      <c r="IDL115" s="364"/>
      <c r="IDM115" s="364"/>
      <c r="IDN115" s="364"/>
      <c r="IDO115" s="364"/>
      <c r="IDP115" s="364"/>
      <c r="IDQ115" s="364"/>
      <c r="IDR115" s="364"/>
      <c r="IDS115" s="364"/>
      <c r="IDT115" s="364"/>
      <c r="IDU115" s="364"/>
      <c r="IDV115" s="364"/>
      <c r="IDW115" s="364"/>
      <c r="IDX115" s="364"/>
      <c r="IDY115" s="364"/>
      <c r="IDZ115" s="364"/>
      <c r="IEA115" s="364"/>
      <c r="IEB115" s="364"/>
      <c r="IEC115" s="364"/>
      <c r="IED115" s="364"/>
      <c r="IEE115" s="364"/>
      <c r="IEF115" s="364"/>
      <c r="IEG115" s="364"/>
      <c r="IEH115" s="364"/>
      <c r="IEI115" s="364"/>
      <c r="IEJ115" s="364"/>
      <c r="IEK115" s="364"/>
      <c r="IEL115" s="364"/>
      <c r="IEM115" s="364"/>
      <c r="IEN115" s="364"/>
      <c r="IEO115" s="364"/>
      <c r="IEP115" s="364"/>
      <c r="IEQ115" s="364"/>
      <c r="IER115" s="364"/>
      <c r="IES115" s="364"/>
      <c r="IET115" s="364"/>
      <c r="IEU115" s="364"/>
      <c r="IEV115" s="364"/>
      <c r="IEW115" s="364"/>
      <c r="IEX115" s="364"/>
      <c r="IEY115" s="364"/>
      <c r="IEZ115" s="364"/>
      <c r="IFA115" s="364"/>
      <c r="IFB115" s="364"/>
      <c r="IFC115" s="364"/>
      <c r="IFD115" s="364"/>
      <c r="IFE115" s="364"/>
      <c r="IFF115" s="364"/>
      <c r="IFG115" s="364"/>
      <c r="IFH115" s="364"/>
      <c r="IFI115" s="364"/>
      <c r="IFJ115" s="364"/>
      <c r="IFK115" s="364"/>
      <c r="IFL115" s="364"/>
      <c r="IFM115" s="364"/>
      <c r="IFN115" s="364"/>
      <c r="IFO115" s="364"/>
      <c r="IFP115" s="364"/>
      <c r="IFQ115" s="364"/>
      <c r="IFR115" s="364"/>
      <c r="IFS115" s="364"/>
      <c r="IFT115" s="364"/>
      <c r="IFU115" s="364"/>
      <c r="IFV115" s="364"/>
      <c r="IFW115" s="364"/>
      <c r="IFX115" s="364"/>
      <c r="IFY115" s="364"/>
      <c r="IFZ115" s="364"/>
      <c r="IGA115" s="364"/>
      <c r="IGB115" s="364"/>
      <c r="IGC115" s="364"/>
      <c r="IGD115" s="364"/>
      <c r="IGE115" s="364"/>
      <c r="IGF115" s="364"/>
      <c r="IGG115" s="364"/>
      <c r="IGH115" s="364"/>
      <c r="IGI115" s="364"/>
      <c r="IGJ115" s="364"/>
      <c r="IGK115" s="364"/>
      <c r="IGL115" s="364"/>
      <c r="IGM115" s="364"/>
      <c r="IGN115" s="364"/>
      <c r="IGO115" s="364"/>
      <c r="IGP115" s="364"/>
      <c r="IGQ115" s="364"/>
      <c r="IGR115" s="364"/>
      <c r="IGS115" s="364"/>
      <c r="IGT115" s="364"/>
      <c r="IGU115" s="364"/>
      <c r="IGV115" s="364"/>
      <c r="IGW115" s="364"/>
      <c r="IGX115" s="364"/>
      <c r="IGY115" s="364"/>
      <c r="IGZ115" s="364"/>
      <c r="IHA115" s="364"/>
      <c r="IHB115" s="364"/>
      <c r="IHC115" s="364"/>
      <c r="IHD115" s="364"/>
      <c r="IHE115" s="364"/>
      <c r="IHF115" s="364"/>
      <c r="IHG115" s="364"/>
      <c r="IHH115" s="364"/>
      <c r="IHI115" s="364"/>
      <c r="IHJ115" s="364"/>
      <c r="IHK115" s="364"/>
      <c r="IHL115" s="364"/>
      <c r="IHM115" s="364"/>
      <c r="IHN115" s="364"/>
      <c r="IHO115" s="364"/>
      <c r="IHP115" s="364"/>
      <c r="IHQ115" s="364"/>
      <c r="IHR115" s="364"/>
      <c r="IHS115" s="364"/>
      <c r="IHT115" s="364"/>
      <c r="IHU115" s="364"/>
      <c r="IHV115" s="364"/>
      <c r="IHW115" s="364"/>
      <c r="IHX115" s="364"/>
      <c r="IHY115" s="364"/>
      <c r="IHZ115" s="364"/>
      <c r="IIA115" s="364"/>
      <c r="IIB115" s="364"/>
      <c r="IIC115" s="364"/>
      <c r="IID115" s="364"/>
      <c r="IIE115" s="364"/>
      <c r="IIF115" s="364"/>
      <c r="IIG115" s="364"/>
      <c r="IIH115" s="364"/>
      <c r="III115" s="364"/>
      <c r="IIJ115" s="364"/>
      <c r="IIK115" s="364"/>
      <c r="IIL115" s="364"/>
      <c r="IIM115" s="364"/>
      <c r="IIN115" s="364"/>
      <c r="IIO115" s="364"/>
      <c r="IIP115" s="364"/>
      <c r="IIQ115" s="364"/>
      <c r="IIR115" s="364"/>
      <c r="IIS115" s="364"/>
      <c r="IIT115" s="364"/>
      <c r="IIU115" s="364"/>
      <c r="IIV115" s="364"/>
      <c r="IIW115" s="364"/>
      <c r="IIX115" s="364"/>
      <c r="IIY115" s="364"/>
      <c r="IIZ115" s="364"/>
      <c r="IJA115" s="364"/>
      <c r="IJB115" s="364"/>
      <c r="IJC115" s="364"/>
      <c r="IJD115" s="364"/>
      <c r="IJE115" s="364"/>
      <c r="IJF115" s="364"/>
      <c r="IJG115" s="364"/>
      <c r="IJH115" s="364"/>
      <c r="IJI115" s="364"/>
      <c r="IJJ115" s="364"/>
      <c r="IJK115" s="364"/>
      <c r="IJL115" s="364"/>
      <c r="IJM115" s="364"/>
      <c r="IJN115" s="364"/>
      <c r="IJO115" s="364"/>
      <c r="IJP115" s="364"/>
      <c r="IJQ115" s="364"/>
      <c r="IJR115" s="364"/>
      <c r="IJS115" s="364"/>
      <c r="IJT115" s="364"/>
      <c r="IJU115" s="364"/>
      <c r="IJV115" s="364"/>
      <c r="IJW115" s="364"/>
      <c r="IJX115" s="364"/>
      <c r="IJY115" s="364"/>
      <c r="IJZ115" s="364"/>
      <c r="IKA115" s="364"/>
      <c r="IKB115" s="364"/>
      <c r="IKC115" s="364"/>
      <c r="IKD115" s="364"/>
      <c r="IKE115" s="364"/>
      <c r="IKF115" s="364"/>
      <c r="IKG115" s="364"/>
      <c r="IKH115" s="364"/>
      <c r="IKI115" s="364"/>
      <c r="IKJ115" s="364"/>
      <c r="IKK115" s="364"/>
      <c r="IKL115" s="364"/>
      <c r="IKM115" s="364"/>
      <c r="IKN115" s="364"/>
      <c r="IKO115" s="364"/>
      <c r="IKP115" s="364"/>
      <c r="IKQ115" s="364"/>
      <c r="IKR115" s="364"/>
      <c r="IKS115" s="364"/>
      <c r="IKT115" s="364"/>
      <c r="IKU115" s="364"/>
      <c r="IKV115" s="364"/>
      <c r="IKW115" s="364"/>
      <c r="IKX115" s="364"/>
      <c r="IKY115" s="364"/>
      <c r="IKZ115" s="364"/>
      <c r="ILA115" s="364"/>
      <c r="ILB115" s="364"/>
      <c r="ILC115" s="364"/>
      <c r="ILD115" s="364"/>
      <c r="ILE115" s="364"/>
      <c r="ILF115" s="364"/>
      <c r="ILG115" s="364"/>
      <c r="ILH115" s="364"/>
      <c r="ILI115" s="364"/>
      <c r="ILJ115" s="364"/>
      <c r="ILK115" s="364"/>
      <c r="ILL115" s="364"/>
      <c r="ILM115" s="364"/>
      <c r="ILN115" s="364"/>
      <c r="ILO115" s="364"/>
      <c r="ILP115" s="364"/>
      <c r="ILQ115" s="364"/>
      <c r="ILR115" s="364"/>
      <c r="ILS115" s="364"/>
      <c r="ILT115" s="364"/>
      <c r="ILU115" s="364"/>
      <c r="ILV115" s="364"/>
      <c r="ILW115" s="364"/>
      <c r="ILX115" s="364"/>
      <c r="ILY115" s="364"/>
      <c r="ILZ115" s="364"/>
      <c r="IMA115" s="364"/>
      <c r="IMB115" s="364"/>
      <c r="IMC115" s="364"/>
      <c r="IMD115" s="364"/>
      <c r="IME115" s="364"/>
      <c r="IMF115" s="364"/>
      <c r="IMG115" s="364"/>
      <c r="IMH115" s="364"/>
      <c r="IMI115" s="364"/>
      <c r="IMJ115" s="364"/>
      <c r="IMK115" s="364"/>
      <c r="IML115" s="364"/>
      <c r="IMM115" s="364"/>
      <c r="IMN115" s="364"/>
      <c r="IMO115" s="364"/>
      <c r="IMP115" s="364"/>
      <c r="IMQ115" s="364"/>
      <c r="IMR115" s="364"/>
      <c r="IMS115" s="364"/>
      <c r="IMT115" s="364"/>
      <c r="IMU115" s="364"/>
      <c r="IMV115" s="364"/>
      <c r="IMW115" s="364"/>
      <c r="IMX115" s="364"/>
      <c r="IMY115" s="364"/>
      <c r="IMZ115" s="364"/>
      <c r="INA115" s="364"/>
      <c r="INB115" s="364"/>
      <c r="INC115" s="364"/>
      <c r="IND115" s="364"/>
      <c r="INE115" s="364"/>
      <c r="INF115" s="364"/>
      <c r="ING115" s="364"/>
      <c r="INH115" s="364"/>
      <c r="INI115" s="364"/>
      <c r="INJ115" s="364"/>
      <c r="INK115" s="364"/>
      <c r="INL115" s="364"/>
      <c r="INM115" s="364"/>
      <c r="INN115" s="364"/>
      <c r="INO115" s="364"/>
      <c r="INP115" s="364"/>
      <c r="INQ115" s="364"/>
      <c r="INR115" s="364"/>
      <c r="INS115" s="364"/>
      <c r="INT115" s="364"/>
      <c r="INU115" s="364"/>
      <c r="INV115" s="364"/>
      <c r="INW115" s="364"/>
      <c r="INX115" s="364"/>
      <c r="INY115" s="364"/>
      <c r="INZ115" s="364"/>
      <c r="IOA115" s="364"/>
      <c r="IOB115" s="364"/>
      <c r="IOC115" s="364"/>
      <c r="IOD115" s="364"/>
      <c r="IOE115" s="364"/>
      <c r="IOF115" s="364"/>
      <c r="IOG115" s="364"/>
      <c r="IOH115" s="364"/>
      <c r="IOI115" s="364"/>
      <c r="IOJ115" s="364"/>
      <c r="IOK115" s="364"/>
      <c r="IOL115" s="364"/>
      <c r="IOM115" s="364"/>
      <c r="ION115" s="364"/>
      <c r="IOO115" s="364"/>
      <c r="IOP115" s="364"/>
      <c r="IOQ115" s="364"/>
      <c r="IOR115" s="364"/>
      <c r="IOS115" s="364"/>
      <c r="IOT115" s="364"/>
      <c r="IOU115" s="364"/>
      <c r="IOV115" s="364"/>
      <c r="IOW115" s="364"/>
      <c r="IOX115" s="364"/>
      <c r="IOY115" s="364"/>
      <c r="IOZ115" s="364"/>
      <c r="IPA115" s="364"/>
      <c r="IPB115" s="364"/>
      <c r="IPC115" s="364"/>
      <c r="IPD115" s="364"/>
      <c r="IPE115" s="364"/>
      <c r="IPF115" s="364"/>
      <c r="IPG115" s="364"/>
      <c r="IPH115" s="364"/>
      <c r="IPI115" s="364"/>
      <c r="IPJ115" s="364"/>
      <c r="IPK115" s="364"/>
      <c r="IPL115" s="364"/>
      <c r="IPM115" s="364"/>
      <c r="IPN115" s="364"/>
      <c r="IPO115" s="364"/>
      <c r="IPP115" s="364"/>
      <c r="IPQ115" s="364"/>
      <c r="IPR115" s="364"/>
      <c r="IPS115" s="364"/>
      <c r="IPT115" s="364"/>
      <c r="IPU115" s="364"/>
      <c r="IPV115" s="364"/>
      <c r="IPW115" s="364"/>
      <c r="IPX115" s="364"/>
      <c r="IPY115" s="364"/>
      <c r="IPZ115" s="364"/>
      <c r="IQA115" s="364"/>
      <c r="IQB115" s="364"/>
      <c r="IQC115" s="364"/>
      <c r="IQD115" s="364"/>
      <c r="IQE115" s="364"/>
      <c r="IQF115" s="364"/>
      <c r="IQG115" s="364"/>
      <c r="IQH115" s="364"/>
      <c r="IQI115" s="364"/>
      <c r="IQJ115" s="364"/>
      <c r="IQK115" s="364"/>
      <c r="IQL115" s="364"/>
      <c r="IQM115" s="364"/>
      <c r="IQN115" s="364"/>
      <c r="IQO115" s="364"/>
      <c r="IQP115" s="364"/>
      <c r="IQQ115" s="364"/>
      <c r="IQR115" s="364"/>
      <c r="IQS115" s="364"/>
      <c r="IQT115" s="364"/>
      <c r="IQU115" s="364"/>
      <c r="IQV115" s="364"/>
      <c r="IQW115" s="364"/>
      <c r="IQX115" s="364"/>
      <c r="IQY115" s="364"/>
      <c r="IQZ115" s="364"/>
      <c r="IRA115" s="364"/>
      <c r="IRB115" s="364"/>
      <c r="IRC115" s="364"/>
      <c r="IRD115" s="364"/>
      <c r="IRE115" s="364"/>
      <c r="IRF115" s="364"/>
      <c r="IRG115" s="364"/>
      <c r="IRH115" s="364"/>
      <c r="IRI115" s="364"/>
      <c r="IRJ115" s="364"/>
      <c r="IRK115" s="364"/>
      <c r="IRL115" s="364"/>
      <c r="IRM115" s="364"/>
      <c r="IRN115" s="364"/>
      <c r="IRO115" s="364"/>
      <c r="IRP115" s="364"/>
      <c r="IRQ115" s="364"/>
      <c r="IRR115" s="364"/>
      <c r="IRS115" s="364"/>
      <c r="IRT115" s="364"/>
      <c r="IRU115" s="364"/>
      <c r="IRV115" s="364"/>
      <c r="IRW115" s="364"/>
      <c r="IRX115" s="364"/>
      <c r="IRY115" s="364"/>
      <c r="IRZ115" s="364"/>
      <c r="ISA115" s="364"/>
      <c r="ISB115" s="364"/>
      <c r="ISC115" s="364"/>
      <c r="ISD115" s="364"/>
      <c r="ISE115" s="364"/>
      <c r="ISF115" s="364"/>
      <c r="ISG115" s="364"/>
      <c r="ISH115" s="364"/>
      <c r="ISI115" s="364"/>
      <c r="ISJ115" s="364"/>
      <c r="ISK115" s="364"/>
      <c r="ISL115" s="364"/>
      <c r="ISM115" s="364"/>
      <c r="ISN115" s="364"/>
      <c r="ISO115" s="364"/>
      <c r="ISP115" s="364"/>
      <c r="ISQ115" s="364"/>
      <c r="ISR115" s="364"/>
      <c r="ISS115" s="364"/>
      <c r="IST115" s="364"/>
      <c r="ISU115" s="364"/>
      <c r="ISV115" s="364"/>
      <c r="ISW115" s="364"/>
      <c r="ISX115" s="364"/>
      <c r="ISY115" s="364"/>
      <c r="ISZ115" s="364"/>
      <c r="ITA115" s="364"/>
      <c r="ITB115" s="364"/>
      <c r="ITC115" s="364"/>
      <c r="ITD115" s="364"/>
      <c r="ITE115" s="364"/>
      <c r="ITF115" s="364"/>
      <c r="ITG115" s="364"/>
      <c r="ITH115" s="364"/>
      <c r="ITI115" s="364"/>
      <c r="ITJ115" s="364"/>
      <c r="ITK115" s="364"/>
      <c r="ITL115" s="364"/>
      <c r="ITM115" s="364"/>
      <c r="ITN115" s="364"/>
      <c r="ITO115" s="364"/>
      <c r="ITP115" s="364"/>
      <c r="ITQ115" s="364"/>
      <c r="ITR115" s="364"/>
      <c r="ITS115" s="364"/>
      <c r="ITT115" s="364"/>
      <c r="ITU115" s="364"/>
      <c r="ITV115" s="364"/>
      <c r="ITW115" s="364"/>
      <c r="ITX115" s="364"/>
      <c r="ITY115" s="364"/>
      <c r="ITZ115" s="364"/>
      <c r="IUA115" s="364"/>
      <c r="IUB115" s="364"/>
      <c r="IUC115" s="364"/>
      <c r="IUD115" s="364"/>
      <c r="IUE115" s="364"/>
      <c r="IUF115" s="364"/>
      <c r="IUG115" s="364"/>
      <c r="IUH115" s="364"/>
      <c r="IUI115" s="364"/>
      <c r="IUJ115" s="364"/>
      <c r="IUK115" s="364"/>
      <c r="IUL115" s="364"/>
      <c r="IUM115" s="364"/>
      <c r="IUN115" s="364"/>
      <c r="IUO115" s="364"/>
      <c r="IUP115" s="364"/>
      <c r="IUQ115" s="364"/>
      <c r="IUR115" s="364"/>
      <c r="IUS115" s="364"/>
      <c r="IUT115" s="364"/>
      <c r="IUU115" s="364"/>
      <c r="IUV115" s="364"/>
      <c r="IUW115" s="364"/>
      <c r="IUX115" s="364"/>
      <c r="IUY115" s="364"/>
      <c r="IUZ115" s="364"/>
      <c r="IVA115" s="364"/>
      <c r="IVB115" s="364"/>
      <c r="IVC115" s="364"/>
      <c r="IVD115" s="364"/>
      <c r="IVE115" s="364"/>
      <c r="IVF115" s="364"/>
      <c r="IVG115" s="364"/>
      <c r="IVH115" s="364"/>
      <c r="IVI115" s="364"/>
      <c r="IVJ115" s="364"/>
      <c r="IVK115" s="364"/>
      <c r="IVL115" s="364"/>
      <c r="IVM115" s="364"/>
      <c r="IVN115" s="364"/>
      <c r="IVO115" s="364"/>
      <c r="IVP115" s="364"/>
      <c r="IVQ115" s="364"/>
      <c r="IVR115" s="364"/>
      <c r="IVS115" s="364"/>
      <c r="IVT115" s="364"/>
      <c r="IVU115" s="364"/>
      <c r="IVV115" s="364"/>
      <c r="IVW115" s="364"/>
      <c r="IVX115" s="364"/>
      <c r="IVY115" s="364"/>
      <c r="IVZ115" s="364"/>
      <c r="IWA115" s="364"/>
      <c r="IWB115" s="364"/>
      <c r="IWC115" s="364"/>
      <c r="IWD115" s="364"/>
      <c r="IWE115" s="364"/>
      <c r="IWF115" s="364"/>
      <c r="IWG115" s="364"/>
      <c r="IWH115" s="364"/>
      <c r="IWI115" s="364"/>
      <c r="IWJ115" s="364"/>
      <c r="IWK115" s="364"/>
      <c r="IWL115" s="364"/>
      <c r="IWM115" s="364"/>
      <c r="IWN115" s="364"/>
      <c r="IWO115" s="364"/>
      <c r="IWP115" s="364"/>
      <c r="IWQ115" s="364"/>
      <c r="IWR115" s="364"/>
      <c r="IWS115" s="364"/>
      <c r="IWT115" s="364"/>
      <c r="IWU115" s="364"/>
      <c r="IWV115" s="364"/>
      <c r="IWW115" s="364"/>
      <c r="IWX115" s="364"/>
      <c r="IWY115" s="364"/>
      <c r="IWZ115" s="364"/>
      <c r="IXA115" s="364"/>
      <c r="IXB115" s="364"/>
      <c r="IXC115" s="364"/>
      <c r="IXD115" s="364"/>
      <c r="IXE115" s="364"/>
      <c r="IXF115" s="364"/>
      <c r="IXG115" s="364"/>
      <c r="IXH115" s="364"/>
      <c r="IXI115" s="364"/>
      <c r="IXJ115" s="364"/>
      <c r="IXK115" s="364"/>
      <c r="IXL115" s="364"/>
      <c r="IXM115" s="364"/>
      <c r="IXN115" s="364"/>
      <c r="IXO115" s="364"/>
      <c r="IXP115" s="364"/>
      <c r="IXQ115" s="364"/>
      <c r="IXR115" s="364"/>
      <c r="IXS115" s="364"/>
      <c r="IXT115" s="364"/>
      <c r="IXU115" s="364"/>
      <c r="IXV115" s="364"/>
      <c r="IXW115" s="364"/>
      <c r="IXX115" s="364"/>
      <c r="IXY115" s="364"/>
      <c r="IXZ115" s="364"/>
      <c r="IYA115" s="364"/>
      <c r="IYB115" s="364"/>
      <c r="IYC115" s="364"/>
      <c r="IYD115" s="364"/>
      <c r="IYE115" s="364"/>
      <c r="IYF115" s="364"/>
      <c r="IYG115" s="364"/>
      <c r="IYH115" s="364"/>
      <c r="IYI115" s="364"/>
      <c r="IYJ115" s="364"/>
      <c r="IYK115" s="364"/>
      <c r="IYL115" s="364"/>
      <c r="IYM115" s="364"/>
      <c r="IYN115" s="364"/>
      <c r="IYO115" s="364"/>
      <c r="IYP115" s="364"/>
      <c r="IYQ115" s="364"/>
      <c r="IYR115" s="364"/>
      <c r="IYS115" s="364"/>
      <c r="IYT115" s="364"/>
      <c r="IYU115" s="364"/>
      <c r="IYV115" s="364"/>
      <c r="IYW115" s="364"/>
      <c r="IYX115" s="364"/>
      <c r="IYY115" s="364"/>
      <c r="IYZ115" s="364"/>
      <c r="IZA115" s="364"/>
      <c r="IZB115" s="364"/>
      <c r="IZC115" s="364"/>
      <c r="IZD115" s="364"/>
      <c r="IZE115" s="364"/>
      <c r="IZF115" s="364"/>
      <c r="IZG115" s="364"/>
      <c r="IZH115" s="364"/>
      <c r="IZI115" s="364"/>
      <c r="IZJ115" s="364"/>
      <c r="IZK115" s="364"/>
      <c r="IZL115" s="364"/>
      <c r="IZM115" s="364"/>
      <c r="IZN115" s="364"/>
      <c r="IZO115" s="364"/>
      <c r="IZP115" s="364"/>
      <c r="IZQ115" s="364"/>
      <c r="IZR115" s="364"/>
      <c r="IZS115" s="364"/>
      <c r="IZT115" s="364"/>
      <c r="IZU115" s="364"/>
      <c r="IZV115" s="364"/>
      <c r="IZW115" s="364"/>
      <c r="IZX115" s="364"/>
      <c r="IZY115" s="364"/>
      <c r="IZZ115" s="364"/>
      <c r="JAA115" s="364"/>
      <c r="JAB115" s="364"/>
      <c r="JAC115" s="364"/>
      <c r="JAD115" s="364"/>
      <c r="JAE115" s="364"/>
      <c r="JAF115" s="364"/>
      <c r="JAG115" s="364"/>
      <c r="JAH115" s="364"/>
      <c r="JAI115" s="364"/>
      <c r="JAJ115" s="364"/>
      <c r="JAK115" s="364"/>
      <c r="JAL115" s="364"/>
      <c r="JAM115" s="364"/>
      <c r="JAN115" s="364"/>
      <c r="JAO115" s="364"/>
      <c r="JAP115" s="364"/>
      <c r="JAQ115" s="364"/>
      <c r="JAR115" s="364"/>
      <c r="JAS115" s="364"/>
      <c r="JAT115" s="364"/>
      <c r="JAU115" s="364"/>
      <c r="JAV115" s="364"/>
      <c r="JAW115" s="364"/>
      <c r="JAX115" s="364"/>
      <c r="JAY115" s="364"/>
      <c r="JAZ115" s="364"/>
      <c r="JBA115" s="364"/>
      <c r="JBB115" s="364"/>
      <c r="JBC115" s="364"/>
      <c r="JBD115" s="364"/>
      <c r="JBE115" s="364"/>
      <c r="JBF115" s="364"/>
      <c r="JBG115" s="364"/>
      <c r="JBH115" s="364"/>
      <c r="JBI115" s="364"/>
      <c r="JBJ115" s="364"/>
      <c r="JBK115" s="364"/>
      <c r="JBL115" s="364"/>
      <c r="JBM115" s="364"/>
      <c r="JBN115" s="364"/>
      <c r="JBO115" s="364"/>
      <c r="JBP115" s="364"/>
      <c r="JBQ115" s="364"/>
      <c r="JBR115" s="364"/>
      <c r="JBS115" s="364"/>
      <c r="JBT115" s="364"/>
      <c r="JBU115" s="364"/>
      <c r="JBV115" s="364"/>
      <c r="JBW115" s="364"/>
      <c r="JBX115" s="364"/>
      <c r="JBY115" s="364"/>
      <c r="JBZ115" s="364"/>
      <c r="JCA115" s="364"/>
      <c r="JCB115" s="364"/>
      <c r="JCC115" s="364"/>
      <c r="JCD115" s="364"/>
      <c r="JCE115" s="364"/>
      <c r="JCF115" s="364"/>
      <c r="JCG115" s="364"/>
      <c r="JCH115" s="364"/>
      <c r="JCI115" s="364"/>
      <c r="JCJ115" s="364"/>
      <c r="JCK115" s="364"/>
      <c r="JCL115" s="364"/>
      <c r="JCM115" s="364"/>
      <c r="JCN115" s="364"/>
      <c r="JCO115" s="364"/>
      <c r="JCP115" s="364"/>
      <c r="JCQ115" s="364"/>
      <c r="JCR115" s="364"/>
      <c r="JCS115" s="364"/>
      <c r="JCT115" s="364"/>
      <c r="JCU115" s="364"/>
      <c r="JCV115" s="364"/>
      <c r="JCW115" s="364"/>
      <c r="JCX115" s="364"/>
      <c r="JCY115" s="364"/>
      <c r="JCZ115" s="364"/>
      <c r="JDA115" s="364"/>
      <c r="JDB115" s="364"/>
      <c r="JDC115" s="364"/>
      <c r="JDD115" s="364"/>
      <c r="JDE115" s="364"/>
      <c r="JDF115" s="364"/>
      <c r="JDG115" s="364"/>
      <c r="JDH115" s="364"/>
      <c r="JDI115" s="364"/>
      <c r="JDJ115" s="364"/>
      <c r="JDK115" s="364"/>
      <c r="JDL115" s="364"/>
      <c r="JDM115" s="364"/>
      <c r="JDN115" s="364"/>
      <c r="JDO115" s="364"/>
      <c r="JDP115" s="364"/>
      <c r="JDQ115" s="364"/>
      <c r="JDR115" s="364"/>
      <c r="JDS115" s="364"/>
      <c r="JDT115" s="364"/>
      <c r="JDU115" s="364"/>
      <c r="JDV115" s="364"/>
      <c r="JDW115" s="364"/>
      <c r="JDX115" s="364"/>
      <c r="JDY115" s="364"/>
      <c r="JDZ115" s="364"/>
      <c r="JEA115" s="364"/>
      <c r="JEB115" s="364"/>
      <c r="JEC115" s="364"/>
      <c r="JED115" s="364"/>
      <c r="JEE115" s="364"/>
      <c r="JEF115" s="364"/>
      <c r="JEG115" s="364"/>
      <c r="JEH115" s="364"/>
      <c r="JEI115" s="364"/>
      <c r="JEJ115" s="364"/>
      <c r="JEK115" s="364"/>
      <c r="JEL115" s="364"/>
      <c r="JEM115" s="364"/>
      <c r="JEN115" s="364"/>
      <c r="JEO115" s="364"/>
      <c r="JEP115" s="364"/>
      <c r="JEQ115" s="364"/>
      <c r="JER115" s="364"/>
      <c r="JES115" s="364"/>
      <c r="JET115" s="364"/>
      <c r="JEU115" s="364"/>
      <c r="JEV115" s="364"/>
      <c r="JEW115" s="364"/>
      <c r="JEX115" s="364"/>
      <c r="JEY115" s="364"/>
      <c r="JEZ115" s="364"/>
      <c r="JFA115" s="364"/>
      <c r="JFB115" s="364"/>
      <c r="JFC115" s="364"/>
      <c r="JFD115" s="364"/>
      <c r="JFE115" s="364"/>
      <c r="JFF115" s="364"/>
      <c r="JFG115" s="364"/>
      <c r="JFH115" s="364"/>
      <c r="JFI115" s="364"/>
      <c r="JFJ115" s="364"/>
      <c r="JFK115" s="364"/>
      <c r="JFL115" s="364"/>
      <c r="JFM115" s="364"/>
      <c r="JFN115" s="364"/>
      <c r="JFO115" s="364"/>
      <c r="JFP115" s="364"/>
      <c r="JFQ115" s="364"/>
      <c r="JFR115" s="364"/>
      <c r="JFS115" s="364"/>
      <c r="JFT115" s="364"/>
      <c r="JFU115" s="364"/>
      <c r="JFV115" s="364"/>
      <c r="JFW115" s="364"/>
      <c r="JFX115" s="364"/>
      <c r="JFY115" s="364"/>
      <c r="JFZ115" s="364"/>
      <c r="JGA115" s="364"/>
      <c r="JGB115" s="364"/>
      <c r="JGC115" s="364"/>
      <c r="JGD115" s="364"/>
      <c r="JGE115" s="364"/>
      <c r="JGF115" s="364"/>
      <c r="JGG115" s="364"/>
      <c r="JGH115" s="364"/>
      <c r="JGI115" s="364"/>
      <c r="JGJ115" s="364"/>
      <c r="JGK115" s="364"/>
      <c r="JGL115" s="364"/>
      <c r="JGM115" s="364"/>
      <c r="JGN115" s="364"/>
      <c r="JGO115" s="364"/>
      <c r="JGP115" s="364"/>
      <c r="JGQ115" s="364"/>
      <c r="JGR115" s="364"/>
      <c r="JGS115" s="364"/>
      <c r="JGT115" s="364"/>
      <c r="JGU115" s="364"/>
      <c r="JGV115" s="364"/>
      <c r="JGW115" s="364"/>
      <c r="JGX115" s="364"/>
      <c r="JGY115" s="364"/>
      <c r="JGZ115" s="364"/>
      <c r="JHA115" s="364"/>
      <c r="JHB115" s="364"/>
      <c r="JHC115" s="364"/>
      <c r="JHD115" s="364"/>
      <c r="JHE115" s="364"/>
      <c r="JHF115" s="364"/>
      <c r="JHG115" s="364"/>
      <c r="JHH115" s="364"/>
      <c r="JHI115" s="364"/>
      <c r="JHJ115" s="364"/>
      <c r="JHK115" s="364"/>
      <c r="JHL115" s="364"/>
      <c r="JHM115" s="364"/>
      <c r="JHN115" s="364"/>
      <c r="JHO115" s="364"/>
      <c r="JHP115" s="364"/>
      <c r="JHQ115" s="364"/>
      <c r="JHR115" s="364"/>
      <c r="JHS115" s="364"/>
      <c r="JHT115" s="364"/>
      <c r="JHU115" s="364"/>
      <c r="JHV115" s="364"/>
      <c r="JHW115" s="364"/>
      <c r="JHX115" s="364"/>
      <c r="JHY115" s="364"/>
      <c r="JHZ115" s="364"/>
      <c r="JIA115" s="364"/>
      <c r="JIB115" s="364"/>
      <c r="JIC115" s="364"/>
      <c r="JID115" s="364"/>
      <c r="JIE115" s="364"/>
      <c r="JIF115" s="364"/>
      <c r="JIG115" s="364"/>
      <c r="JIH115" s="364"/>
      <c r="JII115" s="364"/>
      <c r="JIJ115" s="364"/>
      <c r="JIK115" s="364"/>
      <c r="JIL115" s="364"/>
      <c r="JIM115" s="364"/>
      <c r="JIN115" s="364"/>
      <c r="JIO115" s="364"/>
      <c r="JIP115" s="364"/>
      <c r="JIQ115" s="364"/>
      <c r="JIR115" s="364"/>
      <c r="JIS115" s="364"/>
      <c r="JIT115" s="364"/>
      <c r="JIU115" s="364"/>
      <c r="JIV115" s="364"/>
      <c r="JIW115" s="364"/>
      <c r="JIX115" s="364"/>
      <c r="JIY115" s="364"/>
      <c r="JIZ115" s="364"/>
      <c r="JJA115" s="364"/>
      <c r="JJB115" s="364"/>
      <c r="JJC115" s="364"/>
      <c r="JJD115" s="364"/>
      <c r="JJE115" s="364"/>
      <c r="JJF115" s="364"/>
      <c r="JJG115" s="364"/>
      <c r="JJH115" s="364"/>
      <c r="JJI115" s="364"/>
      <c r="JJJ115" s="364"/>
      <c r="JJK115" s="364"/>
      <c r="JJL115" s="364"/>
      <c r="JJM115" s="364"/>
      <c r="JJN115" s="364"/>
      <c r="JJO115" s="364"/>
      <c r="JJP115" s="364"/>
      <c r="JJQ115" s="364"/>
      <c r="JJR115" s="364"/>
      <c r="JJS115" s="364"/>
      <c r="JJT115" s="364"/>
      <c r="JJU115" s="364"/>
      <c r="JJV115" s="364"/>
      <c r="JJW115" s="364"/>
      <c r="JJX115" s="364"/>
      <c r="JJY115" s="364"/>
      <c r="JJZ115" s="364"/>
      <c r="JKA115" s="364"/>
      <c r="JKB115" s="364"/>
      <c r="JKC115" s="364"/>
      <c r="JKD115" s="364"/>
      <c r="JKE115" s="364"/>
      <c r="JKF115" s="364"/>
      <c r="JKG115" s="364"/>
      <c r="JKH115" s="364"/>
      <c r="JKI115" s="364"/>
      <c r="JKJ115" s="364"/>
      <c r="JKK115" s="364"/>
      <c r="JKL115" s="364"/>
      <c r="JKM115" s="364"/>
      <c r="JKN115" s="364"/>
      <c r="JKO115" s="364"/>
      <c r="JKP115" s="364"/>
      <c r="JKQ115" s="364"/>
      <c r="JKR115" s="364"/>
      <c r="JKS115" s="364"/>
      <c r="JKT115" s="364"/>
      <c r="JKU115" s="364"/>
      <c r="JKV115" s="364"/>
      <c r="JKW115" s="364"/>
      <c r="JKX115" s="364"/>
      <c r="JKY115" s="364"/>
      <c r="JKZ115" s="364"/>
      <c r="JLA115" s="364"/>
      <c r="JLB115" s="364"/>
      <c r="JLC115" s="364"/>
      <c r="JLD115" s="364"/>
      <c r="JLE115" s="364"/>
      <c r="JLF115" s="364"/>
      <c r="JLG115" s="364"/>
      <c r="JLH115" s="364"/>
      <c r="JLI115" s="364"/>
      <c r="JLJ115" s="364"/>
      <c r="JLK115" s="364"/>
      <c r="JLL115" s="364"/>
      <c r="JLM115" s="364"/>
      <c r="JLN115" s="364"/>
      <c r="JLO115" s="364"/>
      <c r="JLP115" s="364"/>
      <c r="JLQ115" s="364"/>
      <c r="JLR115" s="364"/>
      <c r="JLS115" s="364"/>
      <c r="JLT115" s="364"/>
      <c r="JLU115" s="364"/>
      <c r="JLV115" s="364"/>
      <c r="JLW115" s="364"/>
      <c r="JLX115" s="364"/>
      <c r="JLY115" s="364"/>
      <c r="JLZ115" s="364"/>
      <c r="JMA115" s="364"/>
      <c r="JMB115" s="364"/>
      <c r="JMC115" s="364"/>
      <c r="JMD115" s="364"/>
      <c r="JME115" s="364"/>
      <c r="JMF115" s="364"/>
      <c r="JMG115" s="364"/>
      <c r="JMH115" s="364"/>
      <c r="JMI115" s="364"/>
      <c r="JMJ115" s="364"/>
      <c r="JMK115" s="364"/>
      <c r="JML115" s="364"/>
      <c r="JMM115" s="364"/>
      <c r="JMN115" s="364"/>
      <c r="JMO115" s="364"/>
      <c r="JMP115" s="364"/>
      <c r="JMQ115" s="364"/>
      <c r="JMR115" s="364"/>
      <c r="JMS115" s="364"/>
      <c r="JMT115" s="364"/>
      <c r="JMU115" s="364"/>
      <c r="JMV115" s="364"/>
      <c r="JMW115" s="364"/>
      <c r="JMX115" s="364"/>
      <c r="JMY115" s="364"/>
      <c r="JMZ115" s="364"/>
      <c r="JNA115" s="364"/>
      <c r="JNB115" s="364"/>
      <c r="JNC115" s="364"/>
      <c r="JND115" s="364"/>
      <c r="JNE115" s="364"/>
      <c r="JNF115" s="364"/>
      <c r="JNG115" s="364"/>
      <c r="JNH115" s="364"/>
      <c r="JNI115" s="364"/>
      <c r="JNJ115" s="364"/>
      <c r="JNK115" s="364"/>
      <c r="JNL115" s="364"/>
      <c r="JNM115" s="364"/>
      <c r="JNN115" s="364"/>
      <c r="JNO115" s="364"/>
      <c r="JNP115" s="364"/>
      <c r="JNQ115" s="364"/>
      <c r="JNR115" s="364"/>
      <c r="JNS115" s="364"/>
      <c r="JNT115" s="364"/>
      <c r="JNU115" s="364"/>
      <c r="JNV115" s="364"/>
      <c r="JNW115" s="364"/>
      <c r="JNX115" s="364"/>
      <c r="JNY115" s="364"/>
      <c r="JNZ115" s="364"/>
      <c r="JOA115" s="364"/>
      <c r="JOB115" s="364"/>
      <c r="JOC115" s="364"/>
      <c r="JOD115" s="364"/>
      <c r="JOE115" s="364"/>
      <c r="JOF115" s="364"/>
      <c r="JOG115" s="364"/>
      <c r="JOH115" s="364"/>
      <c r="JOI115" s="364"/>
      <c r="JOJ115" s="364"/>
      <c r="JOK115" s="364"/>
      <c r="JOL115" s="364"/>
      <c r="JOM115" s="364"/>
      <c r="JON115" s="364"/>
      <c r="JOO115" s="364"/>
      <c r="JOP115" s="364"/>
      <c r="JOQ115" s="364"/>
      <c r="JOR115" s="364"/>
      <c r="JOS115" s="364"/>
      <c r="JOT115" s="364"/>
      <c r="JOU115" s="364"/>
      <c r="JOV115" s="364"/>
      <c r="JOW115" s="364"/>
      <c r="JOX115" s="364"/>
      <c r="JOY115" s="364"/>
      <c r="JOZ115" s="364"/>
      <c r="JPA115" s="364"/>
      <c r="JPB115" s="364"/>
      <c r="JPC115" s="364"/>
      <c r="JPD115" s="364"/>
      <c r="JPE115" s="364"/>
      <c r="JPF115" s="364"/>
      <c r="JPG115" s="364"/>
      <c r="JPH115" s="364"/>
      <c r="JPI115" s="364"/>
      <c r="JPJ115" s="364"/>
      <c r="JPK115" s="364"/>
      <c r="JPL115" s="364"/>
      <c r="JPM115" s="364"/>
      <c r="JPN115" s="364"/>
      <c r="JPO115" s="364"/>
      <c r="JPP115" s="364"/>
      <c r="JPQ115" s="364"/>
      <c r="JPR115" s="364"/>
      <c r="JPS115" s="364"/>
      <c r="JPT115" s="364"/>
      <c r="JPU115" s="364"/>
      <c r="JPV115" s="364"/>
      <c r="JPW115" s="364"/>
      <c r="JPX115" s="364"/>
      <c r="JPY115" s="364"/>
      <c r="JPZ115" s="364"/>
      <c r="JQA115" s="364"/>
      <c r="JQB115" s="364"/>
      <c r="JQC115" s="364"/>
      <c r="JQD115" s="364"/>
      <c r="JQE115" s="364"/>
      <c r="JQF115" s="364"/>
      <c r="JQG115" s="364"/>
      <c r="JQH115" s="364"/>
      <c r="JQI115" s="364"/>
      <c r="JQJ115" s="364"/>
      <c r="JQK115" s="364"/>
      <c r="JQL115" s="364"/>
      <c r="JQM115" s="364"/>
      <c r="JQN115" s="364"/>
      <c r="JQO115" s="364"/>
      <c r="JQP115" s="364"/>
      <c r="JQQ115" s="364"/>
      <c r="JQR115" s="364"/>
      <c r="JQS115" s="364"/>
      <c r="JQT115" s="364"/>
      <c r="JQU115" s="364"/>
      <c r="JQV115" s="364"/>
      <c r="JQW115" s="364"/>
      <c r="JQX115" s="364"/>
      <c r="JQY115" s="364"/>
      <c r="JQZ115" s="364"/>
      <c r="JRA115" s="364"/>
      <c r="JRB115" s="364"/>
      <c r="JRC115" s="364"/>
      <c r="JRD115" s="364"/>
      <c r="JRE115" s="364"/>
      <c r="JRF115" s="364"/>
      <c r="JRG115" s="364"/>
      <c r="JRH115" s="364"/>
      <c r="JRI115" s="364"/>
      <c r="JRJ115" s="364"/>
      <c r="JRK115" s="364"/>
      <c r="JRL115" s="364"/>
      <c r="JRM115" s="364"/>
      <c r="JRN115" s="364"/>
      <c r="JRO115" s="364"/>
      <c r="JRP115" s="364"/>
      <c r="JRQ115" s="364"/>
      <c r="JRR115" s="364"/>
      <c r="JRS115" s="364"/>
      <c r="JRT115" s="364"/>
      <c r="JRU115" s="364"/>
      <c r="JRV115" s="364"/>
      <c r="JRW115" s="364"/>
      <c r="JRX115" s="364"/>
      <c r="JRY115" s="364"/>
      <c r="JRZ115" s="364"/>
      <c r="JSA115" s="364"/>
      <c r="JSB115" s="364"/>
      <c r="JSC115" s="364"/>
      <c r="JSD115" s="364"/>
      <c r="JSE115" s="364"/>
      <c r="JSF115" s="364"/>
      <c r="JSG115" s="364"/>
      <c r="JSH115" s="364"/>
      <c r="JSI115" s="364"/>
      <c r="JSJ115" s="364"/>
      <c r="JSK115" s="364"/>
      <c r="JSL115" s="364"/>
      <c r="JSM115" s="364"/>
      <c r="JSN115" s="364"/>
      <c r="JSO115" s="364"/>
      <c r="JSP115" s="364"/>
      <c r="JSQ115" s="364"/>
      <c r="JSR115" s="364"/>
      <c r="JSS115" s="364"/>
      <c r="JST115" s="364"/>
      <c r="JSU115" s="364"/>
      <c r="JSV115" s="364"/>
      <c r="JSW115" s="364"/>
      <c r="JSX115" s="364"/>
      <c r="JSY115" s="364"/>
      <c r="JSZ115" s="364"/>
      <c r="JTA115" s="364"/>
      <c r="JTB115" s="364"/>
      <c r="JTC115" s="364"/>
      <c r="JTD115" s="364"/>
      <c r="JTE115" s="364"/>
      <c r="JTF115" s="364"/>
      <c r="JTG115" s="364"/>
      <c r="JTH115" s="364"/>
      <c r="JTI115" s="364"/>
      <c r="JTJ115" s="364"/>
      <c r="JTK115" s="364"/>
      <c r="JTL115" s="364"/>
      <c r="JTM115" s="364"/>
      <c r="JTN115" s="364"/>
      <c r="JTO115" s="364"/>
      <c r="JTP115" s="364"/>
      <c r="JTQ115" s="364"/>
      <c r="JTR115" s="364"/>
      <c r="JTS115" s="364"/>
      <c r="JTT115" s="364"/>
      <c r="JTU115" s="364"/>
      <c r="JTV115" s="364"/>
      <c r="JTW115" s="364"/>
      <c r="JTX115" s="364"/>
      <c r="JTY115" s="364"/>
      <c r="JTZ115" s="364"/>
      <c r="JUA115" s="364"/>
      <c r="JUB115" s="364"/>
      <c r="JUC115" s="364"/>
      <c r="JUD115" s="364"/>
      <c r="JUE115" s="364"/>
      <c r="JUF115" s="364"/>
      <c r="JUG115" s="364"/>
      <c r="JUH115" s="364"/>
      <c r="JUI115" s="364"/>
      <c r="JUJ115" s="364"/>
      <c r="JUK115" s="364"/>
      <c r="JUL115" s="364"/>
      <c r="JUM115" s="364"/>
      <c r="JUN115" s="364"/>
      <c r="JUO115" s="364"/>
      <c r="JUP115" s="364"/>
      <c r="JUQ115" s="364"/>
      <c r="JUR115" s="364"/>
      <c r="JUS115" s="364"/>
      <c r="JUT115" s="364"/>
      <c r="JUU115" s="364"/>
      <c r="JUV115" s="364"/>
      <c r="JUW115" s="364"/>
      <c r="JUX115" s="364"/>
      <c r="JUY115" s="364"/>
      <c r="JUZ115" s="364"/>
      <c r="JVA115" s="364"/>
      <c r="JVB115" s="364"/>
      <c r="JVC115" s="364"/>
      <c r="JVD115" s="364"/>
      <c r="JVE115" s="364"/>
      <c r="JVF115" s="364"/>
      <c r="JVG115" s="364"/>
      <c r="JVH115" s="364"/>
      <c r="JVI115" s="364"/>
      <c r="JVJ115" s="364"/>
      <c r="JVK115" s="364"/>
      <c r="JVL115" s="364"/>
      <c r="JVM115" s="364"/>
      <c r="JVN115" s="364"/>
      <c r="JVO115" s="364"/>
      <c r="JVP115" s="364"/>
      <c r="JVQ115" s="364"/>
      <c r="JVR115" s="364"/>
      <c r="JVS115" s="364"/>
      <c r="JVT115" s="364"/>
      <c r="JVU115" s="364"/>
      <c r="JVV115" s="364"/>
      <c r="JVW115" s="364"/>
      <c r="JVX115" s="364"/>
      <c r="JVY115" s="364"/>
      <c r="JVZ115" s="364"/>
      <c r="JWA115" s="364"/>
      <c r="JWB115" s="364"/>
      <c r="JWC115" s="364"/>
      <c r="JWD115" s="364"/>
      <c r="JWE115" s="364"/>
      <c r="JWF115" s="364"/>
      <c r="JWG115" s="364"/>
      <c r="JWH115" s="364"/>
      <c r="JWI115" s="364"/>
      <c r="JWJ115" s="364"/>
      <c r="JWK115" s="364"/>
      <c r="JWL115" s="364"/>
      <c r="JWM115" s="364"/>
      <c r="JWN115" s="364"/>
      <c r="JWO115" s="364"/>
      <c r="JWP115" s="364"/>
      <c r="JWQ115" s="364"/>
      <c r="JWR115" s="364"/>
      <c r="JWS115" s="364"/>
      <c r="JWT115" s="364"/>
      <c r="JWU115" s="364"/>
      <c r="JWV115" s="364"/>
      <c r="JWW115" s="364"/>
      <c r="JWX115" s="364"/>
      <c r="JWY115" s="364"/>
      <c r="JWZ115" s="364"/>
      <c r="JXA115" s="364"/>
      <c r="JXB115" s="364"/>
      <c r="JXC115" s="364"/>
      <c r="JXD115" s="364"/>
      <c r="JXE115" s="364"/>
      <c r="JXF115" s="364"/>
      <c r="JXG115" s="364"/>
      <c r="JXH115" s="364"/>
      <c r="JXI115" s="364"/>
      <c r="JXJ115" s="364"/>
      <c r="JXK115" s="364"/>
      <c r="JXL115" s="364"/>
      <c r="JXM115" s="364"/>
      <c r="JXN115" s="364"/>
      <c r="JXO115" s="364"/>
      <c r="JXP115" s="364"/>
      <c r="JXQ115" s="364"/>
      <c r="JXR115" s="364"/>
      <c r="JXS115" s="364"/>
      <c r="JXT115" s="364"/>
      <c r="JXU115" s="364"/>
      <c r="JXV115" s="364"/>
      <c r="JXW115" s="364"/>
      <c r="JXX115" s="364"/>
      <c r="JXY115" s="364"/>
      <c r="JXZ115" s="364"/>
      <c r="JYA115" s="364"/>
      <c r="JYB115" s="364"/>
      <c r="JYC115" s="364"/>
      <c r="JYD115" s="364"/>
      <c r="JYE115" s="364"/>
      <c r="JYF115" s="364"/>
      <c r="JYG115" s="364"/>
      <c r="JYH115" s="364"/>
      <c r="JYI115" s="364"/>
      <c r="JYJ115" s="364"/>
      <c r="JYK115" s="364"/>
      <c r="JYL115" s="364"/>
      <c r="JYM115" s="364"/>
      <c r="JYN115" s="364"/>
      <c r="JYO115" s="364"/>
      <c r="JYP115" s="364"/>
      <c r="JYQ115" s="364"/>
      <c r="JYR115" s="364"/>
      <c r="JYS115" s="364"/>
      <c r="JYT115" s="364"/>
      <c r="JYU115" s="364"/>
      <c r="JYV115" s="364"/>
      <c r="JYW115" s="364"/>
      <c r="JYX115" s="364"/>
      <c r="JYY115" s="364"/>
      <c r="JYZ115" s="364"/>
      <c r="JZA115" s="364"/>
      <c r="JZB115" s="364"/>
      <c r="JZC115" s="364"/>
      <c r="JZD115" s="364"/>
      <c r="JZE115" s="364"/>
      <c r="JZF115" s="364"/>
      <c r="JZG115" s="364"/>
      <c r="JZH115" s="364"/>
      <c r="JZI115" s="364"/>
      <c r="JZJ115" s="364"/>
      <c r="JZK115" s="364"/>
      <c r="JZL115" s="364"/>
      <c r="JZM115" s="364"/>
      <c r="JZN115" s="364"/>
      <c r="JZO115" s="364"/>
      <c r="JZP115" s="364"/>
      <c r="JZQ115" s="364"/>
      <c r="JZR115" s="364"/>
      <c r="JZS115" s="364"/>
      <c r="JZT115" s="364"/>
      <c r="JZU115" s="364"/>
      <c r="JZV115" s="364"/>
      <c r="JZW115" s="364"/>
      <c r="JZX115" s="364"/>
      <c r="JZY115" s="364"/>
      <c r="JZZ115" s="364"/>
      <c r="KAA115" s="364"/>
      <c r="KAB115" s="364"/>
      <c r="KAC115" s="364"/>
      <c r="KAD115" s="364"/>
      <c r="KAE115" s="364"/>
      <c r="KAF115" s="364"/>
      <c r="KAG115" s="364"/>
      <c r="KAH115" s="364"/>
      <c r="KAI115" s="364"/>
      <c r="KAJ115" s="364"/>
      <c r="KAK115" s="364"/>
      <c r="KAL115" s="364"/>
      <c r="KAM115" s="364"/>
      <c r="KAN115" s="364"/>
      <c r="KAO115" s="364"/>
      <c r="KAP115" s="364"/>
      <c r="KAQ115" s="364"/>
      <c r="KAR115" s="364"/>
      <c r="KAS115" s="364"/>
      <c r="KAT115" s="364"/>
      <c r="KAU115" s="364"/>
      <c r="KAV115" s="364"/>
      <c r="KAW115" s="364"/>
      <c r="KAX115" s="364"/>
      <c r="KAY115" s="364"/>
      <c r="KAZ115" s="364"/>
      <c r="KBA115" s="364"/>
      <c r="KBB115" s="364"/>
      <c r="KBC115" s="364"/>
      <c r="KBD115" s="364"/>
      <c r="KBE115" s="364"/>
      <c r="KBF115" s="364"/>
      <c r="KBG115" s="364"/>
      <c r="KBH115" s="364"/>
      <c r="KBI115" s="364"/>
      <c r="KBJ115" s="364"/>
      <c r="KBK115" s="364"/>
      <c r="KBL115" s="364"/>
      <c r="KBM115" s="364"/>
      <c r="KBN115" s="364"/>
      <c r="KBO115" s="364"/>
      <c r="KBP115" s="364"/>
      <c r="KBQ115" s="364"/>
      <c r="KBR115" s="364"/>
      <c r="KBS115" s="364"/>
      <c r="KBT115" s="364"/>
      <c r="KBU115" s="364"/>
      <c r="KBV115" s="364"/>
      <c r="KBW115" s="364"/>
      <c r="KBX115" s="364"/>
      <c r="KBY115" s="364"/>
      <c r="KBZ115" s="364"/>
      <c r="KCA115" s="364"/>
      <c r="KCB115" s="364"/>
      <c r="KCC115" s="364"/>
      <c r="KCD115" s="364"/>
      <c r="KCE115" s="364"/>
      <c r="KCF115" s="364"/>
      <c r="KCG115" s="364"/>
      <c r="KCH115" s="364"/>
      <c r="KCI115" s="364"/>
      <c r="KCJ115" s="364"/>
      <c r="KCK115" s="364"/>
      <c r="KCL115" s="364"/>
      <c r="KCM115" s="364"/>
      <c r="KCN115" s="364"/>
      <c r="KCO115" s="364"/>
      <c r="KCP115" s="364"/>
      <c r="KCQ115" s="364"/>
      <c r="KCR115" s="364"/>
      <c r="KCS115" s="364"/>
      <c r="KCT115" s="364"/>
      <c r="KCU115" s="364"/>
      <c r="KCV115" s="364"/>
      <c r="KCW115" s="364"/>
      <c r="KCX115" s="364"/>
      <c r="KCY115" s="364"/>
      <c r="KCZ115" s="364"/>
      <c r="KDA115" s="364"/>
      <c r="KDB115" s="364"/>
      <c r="KDC115" s="364"/>
      <c r="KDD115" s="364"/>
      <c r="KDE115" s="364"/>
      <c r="KDF115" s="364"/>
      <c r="KDG115" s="364"/>
      <c r="KDH115" s="364"/>
      <c r="KDI115" s="364"/>
      <c r="KDJ115" s="364"/>
      <c r="KDK115" s="364"/>
      <c r="KDL115" s="364"/>
      <c r="KDM115" s="364"/>
      <c r="KDN115" s="364"/>
      <c r="KDO115" s="364"/>
      <c r="KDP115" s="364"/>
      <c r="KDQ115" s="364"/>
      <c r="KDR115" s="364"/>
      <c r="KDS115" s="364"/>
      <c r="KDT115" s="364"/>
      <c r="KDU115" s="364"/>
      <c r="KDV115" s="364"/>
      <c r="KDW115" s="364"/>
      <c r="KDX115" s="364"/>
      <c r="KDY115" s="364"/>
      <c r="KDZ115" s="364"/>
      <c r="KEA115" s="364"/>
      <c r="KEB115" s="364"/>
      <c r="KEC115" s="364"/>
      <c r="KED115" s="364"/>
      <c r="KEE115" s="364"/>
      <c r="KEF115" s="364"/>
      <c r="KEG115" s="364"/>
      <c r="KEH115" s="364"/>
      <c r="KEI115" s="364"/>
      <c r="KEJ115" s="364"/>
      <c r="KEK115" s="364"/>
      <c r="KEL115" s="364"/>
      <c r="KEM115" s="364"/>
      <c r="KEN115" s="364"/>
      <c r="KEO115" s="364"/>
      <c r="KEP115" s="364"/>
      <c r="KEQ115" s="364"/>
      <c r="KER115" s="364"/>
      <c r="KES115" s="364"/>
      <c r="KET115" s="364"/>
      <c r="KEU115" s="364"/>
      <c r="KEV115" s="364"/>
      <c r="KEW115" s="364"/>
      <c r="KEX115" s="364"/>
      <c r="KEY115" s="364"/>
      <c r="KEZ115" s="364"/>
      <c r="KFA115" s="364"/>
      <c r="KFB115" s="364"/>
      <c r="KFC115" s="364"/>
      <c r="KFD115" s="364"/>
      <c r="KFE115" s="364"/>
      <c r="KFF115" s="364"/>
      <c r="KFG115" s="364"/>
      <c r="KFH115" s="364"/>
      <c r="KFI115" s="364"/>
      <c r="KFJ115" s="364"/>
      <c r="KFK115" s="364"/>
      <c r="KFL115" s="364"/>
      <c r="KFM115" s="364"/>
      <c r="KFN115" s="364"/>
      <c r="KFO115" s="364"/>
      <c r="KFP115" s="364"/>
      <c r="KFQ115" s="364"/>
      <c r="KFR115" s="364"/>
      <c r="KFS115" s="364"/>
      <c r="KFT115" s="364"/>
      <c r="KFU115" s="364"/>
      <c r="KFV115" s="364"/>
      <c r="KFW115" s="364"/>
      <c r="KFX115" s="364"/>
      <c r="KFY115" s="364"/>
      <c r="KFZ115" s="364"/>
      <c r="KGA115" s="364"/>
      <c r="KGB115" s="364"/>
      <c r="KGC115" s="364"/>
      <c r="KGD115" s="364"/>
      <c r="KGE115" s="364"/>
      <c r="KGF115" s="364"/>
      <c r="KGG115" s="364"/>
      <c r="KGH115" s="364"/>
      <c r="KGI115" s="364"/>
      <c r="KGJ115" s="364"/>
      <c r="KGK115" s="364"/>
      <c r="KGL115" s="364"/>
      <c r="KGM115" s="364"/>
      <c r="KGN115" s="364"/>
      <c r="KGO115" s="364"/>
      <c r="KGP115" s="364"/>
      <c r="KGQ115" s="364"/>
      <c r="KGR115" s="364"/>
      <c r="KGS115" s="364"/>
      <c r="KGT115" s="364"/>
      <c r="KGU115" s="364"/>
      <c r="KGV115" s="364"/>
      <c r="KGW115" s="364"/>
      <c r="KGX115" s="364"/>
      <c r="KGY115" s="364"/>
      <c r="KGZ115" s="364"/>
      <c r="KHA115" s="364"/>
      <c r="KHB115" s="364"/>
      <c r="KHC115" s="364"/>
      <c r="KHD115" s="364"/>
      <c r="KHE115" s="364"/>
      <c r="KHF115" s="364"/>
      <c r="KHG115" s="364"/>
      <c r="KHH115" s="364"/>
      <c r="KHI115" s="364"/>
      <c r="KHJ115" s="364"/>
      <c r="KHK115" s="364"/>
      <c r="KHL115" s="364"/>
      <c r="KHM115" s="364"/>
      <c r="KHN115" s="364"/>
      <c r="KHO115" s="364"/>
      <c r="KHP115" s="364"/>
      <c r="KHQ115" s="364"/>
      <c r="KHR115" s="364"/>
      <c r="KHS115" s="364"/>
      <c r="KHT115" s="364"/>
      <c r="KHU115" s="364"/>
      <c r="KHV115" s="364"/>
      <c r="KHW115" s="364"/>
      <c r="KHX115" s="364"/>
      <c r="KHY115" s="364"/>
      <c r="KHZ115" s="364"/>
      <c r="KIA115" s="364"/>
      <c r="KIB115" s="364"/>
      <c r="KIC115" s="364"/>
      <c r="KID115" s="364"/>
      <c r="KIE115" s="364"/>
      <c r="KIF115" s="364"/>
      <c r="KIG115" s="364"/>
      <c r="KIH115" s="364"/>
      <c r="KII115" s="364"/>
      <c r="KIJ115" s="364"/>
      <c r="KIK115" s="364"/>
      <c r="KIL115" s="364"/>
      <c r="KIM115" s="364"/>
      <c r="KIN115" s="364"/>
      <c r="KIO115" s="364"/>
      <c r="KIP115" s="364"/>
      <c r="KIQ115" s="364"/>
      <c r="KIR115" s="364"/>
      <c r="KIS115" s="364"/>
      <c r="KIT115" s="364"/>
      <c r="KIU115" s="364"/>
      <c r="KIV115" s="364"/>
      <c r="KIW115" s="364"/>
      <c r="KIX115" s="364"/>
      <c r="KIY115" s="364"/>
      <c r="KIZ115" s="364"/>
      <c r="KJA115" s="364"/>
      <c r="KJB115" s="364"/>
      <c r="KJC115" s="364"/>
      <c r="KJD115" s="364"/>
      <c r="KJE115" s="364"/>
      <c r="KJF115" s="364"/>
      <c r="KJG115" s="364"/>
      <c r="KJH115" s="364"/>
      <c r="KJI115" s="364"/>
      <c r="KJJ115" s="364"/>
      <c r="KJK115" s="364"/>
      <c r="KJL115" s="364"/>
      <c r="KJM115" s="364"/>
      <c r="KJN115" s="364"/>
      <c r="KJO115" s="364"/>
      <c r="KJP115" s="364"/>
      <c r="KJQ115" s="364"/>
      <c r="KJR115" s="364"/>
      <c r="KJS115" s="364"/>
      <c r="KJT115" s="364"/>
      <c r="KJU115" s="364"/>
      <c r="KJV115" s="364"/>
      <c r="KJW115" s="364"/>
      <c r="KJX115" s="364"/>
      <c r="KJY115" s="364"/>
      <c r="KJZ115" s="364"/>
      <c r="KKA115" s="364"/>
      <c r="KKB115" s="364"/>
      <c r="KKC115" s="364"/>
      <c r="KKD115" s="364"/>
      <c r="KKE115" s="364"/>
      <c r="KKF115" s="364"/>
      <c r="KKG115" s="364"/>
      <c r="KKH115" s="364"/>
      <c r="KKI115" s="364"/>
      <c r="KKJ115" s="364"/>
      <c r="KKK115" s="364"/>
      <c r="KKL115" s="364"/>
      <c r="KKM115" s="364"/>
      <c r="KKN115" s="364"/>
      <c r="KKO115" s="364"/>
      <c r="KKP115" s="364"/>
      <c r="KKQ115" s="364"/>
      <c r="KKR115" s="364"/>
      <c r="KKS115" s="364"/>
      <c r="KKT115" s="364"/>
      <c r="KKU115" s="364"/>
      <c r="KKV115" s="364"/>
      <c r="KKW115" s="364"/>
      <c r="KKX115" s="364"/>
      <c r="KKY115" s="364"/>
      <c r="KKZ115" s="364"/>
      <c r="KLA115" s="364"/>
      <c r="KLB115" s="364"/>
      <c r="KLC115" s="364"/>
      <c r="KLD115" s="364"/>
      <c r="KLE115" s="364"/>
      <c r="KLF115" s="364"/>
      <c r="KLG115" s="364"/>
      <c r="KLH115" s="364"/>
      <c r="KLI115" s="364"/>
      <c r="KLJ115" s="364"/>
      <c r="KLK115" s="364"/>
      <c r="KLL115" s="364"/>
      <c r="KLM115" s="364"/>
      <c r="KLN115" s="364"/>
      <c r="KLO115" s="364"/>
      <c r="KLP115" s="364"/>
      <c r="KLQ115" s="364"/>
      <c r="KLR115" s="364"/>
      <c r="KLS115" s="364"/>
      <c r="KLT115" s="364"/>
      <c r="KLU115" s="364"/>
      <c r="KLV115" s="364"/>
      <c r="KLW115" s="364"/>
      <c r="KLX115" s="364"/>
      <c r="KLY115" s="364"/>
      <c r="KLZ115" s="364"/>
      <c r="KMA115" s="364"/>
      <c r="KMB115" s="364"/>
      <c r="KMC115" s="364"/>
      <c r="KMD115" s="364"/>
      <c r="KME115" s="364"/>
      <c r="KMF115" s="364"/>
      <c r="KMG115" s="364"/>
      <c r="KMH115" s="364"/>
      <c r="KMI115" s="364"/>
      <c r="KMJ115" s="364"/>
      <c r="KMK115" s="364"/>
      <c r="KML115" s="364"/>
      <c r="KMM115" s="364"/>
      <c r="KMN115" s="364"/>
      <c r="KMO115" s="364"/>
      <c r="KMP115" s="364"/>
      <c r="KMQ115" s="364"/>
      <c r="KMR115" s="364"/>
      <c r="KMS115" s="364"/>
      <c r="KMT115" s="364"/>
      <c r="KMU115" s="364"/>
      <c r="KMV115" s="364"/>
      <c r="KMW115" s="364"/>
      <c r="KMX115" s="364"/>
      <c r="KMY115" s="364"/>
      <c r="KMZ115" s="364"/>
      <c r="KNA115" s="364"/>
      <c r="KNB115" s="364"/>
      <c r="KNC115" s="364"/>
      <c r="KND115" s="364"/>
      <c r="KNE115" s="364"/>
      <c r="KNF115" s="364"/>
      <c r="KNG115" s="364"/>
      <c r="KNH115" s="364"/>
      <c r="KNI115" s="364"/>
      <c r="KNJ115" s="364"/>
      <c r="KNK115" s="364"/>
      <c r="KNL115" s="364"/>
      <c r="KNM115" s="364"/>
      <c r="KNN115" s="364"/>
      <c r="KNO115" s="364"/>
      <c r="KNP115" s="364"/>
      <c r="KNQ115" s="364"/>
      <c r="KNR115" s="364"/>
      <c r="KNS115" s="364"/>
      <c r="KNT115" s="364"/>
      <c r="KNU115" s="364"/>
      <c r="KNV115" s="364"/>
      <c r="KNW115" s="364"/>
      <c r="KNX115" s="364"/>
      <c r="KNY115" s="364"/>
      <c r="KNZ115" s="364"/>
      <c r="KOA115" s="364"/>
      <c r="KOB115" s="364"/>
      <c r="KOC115" s="364"/>
      <c r="KOD115" s="364"/>
      <c r="KOE115" s="364"/>
      <c r="KOF115" s="364"/>
      <c r="KOG115" s="364"/>
      <c r="KOH115" s="364"/>
      <c r="KOI115" s="364"/>
      <c r="KOJ115" s="364"/>
      <c r="KOK115" s="364"/>
      <c r="KOL115" s="364"/>
      <c r="KOM115" s="364"/>
      <c r="KON115" s="364"/>
      <c r="KOO115" s="364"/>
      <c r="KOP115" s="364"/>
      <c r="KOQ115" s="364"/>
      <c r="KOR115" s="364"/>
      <c r="KOS115" s="364"/>
      <c r="KOT115" s="364"/>
      <c r="KOU115" s="364"/>
      <c r="KOV115" s="364"/>
      <c r="KOW115" s="364"/>
      <c r="KOX115" s="364"/>
      <c r="KOY115" s="364"/>
      <c r="KOZ115" s="364"/>
      <c r="KPA115" s="364"/>
      <c r="KPB115" s="364"/>
      <c r="KPC115" s="364"/>
      <c r="KPD115" s="364"/>
      <c r="KPE115" s="364"/>
      <c r="KPF115" s="364"/>
      <c r="KPG115" s="364"/>
      <c r="KPH115" s="364"/>
      <c r="KPI115" s="364"/>
      <c r="KPJ115" s="364"/>
      <c r="KPK115" s="364"/>
      <c r="KPL115" s="364"/>
      <c r="KPM115" s="364"/>
      <c r="KPN115" s="364"/>
      <c r="KPO115" s="364"/>
      <c r="KPP115" s="364"/>
      <c r="KPQ115" s="364"/>
      <c r="KPR115" s="364"/>
      <c r="KPS115" s="364"/>
      <c r="KPT115" s="364"/>
      <c r="KPU115" s="364"/>
      <c r="KPV115" s="364"/>
      <c r="KPW115" s="364"/>
      <c r="KPX115" s="364"/>
      <c r="KPY115" s="364"/>
      <c r="KPZ115" s="364"/>
      <c r="KQA115" s="364"/>
      <c r="KQB115" s="364"/>
      <c r="KQC115" s="364"/>
      <c r="KQD115" s="364"/>
      <c r="KQE115" s="364"/>
      <c r="KQF115" s="364"/>
      <c r="KQG115" s="364"/>
      <c r="KQH115" s="364"/>
      <c r="KQI115" s="364"/>
      <c r="KQJ115" s="364"/>
      <c r="KQK115" s="364"/>
      <c r="KQL115" s="364"/>
      <c r="KQM115" s="364"/>
      <c r="KQN115" s="364"/>
      <c r="KQO115" s="364"/>
      <c r="KQP115" s="364"/>
      <c r="KQQ115" s="364"/>
      <c r="KQR115" s="364"/>
      <c r="KQS115" s="364"/>
      <c r="KQT115" s="364"/>
      <c r="KQU115" s="364"/>
      <c r="KQV115" s="364"/>
      <c r="KQW115" s="364"/>
      <c r="KQX115" s="364"/>
      <c r="KQY115" s="364"/>
      <c r="KQZ115" s="364"/>
      <c r="KRA115" s="364"/>
      <c r="KRB115" s="364"/>
      <c r="KRC115" s="364"/>
      <c r="KRD115" s="364"/>
      <c r="KRE115" s="364"/>
      <c r="KRF115" s="364"/>
      <c r="KRG115" s="364"/>
      <c r="KRH115" s="364"/>
      <c r="KRI115" s="364"/>
      <c r="KRJ115" s="364"/>
      <c r="KRK115" s="364"/>
      <c r="KRL115" s="364"/>
      <c r="KRM115" s="364"/>
      <c r="KRN115" s="364"/>
      <c r="KRO115" s="364"/>
      <c r="KRP115" s="364"/>
      <c r="KRQ115" s="364"/>
      <c r="KRR115" s="364"/>
      <c r="KRS115" s="364"/>
      <c r="KRT115" s="364"/>
      <c r="KRU115" s="364"/>
      <c r="KRV115" s="364"/>
      <c r="KRW115" s="364"/>
      <c r="KRX115" s="364"/>
      <c r="KRY115" s="364"/>
      <c r="KRZ115" s="364"/>
      <c r="KSA115" s="364"/>
      <c r="KSB115" s="364"/>
      <c r="KSC115" s="364"/>
      <c r="KSD115" s="364"/>
      <c r="KSE115" s="364"/>
      <c r="KSF115" s="364"/>
      <c r="KSG115" s="364"/>
      <c r="KSH115" s="364"/>
      <c r="KSI115" s="364"/>
      <c r="KSJ115" s="364"/>
      <c r="KSK115" s="364"/>
      <c r="KSL115" s="364"/>
      <c r="KSM115" s="364"/>
      <c r="KSN115" s="364"/>
      <c r="KSO115" s="364"/>
      <c r="KSP115" s="364"/>
      <c r="KSQ115" s="364"/>
      <c r="KSR115" s="364"/>
      <c r="KSS115" s="364"/>
      <c r="KST115" s="364"/>
      <c r="KSU115" s="364"/>
      <c r="KSV115" s="364"/>
      <c r="KSW115" s="364"/>
      <c r="KSX115" s="364"/>
      <c r="KSY115" s="364"/>
      <c r="KSZ115" s="364"/>
      <c r="KTA115" s="364"/>
      <c r="KTB115" s="364"/>
      <c r="KTC115" s="364"/>
      <c r="KTD115" s="364"/>
      <c r="KTE115" s="364"/>
      <c r="KTF115" s="364"/>
      <c r="KTG115" s="364"/>
      <c r="KTH115" s="364"/>
      <c r="KTI115" s="364"/>
      <c r="KTJ115" s="364"/>
      <c r="KTK115" s="364"/>
      <c r="KTL115" s="364"/>
      <c r="KTM115" s="364"/>
      <c r="KTN115" s="364"/>
      <c r="KTO115" s="364"/>
      <c r="KTP115" s="364"/>
      <c r="KTQ115" s="364"/>
      <c r="KTR115" s="364"/>
      <c r="KTS115" s="364"/>
      <c r="KTT115" s="364"/>
      <c r="KTU115" s="364"/>
      <c r="KTV115" s="364"/>
      <c r="KTW115" s="364"/>
      <c r="KTX115" s="364"/>
      <c r="KTY115" s="364"/>
      <c r="KTZ115" s="364"/>
      <c r="KUA115" s="364"/>
      <c r="KUB115" s="364"/>
      <c r="KUC115" s="364"/>
      <c r="KUD115" s="364"/>
      <c r="KUE115" s="364"/>
      <c r="KUF115" s="364"/>
      <c r="KUG115" s="364"/>
      <c r="KUH115" s="364"/>
      <c r="KUI115" s="364"/>
      <c r="KUJ115" s="364"/>
      <c r="KUK115" s="364"/>
      <c r="KUL115" s="364"/>
      <c r="KUM115" s="364"/>
      <c r="KUN115" s="364"/>
      <c r="KUO115" s="364"/>
      <c r="KUP115" s="364"/>
      <c r="KUQ115" s="364"/>
      <c r="KUR115" s="364"/>
      <c r="KUS115" s="364"/>
      <c r="KUT115" s="364"/>
      <c r="KUU115" s="364"/>
      <c r="KUV115" s="364"/>
      <c r="KUW115" s="364"/>
      <c r="KUX115" s="364"/>
      <c r="KUY115" s="364"/>
      <c r="KUZ115" s="364"/>
      <c r="KVA115" s="364"/>
      <c r="KVB115" s="364"/>
      <c r="KVC115" s="364"/>
      <c r="KVD115" s="364"/>
      <c r="KVE115" s="364"/>
      <c r="KVF115" s="364"/>
      <c r="KVG115" s="364"/>
      <c r="KVH115" s="364"/>
      <c r="KVI115" s="364"/>
      <c r="KVJ115" s="364"/>
      <c r="KVK115" s="364"/>
      <c r="KVL115" s="364"/>
      <c r="KVM115" s="364"/>
      <c r="KVN115" s="364"/>
      <c r="KVO115" s="364"/>
      <c r="KVP115" s="364"/>
      <c r="KVQ115" s="364"/>
      <c r="KVR115" s="364"/>
      <c r="KVS115" s="364"/>
      <c r="KVT115" s="364"/>
      <c r="KVU115" s="364"/>
      <c r="KVV115" s="364"/>
      <c r="KVW115" s="364"/>
      <c r="KVX115" s="364"/>
      <c r="KVY115" s="364"/>
      <c r="KVZ115" s="364"/>
      <c r="KWA115" s="364"/>
      <c r="KWB115" s="364"/>
      <c r="KWC115" s="364"/>
      <c r="KWD115" s="364"/>
      <c r="KWE115" s="364"/>
      <c r="KWF115" s="364"/>
      <c r="KWG115" s="364"/>
      <c r="KWH115" s="364"/>
      <c r="KWI115" s="364"/>
      <c r="KWJ115" s="364"/>
      <c r="KWK115" s="364"/>
      <c r="KWL115" s="364"/>
      <c r="KWM115" s="364"/>
      <c r="KWN115" s="364"/>
      <c r="KWO115" s="364"/>
      <c r="KWP115" s="364"/>
      <c r="KWQ115" s="364"/>
      <c r="KWR115" s="364"/>
      <c r="KWS115" s="364"/>
      <c r="KWT115" s="364"/>
      <c r="KWU115" s="364"/>
      <c r="KWV115" s="364"/>
      <c r="KWW115" s="364"/>
      <c r="KWX115" s="364"/>
      <c r="KWY115" s="364"/>
      <c r="KWZ115" s="364"/>
      <c r="KXA115" s="364"/>
      <c r="KXB115" s="364"/>
      <c r="KXC115" s="364"/>
      <c r="KXD115" s="364"/>
      <c r="KXE115" s="364"/>
      <c r="KXF115" s="364"/>
      <c r="KXG115" s="364"/>
      <c r="KXH115" s="364"/>
      <c r="KXI115" s="364"/>
      <c r="KXJ115" s="364"/>
      <c r="KXK115" s="364"/>
      <c r="KXL115" s="364"/>
      <c r="KXM115" s="364"/>
      <c r="KXN115" s="364"/>
      <c r="KXO115" s="364"/>
      <c r="KXP115" s="364"/>
      <c r="KXQ115" s="364"/>
      <c r="KXR115" s="364"/>
      <c r="KXS115" s="364"/>
      <c r="KXT115" s="364"/>
      <c r="KXU115" s="364"/>
      <c r="KXV115" s="364"/>
      <c r="KXW115" s="364"/>
      <c r="KXX115" s="364"/>
      <c r="KXY115" s="364"/>
      <c r="KXZ115" s="364"/>
      <c r="KYA115" s="364"/>
      <c r="KYB115" s="364"/>
      <c r="KYC115" s="364"/>
      <c r="KYD115" s="364"/>
      <c r="KYE115" s="364"/>
      <c r="KYF115" s="364"/>
      <c r="KYG115" s="364"/>
      <c r="KYH115" s="364"/>
      <c r="KYI115" s="364"/>
      <c r="KYJ115" s="364"/>
      <c r="KYK115" s="364"/>
      <c r="KYL115" s="364"/>
      <c r="KYM115" s="364"/>
      <c r="KYN115" s="364"/>
      <c r="KYO115" s="364"/>
      <c r="KYP115" s="364"/>
      <c r="KYQ115" s="364"/>
      <c r="KYR115" s="364"/>
      <c r="KYS115" s="364"/>
      <c r="KYT115" s="364"/>
      <c r="KYU115" s="364"/>
      <c r="KYV115" s="364"/>
      <c r="KYW115" s="364"/>
      <c r="KYX115" s="364"/>
      <c r="KYY115" s="364"/>
      <c r="KYZ115" s="364"/>
      <c r="KZA115" s="364"/>
      <c r="KZB115" s="364"/>
      <c r="KZC115" s="364"/>
      <c r="KZD115" s="364"/>
      <c r="KZE115" s="364"/>
      <c r="KZF115" s="364"/>
      <c r="KZG115" s="364"/>
      <c r="KZH115" s="364"/>
      <c r="KZI115" s="364"/>
      <c r="KZJ115" s="364"/>
      <c r="KZK115" s="364"/>
      <c r="KZL115" s="364"/>
      <c r="KZM115" s="364"/>
      <c r="KZN115" s="364"/>
      <c r="KZO115" s="364"/>
      <c r="KZP115" s="364"/>
      <c r="KZQ115" s="364"/>
      <c r="KZR115" s="364"/>
      <c r="KZS115" s="364"/>
      <c r="KZT115" s="364"/>
      <c r="KZU115" s="364"/>
      <c r="KZV115" s="364"/>
      <c r="KZW115" s="364"/>
      <c r="KZX115" s="364"/>
      <c r="KZY115" s="364"/>
      <c r="KZZ115" s="364"/>
      <c r="LAA115" s="364"/>
      <c r="LAB115" s="364"/>
      <c r="LAC115" s="364"/>
      <c r="LAD115" s="364"/>
      <c r="LAE115" s="364"/>
      <c r="LAF115" s="364"/>
      <c r="LAG115" s="364"/>
      <c r="LAH115" s="364"/>
      <c r="LAI115" s="364"/>
      <c r="LAJ115" s="364"/>
      <c r="LAK115" s="364"/>
      <c r="LAL115" s="364"/>
      <c r="LAM115" s="364"/>
      <c r="LAN115" s="364"/>
      <c r="LAO115" s="364"/>
      <c r="LAP115" s="364"/>
      <c r="LAQ115" s="364"/>
      <c r="LAR115" s="364"/>
      <c r="LAS115" s="364"/>
      <c r="LAT115" s="364"/>
      <c r="LAU115" s="364"/>
      <c r="LAV115" s="364"/>
      <c r="LAW115" s="364"/>
      <c r="LAX115" s="364"/>
      <c r="LAY115" s="364"/>
      <c r="LAZ115" s="364"/>
      <c r="LBA115" s="364"/>
      <c r="LBB115" s="364"/>
      <c r="LBC115" s="364"/>
      <c r="LBD115" s="364"/>
      <c r="LBE115" s="364"/>
      <c r="LBF115" s="364"/>
      <c r="LBG115" s="364"/>
      <c r="LBH115" s="364"/>
      <c r="LBI115" s="364"/>
      <c r="LBJ115" s="364"/>
      <c r="LBK115" s="364"/>
      <c r="LBL115" s="364"/>
      <c r="LBM115" s="364"/>
      <c r="LBN115" s="364"/>
      <c r="LBO115" s="364"/>
      <c r="LBP115" s="364"/>
      <c r="LBQ115" s="364"/>
      <c r="LBR115" s="364"/>
      <c r="LBS115" s="364"/>
      <c r="LBT115" s="364"/>
      <c r="LBU115" s="364"/>
      <c r="LBV115" s="364"/>
      <c r="LBW115" s="364"/>
      <c r="LBX115" s="364"/>
      <c r="LBY115" s="364"/>
      <c r="LBZ115" s="364"/>
      <c r="LCA115" s="364"/>
      <c r="LCB115" s="364"/>
      <c r="LCC115" s="364"/>
      <c r="LCD115" s="364"/>
      <c r="LCE115" s="364"/>
      <c r="LCF115" s="364"/>
      <c r="LCG115" s="364"/>
      <c r="LCH115" s="364"/>
      <c r="LCI115" s="364"/>
      <c r="LCJ115" s="364"/>
      <c r="LCK115" s="364"/>
      <c r="LCL115" s="364"/>
      <c r="LCM115" s="364"/>
      <c r="LCN115" s="364"/>
      <c r="LCO115" s="364"/>
      <c r="LCP115" s="364"/>
      <c r="LCQ115" s="364"/>
      <c r="LCR115" s="364"/>
      <c r="LCS115" s="364"/>
      <c r="LCT115" s="364"/>
      <c r="LCU115" s="364"/>
      <c r="LCV115" s="364"/>
      <c r="LCW115" s="364"/>
      <c r="LCX115" s="364"/>
      <c r="LCY115" s="364"/>
      <c r="LCZ115" s="364"/>
      <c r="LDA115" s="364"/>
      <c r="LDB115" s="364"/>
      <c r="LDC115" s="364"/>
      <c r="LDD115" s="364"/>
      <c r="LDE115" s="364"/>
      <c r="LDF115" s="364"/>
      <c r="LDG115" s="364"/>
      <c r="LDH115" s="364"/>
      <c r="LDI115" s="364"/>
      <c r="LDJ115" s="364"/>
      <c r="LDK115" s="364"/>
      <c r="LDL115" s="364"/>
      <c r="LDM115" s="364"/>
      <c r="LDN115" s="364"/>
      <c r="LDO115" s="364"/>
      <c r="LDP115" s="364"/>
      <c r="LDQ115" s="364"/>
      <c r="LDR115" s="364"/>
      <c r="LDS115" s="364"/>
      <c r="LDT115" s="364"/>
      <c r="LDU115" s="364"/>
      <c r="LDV115" s="364"/>
      <c r="LDW115" s="364"/>
      <c r="LDX115" s="364"/>
      <c r="LDY115" s="364"/>
      <c r="LDZ115" s="364"/>
      <c r="LEA115" s="364"/>
      <c r="LEB115" s="364"/>
      <c r="LEC115" s="364"/>
      <c r="LED115" s="364"/>
      <c r="LEE115" s="364"/>
      <c r="LEF115" s="364"/>
      <c r="LEG115" s="364"/>
      <c r="LEH115" s="364"/>
      <c r="LEI115" s="364"/>
      <c r="LEJ115" s="364"/>
      <c r="LEK115" s="364"/>
      <c r="LEL115" s="364"/>
      <c r="LEM115" s="364"/>
      <c r="LEN115" s="364"/>
      <c r="LEO115" s="364"/>
      <c r="LEP115" s="364"/>
      <c r="LEQ115" s="364"/>
      <c r="LER115" s="364"/>
      <c r="LES115" s="364"/>
      <c r="LET115" s="364"/>
      <c r="LEU115" s="364"/>
      <c r="LEV115" s="364"/>
      <c r="LEW115" s="364"/>
      <c r="LEX115" s="364"/>
      <c r="LEY115" s="364"/>
      <c r="LEZ115" s="364"/>
      <c r="LFA115" s="364"/>
      <c r="LFB115" s="364"/>
      <c r="LFC115" s="364"/>
      <c r="LFD115" s="364"/>
      <c r="LFE115" s="364"/>
      <c r="LFF115" s="364"/>
      <c r="LFG115" s="364"/>
      <c r="LFH115" s="364"/>
      <c r="LFI115" s="364"/>
      <c r="LFJ115" s="364"/>
      <c r="LFK115" s="364"/>
      <c r="LFL115" s="364"/>
      <c r="LFM115" s="364"/>
      <c r="LFN115" s="364"/>
      <c r="LFO115" s="364"/>
      <c r="LFP115" s="364"/>
      <c r="LFQ115" s="364"/>
      <c r="LFR115" s="364"/>
      <c r="LFS115" s="364"/>
      <c r="LFT115" s="364"/>
      <c r="LFU115" s="364"/>
      <c r="LFV115" s="364"/>
      <c r="LFW115" s="364"/>
      <c r="LFX115" s="364"/>
      <c r="LFY115" s="364"/>
      <c r="LFZ115" s="364"/>
      <c r="LGA115" s="364"/>
      <c r="LGB115" s="364"/>
      <c r="LGC115" s="364"/>
      <c r="LGD115" s="364"/>
      <c r="LGE115" s="364"/>
      <c r="LGF115" s="364"/>
      <c r="LGG115" s="364"/>
      <c r="LGH115" s="364"/>
      <c r="LGI115" s="364"/>
      <c r="LGJ115" s="364"/>
      <c r="LGK115" s="364"/>
      <c r="LGL115" s="364"/>
      <c r="LGM115" s="364"/>
      <c r="LGN115" s="364"/>
      <c r="LGO115" s="364"/>
      <c r="LGP115" s="364"/>
      <c r="LGQ115" s="364"/>
      <c r="LGR115" s="364"/>
      <c r="LGS115" s="364"/>
      <c r="LGT115" s="364"/>
      <c r="LGU115" s="364"/>
      <c r="LGV115" s="364"/>
      <c r="LGW115" s="364"/>
      <c r="LGX115" s="364"/>
      <c r="LGY115" s="364"/>
      <c r="LGZ115" s="364"/>
      <c r="LHA115" s="364"/>
      <c r="LHB115" s="364"/>
      <c r="LHC115" s="364"/>
      <c r="LHD115" s="364"/>
      <c r="LHE115" s="364"/>
      <c r="LHF115" s="364"/>
      <c r="LHG115" s="364"/>
      <c r="LHH115" s="364"/>
      <c r="LHI115" s="364"/>
      <c r="LHJ115" s="364"/>
      <c r="LHK115" s="364"/>
      <c r="LHL115" s="364"/>
      <c r="LHM115" s="364"/>
      <c r="LHN115" s="364"/>
      <c r="LHO115" s="364"/>
      <c r="LHP115" s="364"/>
      <c r="LHQ115" s="364"/>
      <c r="LHR115" s="364"/>
      <c r="LHS115" s="364"/>
      <c r="LHT115" s="364"/>
      <c r="LHU115" s="364"/>
      <c r="LHV115" s="364"/>
      <c r="LHW115" s="364"/>
      <c r="LHX115" s="364"/>
      <c r="LHY115" s="364"/>
      <c r="LHZ115" s="364"/>
      <c r="LIA115" s="364"/>
      <c r="LIB115" s="364"/>
      <c r="LIC115" s="364"/>
      <c r="LID115" s="364"/>
      <c r="LIE115" s="364"/>
      <c r="LIF115" s="364"/>
      <c r="LIG115" s="364"/>
      <c r="LIH115" s="364"/>
      <c r="LII115" s="364"/>
      <c r="LIJ115" s="364"/>
      <c r="LIK115" s="364"/>
      <c r="LIL115" s="364"/>
      <c r="LIM115" s="364"/>
      <c r="LIN115" s="364"/>
      <c r="LIO115" s="364"/>
      <c r="LIP115" s="364"/>
      <c r="LIQ115" s="364"/>
      <c r="LIR115" s="364"/>
      <c r="LIS115" s="364"/>
      <c r="LIT115" s="364"/>
      <c r="LIU115" s="364"/>
      <c r="LIV115" s="364"/>
      <c r="LIW115" s="364"/>
      <c r="LIX115" s="364"/>
      <c r="LIY115" s="364"/>
      <c r="LIZ115" s="364"/>
      <c r="LJA115" s="364"/>
      <c r="LJB115" s="364"/>
      <c r="LJC115" s="364"/>
      <c r="LJD115" s="364"/>
      <c r="LJE115" s="364"/>
      <c r="LJF115" s="364"/>
      <c r="LJG115" s="364"/>
      <c r="LJH115" s="364"/>
      <c r="LJI115" s="364"/>
      <c r="LJJ115" s="364"/>
      <c r="LJK115" s="364"/>
      <c r="LJL115" s="364"/>
      <c r="LJM115" s="364"/>
      <c r="LJN115" s="364"/>
      <c r="LJO115" s="364"/>
      <c r="LJP115" s="364"/>
      <c r="LJQ115" s="364"/>
      <c r="LJR115" s="364"/>
      <c r="LJS115" s="364"/>
      <c r="LJT115" s="364"/>
      <c r="LJU115" s="364"/>
      <c r="LJV115" s="364"/>
      <c r="LJW115" s="364"/>
      <c r="LJX115" s="364"/>
      <c r="LJY115" s="364"/>
      <c r="LJZ115" s="364"/>
      <c r="LKA115" s="364"/>
      <c r="LKB115" s="364"/>
      <c r="LKC115" s="364"/>
      <c r="LKD115" s="364"/>
      <c r="LKE115" s="364"/>
      <c r="LKF115" s="364"/>
      <c r="LKG115" s="364"/>
      <c r="LKH115" s="364"/>
      <c r="LKI115" s="364"/>
      <c r="LKJ115" s="364"/>
      <c r="LKK115" s="364"/>
      <c r="LKL115" s="364"/>
      <c r="LKM115" s="364"/>
      <c r="LKN115" s="364"/>
      <c r="LKO115" s="364"/>
      <c r="LKP115" s="364"/>
      <c r="LKQ115" s="364"/>
      <c r="LKR115" s="364"/>
      <c r="LKS115" s="364"/>
      <c r="LKT115" s="364"/>
      <c r="LKU115" s="364"/>
      <c r="LKV115" s="364"/>
      <c r="LKW115" s="364"/>
      <c r="LKX115" s="364"/>
      <c r="LKY115" s="364"/>
      <c r="LKZ115" s="364"/>
      <c r="LLA115" s="364"/>
      <c r="LLB115" s="364"/>
      <c r="LLC115" s="364"/>
      <c r="LLD115" s="364"/>
      <c r="LLE115" s="364"/>
      <c r="LLF115" s="364"/>
      <c r="LLG115" s="364"/>
      <c r="LLH115" s="364"/>
      <c r="LLI115" s="364"/>
      <c r="LLJ115" s="364"/>
      <c r="LLK115" s="364"/>
      <c r="LLL115" s="364"/>
      <c r="LLM115" s="364"/>
      <c r="LLN115" s="364"/>
      <c r="LLO115" s="364"/>
      <c r="LLP115" s="364"/>
      <c r="LLQ115" s="364"/>
      <c r="LLR115" s="364"/>
      <c r="LLS115" s="364"/>
      <c r="LLT115" s="364"/>
      <c r="LLU115" s="364"/>
      <c r="LLV115" s="364"/>
      <c r="LLW115" s="364"/>
      <c r="LLX115" s="364"/>
      <c r="LLY115" s="364"/>
      <c r="LLZ115" s="364"/>
      <c r="LMA115" s="364"/>
      <c r="LMB115" s="364"/>
      <c r="LMC115" s="364"/>
      <c r="LMD115" s="364"/>
      <c r="LME115" s="364"/>
      <c r="LMF115" s="364"/>
      <c r="LMG115" s="364"/>
      <c r="LMH115" s="364"/>
      <c r="LMI115" s="364"/>
      <c r="LMJ115" s="364"/>
      <c r="LMK115" s="364"/>
      <c r="LML115" s="364"/>
      <c r="LMM115" s="364"/>
      <c r="LMN115" s="364"/>
      <c r="LMO115" s="364"/>
      <c r="LMP115" s="364"/>
      <c r="LMQ115" s="364"/>
      <c r="LMR115" s="364"/>
      <c r="LMS115" s="364"/>
      <c r="LMT115" s="364"/>
      <c r="LMU115" s="364"/>
      <c r="LMV115" s="364"/>
      <c r="LMW115" s="364"/>
      <c r="LMX115" s="364"/>
      <c r="LMY115" s="364"/>
      <c r="LMZ115" s="364"/>
      <c r="LNA115" s="364"/>
      <c r="LNB115" s="364"/>
      <c r="LNC115" s="364"/>
      <c r="LND115" s="364"/>
      <c r="LNE115" s="364"/>
      <c r="LNF115" s="364"/>
      <c r="LNG115" s="364"/>
      <c r="LNH115" s="364"/>
      <c r="LNI115" s="364"/>
      <c r="LNJ115" s="364"/>
      <c r="LNK115" s="364"/>
      <c r="LNL115" s="364"/>
      <c r="LNM115" s="364"/>
      <c r="LNN115" s="364"/>
      <c r="LNO115" s="364"/>
      <c r="LNP115" s="364"/>
      <c r="LNQ115" s="364"/>
      <c r="LNR115" s="364"/>
      <c r="LNS115" s="364"/>
      <c r="LNT115" s="364"/>
      <c r="LNU115" s="364"/>
      <c r="LNV115" s="364"/>
      <c r="LNW115" s="364"/>
      <c r="LNX115" s="364"/>
      <c r="LNY115" s="364"/>
      <c r="LNZ115" s="364"/>
      <c r="LOA115" s="364"/>
      <c r="LOB115" s="364"/>
      <c r="LOC115" s="364"/>
      <c r="LOD115" s="364"/>
      <c r="LOE115" s="364"/>
      <c r="LOF115" s="364"/>
      <c r="LOG115" s="364"/>
      <c r="LOH115" s="364"/>
      <c r="LOI115" s="364"/>
      <c r="LOJ115" s="364"/>
      <c r="LOK115" s="364"/>
      <c r="LOL115" s="364"/>
      <c r="LOM115" s="364"/>
      <c r="LON115" s="364"/>
      <c r="LOO115" s="364"/>
      <c r="LOP115" s="364"/>
      <c r="LOQ115" s="364"/>
      <c r="LOR115" s="364"/>
      <c r="LOS115" s="364"/>
      <c r="LOT115" s="364"/>
      <c r="LOU115" s="364"/>
      <c r="LOV115" s="364"/>
      <c r="LOW115" s="364"/>
      <c r="LOX115" s="364"/>
      <c r="LOY115" s="364"/>
      <c r="LOZ115" s="364"/>
      <c r="LPA115" s="364"/>
      <c r="LPB115" s="364"/>
      <c r="LPC115" s="364"/>
      <c r="LPD115" s="364"/>
      <c r="LPE115" s="364"/>
      <c r="LPF115" s="364"/>
      <c r="LPG115" s="364"/>
      <c r="LPH115" s="364"/>
      <c r="LPI115" s="364"/>
      <c r="LPJ115" s="364"/>
      <c r="LPK115" s="364"/>
      <c r="LPL115" s="364"/>
      <c r="LPM115" s="364"/>
      <c r="LPN115" s="364"/>
      <c r="LPO115" s="364"/>
      <c r="LPP115" s="364"/>
      <c r="LPQ115" s="364"/>
      <c r="LPR115" s="364"/>
      <c r="LPS115" s="364"/>
      <c r="LPT115" s="364"/>
      <c r="LPU115" s="364"/>
      <c r="LPV115" s="364"/>
      <c r="LPW115" s="364"/>
      <c r="LPX115" s="364"/>
      <c r="LPY115" s="364"/>
      <c r="LPZ115" s="364"/>
      <c r="LQA115" s="364"/>
      <c r="LQB115" s="364"/>
      <c r="LQC115" s="364"/>
      <c r="LQD115" s="364"/>
      <c r="LQE115" s="364"/>
      <c r="LQF115" s="364"/>
      <c r="LQG115" s="364"/>
      <c r="LQH115" s="364"/>
      <c r="LQI115" s="364"/>
      <c r="LQJ115" s="364"/>
      <c r="LQK115" s="364"/>
      <c r="LQL115" s="364"/>
      <c r="LQM115" s="364"/>
      <c r="LQN115" s="364"/>
      <c r="LQO115" s="364"/>
      <c r="LQP115" s="364"/>
      <c r="LQQ115" s="364"/>
      <c r="LQR115" s="364"/>
      <c r="LQS115" s="364"/>
      <c r="LQT115" s="364"/>
      <c r="LQU115" s="364"/>
      <c r="LQV115" s="364"/>
      <c r="LQW115" s="364"/>
      <c r="LQX115" s="364"/>
      <c r="LQY115" s="364"/>
      <c r="LQZ115" s="364"/>
      <c r="LRA115" s="364"/>
      <c r="LRB115" s="364"/>
      <c r="LRC115" s="364"/>
      <c r="LRD115" s="364"/>
      <c r="LRE115" s="364"/>
      <c r="LRF115" s="364"/>
      <c r="LRG115" s="364"/>
      <c r="LRH115" s="364"/>
      <c r="LRI115" s="364"/>
      <c r="LRJ115" s="364"/>
      <c r="LRK115" s="364"/>
      <c r="LRL115" s="364"/>
      <c r="LRM115" s="364"/>
      <c r="LRN115" s="364"/>
      <c r="LRO115" s="364"/>
      <c r="LRP115" s="364"/>
      <c r="LRQ115" s="364"/>
      <c r="LRR115" s="364"/>
      <c r="LRS115" s="364"/>
      <c r="LRT115" s="364"/>
      <c r="LRU115" s="364"/>
      <c r="LRV115" s="364"/>
      <c r="LRW115" s="364"/>
      <c r="LRX115" s="364"/>
      <c r="LRY115" s="364"/>
      <c r="LRZ115" s="364"/>
      <c r="LSA115" s="364"/>
      <c r="LSB115" s="364"/>
      <c r="LSC115" s="364"/>
      <c r="LSD115" s="364"/>
      <c r="LSE115" s="364"/>
      <c r="LSF115" s="364"/>
      <c r="LSG115" s="364"/>
      <c r="LSH115" s="364"/>
      <c r="LSI115" s="364"/>
      <c r="LSJ115" s="364"/>
      <c r="LSK115" s="364"/>
      <c r="LSL115" s="364"/>
      <c r="LSM115" s="364"/>
      <c r="LSN115" s="364"/>
      <c r="LSO115" s="364"/>
      <c r="LSP115" s="364"/>
      <c r="LSQ115" s="364"/>
      <c r="LSR115" s="364"/>
      <c r="LSS115" s="364"/>
      <c r="LST115" s="364"/>
      <c r="LSU115" s="364"/>
      <c r="LSV115" s="364"/>
      <c r="LSW115" s="364"/>
      <c r="LSX115" s="364"/>
      <c r="LSY115" s="364"/>
      <c r="LSZ115" s="364"/>
      <c r="LTA115" s="364"/>
      <c r="LTB115" s="364"/>
      <c r="LTC115" s="364"/>
      <c r="LTD115" s="364"/>
      <c r="LTE115" s="364"/>
      <c r="LTF115" s="364"/>
      <c r="LTG115" s="364"/>
      <c r="LTH115" s="364"/>
      <c r="LTI115" s="364"/>
      <c r="LTJ115" s="364"/>
      <c r="LTK115" s="364"/>
      <c r="LTL115" s="364"/>
      <c r="LTM115" s="364"/>
      <c r="LTN115" s="364"/>
      <c r="LTO115" s="364"/>
      <c r="LTP115" s="364"/>
      <c r="LTQ115" s="364"/>
      <c r="LTR115" s="364"/>
      <c r="LTS115" s="364"/>
      <c r="LTT115" s="364"/>
      <c r="LTU115" s="364"/>
      <c r="LTV115" s="364"/>
      <c r="LTW115" s="364"/>
      <c r="LTX115" s="364"/>
      <c r="LTY115" s="364"/>
      <c r="LTZ115" s="364"/>
      <c r="LUA115" s="364"/>
      <c r="LUB115" s="364"/>
      <c r="LUC115" s="364"/>
      <c r="LUD115" s="364"/>
      <c r="LUE115" s="364"/>
      <c r="LUF115" s="364"/>
      <c r="LUG115" s="364"/>
      <c r="LUH115" s="364"/>
      <c r="LUI115" s="364"/>
      <c r="LUJ115" s="364"/>
      <c r="LUK115" s="364"/>
      <c r="LUL115" s="364"/>
      <c r="LUM115" s="364"/>
      <c r="LUN115" s="364"/>
      <c r="LUO115" s="364"/>
      <c r="LUP115" s="364"/>
      <c r="LUQ115" s="364"/>
      <c r="LUR115" s="364"/>
      <c r="LUS115" s="364"/>
      <c r="LUT115" s="364"/>
      <c r="LUU115" s="364"/>
      <c r="LUV115" s="364"/>
      <c r="LUW115" s="364"/>
      <c r="LUX115" s="364"/>
      <c r="LUY115" s="364"/>
      <c r="LUZ115" s="364"/>
      <c r="LVA115" s="364"/>
      <c r="LVB115" s="364"/>
      <c r="LVC115" s="364"/>
      <c r="LVD115" s="364"/>
      <c r="LVE115" s="364"/>
      <c r="LVF115" s="364"/>
      <c r="LVG115" s="364"/>
      <c r="LVH115" s="364"/>
      <c r="LVI115" s="364"/>
      <c r="LVJ115" s="364"/>
      <c r="LVK115" s="364"/>
      <c r="LVL115" s="364"/>
      <c r="LVM115" s="364"/>
      <c r="LVN115" s="364"/>
      <c r="LVO115" s="364"/>
      <c r="LVP115" s="364"/>
      <c r="LVQ115" s="364"/>
      <c r="LVR115" s="364"/>
      <c r="LVS115" s="364"/>
      <c r="LVT115" s="364"/>
      <c r="LVU115" s="364"/>
      <c r="LVV115" s="364"/>
      <c r="LVW115" s="364"/>
      <c r="LVX115" s="364"/>
      <c r="LVY115" s="364"/>
      <c r="LVZ115" s="364"/>
      <c r="LWA115" s="364"/>
      <c r="LWB115" s="364"/>
      <c r="LWC115" s="364"/>
      <c r="LWD115" s="364"/>
      <c r="LWE115" s="364"/>
      <c r="LWF115" s="364"/>
      <c r="LWG115" s="364"/>
      <c r="LWH115" s="364"/>
      <c r="LWI115" s="364"/>
      <c r="LWJ115" s="364"/>
      <c r="LWK115" s="364"/>
      <c r="LWL115" s="364"/>
      <c r="LWM115" s="364"/>
      <c r="LWN115" s="364"/>
      <c r="LWO115" s="364"/>
      <c r="LWP115" s="364"/>
      <c r="LWQ115" s="364"/>
      <c r="LWR115" s="364"/>
      <c r="LWS115" s="364"/>
      <c r="LWT115" s="364"/>
      <c r="LWU115" s="364"/>
      <c r="LWV115" s="364"/>
      <c r="LWW115" s="364"/>
      <c r="LWX115" s="364"/>
      <c r="LWY115" s="364"/>
      <c r="LWZ115" s="364"/>
      <c r="LXA115" s="364"/>
      <c r="LXB115" s="364"/>
      <c r="LXC115" s="364"/>
      <c r="LXD115" s="364"/>
      <c r="LXE115" s="364"/>
      <c r="LXF115" s="364"/>
      <c r="LXG115" s="364"/>
      <c r="LXH115" s="364"/>
      <c r="LXI115" s="364"/>
      <c r="LXJ115" s="364"/>
      <c r="LXK115" s="364"/>
      <c r="LXL115" s="364"/>
      <c r="LXM115" s="364"/>
      <c r="LXN115" s="364"/>
      <c r="LXO115" s="364"/>
      <c r="LXP115" s="364"/>
      <c r="LXQ115" s="364"/>
      <c r="LXR115" s="364"/>
      <c r="LXS115" s="364"/>
      <c r="LXT115" s="364"/>
      <c r="LXU115" s="364"/>
      <c r="LXV115" s="364"/>
      <c r="LXW115" s="364"/>
      <c r="LXX115" s="364"/>
      <c r="LXY115" s="364"/>
      <c r="LXZ115" s="364"/>
      <c r="LYA115" s="364"/>
      <c r="LYB115" s="364"/>
      <c r="LYC115" s="364"/>
      <c r="LYD115" s="364"/>
      <c r="LYE115" s="364"/>
      <c r="LYF115" s="364"/>
      <c r="LYG115" s="364"/>
      <c r="LYH115" s="364"/>
      <c r="LYI115" s="364"/>
      <c r="LYJ115" s="364"/>
      <c r="LYK115" s="364"/>
      <c r="LYL115" s="364"/>
      <c r="LYM115" s="364"/>
      <c r="LYN115" s="364"/>
      <c r="LYO115" s="364"/>
      <c r="LYP115" s="364"/>
      <c r="LYQ115" s="364"/>
      <c r="LYR115" s="364"/>
      <c r="LYS115" s="364"/>
      <c r="LYT115" s="364"/>
      <c r="LYU115" s="364"/>
      <c r="LYV115" s="364"/>
      <c r="LYW115" s="364"/>
      <c r="LYX115" s="364"/>
      <c r="LYY115" s="364"/>
      <c r="LYZ115" s="364"/>
      <c r="LZA115" s="364"/>
      <c r="LZB115" s="364"/>
      <c r="LZC115" s="364"/>
      <c r="LZD115" s="364"/>
      <c r="LZE115" s="364"/>
      <c r="LZF115" s="364"/>
      <c r="LZG115" s="364"/>
      <c r="LZH115" s="364"/>
      <c r="LZI115" s="364"/>
      <c r="LZJ115" s="364"/>
      <c r="LZK115" s="364"/>
      <c r="LZL115" s="364"/>
      <c r="LZM115" s="364"/>
      <c r="LZN115" s="364"/>
      <c r="LZO115" s="364"/>
      <c r="LZP115" s="364"/>
      <c r="LZQ115" s="364"/>
      <c r="LZR115" s="364"/>
      <c r="LZS115" s="364"/>
      <c r="LZT115" s="364"/>
      <c r="LZU115" s="364"/>
      <c r="LZV115" s="364"/>
      <c r="LZW115" s="364"/>
      <c r="LZX115" s="364"/>
      <c r="LZY115" s="364"/>
      <c r="LZZ115" s="364"/>
      <c r="MAA115" s="364"/>
      <c r="MAB115" s="364"/>
      <c r="MAC115" s="364"/>
      <c r="MAD115" s="364"/>
      <c r="MAE115" s="364"/>
      <c r="MAF115" s="364"/>
      <c r="MAG115" s="364"/>
      <c r="MAH115" s="364"/>
      <c r="MAI115" s="364"/>
      <c r="MAJ115" s="364"/>
      <c r="MAK115" s="364"/>
      <c r="MAL115" s="364"/>
      <c r="MAM115" s="364"/>
      <c r="MAN115" s="364"/>
      <c r="MAO115" s="364"/>
      <c r="MAP115" s="364"/>
      <c r="MAQ115" s="364"/>
      <c r="MAR115" s="364"/>
      <c r="MAS115" s="364"/>
      <c r="MAT115" s="364"/>
      <c r="MAU115" s="364"/>
      <c r="MAV115" s="364"/>
      <c r="MAW115" s="364"/>
      <c r="MAX115" s="364"/>
      <c r="MAY115" s="364"/>
      <c r="MAZ115" s="364"/>
      <c r="MBA115" s="364"/>
      <c r="MBB115" s="364"/>
      <c r="MBC115" s="364"/>
      <c r="MBD115" s="364"/>
      <c r="MBE115" s="364"/>
      <c r="MBF115" s="364"/>
      <c r="MBG115" s="364"/>
      <c r="MBH115" s="364"/>
      <c r="MBI115" s="364"/>
      <c r="MBJ115" s="364"/>
      <c r="MBK115" s="364"/>
      <c r="MBL115" s="364"/>
      <c r="MBM115" s="364"/>
      <c r="MBN115" s="364"/>
      <c r="MBO115" s="364"/>
      <c r="MBP115" s="364"/>
      <c r="MBQ115" s="364"/>
      <c r="MBR115" s="364"/>
      <c r="MBS115" s="364"/>
      <c r="MBT115" s="364"/>
      <c r="MBU115" s="364"/>
      <c r="MBV115" s="364"/>
      <c r="MBW115" s="364"/>
      <c r="MBX115" s="364"/>
      <c r="MBY115" s="364"/>
      <c r="MBZ115" s="364"/>
      <c r="MCA115" s="364"/>
      <c r="MCB115" s="364"/>
      <c r="MCC115" s="364"/>
      <c r="MCD115" s="364"/>
      <c r="MCE115" s="364"/>
      <c r="MCF115" s="364"/>
      <c r="MCG115" s="364"/>
      <c r="MCH115" s="364"/>
      <c r="MCI115" s="364"/>
      <c r="MCJ115" s="364"/>
      <c r="MCK115" s="364"/>
      <c r="MCL115" s="364"/>
      <c r="MCM115" s="364"/>
      <c r="MCN115" s="364"/>
      <c r="MCO115" s="364"/>
      <c r="MCP115" s="364"/>
      <c r="MCQ115" s="364"/>
      <c r="MCR115" s="364"/>
      <c r="MCS115" s="364"/>
      <c r="MCT115" s="364"/>
      <c r="MCU115" s="364"/>
      <c r="MCV115" s="364"/>
      <c r="MCW115" s="364"/>
      <c r="MCX115" s="364"/>
      <c r="MCY115" s="364"/>
      <c r="MCZ115" s="364"/>
      <c r="MDA115" s="364"/>
      <c r="MDB115" s="364"/>
      <c r="MDC115" s="364"/>
      <c r="MDD115" s="364"/>
      <c r="MDE115" s="364"/>
      <c r="MDF115" s="364"/>
      <c r="MDG115" s="364"/>
      <c r="MDH115" s="364"/>
      <c r="MDI115" s="364"/>
      <c r="MDJ115" s="364"/>
      <c r="MDK115" s="364"/>
      <c r="MDL115" s="364"/>
      <c r="MDM115" s="364"/>
      <c r="MDN115" s="364"/>
      <c r="MDO115" s="364"/>
      <c r="MDP115" s="364"/>
      <c r="MDQ115" s="364"/>
      <c r="MDR115" s="364"/>
      <c r="MDS115" s="364"/>
      <c r="MDT115" s="364"/>
      <c r="MDU115" s="364"/>
      <c r="MDV115" s="364"/>
      <c r="MDW115" s="364"/>
      <c r="MDX115" s="364"/>
      <c r="MDY115" s="364"/>
      <c r="MDZ115" s="364"/>
      <c r="MEA115" s="364"/>
      <c r="MEB115" s="364"/>
      <c r="MEC115" s="364"/>
      <c r="MED115" s="364"/>
      <c r="MEE115" s="364"/>
      <c r="MEF115" s="364"/>
      <c r="MEG115" s="364"/>
      <c r="MEH115" s="364"/>
      <c r="MEI115" s="364"/>
      <c r="MEJ115" s="364"/>
      <c r="MEK115" s="364"/>
      <c r="MEL115" s="364"/>
      <c r="MEM115" s="364"/>
      <c r="MEN115" s="364"/>
      <c r="MEO115" s="364"/>
      <c r="MEP115" s="364"/>
      <c r="MEQ115" s="364"/>
      <c r="MER115" s="364"/>
      <c r="MES115" s="364"/>
      <c r="MET115" s="364"/>
      <c r="MEU115" s="364"/>
      <c r="MEV115" s="364"/>
      <c r="MEW115" s="364"/>
      <c r="MEX115" s="364"/>
      <c r="MEY115" s="364"/>
      <c r="MEZ115" s="364"/>
      <c r="MFA115" s="364"/>
      <c r="MFB115" s="364"/>
      <c r="MFC115" s="364"/>
      <c r="MFD115" s="364"/>
      <c r="MFE115" s="364"/>
      <c r="MFF115" s="364"/>
      <c r="MFG115" s="364"/>
      <c r="MFH115" s="364"/>
      <c r="MFI115" s="364"/>
      <c r="MFJ115" s="364"/>
      <c r="MFK115" s="364"/>
      <c r="MFL115" s="364"/>
      <c r="MFM115" s="364"/>
      <c r="MFN115" s="364"/>
      <c r="MFO115" s="364"/>
      <c r="MFP115" s="364"/>
      <c r="MFQ115" s="364"/>
      <c r="MFR115" s="364"/>
      <c r="MFS115" s="364"/>
      <c r="MFT115" s="364"/>
      <c r="MFU115" s="364"/>
      <c r="MFV115" s="364"/>
      <c r="MFW115" s="364"/>
      <c r="MFX115" s="364"/>
      <c r="MFY115" s="364"/>
      <c r="MFZ115" s="364"/>
      <c r="MGA115" s="364"/>
      <c r="MGB115" s="364"/>
      <c r="MGC115" s="364"/>
      <c r="MGD115" s="364"/>
      <c r="MGE115" s="364"/>
      <c r="MGF115" s="364"/>
      <c r="MGG115" s="364"/>
      <c r="MGH115" s="364"/>
      <c r="MGI115" s="364"/>
      <c r="MGJ115" s="364"/>
      <c r="MGK115" s="364"/>
      <c r="MGL115" s="364"/>
      <c r="MGM115" s="364"/>
      <c r="MGN115" s="364"/>
      <c r="MGO115" s="364"/>
      <c r="MGP115" s="364"/>
      <c r="MGQ115" s="364"/>
      <c r="MGR115" s="364"/>
      <c r="MGS115" s="364"/>
      <c r="MGT115" s="364"/>
      <c r="MGU115" s="364"/>
      <c r="MGV115" s="364"/>
      <c r="MGW115" s="364"/>
      <c r="MGX115" s="364"/>
      <c r="MGY115" s="364"/>
      <c r="MGZ115" s="364"/>
      <c r="MHA115" s="364"/>
      <c r="MHB115" s="364"/>
      <c r="MHC115" s="364"/>
      <c r="MHD115" s="364"/>
      <c r="MHE115" s="364"/>
      <c r="MHF115" s="364"/>
      <c r="MHG115" s="364"/>
      <c r="MHH115" s="364"/>
      <c r="MHI115" s="364"/>
      <c r="MHJ115" s="364"/>
      <c r="MHK115" s="364"/>
      <c r="MHL115" s="364"/>
      <c r="MHM115" s="364"/>
      <c r="MHN115" s="364"/>
      <c r="MHO115" s="364"/>
      <c r="MHP115" s="364"/>
      <c r="MHQ115" s="364"/>
      <c r="MHR115" s="364"/>
      <c r="MHS115" s="364"/>
      <c r="MHT115" s="364"/>
      <c r="MHU115" s="364"/>
      <c r="MHV115" s="364"/>
      <c r="MHW115" s="364"/>
      <c r="MHX115" s="364"/>
      <c r="MHY115" s="364"/>
      <c r="MHZ115" s="364"/>
      <c r="MIA115" s="364"/>
      <c r="MIB115" s="364"/>
      <c r="MIC115" s="364"/>
      <c r="MID115" s="364"/>
      <c r="MIE115" s="364"/>
      <c r="MIF115" s="364"/>
      <c r="MIG115" s="364"/>
      <c r="MIH115" s="364"/>
      <c r="MII115" s="364"/>
      <c r="MIJ115" s="364"/>
      <c r="MIK115" s="364"/>
      <c r="MIL115" s="364"/>
      <c r="MIM115" s="364"/>
      <c r="MIN115" s="364"/>
      <c r="MIO115" s="364"/>
      <c r="MIP115" s="364"/>
      <c r="MIQ115" s="364"/>
      <c r="MIR115" s="364"/>
      <c r="MIS115" s="364"/>
      <c r="MIT115" s="364"/>
      <c r="MIU115" s="364"/>
      <c r="MIV115" s="364"/>
      <c r="MIW115" s="364"/>
      <c r="MIX115" s="364"/>
      <c r="MIY115" s="364"/>
      <c r="MIZ115" s="364"/>
      <c r="MJA115" s="364"/>
      <c r="MJB115" s="364"/>
      <c r="MJC115" s="364"/>
      <c r="MJD115" s="364"/>
      <c r="MJE115" s="364"/>
      <c r="MJF115" s="364"/>
      <c r="MJG115" s="364"/>
      <c r="MJH115" s="364"/>
      <c r="MJI115" s="364"/>
      <c r="MJJ115" s="364"/>
      <c r="MJK115" s="364"/>
      <c r="MJL115" s="364"/>
      <c r="MJM115" s="364"/>
      <c r="MJN115" s="364"/>
      <c r="MJO115" s="364"/>
      <c r="MJP115" s="364"/>
      <c r="MJQ115" s="364"/>
      <c r="MJR115" s="364"/>
      <c r="MJS115" s="364"/>
      <c r="MJT115" s="364"/>
      <c r="MJU115" s="364"/>
      <c r="MJV115" s="364"/>
      <c r="MJW115" s="364"/>
      <c r="MJX115" s="364"/>
      <c r="MJY115" s="364"/>
      <c r="MJZ115" s="364"/>
      <c r="MKA115" s="364"/>
      <c r="MKB115" s="364"/>
      <c r="MKC115" s="364"/>
      <c r="MKD115" s="364"/>
      <c r="MKE115" s="364"/>
      <c r="MKF115" s="364"/>
      <c r="MKG115" s="364"/>
      <c r="MKH115" s="364"/>
      <c r="MKI115" s="364"/>
      <c r="MKJ115" s="364"/>
      <c r="MKK115" s="364"/>
      <c r="MKL115" s="364"/>
      <c r="MKM115" s="364"/>
      <c r="MKN115" s="364"/>
      <c r="MKO115" s="364"/>
      <c r="MKP115" s="364"/>
      <c r="MKQ115" s="364"/>
      <c r="MKR115" s="364"/>
      <c r="MKS115" s="364"/>
      <c r="MKT115" s="364"/>
      <c r="MKU115" s="364"/>
      <c r="MKV115" s="364"/>
      <c r="MKW115" s="364"/>
      <c r="MKX115" s="364"/>
      <c r="MKY115" s="364"/>
      <c r="MKZ115" s="364"/>
      <c r="MLA115" s="364"/>
      <c r="MLB115" s="364"/>
      <c r="MLC115" s="364"/>
      <c r="MLD115" s="364"/>
      <c r="MLE115" s="364"/>
      <c r="MLF115" s="364"/>
      <c r="MLG115" s="364"/>
      <c r="MLH115" s="364"/>
      <c r="MLI115" s="364"/>
      <c r="MLJ115" s="364"/>
      <c r="MLK115" s="364"/>
      <c r="MLL115" s="364"/>
      <c r="MLM115" s="364"/>
      <c r="MLN115" s="364"/>
      <c r="MLO115" s="364"/>
      <c r="MLP115" s="364"/>
      <c r="MLQ115" s="364"/>
      <c r="MLR115" s="364"/>
      <c r="MLS115" s="364"/>
      <c r="MLT115" s="364"/>
      <c r="MLU115" s="364"/>
      <c r="MLV115" s="364"/>
      <c r="MLW115" s="364"/>
      <c r="MLX115" s="364"/>
      <c r="MLY115" s="364"/>
      <c r="MLZ115" s="364"/>
      <c r="MMA115" s="364"/>
      <c r="MMB115" s="364"/>
      <c r="MMC115" s="364"/>
      <c r="MMD115" s="364"/>
      <c r="MME115" s="364"/>
      <c r="MMF115" s="364"/>
      <c r="MMG115" s="364"/>
      <c r="MMH115" s="364"/>
      <c r="MMI115" s="364"/>
      <c r="MMJ115" s="364"/>
      <c r="MMK115" s="364"/>
      <c r="MML115" s="364"/>
      <c r="MMM115" s="364"/>
      <c r="MMN115" s="364"/>
      <c r="MMO115" s="364"/>
      <c r="MMP115" s="364"/>
      <c r="MMQ115" s="364"/>
      <c r="MMR115" s="364"/>
      <c r="MMS115" s="364"/>
      <c r="MMT115" s="364"/>
      <c r="MMU115" s="364"/>
      <c r="MMV115" s="364"/>
      <c r="MMW115" s="364"/>
      <c r="MMX115" s="364"/>
      <c r="MMY115" s="364"/>
      <c r="MMZ115" s="364"/>
      <c r="MNA115" s="364"/>
      <c r="MNB115" s="364"/>
      <c r="MNC115" s="364"/>
      <c r="MND115" s="364"/>
      <c r="MNE115" s="364"/>
      <c r="MNF115" s="364"/>
      <c r="MNG115" s="364"/>
      <c r="MNH115" s="364"/>
      <c r="MNI115" s="364"/>
      <c r="MNJ115" s="364"/>
      <c r="MNK115" s="364"/>
      <c r="MNL115" s="364"/>
      <c r="MNM115" s="364"/>
      <c r="MNN115" s="364"/>
      <c r="MNO115" s="364"/>
      <c r="MNP115" s="364"/>
      <c r="MNQ115" s="364"/>
      <c r="MNR115" s="364"/>
      <c r="MNS115" s="364"/>
      <c r="MNT115" s="364"/>
      <c r="MNU115" s="364"/>
      <c r="MNV115" s="364"/>
      <c r="MNW115" s="364"/>
      <c r="MNX115" s="364"/>
      <c r="MNY115" s="364"/>
      <c r="MNZ115" s="364"/>
      <c r="MOA115" s="364"/>
      <c r="MOB115" s="364"/>
      <c r="MOC115" s="364"/>
      <c r="MOD115" s="364"/>
      <c r="MOE115" s="364"/>
      <c r="MOF115" s="364"/>
      <c r="MOG115" s="364"/>
      <c r="MOH115" s="364"/>
      <c r="MOI115" s="364"/>
      <c r="MOJ115" s="364"/>
      <c r="MOK115" s="364"/>
      <c r="MOL115" s="364"/>
      <c r="MOM115" s="364"/>
      <c r="MON115" s="364"/>
      <c r="MOO115" s="364"/>
      <c r="MOP115" s="364"/>
      <c r="MOQ115" s="364"/>
      <c r="MOR115" s="364"/>
      <c r="MOS115" s="364"/>
      <c r="MOT115" s="364"/>
      <c r="MOU115" s="364"/>
      <c r="MOV115" s="364"/>
      <c r="MOW115" s="364"/>
      <c r="MOX115" s="364"/>
      <c r="MOY115" s="364"/>
      <c r="MOZ115" s="364"/>
      <c r="MPA115" s="364"/>
      <c r="MPB115" s="364"/>
      <c r="MPC115" s="364"/>
      <c r="MPD115" s="364"/>
      <c r="MPE115" s="364"/>
      <c r="MPF115" s="364"/>
      <c r="MPG115" s="364"/>
      <c r="MPH115" s="364"/>
      <c r="MPI115" s="364"/>
      <c r="MPJ115" s="364"/>
      <c r="MPK115" s="364"/>
      <c r="MPL115" s="364"/>
      <c r="MPM115" s="364"/>
      <c r="MPN115" s="364"/>
      <c r="MPO115" s="364"/>
      <c r="MPP115" s="364"/>
      <c r="MPQ115" s="364"/>
      <c r="MPR115" s="364"/>
      <c r="MPS115" s="364"/>
      <c r="MPT115" s="364"/>
      <c r="MPU115" s="364"/>
      <c r="MPV115" s="364"/>
      <c r="MPW115" s="364"/>
      <c r="MPX115" s="364"/>
      <c r="MPY115" s="364"/>
      <c r="MPZ115" s="364"/>
      <c r="MQA115" s="364"/>
      <c r="MQB115" s="364"/>
      <c r="MQC115" s="364"/>
      <c r="MQD115" s="364"/>
      <c r="MQE115" s="364"/>
      <c r="MQF115" s="364"/>
      <c r="MQG115" s="364"/>
      <c r="MQH115" s="364"/>
      <c r="MQI115" s="364"/>
      <c r="MQJ115" s="364"/>
      <c r="MQK115" s="364"/>
      <c r="MQL115" s="364"/>
      <c r="MQM115" s="364"/>
      <c r="MQN115" s="364"/>
      <c r="MQO115" s="364"/>
      <c r="MQP115" s="364"/>
      <c r="MQQ115" s="364"/>
      <c r="MQR115" s="364"/>
      <c r="MQS115" s="364"/>
      <c r="MQT115" s="364"/>
      <c r="MQU115" s="364"/>
      <c r="MQV115" s="364"/>
      <c r="MQW115" s="364"/>
      <c r="MQX115" s="364"/>
      <c r="MQY115" s="364"/>
      <c r="MQZ115" s="364"/>
      <c r="MRA115" s="364"/>
      <c r="MRB115" s="364"/>
      <c r="MRC115" s="364"/>
      <c r="MRD115" s="364"/>
      <c r="MRE115" s="364"/>
      <c r="MRF115" s="364"/>
      <c r="MRG115" s="364"/>
      <c r="MRH115" s="364"/>
      <c r="MRI115" s="364"/>
      <c r="MRJ115" s="364"/>
      <c r="MRK115" s="364"/>
      <c r="MRL115" s="364"/>
      <c r="MRM115" s="364"/>
      <c r="MRN115" s="364"/>
      <c r="MRO115" s="364"/>
      <c r="MRP115" s="364"/>
      <c r="MRQ115" s="364"/>
      <c r="MRR115" s="364"/>
      <c r="MRS115" s="364"/>
      <c r="MRT115" s="364"/>
      <c r="MRU115" s="364"/>
      <c r="MRV115" s="364"/>
      <c r="MRW115" s="364"/>
      <c r="MRX115" s="364"/>
      <c r="MRY115" s="364"/>
      <c r="MRZ115" s="364"/>
      <c r="MSA115" s="364"/>
      <c r="MSB115" s="364"/>
      <c r="MSC115" s="364"/>
      <c r="MSD115" s="364"/>
      <c r="MSE115" s="364"/>
      <c r="MSF115" s="364"/>
      <c r="MSG115" s="364"/>
      <c r="MSH115" s="364"/>
      <c r="MSI115" s="364"/>
      <c r="MSJ115" s="364"/>
      <c r="MSK115" s="364"/>
      <c r="MSL115" s="364"/>
      <c r="MSM115" s="364"/>
      <c r="MSN115" s="364"/>
      <c r="MSO115" s="364"/>
      <c r="MSP115" s="364"/>
      <c r="MSQ115" s="364"/>
      <c r="MSR115" s="364"/>
      <c r="MSS115" s="364"/>
      <c r="MST115" s="364"/>
      <c r="MSU115" s="364"/>
      <c r="MSV115" s="364"/>
      <c r="MSW115" s="364"/>
      <c r="MSX115" s="364"/>
      <c r="MSY115" s="364"/>
      <c r="MSZ115" s="364"/>
      <c r="MTA115" s="364"/>
      <c r="MTB115" s="364"/>
      <c r="MTC115" s="364"/>
      <c r="MTD115" s="364"/>
      <c r="MTE115" s="364"/>
      <c r="MTF115" s="364"/>
      <c r="MTG115" s="364"/>
      <c r="MTH115" s="364"/>
      <c r="MTI115" s="364"/>
      <c r="MTJ115" s="364"/>
      <c r="MTK115" s="364"/>
      <c r="MTL115" s="364"/>
      <c r="MTM115" s="364"/>
      <c r="MTN115" s="364"/>
      <c r="MTO115" s="364"/>
      <c r="MTP115" s="364"/>
      <c r="MTQ115" s="364"/>
      <c r="MTR115" s="364"/>
      <c r="MTS115" s="364"/>
      <c r="MTT115" s="364"/>
      <c r="MTU115" s="364"/>
      <c r="MTV115" s="364"/>
      <c r="MTW115" s="364"/>
      <c r="MTX115" s="364"/>
      <c r="MTY115" s="364"/>
      <c r="MTZ115" s="364"/>
      <c r="MUA115" s="364"/>
      <c r="MUB115" s="364"/>
      <c r="MUC115" s="364"/>
      <c r="MUD115" s="364"/>
      <c r="MUE115" s="364"/>
      <c r="MUF115" s="364"/>
      <c r="MUG115" s="364"/>
      <c r="MUH115" s="364"/>
      <c r="MUI115" s="364"/>
      <c r="MUJ115" s="364"/>
      <c r="MUK115" s="364"/>
      <c r="MUL115" s="364"/>
      <c r="MUM115" s="364"/>
      <c r="MUN115" s="364"/>
      <c r="MUO115" s="364"/>
      <c r="MUP115" s="364"/>
      <c r="MUQ115" s="364"/>
      <c r="MUR115" s="364"/>
      <c r="MUS115" s="364"/>
      <c r="MUT115" s="364"/>
      <c r="MUU115" s="364"/>
      <c r="MUV115" s="364"/>
      <c r="MUW115" s="364"/>
      <c r="MUX115" s="364"/>
      <c r="MUY115" s="364"/>
      <c r="MUZ115" s="364"/>
      <c r="MVA115" s="364"/>
      <c r="MVB115" s="364"/>
      <c r="MVC115" s="364"/>
      <c r="MVD115" s="364"/>
      <c r="MVE115" s="364"/>
      <c r="MVF115" s="364"/>
      <c r="MVG115" s="364"/>
      <c r="MVH115" s="364"/>
      <c r="MVI115" s="364"/>
      <c r="MVJ115" s="364"/>
      <c r="MVK115" s="364"/>
      <c r="MVL115" s="364"/>
      <c r="MVM115" s="364"/>
      <c r="MVN115" s="364"/>
      <c r="MVO115" s="364"/>
      <c r="MVP115" s="364"/>
      <c r="MVQ115" s="364"/>
      <c r="MVR115" s="364"/>
      <c r="MVS115" s="364"/>
      <c r="MVT115" s="364"/>
      <c r="MVU115" s="364"/>
      <c r="MVV115" s="364"/>
      <c r="MVW115" s="364"/>
      <c r="MVX115" s="364"/>
      <c r="MVY115" s="364"/>
      <c r="MVZ115" s="364"/>
      <c r="MWA115" s="364"/>
      <c r="MWB115" s="364"/>
      <c r="MWC115" s="364"/>
      <c r="MWD115" s="364"/>
      <c r="MWE115" s="364"/>
      <c r="MWF115" s="364"/>
      <c r="MWG115" s="364"/>
      <c r="MWH115" s="364"/>
      <c r="MWI115" s="364"/>
      <c r="MWJ115" s="364"/>
      <c r="MWK115" s="364"/>
      <c r="MWL115" s="364"/>
      <c r="MWM115" s="364"/>
      <c r="MWN115" s="364"/>
      <c r="MWO115" s="364"/>
      <c r="MWP115" s="364"/>
      <c r="MWQ115" s="364"/>
      <c r="MWR115" s="364"/>
      <c r="MWS115" s="364"/>
      <c r="MWT115" s="364"/>
      <c r="MWU115" s="364"/>
      <c r="MWV115" s="364"/>
      <c r="MWW115" s="364"/>
      <c r="MWX115" s="364"/>
      <c r="MWY115" s="364"/>
      <c r="MWZ115" s="364"/>
      <c r="MXA115" s="364"/>
      <c r="MXB115" s="364"/>
      <c r="MXC115" s="364"/>
      <c r="MXD115" s="364"/>
      <c r="MXE115" s="364"/>
      <c r="MXF115" s="364"/>
      <c r="MXG115" s="364"/>
      <c r="MXH115" s="364"/>
      <c r="MXI115" s="364"/>
      <c r="MXJ115" s="364"/>
      <c r="MXK115" s="364"/>
      <c r="MXL115" s="364"/>
      <c r="MXM115" s="364"/>
      <c r="MXN115" s="364"/>
      <c r="MXO115" s="364"/>
      <c r="MXP115" s="364"/>
      <c r="MXQ115" s="364"/>
      <c r="MXR115" s="364"/>
      <c r="MXS115" s="364"/>
      <c r="MXT115" s="364"/>
      <c r="MXU115" s="364"/>
      <c r="MXV115" s="364"/>
      <c r="MXW115" s="364"/>
      <c r="MXX115" s="364"/>
      <c r="MXY115" s="364"/>
      <c r="MXZ115" s="364"/>
      <c r="MYA115" s="364"/>
      <c r="MYB115" s="364"/>
      <c r="MYC115" s="364"/>
      <c r="MYD115" s="364"/>
      <c r="MYE115" s="364"/>
      <c r="MYF115" s="364"/>
      <c r="MYG115" s="364"/>
      <c r="MYH115" s="364"/>
      <c r="MYI115" s="364"/>
      <c r="MYJ115" s="364"/>
      <c r="MYK115" s="364"/>
      <c r="MYL115" s="364"/>
      <c r="MYM115" s="364"/>
      <c r="MYN115" s="364"/>
      <c r="MYO115" s="364"/>
      <c r="MYP115" s="364"/>
      <c r="MYQ115" s="364"/>
      <c r="MYR115" s="364"/>
      <c r="MYS115" s="364"/>
      <c r="MYT115" s="364"/>
      <c r="MYU115" s="364"/>
      <c r="MYV115" s="364"/>
      <c r="MYW115" s="364"/>
      <c r="MYX115" s="364"/>
      <c r="MYY115" s="364"/>
      <c r="MYZ115" s="364"/>
      <c r="MZA115" s="364"/>
      <c r="MZB115" s="364"/>
      <c r="MZC115" s="364"/>
      <c r="MZD115" s="364"/>
      <c r="MZE115" s="364"/>
      <c r="MZF115" s="364"/>
      <c r="MZG115" s="364"/>
      <c r="MZH115" s="364"/>
      <c r="MZI115" s="364"/>
      <c r="MZJ115" s="364"/>
      <c r="MZK115" s="364"/>
      <c r="MZL115" s="364"/>
      <c r="MZM115" s="364"/>
      <c r="MZN115" s="364"/>
      <c r="MZO115" s="364"/>
      <c r="MZP115" s="364"/>
      <c r="MZQ115" s="364"/>
      <c r="MZR115" s="364"/>
      <c r="MZS115" s="364"/>
      <c r="MZT115" s="364"/>
      <c r="MZU115" s="364"/>
      <c r="MZV115" s="364"/>
      <c r="MZW115" s="364"/>
      <c r="MZX115" s="364"/>
      <c r="MZY115" s="364"/>
      <c r="MZZ115" s="364"/>
      <c r="NAA115" s="364"/>
      <c r="NAB115" s="364"/>
      <c r="NAC115" s="364"/>
      <c r="NAD115" s="364"/>
      <c r="NAE115" s="364"/>
      <c r="NAF115" s="364"/>
      <c r="NAG115" s="364"/>
      <c r="NAH115" s="364"/>
      <c r="NAI115" s="364"/>
      <c r="NAJ115" s="364"/>
      <c r="NAK115" s="364"/>
      <c r="NAL115" s="364"/>
      <c r="NAM115" s="364"/>
      <c r="NAN115" s="364"/>
      <c r="NAO115" s="364"/>
      <c r="NAP115" s="364"/>
      <c r="NAQ115" s="364"/>
      <c r="NAR115" s="364"/>
      <c r="NAS115" s="364"/>
      <c r="NAT115" s="364"/>
      <c r="NAU115" s="364"/>
      <c r="NAV115" s="364"/>
      <c r="NAW115" s="364"/>
      <c r="NAX115" s="364"/>
      <c r="NAY115" s="364"/>
      <c r="NAZ115" s="364"/>
      <c r="NBA115" s="364"/>
      <c r="NBB115" s="364"/>
      <c r="NBC115" s="364"/>
      <c r="NBD115" s="364"/>
      <c r="NBE115" s="364"/>
      <c r="NBF115" s="364"/>
      <c r="NBG115" s="364"/>
      <c r="NBH115" s="364"/>
      <c r="NBI115" s="364"/>
      <c r="NBJ115" s="364"/>
      <c r="NBK115" s="364"/>
      <c r="NBL115" s="364"/>
      <c r="NBM115" s="364"/>
      <c r="NBN115" s="364"/>
      <c r="NBO115" s="364"/>
      <c r="NBP115" s="364"/>
      <c r="NBQ115" s="364"/>
      <c r="NBR115" s="364"/>
      <c r="NBS115" s="364"/>
      <c r="NBT115" s="364"/>
      <c r="NBU115" s="364"/>
      <c r="NBV115" s="364"/>
      <c r="NBW115" s="364"/>
      <c r="NBX115" s="364"/>
      <c r="NBY115" s="364"/>
      <c r="NBZ115" s="364"/>
      <c r="NCA115" s="364"/>
      <c r="NCB115" s="364"/>
      <c r="NCC115" s="364"/>
      <c r="NCD115" s="364"/>
      <c r="NCE115" s="364"/>
      <c r="NCF115" s="364"/>
      <c r="NCG115" s="364"/>
      <c r="NCH115" s="364"/>
      <c r="NCI115" s="364"/>
      <c r="NCJ115" s="364"/>
      <c r="NCK115" s="364"/>
      <c r="NCL115" s="364"/>
      <c r="NCM115" s="364"/>
      <c r="NCN115" s="364"/>
      <c r="NCO115" s="364"/>
      <c r="NCP115" s="364"/>
      <c r="NCQ115" s="364"/>
      <c r="NCR115" s="364"/>
      <c r="NCS115" s="364"/>
      <c r="NCT115" s="364"/>
      <c r="NCU115" s="364"/>
      <c r="NCV115" s="364"/>
      <c r="NCW115" s="364"/>
      <c r="NCX115" s="364"/>
      <c r="NCY115" s="364"/>
      <c r="NCZ115" s="364"/>
      <c r="NDA115" s="364"/>
      <c r="NDB115" s="364"/>
      <c r="NDC115" s="364"/>
      <c r="NDD115" s="364"/>
      <c r="NDE115" s="364"/>
      <c r="NDF115" s="364"/>
      <c r="NDG115" s="364"/>
      <c r="NDH115" s="364"/>
      <c r="NDI115" s="364"/>
      <c r="NDJ115" s="364"/>
      <c r="NDK115" s="364"/>
      <c r="NDL115" s="364"/>
      <c r="NDM115" s="364"/>
      <c r="NDN115" s="364"/>
      <c r="NDO115" s="364"/>
      <c r="NDP115" s="364"/>
      <c r="NDQ115" s="364"/>
      <c r="NDR115" s="364"/>
      <c r="NDS115" s="364"/>
      <c r="NDT115" s="364"/>
      <c r="NDU115" s="364"/>
      <c r="NDV115" s="364"/>
      <c r="NDW115" s="364"/>
      <c r="NDX115" s="364"/>
      <c r="NDY115" s="364"/>
      <c r="NDZ115" s="364"/>
      <c r="NEA115" s="364"/>
      <c r="NEB115" s="364"/>
      <c r="NEC115" s="364"/>
      <c r="NED115" s="364"/>
      <c r="NEE115" s="364"/>
      <c r="NEF115" s="364"/>
      <c r="NEG115" s="364"/>
      <c r="NEH115" s="364"/>
      <c r="NEI115" s="364"/>
      <c r="NEJ115" s="364"/>
      <c r="NEK115" s="364"/>
      <c r="NEL115" s="364"/>
      <c r="NEM115" s="364"/>
      <c r="NEN115" s="364"/>
      <c r="NEO115" s="364"/>
      <c r="NEP115" s="364"/>
      <c r="NEQ115" s="364"/>
      <c r="NER115" s="364"/>
      <c r="NES115" s="364"/>
      <c r="NET115" s="364"/>
      <c r="NEU115" s="364"/>
      <c r="NEV115" s="364"/>
      <c r="NEW115" s="364"/>
      <c r="NEX115" s="364"/>
      <c r="NEY115" s="364"/>
      <c r="NEZ115" s="364"/>
      <c r="NFA115" s="364"/>
      <c r="NFB115" s="364"/>
      <c r="NFC115" s="364"/>
      <c r="NFD115" s="364"/>
      <c r="NFE115" s="364"/>
      <c r="NFF115" s="364"/>
      <c r="NFG115" s="364"/>
      <c r="NFH115" s="364"/>
      <c r="NFI115" s="364"/>
      <c r="NFJ115" s="364"/>
      <c r="NFK115" s="364"/>
      <c r="NFL115" s="364"/>
      <c r="NFM115" s="364"/>
      <c r="NFN115" s="364"/>
      <c r="NFO115" s="364"/>
      <c r="NFP115" s="364"/>
      <c r="NFQ115" s="364"/>
      <c r="NFR115" s="364"/>
      <c r="NFS115" s="364"/>
      <c r="NFT115" s="364"/>
      <c r="NFU115" s="364"/>
      <c r="NFV115" s="364"/>
      <c r="NFW115" s="364"/>
      <c r="NFX115" s="364"/>
      <c r="NFY115" s="364"/>
      <c r="NFZ115" s="364"/>
      <c r="NGA115" s="364"/>
      <c r="NGB115" s="364"/>
      <c r="NGC115" s="364"/>
      <c r="NGD115" s="364"/>
      <c r="NGE115" s="364"/>
      <c r="NGF115" s="364"/>
      <c r="NGG115" s="364"/>
      <c r="NGH115" s="364"/>
      <c r="NGI115" s="364"/>
      <c r="NGJ115" s="364"/>
      <c r="NGK115" s="364"/>
      <c r="NGL115" s="364"/>
      <c r="NGM115" s="364"/>
      <c r="NGN115" s="364"/>
      <c r="NGO115" s="364"/>
      <c r="NGP115" s="364"/>
      <c r="NGQ115" s="364"/>
      <c r="NGR115" s="364"/>
      <c r="NGS115" s="364"/>
      <c r="NGT115" s="364"/>
      <c r="NGU115" s="364"/>
      <c r="NGV115" s="364"/>
      <c r="NGW115" s="364"/>
      <c r="NGX115" s="364"/>
      <c r="NGY115" s="364"/>
      <c r="NGZ115" s="364"/>
      <c r="NHA115" s="364"/>
      <c r="NHB115" s="364"/>
      <c r="NHC115" s="364"/>
      <c r="NHD115" s="364"/>
      <c r="NHE115" s="364"/>
      <c r="NHF115" s="364"/>
      <c r="NHG115" s="364"/>
      <c r="NHH115" s="364"/>
      <c r="NHI115" s="364"/>
      <c r="NHJ115" s="364"/>
      <c r="NHK115" s="364"/>
      <c r="NHL115" s="364"/>
      <c r="NHM115" s="364"/>
      <c r="NHN115" s="364"/>
      <c r="NHO115" s="364"/>
      <c r="NHP115" s="364"/>
      <c r="NHQ115" s="364"/>
      <c r="NHR115" s="364"/>
      <c r="NHS115" s="364"/>
      <c r="NHT115" s="364"/>
      <c r="NHU115" s="364"/>
      <c r="NHV115" s="364"/>
      <c r="NHW115" s="364"/>
      <c r="NHX115" s="364"/>
      <c r="NHY115" s="364"/>
      <c r="NHZ115" s="364"/>
      <c r="NIA115" s="364"/>
      <c r="NIB115" s="364"/>
      <c r="NIC115" s="364"/>
      <c r="NID115" s="364"/>
      <c r="NIE115" s="364"/>
      <c r="NIF115" s="364"/>
      <c r="NIG115" s="364"/>
      <c r="NIH115" s="364"/>
      <c r="NII115" s="364"/>
      <c r="NIJ115" s="364"/>
      <c r="NIK115" s="364"/>
      <c r="NIL115" s="364"/>
      <c r="NIM115" s="364"/>
      <c r="NIN115" s="364"/>
      <c r="NIO115" s="364"/>
      <c r="NIP115" s="364"/>
      <c r="NIQ115" s="364"/>
      <c r="NIR115" s="364"/>
      <c r="NIS115" s="364"/>
      <c r="NIT115" s="364"/>
      <c r="NIU115" s="364"/>
      <c r="NIV115" s="364"/>
      <c r="NIW115" s="364"/>
      <c r="NIX115" s="364"/>
      <c r="NIY115" s="364"/>
      <c r="NIZ115" s="364"/>
      <c r="NJA115" s="364"/>
      <c r="NJB115" s="364"/>
      <c r="NJC115" s="364"/>
      <c r="NJD115" s="364"/>
      <c r="NJE115" s="364"/>
      <c r="NJF115" s="364"/>
      <c r="NJG115" s="364"/>
      <c r="NJH115" s="364"/>
      <c r="NJI115" s="364"/>
      <c r="NJJ115" s="364"/>
      <c r="NJK115" s="364"/>
      <c r="NJL115" s="364"/>
      <c r="NJM115" s="364"/>
      <c r="NJN115" s="364"/>
      <c r="NJO115" s="364"/>
      <c r="NJP115" s="364"/>
      <c r="NJQ115" s="364"/>
      <c r="NJR115" s="364"/>
      <c r="NJS115" s="364"/>
      <c r="NJT115" s="364"/>
      <c r="NJU115" s="364"/>
      <c r="NJV115" s="364"/>
      <c r="NJW115" s="364"/>
      <c r="NJX115" s="364"/>
      <c r="NJY115" s="364"/>
      <c r="NJZ115" s="364"/>
      <c r="NKA115" s="364"/>
      <c r="NKB115" s="364"/>
      <c r="NKC115" s="364"/>
      <c r="NKD115" s="364"/>
      <c r="NKE115" s="364"/>
      <c r="NKF115" s="364"/>
      <c r="NKG115" s="364"/>
      <c r="NKH115" s="364"/>
      <c r="NKI115" s="364"/>
      <c r="NKJ115" s="364"/>
      <c r="NKK115" s="364"/>
      <c r="NKL115" s="364"/>
      <c r="NKM115" s="364"/>
      <c r="NKN115" s="364"/>
      <c r="NKO115" s="364"/>
      <c r="NKP115" s="364"/>
      <c r="NKQ115" s="364"/>
      <c r="NKR115" s="364"/>
      <c r="NKS115" s="364"/>
      <c r="NKT115" s="364"/>
      <c r="NKU115" s="364"/>
      <c r="NKV115" s="364"/>
      <c r="NKW115" s="364"/>
      <c r="NKX115" s="364"/>
      <c r="NKY115" s="364"/>
      <c r="NKZ115" s="364"/>
      <c r="NLA115" s="364"/>
      <c r="NLB115" s="364"/>
      <c r="NLC115" s="364"/>
      <c r="NLD115" s="364"/>
      <c r="NLE115" s="364"/>
      <c r="NLF115" s="364"/>
      <c r="NLG115" s="364"/>
      <c r="NLH115" s="364"/>
      <c r="NLI115" s="364"/>
      <c r="NLJ115" s="364"/>
      <c r="NLK115" s="364"/>
      <c r="NLL115" s="364"/>
      <c r="NLM115" s="364"/>
      <c r="NLN115" s="364"/>
      <c r="NLO115" s="364"/>
      <c r="NLP115" s="364"/>
      <c r="NLQ115" s="364"/>
      <c r="NLR115" s="364"/>
      <c r="NLS115" s="364"/>
      <c r="NLT115" s="364"/>
      <c r="NLU115" s="364"/>
      <c r="NLV115" s="364"/>
      <c r="NLW115" s="364"/>
      <c r="NLX115" s="364"/>
      <c r="NLY115" s="364"/>
      <c r="NLZ115" s="364"/>
      <c r="NMA115" s="364"/>
      <c r="NMB115" s="364"/>
      <c r="NMC115" s="364"/>
      <c r="NMD115" s="364"/>
      <c r="NME115" s="364"/>
      <c r="NMF115" s="364"/>
      <c r="NMG115" s="364"/>
      <c r="NMH115" s="364"/>
      <c r="NMI115" s="364"/>
      <c r="NMJ115" s="364"/>
      <c r="NMK115" s="364"/>
      <c r="NML115" s="364"/>
      <c r="NMM115" s="364"/>
      <c r="NMN115" s="364"/>
      <c r="NMO115" s="364"/>
      <c r="NMP115" s="364"/>
      <c r="NMQ115" s="364"/>
      <c r="NMR115" s="364"/>
      <c r="NMS115" s="364"/>
      <c r="NMT115" s="364"/>
      <c r="NMU115" s="364"/>
      <c r="NMV115" s="364"/>
      <c r="NMW115" s="364"/>
      <c r="NMX115" s="364"/>
      <c r="NMY115" s="364"/>
      <c r="NMZ115" s="364"/>
      <c r="NNA115" s="364"/>
      <c r="NNB115" s="364"/>
      <c r="NNC115" s="364"/>
      <c r="NND115" s="364"/>
      <c r="NNE115" s="364"/>
      <c r="NNF115" s="364"/>
      <c r="NNG115" s="364"/>
      <c r="NNH115" s="364"/>
      <c r="NNI115" s="364"/>
      <c r="NNJ115" s="364"/>
      <c r="NNK115" s="364"/>
      <c r="NNL115" s="364"/>
      <c r="NNM115" s="364"/>
      <c r="NNN115" s="364"/>
      <c r="NNO115" s="364"/>
      <c r="NNP115" s="364"/>
      <c r="NNQ115" s="364"/>
      <c r="NNR115" s="364"/>
      <c r="NNS115" s="364"/>
      <c r="NNT115" s="364"/>
      <c r="NNU115" s="364"/>
      <c r="NNV115" s="364"/>
      <c r="NNW115" s="364"/>
      <c r="NNX115" s="364"/>
      <c r="NNY115" s="364"/>
      <c r="NNZ115" s="364"/>
      <c r="NOA115" s="364"/>
      <c r="NOB115" s="364"/>
      <c r="NOC115" s="364"/>
      <c r="NOD115" s="364"/>
      <c r="NOE115" s="364"/>
      <c r="NOF115" s="364"/>
      <c r="NOG115" s="364"/>
      <c r="NOH115" s="364"/>
      <c r="NOI115" s="364"/>
      <c r="NOJ115" s="364"/>
      <c r="NOK115" s="364"/>
      <c r="NOL115" s="364"/>
      <c r="NOM115" s="364"/>
      <c r="NON115" s="364"/>
      <c r="NOO115" s="364"/>
      <c r="NOP115" s="364"/>
      <c r="NOQ115" s="364"/>
      <c r="NOR115" s="364"/>
      <c r="NOS115" s="364"/>
      <c r="NOT115" s="364"/>
      <c r="NOU115" s="364"/>
      <c r="NOV115" s="364"/>
      <c r="NOW115" s="364"/>
      <c r="NOX115" s="364"/>
      <c r="NOY115" s="364"/>
      <c r="NOZ115" s="364"/>
      <c r="NPA115" s="364"/>
      <c r="NPB115" s="364"/>
      <c r="NPC115" s="364"/>
      <c r="NPD115" s="364"/>
      <c r="NPE115" s="364"/>
      <c r="NPF115" s="364"/>
      <c r="NPG115" s="364"/>
      <c r="NPH115" s="364"/>
      <c r="NPI115" s="364"/>
      <c r="NPJ115" s="364"/>
      <c r="NPK115" s="364"/>
      <c r="NPL115" s="364"/>
      <c r="NPM115" s="364"/>
      <c r="NPN115" s="364"/>
      <c r="NPO115" s="364"/>
      <c r="NPP115" s="364"/>
      <c r="NPQ115" s="364"/>
      <c r="NPR115" s="364"/>
      <c r="NPS115" s="364"/>
      <c r="NPT115" s="364"/>
      <c r="NPU115" s="364"/>
      <c r="NPV115" s="364"/>
      <c r="NPW115" s="364"/>
      <c r="NPX115" s="364"/>
      <c r="NPY115" s="364"/>
      <c r="NPZ115" s="364"/>
      <c r="NQA115" s="364"/>
      <c r="NQB115" s="364"/>
      <c r="NQC115" s="364"/>
      <c r="NQD115" s="364"/>
      <c r="NQE115" s="364"/>
      <c r="NQF115" s="364"/>
      <c r="NQG115" s="364"/>
      <c r="NQH115" s="364"/>
      <c r="NQI115" s="364"/>
      <c r="NQJ115" s="364"/>
      <c r="NQK115" s="364"/>
      <c r="NQL115" s="364"/>
      <c r="NQM115" s="364"/>
      <c r="NQN115" s="364"/>
      <c r="NQO115" s="364"/>
      <c r="NQP115" s="364"/>
      <c r="NQQ115" s="364"/>
      <c r="NQR115" s="364"/>
      <c r="NQS115" s="364"/>
      <c r="NQT115" s="364"/>
      <c r="NQU115" s="364"/>
      <c r="NQV115" s="364"/>
      <c r="NQW115" s="364"/>
      <c r="NQX115" s="364"/>
      <c r="NQY115" s="364"/>
      <c r="NQZ115" s="364"/>
      <c r="NRA115" s="364"/>
      <c r="NRB115" s="364"/>
      <c r="NRC115" s="364"/>
      <c r="NRD115" s="364"/>
      <c r="NRE115" s="364"/>
      <c r="NRF115" s="364"/>
      <c r="NRG115" s="364"/>
      <c r="NRH115" s="364"/>
      <c r="NRI115" s="364"/>
      <c r="NRJ115" s="364"/>
      <c r="NRK115" s="364"/>
      <c r="NRL115" s="364"/>
      <c r="NRM115" s="364"/>
      <c r="NRN115" s="364"/>
      <c r="NRO115" s="364"/>
      <c r="NRP115" s="364"/>
      <c r="NRQ115" s="364"/>
      <c r="NRR115" s="364"/>
      <c r="NRS115" s="364"/>
      <c r="NRT115" s="364"/>
      <c r="NRU115" s="364"/>
      <c r="NRV115" s="364"/>
      <c r="NRW115" s="364"/>
      <c r="NRX115" s="364"/>
      <c r="NRY115" s="364"/>
      <c r="NRZ115" s="364"/>
      <c r="NSA115" s="364"/>
      <c r="NSB115" s="364"/>
      <c r="NSC115" s="364"/>
      <c r="NSD115" s="364"/>
      <c r="NSE115" s="364"/>
      <c r="NSF115" s="364"/>
      <c r="NSG115" s="364"/>
      <c r="NSH115" s="364"/>
      <c r="NSI115" s="364"/>
      <c r="NSJ115" s="364"/>
      <c r="NSK115" s="364"/>
      <c r="NSL115" s="364"/>
      <c r="NSM115" s="364"/>
      <c r="NSN115" s="364"/>
      <c r="NSO115" s="364"/>
      <c r="NSP115" s="364"/>
      <c r="NSQ115" s="364"/>
      <c r="NSR115" s="364"/>
      <c r="NSS115" s="364"/>
      <c r="NST115" s="364"/>
      <c r="NSU115" s="364"/>
      <c r="NSV115" s="364"/>
      <c r="NSW115" s="364"/>
      <c r="NSX115" s="364"/>
      <c r="NSY115" s="364"/>
      <c r="NSZ115" s="364"/>
      <c r="NTA115" s="364"/>
      <c r="NTB115" s="364"/>
      <c r="NTC115" s="364"/>
      <c r="NTD115" s="364"/>
      <c r="NTE115" s="364"/>
      <c r="NTF115" s="364"/>
      <c r="NTG115" s="364"/>
      <c r="NTH115" s="364"/>
      <c r="NTI115" s="364"/>
      <c r="NTJ115" s="364"/>
      <c r="NTK115" s="364"/>
      <c r="NTL115" s="364"/>
      <c r="NTM115" s="364"/>
      <c r="NTN115" s="364"/>
      <c r="NTO115" s="364"/>
      <c r="NTP115" s="364"/>
      <c r="NTQ115" s="364"/>
      <c r="NTR115" s="364"/>
      <c r="NTS115" s="364"/>
      <c r="NTT115" s="364"/>
      <c r="NTU115" s="364"/>
      <c r="NTV115" s="364"/>
      <c r="NTW115" s="364"/>
      <c r="NTX115" s="364"/>
      <c r="NTY115" s="364"/>
      <c r="NTZ115" s="364"/>
      <c r="NUA115" s="364"/>
      <c r="NUB115" s="364"/>
      <c r="NUC115" s="364"/>
      <c r="NUD115" s="364"/>
      <c r="NUE115" s="364"/>
      <c r="NUF115" s="364"/>
      <c r="NUG115" s="364"/>
      <c r="NUH115" s="364"/>
      <c r="NUI115" s="364"/>
      <c r="NUJ115" s="364"/>
      <c r="NUK115" s="364"/>
      <c r="NUL115" s="364"/>
      <c r="NUM115" s="364"/>
      <c r="NUN115" s="364"/>
      <c r="NUO115" s="364"/>
      <c r="NUP115" s="364"/>
      <c r="NUQ115" s="364"/>
      <c r="NUR115" s="364"/>
      <c r="NUS115" s="364"/>
      <c r="NUT115" s="364"/>
      <c r="NUU115" s="364"/>
      <c r="NUV115" s="364"/>
      <c r="NUW115" s="364"/>
      <c r="NUX115" s="364"/>
      <c r="NUY115" s="364"/>
      <c r="NUZ115" s="364"/>
      <c r="NVA115" s="364"/>
      <c r="NVB115" s="364"/>
      <c r="NVC115" s="364"/>
      <c r="NVD115" s="364"/>
      <c r="NVE115" s="364"/>
      <c r="NVF115" s="364"/>
      <c r="NVG115" s="364"/>
      <c r="NVH115" s="364"/>
      <c r="NVI115" s="364"/>
      <c r="NVJ115" s="364"/>
      <c r="NVK115" s="364"/>
      <c r="NVL115" s="364"/>
      <c r="NVM115" s="364"/>
      <c r="NVN115" s="364"/>
      <c r="NVO115" s="364"/>
      <c r="NVP115" s="364"/>
      <c r="NVQ115" s="364"/>
      <c r="NVR115" s="364"/>
      <c r="NVS115" s="364"/>
      <c r="NVT115" s="364"/>
      <c r="NVU115" s="364"/>
      <c r="NVV115" s="364"/>
      <c r="NVW115" s="364"/>
      <c r="NVX115" s="364"/>
      <c r="NVY115" s="364"/>
      <c r="NVZ115" s="364"/>
      <c r="NWA115" s="364"/>
      <c r="NWB115" s="364"/>
      <c r="NWC115" s="364"/>
      <c r="NWD115" s="364"/>
      <c r="NWE115" s="364"/>
      <c r="NWF115" s="364"/>
      <c r="NWG115" s="364"/>
      <c r="NWH115" s="364"/>
      <c r="NWI115" s="364"/>
      <c r="NWJ115" s="364"/>
      <c r="NWK115" s="364"/>
      <c r="NWL115" s="364"/>
      <c r="NWM115" s="364"/>
      <c r="NWN115" s="364"/>
      <c r="NWO115" s="364"/>
      <c r="NWP115" s="364"/>
      <c r="NWQ115" s="364"/>
      <c r="NWR115" s="364"/>
      <c r="NWS115" s="364"/>
      <c r="NWT115" s="364"/>
      <c r="NWU115" s="364"/>
      <c r="NWV115" s="364"/>
      <c r="NWW115" s="364"/>
      <c r="NWX115" s="364"/>
      <c r="NWY115" s="364"/>
      <c r="NWZ115" s="364"/>
      <c r="NXA115" s="364"/>
      <c r="NXB115" s="364"/>
      <c r="NXC115" s="364"/>
      <c r="NXD115" s="364"/>
      <c r="NXE115" s="364"/>
      <c r="NXF115" s="364"/>
      <c r="NXG115" s="364"/>
      <c r="NXH115" s="364"/>
      <c r="NXI115" s="364"/>
      <c r="NXJ115" s="364"/>
      <c r="NXK115" s="364"/>
      <c r="NXL115" s="364"/>
      <c r="NXM115" s="364"/>
      <c r="NXN115" s="364"/>
      <c r="NXO115" s="364"/>
      <c r="NXP115" s="364"/>
      <c r="NXQ115" s="364"/>
      <c r="NXR115" s="364"/>
      <c r="NXS115" s="364"/>
      <c r="NXT115" s="364"/>
      <c r="NXU115" s="364"/>
      <c r="NXV115" s="364"/>
      <c r="NXW115" s="364"/>
      <c r="NXX115" s="364"/>
      <c r="NXY115" s="364"/>
      <c r="NXZ115" s="364"/>
      <c r="NYA115" s="364"/>
      <c r="NYB115" s="364"/>
      <c r="NYC115" s="364"/>
      <c r="NYD115" s="364"/>
      <c r="NYE115" s="364"/>
      <c r="NYF115" s="364"/>
      <c r="NYG115" s="364"/>
      <c r="NYH115" s="364"/>
      <c r="NYI115" s="364"/>
      <c r="NYJ115" s="364"/>
      <c r="NYK115" s="364"/>
      <c r="NYL115" s="364"/>
      <c r="NYM115" s="364"/>
      <c r="NYN115" s="364"/>
      <c r="NYO115" s="364"/>
      <c r="NYP115" s="364"/>
      <c r="NYQ115" s="364"/>
      <c r="NYR115" s="364"/>
      <c r="NYS115" s="364"/>
      <c r="NYT115" s="364"/>
      <c r="NYU115" s="364"/>
      <c r="NYV115" s="364"/>
      <c r="NYW115" s="364"/>
      <c r="NYX115" s="364"/>
      <c r="NYY115" s="364"/>
      <c r="NYZ115" s="364"/>
      <c r="NZA115" s="364"/>
      <c r="NZB115" s="364"/>
      <c r="NZC115" s="364"/>
      <c r="NZD115" s="364"/>
      <c r="NZE115" s="364"/>
      <c r="NZF115" s="364"/>
      <c r="NZG115" s="364"/>
      <c r="NZH115" s="364"/>
      <c r="NZI115" s="364"/>
      <c r="NZJ115" s="364"/>
      <c r="NZK115" s="364"/>
      <c r="NZL115" s="364"/>
      <c r="NZM115" s="364"/>
      <c r="NZN115" s="364"/>
      <c r="NZO115" s="364"/>
      <c r="NZP115" s="364"/>
      <c r="NZQ115" s="364"/>
      <c r="NZR115" s="364"/>
      <c r="NZS115" s="364"/>
      <c r="NZT115" s="364"/>
      <c r="NZU115" s="364"/>
      <c r="NZV115" s="364"/>
      <c r="NZW115" s="364"/>
      <c r="NZX115" s="364"/>
      <c r="NZY115" s="364"/>
      <c r="NZZ115" s="364"/>
      <c r="OAA115" s="364"/>
      <c r="OAB115" s="364"/>
      <c r="OAC115" s="364"/>
      <c r="OAD115" s="364"/>
      <c r="OAE115" s="364"/>
      <c r="OAF115" s="364"/>
      <c r="OAG115" s="364"/>
      <c r="OAH115" s="364"/>
      <c r="OAI115" s="364"/>
      <c r="OAJ115" s="364"/>
      <c r="OAK115" s="364"/>
      <c r="OAL115" s="364"/>
      <c r="OAM115" s="364"/>
      <c r="OAN115" s="364"/>
      <c r="OAO115" s="364"/>
      <c r="OAP115" s="364"/>
      <c r="OAQ115" s="364"/>
      <c r="OAR115" s="364"/>
      <c r="OAS115" s="364"/>
      <c r="OAT115" s="364"/>
      <c r="OAU115" s="364"/>
      <c r="OAV115" s="364"/>
      <c r="OAW115" s="364"/>
      <c r="OAX115" s="364"/>
      <c r="OAY115" s="364"/>
      <c r="OAZ115" s="364"/>
      <c r="OBA115" s="364"/>
      <c r="OBB115" s="364"/>
      <c r="OBC115" s="364"/>
      <c r="OBD115" s="364"/>
      <c r="OBE115" s="364"/>
      <c r="OBF115" s="364"/>
      <c r="OBG115" s="364"/>
      <c r="OBH115" s="364"/>
      <c r="OBI115" s="364"/>
      <c r="OBJ115" s="364"/>
      <c r="OBK115" s="364"/>
      <c r="OBL115" s="364"/>
      <c r="OBM115" s="364"/>
      <c r="OBN115" s="364"/>
      <c r="OBO115" s="364"/>
      <c r="OBP115" s="364"/>
      <c r="OBQ115" s="364"/>
      <c r="OBR115" s="364"/>
      <c r="OBS115" s="364"/>
      <c r="OBT115" s="364"/>
      <c r="OBU115" s="364"/>
      <c r="OBV115" s="364"/>
      <c r="OBW115" s="364"/>
      <c r="OBX115" s="364"/>
      <c r="OBY115" s="364"/>
      <c r="OBZ115" s="364"/>
      <c r="OCA115" s="364"/>
      <c r="OCB115" s="364"/>
      <c r="OCC115" s="364"/>
      <c r="OCD115" s="364"/>
      <c r="OCE115" s="364"/>
      <c r="OCF115" s="364"/>
      <c r="OCG115" s="364"/>
      <c r="OCH115" s="364"/>
      <c r="OCI115" s="364"/>
      <c r="OCJ115" s="364"/>
      <c r="OCK115" s="364"/>
      <c r="OCL115" s="364"/>
      <c r="OCM115" s="364"/>
      <c r="OCN115" s="364"/>
      <c r="OCO115" s="364"/>
      <c r="OCP115" s="364"/>
      <c r="OCQ115" s="364"/>
      <c r="OCR115" s="364"/>
      <c r="OCS115" s="364"/>
      <c r="OCT115" s="364"/>
      <c r="OCU115" s="364"/>
      <c r="OCV115" s="364"/>
      <c r="OCW115" s="364"/>
      <c r="OCX115" s="364"/>
      <c r="OCY115" s="364"/>
      <c r="OCZ115" s="364"/>
      <c r="ODA115" s="364"/>
      <c r="ODB115" s="364"/>
      <c r="ODC115" s="364"/>
      <c r="ODD115" s="364"/>
      <c r="ODE115" s="364"/>
      <c r="ODF115" s="364"/>
      <c r="ODG115" s="364"/>
      <c r="ODH115" s="364"/>
      <c r="ODI115" s="364"/>
      <c r="ODJ115" s="364"/>
      <c r="ODK115" s="364"/>
      <c r="ODL115" s="364"/>
      <c r="ODM115" s="364"/>
      <c r="ODN115" s="364"/>
      <c r="ODO115" s="364"/>
      <c r="ODP115" s="364"/>
      <c r="ODQ115" s="364"/>
      <c r="ODR115" s="364"/>
      <c r="ODS115" s="364"/>
      <c r="ODT115" s="364"/>
      <c r="ODU115" s="364"/>
      <c r="ODV115" s="364"/>
      <c r="ODW115" s="364"/>
      <c r="ODX115" s="364"/>
      <c r="ODY115" s="364"/>
      <c r="ODZ115" s="364"/>
      <c r="OEA115" s="364"/>
      <c r="OEB115" s="364"/>
      <c r="OEC115" s="364"/>
      <c r="OED115" s="364"/>
      <c r="OEE115" s="364"/>
      <c r="OEF115" s="364"/>
      <c r="OEG115" s="364"/>
      <c r="OEH115" s="364"/>
      <c r="OEI115" s="364"/>
      <c r="OEJ115" s="364"/>
      <c r="OEK115" s="364"/>
      <c r="OEL115" s="364"/>
      <c r="OEM115" s="364"/>
      <c r="OEN115" s="364"/>
      <c r="OEO115" s="364"/>
      <c r="OEP115" s="364"/>
      <c r="OEQ115" s="364"/>
      <c r="OER115" s="364"/>
      <c r="OES115" s="364"/>
      <c r="OET115" s="364"/>
      <c r="OEU115" s="364"/>
      <c r="OEV115" s="364"/>
      <c r="OEW115" s="364"/>
      <c r="OEX115" s="364"/>
      <c r="OEY115" s="364"/>
      <c r="OEZ115" s="364"/>
      <c r="OFA115" s="364"/>
      <c r="OFB115" s="364"/>
      <c r="OFC115" s="364"/>
      <c r="OFD115" s="364"/>
      <c r="OFE115" s="364"/>
      <c r="OFF115" s="364"/>
      <c r="OFG115" s="364"/>
      <c r="OFH115" s="364"/>
      <c r="OFI115" s="364"/>
      <c r="OFJ115" s="364"/>
      <c r="OFK115" s="364"/>
      <c r="OFL115" s="364"/>
      <c r="OFM115" s="364"/>
      <c r="OFN115" s="364"/>
      <c r="OFO115" s="364"/>
      <c r="OFP115" s="364"/>
      <c r="OFQ115" s="364"/>
      <c r="OFR115" s="364"/>
      <c r="OFS115" s="364"/>
      <c r="OFT115" s="364"/>
      <c r="OFU115" s="364"/>
      <c r="OFV115" s="364"/>
      <c r="OFW115" s="364"/>
      <c r="OFX115" s="364"/>
      <c r="OFY115" s="364"/>
      <c r="OFZ115" s="364"/>
      <c r="OGA115" s="364"/>
      <c r="OGB115" s="364"/>
      <c r="OGC115" s="364"/>
      <c r="OGD115" s="364"/>
      <c r="OGE115" s="364"/>
      <c r="OGF115" s="364"/>
      <c r="OGG115" s="364"/>
      <c r="OGH115" s="364"/>
      <c r="OGI115" s="364"/>
      <c r="OGJ115" s="364"/>
      <c r="OGK115" s="364"/>
      <c r="OGL115" s="364"/>
      <c r="OGM115" s="364"/>
      <c r="OGN115" s="364"/>
      <c r="OGO115" s="364"/>
      <c r="OGP115" s="364"/>
      <c r="OGQ115" s="364"/>
      <c r="OGR115" s="364"/>
      <c r="OGS115" s="364"/>
      <c r="OGT115" s="364"/>
      <c r="OGU115" s="364"/>
      <c r="OGV115" s="364"/>
      <c r="OGW115" s="364"/>
      <c r="OGX115" s="364"/>
      <c r="OGY115" s="364"/>
      <c r="OGZ115" s="364"/>
      <c r="OHA115" s="364"/>
      <c r="OHB115" s="364"/>
      <c r="OHC115" s="364"/>
      <c r="OHD115" s="364"/>
      <c r="OHE115" s="364"/>
      <c r="OHF115" s="364"/>
      <c r="OHG115" s="364"/>
      <c r="OHH115" s="364"/>
      <c r="OHI115" s="364"/>
      <c r="OHJ115" s="364"/>
      <c r="OHK115" s="364"/>
      <c r="OHL115" s="364"/>
      <c r="OHM115" s="364"/>
      <c r="OHN115" s="364"/>
      <c r="OHO115" s="364"/>
      <c r="OHP115" s="364"/>
      <c r="OHQ115" s="364"/>
      <c r="OHR115" s="364"/>
      <c r="OHS115" s="364"/>
      <c r="OHT115" s="364"/>
      <c r="OHU115" s="364"/>
      <c r="OHV115" s="364"/>
      <c r="OHW115" s="364"/>
      <c r="OHX115" s="364"/>
      <c r="OHY115" s="364"/>
      <c r="OHZ115" s="364"/>
      <c r="OIA115" s="364"/>
      <c r="OIB115" s="364"/>
      <c r="OIC115" s="364"/>
      <c r="OID115" s="364"/>
      <c r="OIE115" s="364"/>
      <c r="OIF115" s="364"/>
      <c r="OIG115" s="364"/>
      <c r="OIH115" s="364"/>
      <c r="OII115" s="364"/>
      <c r="OIJ115" s="364"/>
      <c r="OIK115" s="364"/>
      <c r="OIL115" s="364"/>
      <c r="OIM115" s="364"/>
      <c r="OIN115" s="364"/>
      <c r="OIO115" s="364"/>
      <c r="OIP115" s="364"/>
      <c r="OIQ115" s="364"/>
      <c r="OIR115" s="364"/>
      <c r="OIS115" s="364"/>
      <c r="OIT115" s="364"/>
      <c r="OIU115" s="364"/>
      <c r="OIV115" s="364"/>
      <c r="OIW115" s="364"/>
      <c r="OIX115" s="364"/>
      <c r="OIY115" s="364"/>
      <c r="OIZ115" s="364"/>
      <c r="OJA115" s="364"/>
      <c r="OJB115" s="364"/>
      <c r="OJC115" s="364"/>
      <c r="OJD115" s="364"/>
      <c r="OJE115" s="364"/>
      <c r="OJF115" s="364"/>
      <c r="OJG115" s="364"/>
      <c r="OJH115" s="364"/>
      <c r="OJI115" s="364"/>
      <c r="OJJ115" s="364"/>
      <c r="OJK115" s="364"/>
      <c r="OJL115" s="364"/>
      <c r="OJM115" s="364"/>
      <c r="OJN115" s="364"/>
      <c r="OJO115" s="364"/>
      <c r="OJP115" s="364"/>
      <c r="OJQ115" s="364"/>
      <c r="OJR115" s="364"/>
      <c r="OJS115" s="364"/>
      <c r="OJT115" s="364"/>
      <c r="OJU115" s="364"/>
      <c r="OJV115" s="364"/>
      <c r="OJW115" s="364"/>
      <c r="OJX115" s="364"/>
      <c r="OJY115" s="364"/>
      <c r="OJZ115" s="364"/>
      <c r="OKA115" s="364"/>
      <c r="OKB115" s="364"/>
      <c r="OKC115" s="364"/>
      <c r="OKD115" s="364"/>
      <c r="OKE115" s="364"/>
      <c r="OKF115" s="364"/>
      <c r="OKG115" s="364"/>
      <c r="OKH115" s="364"/>
      <c r="OKI115" s="364"/>
      <c r="OKJ115" s="364"/>
      <c r="OKK115" s="364"/>
      <c r="OKL115" s="364"/>
      <c r="OKM115" s="364"/>
      <c r="OKN115" s="364"/>
      <c r="OKO115" s="364"/>
      <c r="OKP115" s="364"/>
      <c r="OKQ115" s="364"/>
      <c r="OKR115" s="364"/>
      <c r="OKS115" s="364"/>
      <c r="OKT115" s="364"/>
      <c r="OKU115" s="364"/>
      <c r="OKV115" s="364"/>
      <c r="OKW115" s="364"/>
      <c r="OKX115" s="364"/>
      <c r="OKY115" s="364"/>
      <c r="OKZ115" s="364"/>
      <c r="OLA115" s="364"/>
      <c r="OLB115" s="364"/>
      <c r="OLC115" s="364"/>
      <c r="OLD115" s="364"/>
      <c r="OLE115" s="364"/>
      <c r="OLF115" s="364"/>
      <c r="OLG115" s="364"/>
      <c r="OLH115" s="364"/>
      <c r="OLI115" s="364"/>
      <c r="OLJ115" s="364"/>
      <c r="OLK115" s="364"/>
      <c r="OLL115" s="364"/>
      <c r="OLM115" s="364"/>
      <c r="OLN115" s="364"/>
      <c r="OLO115" s="364"/>
      <c r="OLP115" s="364"/>
      <c r="OLQ115" s="364"/>
      <c r="OLR115" s="364"/>
      <c r="OLS115" s="364"/>
      <c r="OLT115" s="364"/>
      <c r="OLU115" s="364"/>
      <c r="OLV115" s="364"/>
      <c r="OLW115" s="364"/>
      <c r="OLX115" s="364"/>
      <c r="OLY115" s="364"/>
      <c r="OLZ115" s="364"/>
      <c r="OMA115" s="364"/>
      <c r="OMB115" s="364"/>
      <c r="OMC115" s="364"/>
      <c r="OMD115" s="364"/>
      <c r="OME115" s="364"/>
      <c r="OMF115" s="364"/>
      <c r="OMG115" s="364"/>
      <c r="OMH115" s="364"/>
      <c r="OMI115" s="364"/>
      <c r="OMJ115" s="364"/>
      <c r="OMK115" s="364"/>
      <c r="OML115" s="364"/>
      <c r="OMM115" s="364"/>
      <c r="OMN115" s="364"/>
      <c r="OMO115" s="364"/>
      <c r="OMP115" s="364"/>
      <c r="OMQ115" s="364"/>
      <c r="OMR115" s="364"/>
      <c r="OMS115" s="364"/>
      <c r="OMT115" s="364"/>
      <c r="OMU115" s="364"/>
      <c r="OMV115" s="364"/>
      <c r="OMW115" s="364"/>
      <c r="OMX115" s="364"/>
      <c r="OMY115" s="364"/>
      <c r="OMZ115" s="364"/>
      <c r="ONA115" s="364"/>
      <c r="ONB115" s="364"/>
      <c r="ONC115" s="364"/>
      <c r="OND115" s="364"/>
      <c r="ONE115" s="364"/>
      <c r="ONF115" s="364"/>
      <c r="ONG115" s="364"/>
      <c r="ONH115" s="364"/>
      <c r="ONI115" s="364"/>
      <c r="ONJ115" s="364"/>
      <c r="ONK115" s="364"/>
      <c r="ONL115" s="364"/>
      <c r="ONM115" s="364"/>
      <c r="ONN115" s="364"/>
      <c r="ONO115" s="364"/>
      <c r="ONP115" s="364"/>
      <c r="ONQ115" s="364"/>
      <c r="ONR115" s="364"/>
      <c r="ONS115" s="364"/>
      <c r="ONT115" s="364"/>
      <c r="ONU115" s="364"/>
      <c r="ONV115" s="364"/>
      <c r="ONW115" s="364"/>
      <c r="ONX115" s="364"/>
      <c r="ONY115" s="364"/>
      <c r="ONZ115" s="364"/>
      <c r="OOA115" s="364"/>
      <c r="OOB115" s="364"/>
      <c r="OOC115" s="364"/>
      <c r="OOD115" s="364"/>
      <c r="OOE115" s="364"/>
      <c r="OOF115" s="364"/>
      <c r="OOG115" s="364"/>
      <c r="OOH115" s="364"/>
      <c r="OOI115" s="364"/>
      <c r="OOJ115" s="364"/>
      <c r="OOK115" s="364"/>
      <c r="OOL115" s="364"/>
      <c r="OOM115" s="364"/>
      <c r="OON115" s="364"/>
      <c r="OOO115" s="364"/>
      <c r="OOP115" s="364"/>
      <c r="OOQ115" s="364"/>
      <c r="OOR115" s="364"/>
      <c r="OOS115" s="364"/>
      <c r="OOT115" s="364"/>
      <c r="OOU115" s="364"/>
      <c r="OOV115" s="364"/>
      <c r="OOW115" s="364"/>
      <c r="OOX115" s="364"/>
      <c r="OOY115" s="364"/>
      <c r="OOZ115" s="364"/>
      <c r="OPA115" s="364"/>
      <c r="OPB115" s="364"/>
      <c r="OPC115" s="364"/>
      <c r="OPD115" s="364"/>
      <c r="OPE115" s="364"/>
      <c r="OPF115" s="364"/>
      <c r="OPG115" s="364"/>
      <c r="OPH115" s="364"/>
      <c r="OPI115" s="364"/>
      <c r="OPJ115" s="364"/>
      <c r="OPK115" s="364"/>
      <c r="OPL115" s="364"/>
      <c r="OPM115" s="364"/>
      <c r="OPN115" s="364"/>
      <c r="OPO115" s="364"/>
      <c r="OPP115" s="364"/>
      <c r="OPQ115" s="364"/>
      <c r="OPR115" s="364"/>
      <c r="OPS115" s="364"/>
      <c r="OPT115" s="364"/>
      <c r="OPU115" s="364"/>
      <c r="OPV115" s="364"/>
      <c r="OPW115" s="364"/>
      <c r="OPX115" s="364"/>
      <c r="OPY115" s="364"/>
      <c r="OPZ115" s="364"/>
      <c r="OQA115" s="364"/>
      <c r="OQB115" s="364"/>
      <c r="OQC115" s="364"/>
      <c r="OQD115" s="364"/>
      <c r="OQE115" s="364"/>
      <c r="OQF115" s="364"/>
      <c r="OQG115" s="364"/>
      <c r="OQH115" s="364"/>
      <c r="OQI115" s="364"/>
      <c r="OQJ115" s="364"/>
      <c r="OQK115" s="364"/>
      <c r="OQL115" s="364"/>
      <c r="OQM115" s="364"/>
      <c r="OQN115" s="364"/>
      <c r="OQO115" s="364"/>
      <c r="OQP115" s="364"/>
      <c r="OQQ115" s="364"/>
      <c r="OQR115" s="364"/>
      <c r="OQS115" s="364"/>
      <c r="OQT115" s="364"/>
      <c r="OQU115" s="364"/>
      <c r="OQV115" s="364"/>
      <c r="OQW115" s="364"/>
      <c r="OQX115" s="364"/>
      <c r="OQY115" s="364"/>
      <c r="OQZ115" s="364"/>
      <c r="ORA115" s="364"/>
      <c r="ORB115" s="364"/>
      <c r="ORC115" s="364"/>
      <c r="ORD115" s="364"/>
      <c r="ORE115" s="364"/>
      <c r="ORF115" s="364"/>
      <c r="ORG115" s="364"/>
      <c r="ORH115" s="364"/>
      <c r="ORI115" s="364"/>
      <c r="ORJ115" s="364"/>
      <c r="ORK115" s="364"/>
      <c r="ORL115" s="364"/>
      <c r="ORM115" s="364"/>
      <c r="ORN115" s="364"/>
      <c r="ORO115" s="364"/>
      <c r="ORP115" s="364"/>
      <c r="ORQ115" s="364"/>
      <c r="ORR115" s="364"/>
      <c r="ORS115" s="364"/>
      <c r="ORT115" s="364"/>
      <c r="ORU115" s="364"/>
      <c r="ORV115" s="364"/>
      <c r="ORW115" s="364"/>
      <c r="ORX115" s="364"/>
      <c r="ORY115" s="364"/>
      <c r="ORZ115" s="364"/>
      <c r="OSA115" s="364"/>
      <c r="OSB115" s="364"/>
      <c r="OSC115" s="364"/>
      <c r="OSD115" s="364"/>
      <c r="OSE115" s="364"/>
      <c r="OSF115" s="364"/>
      <c r="OSG115" s="364"/>
      <c r="OSH115" s="364"/>
      <c r="OSI115" s="364"/>
      <c r="OSJ115" s="364"/>
      <c r="OSK115" s="364"/>
      <c r="OSL115" s="364"/>
      <c r="OSM115" s="364"/>
      <c r="OSN115" s="364"/>
      <c r="OSO115" s="364"/>
      <c r="OSP115" s="364"/>
      <c r="OSQ115" s="364"/>
      <c r="OSR115" s="364"/>
      <c r="OSS115" s="364"/>
      <c r="OST115" s="364"/>
      <c r="OSU115" s="364"/>
      <c r="OSV115" s="364"/>
      <c r="OSW115" s="364"/>
      <c r="OSX115" s="364"/>
      <c r="OSY115" s="364"/>
      <c r="OSZ115" s="364"/>
      <c r="OTA115" s="364"/>
      <c r="OTB115" s="364"/>
      <c r="OTC115" s="364"/>
      <c r="OTD115" s="364"/>
      <c r="OTE115" s="364"/>
      <c r="OTF115" s="364"/>
      <c r="OTG115" s="364"/>
      <c r="OTH115" s="364"/>
      <c r="OTI115" s="364"/>
      <c r="OTJ115" s="364"/>
      <c r="OTK115" s="364"/>
      <c r="OTL115" s="364"/>
      <c r="OTM115" s="364"/>
      <c r="OTN115" s="364"/>
      <c r="OTO115" s="364"/>
      <c r="OTP115" s="364"/>
      <c r="OTQ115" s="364"/>
      <c r="OTR115" s="364"/>
      <c r="OTS115" s="364"/>
      <c r="OTT115" s="364"/>
      <c r="OTU115" s="364"/>
      <c r="OTV115" s="364"/>
      <c r="OTW115" s="364"/>
      <c r="OTX115" s="364"/>
      <c r="OTY115" s="364"/>
      <c r="OTZ115" s="364"/>
      <c r="OUA115" s="364"/>
      <c r="OUB115" s="364"/>
      <c r="OUC115" s="364"/>
      <c r="OUD115" s="364"/>
      <c r="OUE115" s="364"/>
      <c r="OUF115" s="364"/>
      <c r="OUG115" s="364"/>
      <c r="OUH115" s="364"/>
      <c r="OUI115" s="364"/>
      <c r="OUJ115" s="364"/>
      <c r="OUK115" s="364"/>
      <c r="OUL115" s="364"/>
      <c r="OUM115" s="364"/>
      <c r="OUN115" s="364"/>
      <c r="OUO115" s="364"/>
      <c r="OUP115" s="364"/>
      <c r="OUQ115" s="364"/>
      <c r="OUR115" s="364"/>
      <c r="OUS115" s="364"/>
      <c r="OUT115" s="364"/>
      <c r="OUU115" s="364"/>
      <c r="OUV115" s="364"/>
      <c r="OUW115" s="364"/>
      <c r="OUX115" s="364"/>
      <c r="OUY115" s="364"/>
      <c r="OUZ115" s="364"/>
      <c r="OVA115" s="364"/>
      <c r="OVB115" s="364"/>
      <c r="OVC115" s="364"/>
      <c r="OVD115" s="364"/>
      <c r="OVE115" s="364"/>
      <c r="OVF115" s="364"/>
      <c r="OVG115" s="364"/>
      <c r="OVH115" s="364"/>
      <c r="OVI115" s="364"/>
      <c r="OVJ115" s="364"/>
      <c r="OVK115" s="364"/>
      <c r="OVL115" s="364"/>
      <c r="OVM115" s="364"/>
      <c r="OVN115" s="364"/>
      <c r="OVO115" s="364"/>
      <c r="OVP115" s="364"/>
      <c r="OVQ115" s="364"/>
      <c r="OVR115" s="364"/>
      <c r="OVS115" s="364"/>
      <c r="OVT115" s="364"/>
      <c r="OVU115" s="364"/>
      <c r="OVV115" s="364"/>
      <c r="OVW115" s="364"/>
      <c r="OVX115" s="364"/>
      <c r="OVY115" s="364"/>
      <c r="OVZ115" s="364"/>
      <c r="OWA115" s="364"/>
      <c r="OWB115" s="364"/>
      <c r="OWC115" s="364"/>
      <c r="OWD115" s="364"/>
      <c r="OWE115" s="364"/>
      <c r="OWF115" s="364"/>
      <c r="OWG115" s="364"/>
      <c r="OWH115" s="364"/>
      <c r="OWI115" s="364"/>
      <c r="OWJ115" s="364"/>
      <c r="OWK115" s="364"/>
      <c r="OWL115" s="364"/>
      <c r="OWM115" s="364"/>
      <c r="OWN115" s="364"/>
      <c r="OWO115" s="364"/>
      <c r="OWP115" s="364"/>
      <c r="OWQ115" s="364"/>
      <c r="OWR115" s="364"/>
      <c r="OWS115" s="364"/>
      <c r="OWT115" s="364"/>
      <c r="OWU115" s="364"/>
      <c r="OWV115" s="364"/>
      <c r="OWW115" s="364"/>
      <c r="OWX115" s="364"/>
      <c r="OWY115" s="364"/>
      <c r="OWZ115" s="364"/>
      <c r="OXA115" s="364"/>
      <c r="OXB115" s="364"/>
      <c r="OXC115" s="364"/>
      <c r="OXD115" s="364"/>
      <c r="OXE115" s="364"/>
      <c r="OXF115" s="364"/>
      <c r="OXG115" s="364"/>
      <c r="OXH115" s="364"/>
      <c r="OXI115" s="364"/>
      <c r="OXJ115" s="364"/>
      <c r="OXK115" s="364"/>
      <c r="OXL115" s="364"/>
      <c r="OXM115" s="364"/>
      <c r="OXN115" s="364"/>
      <c r="OXO115" s="364"/>
      <c r="OXP115" s="364"/>
      <c r="OXQ115" s="364"/>
      <c r="OXR115" s="364"/>
      <c r="OXS115" s="364"/>
      <c r="OXT115" s="364"/>
      <c r="OXU115" s="364"/>
      <c r="OXV115" s="364"/>
      <c r="OXW115" s="364"/>
      <c r="OXX115" s="364"/>
      <c r="OXY115" s="364"/>
      <c r="OXZ115" s="364"/>
      <c r="OYA115" s="364"/>
      <c r="OYB115" s="364"/>
      <c r="OYC115" s="364"/>
      <c r="OYD115" s="364"/>
      <c r="OYE115" s="364"/>
      <c r="OYF115" s="364"/>
      <c r="OYG115" s="364"/>
      <c r="OYH115" s="364"/>
      <c r="OYI115" s="364"/>
      <c r="OYJ115" s="364"/>
      <c r="OYK115" s="364"/>
      <c r="OYL115" s="364"/>
      <c r="OYM115" s="364"/>
      <c r="OYN115" s="364"/>
      <c r="OYO115" s="364"/>
      <c r="OYP115" s="364"/>
      <c r="OYQ115" s="364"/>
      <c r="OYR115" s="364"/>
      <c r="OYS115" s="364"/>
      <c r="OYT115" s="364"/>
      <c r="OYU115" s="364"/>
      <c r="OYV115" s="364"/>
      <c r="OYW115" s="364"/>
      <c r="OYX115" s="364"/>
      <c r="OYY115" s="364"/>
      <c r="OYZ115" s="364"/>
      <c r="OZA115" s="364"/>
      <c r="OZB115" s="364"/>
      <c r="OZC115" s="364"/>
      <c r="OZD115" s="364"/>
      <c r="OZE115" s="364"/>
      <c r="OZF115" s="364"/>
      <c r="OZG115" s="364"/>
      <c r="OZH115" s="364"/>
      <c r="OZI115" s="364"/>
      <c r="OZJ115" s="364"/>
      <c r="OZK115" s="364"/>
      <c r="OZL115" s="364"/>
      <c r="OZM115" s="364"/>
      <c r="OZN115" s="364"/>
      <c r="OZO115" s="364"/>
      <c r="OZP115" s="364"/>
      <c r="OZQ115" s="364"/>
      <c r="OZR115" s="364"/>
      <c r="OZS115" s="364"/>
      <c r="OZT115" s="364"/>
      <c r="OZU115" s="364"/>
      <c r="OZV115" s="364"/>
      <c r="OZW115" s="364"/>
      <c r="OZX115" s="364"/>
      <c r="OZY115" s="364"/>
      <c r="OZZ115" s="364"/>
      <c r="PAA115" s="364"/>
      <c r="PAB115" s="364"/>
      <c r="PAC115" s="364"/>
      <c r="PAD115" s="364"/>
      <c r="PAE115" s="364"/>
      <c r="PAF115" s="364"/>
      <c r="PAG115" s="364"/>
      <c r="PAH115" s="364"/>
      <c r="PAI115" s="364"/>
      <c r="PAJ115" s="364"/>
      <c r="PAK115" s="364"/>
      <c r="PAL115" s="364"/>
      <c r="PAM115" s="364"/>
      <c r="PAN115" s="364"/>
      <c r="PAO115" s="364"/>
      <c r="PAP115" s="364"/>
      <c r="PAQ115" s="364"/>
      <c r="PAR115" s="364"/>
      <c r="PAS115" s="364"/>
      <c r="PAT115" s="364"/>
      <c r="PAU115" s="364"/>
      <c r="PAV115" s="364"/>
      <c r="PAW115" s="364"/>
      <c r="PAX115" s="364"/>
      <c r="PAY115" s="364"/>
      <c r="PAZ115" s="364"/>
      <c r="PBA115" s="364"/>
      <c r="PBB115" s="364"/>
      <c r="PBC115" s="364"/>
      <c r="PBD115" s="364"/>
      <c r="PBE115" s="364"/>
      <c r="PBF115" s="364"/>
      <c r="PBG115" s="364"/>
      <c r="PBH115" s="364"/>
      <c r="PBI115" s="364"/>
      <c r="PBJ115" s="364"/>
      <c r="PBK115" s="364"/>
      <c r="PBL115" s="364"/>
      <c r="PBM115" s="364"/>
      <c r="PBN115" s="364"/>
      <c r="PBO115" s="364"/>
      <c r="PBP115" s="364"/>
      <c r="PBQ115" s="364"/>
      <c r="PBR115" s="364"/>
      <c r="PBS115" s="364"/>
      <c r="PBT115" s="364"/>
      <c r="PBU115" s="364"/>
      <c r="PBV115" s="364"/>
      <c r="PBW115" s="364"/>
      <c r="PBX115" s="364"/>
      <c r="PBY115" s="364"/>
      <c r="PBZ115" s="364"/>
      <c r="PCA115" s="364"/>
      <c r="PCB115" s="364"/>
      <c r="PCC115" s="364"/>
      <c r="PCD115" s="364"/>
      <c r="PCE115" s="364"/>
      <c r="PCF115" s="364"/>
      <c r="PCG115" s="364"/>
      <c r="PCH115" s="364"/>
      <c r="PCI115" s="364"/>
      <c r="PCJ115" s="364"/>
      <c r="PCK115" s="364"/>
      <c r="PCL115" s="364"/>
      <c r="PCM115" s="364"/>
      <c r="PCN115" s="364"/>
      <c r="PCO115" s="364"/>
      <c r="PCP115" s="364"/>
      <c r="PCQ115" s="364"/>
      <c r="PCR115" s="364"/>
      <c r="PCS115" s="364"/>
      <c r="PCT115" s="364"/>
      <c r="PCU115" s="364"/>
      <c r="PCV115" s="364"/>
      <c r="PCW115" s="364"/>
      <c r="PCX115" s="364"/>
      <c r="PCY115" s="364"/>
      <c r="PCZ115" s="364"/>
      <c r="PDA115" s="364"/>
      <c r="PDB115" s="364"/>
      <c r="PDC115" s="364"/>
      <c r="PDD115" s="364"/>
      <c r="PDE115" s="364"/>
      <c r="PDF115" s="364"/>
      <c r="PDG115" s="364"/>
      <c r="PDH115" s="364"/>
      <c r="PDI115" s="364"/>
      <c r="PDJ115" s="364"/>
      <c r="PDK115" s="364"/>
      <c r="PDL115" s="364"/>
      <c r="PDM115" s="364"/>
      <c r="PDN115" s="364"/>
      <c r="PDO115" s="364"/>
      <c r="PDP115" s="364"/>
      <c r="PDQ115" s="364"/>
      <c r="PDR115" s="364"/>
      <c r="PDS115" s="364"/>
      <c r="PDT115" s="364"/>
      <c r="PDU115" s="364"/>
      <c r="PDV115" s="364"/>
      <c r="PDW115" s="364"/>
      <c r="PDX115" s="364"/>
      <c r="PDY115" s="364"/>
      <c r="PDZ115" s="364"/>
      <c r="PEA115" s="364"/>
      <c r="PEB115" s="364"/>
      <c r="PEC115" s="364"/>
      <c r="PED115" s="364"/>
      <c r="PEE115" s="364"/>
      <c r="PEF115" s="364"/>
      <c r="PEG115" s="364"/>
      <c r="PEH115" s="364"/>
      <c r="PEI115" s="364"/>
      <c r="PEJ115" s="364"/>
      <c r="PEK115" s="364"/>
      <c r="PEL115" s="364"/>
      <c r="PEM115" s="364"/>
      <c r="PEN115" s="364"/>
      <c r="PEO115" s="364"/>
      <c r="PEP115" s="364"/>
      <c r="PEQ115" s="364"/>
      <c r="PER115" s="364"/>
      <c r="PES115" s="364"/>
      <c r="PET115" s="364"/>
      <c r="PEU115" s="364"/>
      <c r="PEV115" s="364"/>
      <c r="PEW115" s="364"/>
      <c r="PEX115" s="364"/>
      <c r="PEY115" s="364"/>
      <c r="PEZ115" s="364"/>
      <c r="PFA115" s="364"/>
      <c r="PFB115" s="364"/>
      <c r="PFC115" s="364"/>
      <c r="PFD115" s="364"/>
      <c r="PFE115" s="364"/>
      <c r="PFF115" s="364"/>
      <c r="PFG115" s="364"/>
      <c r="PFH115" s="364"/>
      <c r="PFI115" s="364"/>
      <c r="PFJ115" s="364"/>
      <c r="PFK115" s="364"/>
      <c r="PFL115" s="364"/>
      <c r="PFM115" s="364"/>
      <c r="PFN115" s="364"/>
      <c r="PFO115" s="364"/>
      <c r="PFP115" s="364"/>
      <c r="PFQ115" s="364"/>
      <c r="PFR115" s="364"/>
      <c r="PFS115" s="364"/>
      <c r="PFT115" s="364"/>
      <c r="PFU115" s="364"/>
      <c r="PFV115" s="364"/>
      <c r="PFW115" s="364"/>
      <c r="PFX115" s="364"/>
      <c r="PFY115" s="364"/>
      <c r="PFZ115" s="364"/>
      <c r="PGA115" s="364"/>
      <c r="PGB115" s="364"/>
      <c r="PGC115" s="364"/>
      <c r="PGD115" s="364"/>
      <c r="PGE115" s="364"/>
      <c r="PGF115" s="364"/>
      <c r="PGG115" s="364"/>
      <c r="PGH115" s="364"/>
      <c r="PGI115" s="364"/>
      <c r="PGJ115" s="364"/>
      <c r="PGK115" s="364"/>
      <c r="PGL115" s="364"/>
      <c r="PGM115" s="364"/>
      <c r="PGN115" s="364"/>
      <c r="PGO115" s="364"/>
      <c r="PGP115" s="364"/>
      <c r="PGQ115" s="364"/>
      <c r="PGR115" s="364"/>
      <c r="PGS115" s="364"/>
      <c r="PGT115" s="364"/>
      <c r="PGU115" s="364"/>
      <c r="PGV115" s="364"/>
      <c r="PGW115" s="364"/>
      <c r="PGX115" s="364"/>
      <c r="PGY115" s="364"/>
      <c r="PGZ115" s="364"/>
      <c r="PHA115" s="364"/>
      <c r="PHB115" s="364"/>
      <c r="PHC115" s="364"/>
      <c r="PHD115" s="364"/>
      <c r="PHE115" s="364"/>
      <c r="PHF115" s="364"/>
      <c r="PHG115" s="364"/>
      <c r="PHH115" s="364"/>
      <c r="PHI115" s="364"/>
      <c r="PHJ115" s="364"/>
      <c r="PHK115" s="364"/>
      <c r="PHL115" s="364"/>
      <c r="PHM115" s="364"/>
      <c r="PHN115" s="364"/>
      <c r="PHO115" s="364"/>
      <c r="PHP115" s="364"/>
      <c r="PHQ115" s="364"/>
      <c r="PHR115" s="364"/>
      <c r="PHS115" s="364"/>
      <c r="PHT115" s="364"/>
      <c r="PHU115" s="364"/>
      <c r="PHV115" s="364"/>
      <c r="PHW115" s="364"/>
      <c r="PHX115" s="364"/>
      <c r="PHY115" s="364"/>
      <c r="PHZ115" s="364"/>
      <c r="PIA115" s="364"/>
      <c r="PIB115" s="364"/>
      <c r="PIC115" s="364"/>
      <c r="PID115" s="364"/>
      <c r="PIE115" s="364"/>
      <c r="PIF115" s="364"/>
      <c r="PIG115" s="364"/>
      <c r="PIH115" s="364"/>
      <c r="PII115" s="364"/>
      <c r="PIJ115" s="364"/>
      <c r="PIK115" s="364"/>
      <c r="PIL115" s="364"/>
      <c r="PIM115" s="364"/>
      <c r="PIN115" s="364"/>
      <c r="PIO115" s="364"/>
      <c r="PIP115" s="364"/>
      <c r="PIQ115" s="364"/>
      <c r="PIR115" s="364"/>
      <c r="PIS115" s="364"/>
      <c r="PIT115" s="364"/>
      <c r="PIU115" s="364"/>
      <c r="PIV115" s="364"/>
      <c r="PIW115" s="364"/>
      <c r="PIX115" s="364"/>
      <c r="PIY115" s="364"/>
      <c r="PIZ115" s="364"/>
      <c r="PJA115" s="364"/>
      <c r="PJB115" s="364"/>
      <c r="PJC115" s="364"/>
      <c r="PJD115" s="364"/>
      <c r="PJE115" s="364"/>
      <c r="PJF115" s="364"/>
      <c r="PJG115" s="364"/>
      <c r="PJH115" s="364"/>
      <c r="PJI115" s="364"/>
      <c r="PJJ115" s="364"/>
      <c r="PJK115" s="364"/>
      <c r="PJL115" s="364"/>
      <c r="PJM115" s="364"/>
      <c r="PJN115" s="364"/>
      <c r="PJO115" s="364"/>
      <c r="PJP115" s="364"/>
      <c r="PJQ115" s="364"/>
      <c r="PJR115" s="364"/>
      <c r="PJS115" s="364"/>
      <c r="PJT115" s="364"/>
      <c r="PJU115" s="364"/>
      <c r="PJV115" s="364"/>
      <c r="PJW115" s="364"/>
      <c r="PJX115" s="364"/>
      <c r="PJY115" s="364"/>
      <c r="PJZ115" s="364"/>
      <c r="PKA115" s="364"/>
      <c r="PKB115" s="364"/>
      <c r="PKC115" s="364"/>
      <c r="PKD115" s="364"/>
      <c r="PKE115" s="364"/>
      <c r="PKF115" s="364"/>
      <c r="PKG115" s="364"/>
      <c r="PKH115" s="364"/>
      <c r="PKI115" s="364"/>
      <c r="PKJ115" s="364"/>
      <c r="PKK115" s="364"/>
      <c r="PKL115" s="364"/>
      <c r="PKM115" s="364"/>
      <c r="PKN115" s="364"/>
      <c r="PKO115" s="364"/>
      <c r="PKP115" s="364"/>
      <c r="PKQ115" s="364"/>
      <c r="PKR115" s="364"/>
      <c r="PKS115" s="364"/>
      <c r="PKT115" s="364"/>
      <c r="PKU115" s="364"/>
      <c r="PKV115" s="364"/>
      <c r="PKW115" s="364"/>
      <c r="PKX115" s="364"/>
      <c r="PKY115" s="364"/>
      <c r="PKZ115" s="364"/>
      <c r="PLA115" s="364"/>
      <c r="PLB115" s="364"/>
      <c r="PLC115" s="364"/>
      <c r="PLD115" s="364"/>
      <c r="PLE115" s="364"/>
      <c r="PLF115" s="364"/>
      <c r="PLG115" s="364"/>
      <c r="PLH115" s="364"/>
      <c r="PLI115" s="364"/>
      <c r="PLJ115" s="364"/>
      <c r="PLK115" s="364"/>
      <c r="PLL115" s="364"/>
      <c r="PLM115" s="364"/>
      <c r="PLN115" s="364"/>
      <c r="PLO115" s="364"/>
      <c r="PLP115" s="364"/>
      <c r="PLQ115" s="364"/>
      <c r="PLR115" s="364"/>
      <c r="PLS115" s="364"/>
      <c r="PLT115" s="364"/>
      <c r="PLU115" s="364"/>
      <c r="PLV115" s="364"/>
      <c r="PLW115" s="364"/>
      <c r="PLX115" s="364"/>
      <c r="PLY115" s="364"/>
      <c r="PLZ115" s="364"/>
      <c r="PMA115" s="364"/>
      <c r="PMB115" s="364"/>
      <c r="PMC115" s="364"/>
      <c r="PMD115" s="364"/>
      <c r="PME115" s="364"/>
      <c r="PMF115" s="364"/>
      <c r="PMG115" s="364"/>
      <c r="PMH115" s="364"/>
      <c r="PMI115" s="364"/>
      <c r="PMJ115" s="364"/>
      <c r="PMK115" s="364"/>
      <c r="PML115" s="364"/>
      <c r="PMM115" s="364"/>
      <c r="PMN115" s="364"/>
      <c r="PMO115" s="364"/>
      <c r="PMP115" s="364"/>
      <c r="PMQ115" s="364"/>
      <c r="PMR115" s="364"/>
      <c r="PMS115" s="364"/>
      <c r="PMT115" s="364"/>
      <c r="PMU115" s="364"/>
      <c r="PMV115" s="364"/>
      <c r="PMW115" s="364"/>
      <c r="PMX115" s="364"/>
      <c r="PMY115" s="364"/>
      <c r="PMZ115" s="364"/>
      <c r="PNA115" s="364"/>
      <c r="PNB115" s="364"/>
      <c r="PNC115" s="364"/>
      <c r="PND115" s="364"/>
      <c r="PNE115" s="364"/>
      <c r="PNF115" s="364"/>
      <c r="PNG115" s="364"/>
      <c r="PNH115" s="364"/>
      <c r="PNI115" s="364"/>
      <c r="PNJ115" s="364"/>
      <c r="PNK115" s="364"/>
      <c r="PNL115" s="364"/>
      <c r="PNM115" s="364"/>
      <c r="PNN115" s="364"/>
      <c r="PNO115" s="364"/>
      <c r="PNP115" s="364"/>
      <c r="PNQ115" s="364"/>
      <c r="PNR115" s="364"/>
      <c r="PNS115" s="364"/>
      <c r="PNT115" s="364"/>
      <c r="PNU115" s="364"/>
      <c r="PNV115" s="364"/>
      <c r="PNW115" s="364"/>
      <c r="PNX115" s="364"/>
      <c r="PNY115" s="364"/>
      <c r="PNZ115" s="364"/>
      <c r="POA115" s="364"/>
      <c r="POB115" s="364"/>
      <c r="POC115" s="364"/>
      <c r="POD115" s="364"/>
      <c r="POE115" s="364"/>
      <c r="POF115" s="364"/>
      <c r="POG115" s="364"/>
      <c r="POH115" s="364"/>
      <c r="POI115" s="364"/>
      <c r="POJ115" s="364"/>
      <c r="POK115" s="364"/>
      <c r="POL115" s="364"/>
      <c r="POM115" s="364"/>
      <c r="PON115" s="364"/>
      <c r="POO115" s="364"/>
      <c r="POP115" s="364"/>
      <c r="POQ115" s="364"/>
      <c r="POR115" s="364"/>
      <c r="POS115" s="364"/>
      <c r="POT115" s="364"/>
      <c r="POU115" s="364"/>
      <c r="POV115" s="364"/>
      <c r="POW115" s="364"/>
      <c r="POX115" s="364"/>
      <c r="POY115" s="364"/>
      <c r="POZ115" s="364"/>
      <c r="PPA115" s="364"/>
      <c r="PPB115" s="364"/>
      <c r="PPC115" s="364"/>
      <c r="PPD115" s="364"/>
      <c r="PPE115" s="364"/>
      <c r="PPF115" s="364"/>
      <c r="PPG115" s="364"/>
      <c r="PPH115" s="364"/>
      <c r="PPI115" s="364"/>
      <c r="PPJ115" s="364"/>
      <c r="PPK115" s="364"/>
      <c r="PPL115" s="364"/>
      <c r="PPM115" s="364"/>
      <c r="PPN115" s="364"/>
      <c r="PPO115" s="364"/>
      <c r="PPP115" s="364"/>
      <c r="PPQ115" s="364"/>
      <c r="PPR115" s="364"/>
      <c r="PPS115" s="364"/>
      <c r="PPT115" s="364"/>
      <c r="PPU115" s="364"/>
      <c r="PPV115" s="364"/>
      <c r="PPW115" s="364"/>
      <c r="PPX115" s="364"/>
      <c r="PPY115" s="364"/>
      <c r="PPZ115" s="364"/>
      <c r="PQA115" s="364"/>
      <c r="PQB115" s="364"/>
      <c r="PQC115" s="364"/>
      <c r="PQD115" s="364"/>
      <c r="PQE115" s="364"/>
      <c r="PQF115" s="364"/>
      <c r="PQG115" s="364"/>
      <c r="PQH115" s="364"/>
      <c r="PQI115" s="364"/>
      <c r="PQJ115" s="364"/>
      <c r="PQK115" s="364"/>
      <c r="PQL115" s="364"/>
      <c r="PQM115" s="364"/>
      <c r="PQN115" s="364"/>
      <c r="PQO115" s="364"/>
      <c r="PQP115" s="364"/>
      <c r="PQQ115" s="364"/>
      <c r="PQR115" s="364"/>
      <c r="PQS115" s="364"/>
      <c r="PQT115" s="364"/>
      <c r="PQU115" s="364"/>
      <c r="PQV115" s="364"/>
      <c r="PQW115" s="364"/>
      <c r="PQX115" s="364"/>
      <c r="PQY115" s="364"/>
      <c r="PQZ115" s="364"/>
      <c r="PRA115" s="364"/>
      <c r="PRB115" s="364"/>
      <c r="PRC115" s="364"/>
      <c r="PRD115" s="364"/>
      <c r="PRE115" s="364"/>
      <c r="PRF115" s="364"/>
      <c r="PRG115" s="364"/>
      <c r="PRH115" s="364"/>
      <c r="PRI115" s="364"/>
      <c r="PRJ115" s="364"/>
      <c r="PRK115" s="364"/>
      <c r="PRL115" s="364"/>
      <c r="PRM115" s="364"/>
      <c r="PRN115" s="364"/>
      <c r="PRO115" s="364"/>
      <c r="PRP115" s="364"/>
      <c r="PRQ115" s="364"/>
      <c r="PRR115" s="364"/>
      <c r="PRS115" s="364"/>
      <c r="PRT115" s="364"/>
      <c r="PRU115" s="364"/>
      <c r="PRV115" s="364"/>
      <c r="PRW115" s="364"/>
      <c r="PRX115" s="364"/>
      <c r="PRY115" s="364"/>
      <c r="PRZ115" s="364"/>
      <c r="PSA115" s="364"/>
      <c r="PSB115" s="364"/>
      <c r="PSC115" s="364"/>
      <c r="PSD115" s="364"/>
      <c r="PSE115" s="364"/>
      <c r="PSF115" s="364"/>
      <c r="PSG115" s="364"/>
      <c r="PSH115" s="364"/>
      <c r="PSI115" s="364"/>
      <c r="PSJ115" s="364"/>
      <c r="PSK115" s="364"/>
      <c r="PSL115" s="364"/>
      <c r="PSM115" s="364"/>
      <c r="PSN115" s="364"/>
      <c r="PSO115" s="364"/>
      <c r="PSP115" s="364"/>
      <c r="PSQ115" s="364"/>
      <c r="PSR115" s="364"/>
      <c r="PSS115" s="364"/>
      <c r="PST115" s="364"/>
      <c r="PSU115" s="364"/>
      <c r="PSV115" s="364"/>
      <c r="PSW115" s="364"/>
      <c r="PSX115" s="364"/>
      <c r="PSY115" s="364"/>
      <c r="PSZ115" s="364"/>
      <c r="PTA115" s="364"/>
      <c r="PTB115" s="364"/>
      <c r="PTC115" s="364"/>
      <c r="PTD115" s="364"/>
      <c r="PTE115" s="364"/>
      <c r="PTF115" s="364"/>
      <c r="PTG115" s="364"/>
      <c r="PTH115" s="364"/>
      <c r="PTI115" s="364"/>
      <c r="PTJ115" s="364"/>
      <c r="PTK115" s="364"/>
      <c r="PTL115" s="364"/>
      <c r="PTM115" s="364"/>
      <c r="PTN115" s="364"/>
      <c r="PTO115" s="364"/>
      <c r="PTP115" s="364"/>
      <c r="PTQ115" s="364"/>
      <c r="PTR115" s="364"/>
      <c r="PTS115" s="364"/>
      <c r="PTT115" s="364"/>
      <c r="PTU115" s="364"/>
      <c r="PTV115" s="364"/>
      <c r="PTW115" s="364"/>
      <c r="PTX115" s="364"/>
      <c r="PTY115" s="364"/>
      <c r="PTZ115" s="364"/>
      <c r="PUA115" s="364"/>
      <c r="PUB115" s="364"/>
      <c r="PUC115" s="364"/>
      <c r="PUD115" s="364"/>
      <c r="PUE115" s="364"/>
      <c r="PUF115" s="364"/>
      <c r="PUG115" s="364"/>
      <c r="PUH115" s="364"/>
      <c r="PUI115" s="364"/>
      <c r="PUJ115" s="364"/>
      <c r="PUK115" s="364"/>
      <c r="PUL115" s="364"/>
      <c r="PUM115" s="364"/>
      <c r="PUN115" s="364"/>
      <c r="PUO115" s="364"/>
      <c r="PUP115" s="364"/>
      <c r="PUQ115" s="364"/>
      <c r="PUR115" s="364"/>
      <c r="PUS115" s="364"/>
      <c r="PUT115" s="364"/>
      <c r="PUU115" s="364"/>
      <c r="PUV115" s="364"/>
      <c r="PUW115" s="364"/>
      <c r="PUX115" s="364"/>
      <c r="PUY115" s="364"/>
      <c r="PUZ115" s="364"/>
      <c r="PVA115" s="364"/>
      <c r="PVB115" s="364"/>
      <c r="PVC115" s="364"/>
      <c r="PVD115" s="364"/>
      <c r="PVE115" s="364"/>
      <c r="PVF115" s="364"/>
      <c r="PVG115" s="364"/>
      <c r="PVH115" s="364"/>
      <c r="PVI115" s="364"/>
      <c r="PVJ115" s="364"/>
      <c r="PVK115" s="364"/>
      <c r="PVL115" s="364"/>
      <c r="PVM115" s="364"/>
      <c r="PVN115" s="364"/>
      <c r="PVO115" s="364"/>
      <c r="PVP115" s="364"/>
      <c r="PVQ115" s="364"/>
      <c r="PVR115" s="364"/>
      <c r="PVS115" s="364"/>
      <c r="PVT115" s="364"/>
      <c r="PVU115" s="364"/>
      <c r="PVV115" s="364"/>
      <c r="PVW115" s="364"/>
      <c r="PVX115" s="364"/>
      <c r="PVY115" s="364"/>
      <c r="PVZ115" s="364"/>
      <c r="PWA115" s="364"/>
      <c r="PWB115" s="364"/>
      <c r="PWC115" s="364"/>
      <c r="PWD115" s="364"/>
      <c r="PWE115" s="364"/>
      <c r="PWF115" s="364"/>
      <c r="PWG115" s="364"/>
      <c r="PWH115" s="364"/>
      <c r="PWI115" s="364"/>
      <c r="PWJ115" s="364"/>
      <c r="PWK115" s="364"/>
      <c r="PWL115" s="364"/>
      <c r="PWM115" s="364"/>
      <c r="PWN115" s="364"/>
      <c r="PWO115" s="364"/>
      <c r="PWP115" s="364"/>
      <c r="PWQ115" s="364"/>
      <c r="PWR115" s="364"/>
      <c r="PWS115" s="364"/>
      <c r="PWT115" s="364"/>
      <c r="PWU115" s="364"/>
      <c r="PWV115" s="364"/>
      <c r="PWW115" s="364"/>
      <c r="PWX115" s="364"/>
      <c r="PWY115" s="364"/>
      <c r="PWZ115" s="364"/>
      <c r="PXA115" s="364"/>
      <c r="PXB115" s="364"/>
      <c r="PXC115" s="364"/>
      <c r="PXD115" s="364"/>
      <c r="PXE115" s="364"/>
      <c r="PXF115" s="364"/>
      <c r="PXG115" s="364"/>
      <c r="PXH115" s="364"/>
      <c r="PXI115" s="364"/>
      <c r="PXJ115" s="364"/>
      <c r="PXK115" s="364"/>
      <c r="PXL115" s="364"/>
      <c r="PXM115" s="364"/>
      <c r="PXN115" s="364"/>
      <c r="PXO115" s="364"/>
      <c r="PXP115" s="364"/>
      <c r="PXQ115" s="364"/>
      <c r="PXR115" s="364"/>
      <c r="PXS115" s="364"/>
      <c r="PXT115" s="364"/>
      <c r="PXU115" s="364"/>
      <c r="PXV115" s="364"/>
      <c r="PXW115" s="364"/>
      <c r="PXX115" s="364"/>
      <c r="PXY115" s="364"/>
      <c r="PXZ115" s="364"/>
      <c r="PYA115" s="364"/>
      <c r="PYB115" s="364"/>
      <c r="PYC115" s="364"/>
      <c r="PYD115" s="364"/>
      <c r="PYE115" s="364"/>
      <c r="PYF115" s="364"/>
      <c r="PYG115" s="364"/>
      <c r="PYH115" s="364"/>
      <c r="PYI115" s="364"/>
      <c r="PYJ115" s="364"/>
      <c r="PYK115" s="364"/>
      <c r="PYL115" s="364"/>
      <c r="PYM115" s="364"/>
      <c r="PYN115" s="364"/>
      <c r="PYO115" s="364"/>
      <c r="PYP115" s="364"/>
      <c r="PYQ115" s="364"/>
      <c r="PYR115" s="364"/>
      <c r="PYS115" s="364"/>
      <c r="PYT115" s="364"/>
      <c r="PYU115" s="364"/>
      <c r="PYV115" s="364"/>
      <c r="PYW115" s="364"/>
      <c r="PYX115" s="364"/>
      <c r="PYY115" s="364"/>
      <c r="PYZ115" s="364"/>
      <c r="PZA115" s="364"/>
      <c r="PZB115" s="364"/>
      <c r="PZC115" s="364"/>
      <c r="PZD115" s="364"/>
      <c r="PZE115" s="364"/>
      <c r="PZF115" s="364"/>
      <c r="PZG115" s="364"/>
      <c r="PZH115" s="364"/>
      <c r="PZI115" s="364"/>
      <c r="PZJ115" s="364"/>
      <c r="PZK115" s="364"/>
      <c r="PZL115" s="364"/>
      <c r="PZM115" s="364"/>
      <c r="PZN115" s="364"/>
      <c r="PZO115" s="364"/>
      <c r="PZP115" s="364"/>
      <c r="PZQ115" s="364"/>
      <c r="PZR115" s="364"/>
      <c r="PZS115" s="364"/>
      <c r="PZT115" s="364"/>
      <c r="PZU115" s="364"/>
      <c r="PZV115" s="364"/>
      <c r="PZW115" s="364"/>
      <c r="PZX115" s="364"/>
      <c r="PZY115" s="364"/>
      <c r="PZZ115" s="364"/>
      <c r="QAA115" s="364"/>
      <c r="QAB115" s="364"/>
      <c r="QAC115" s="364"/>
      <c r="QAD115" s="364"/>
      <c r="QAE115" s="364"/>
      <c r="QAF115" s="364"/>
      <c r="QAG115" s="364"/>
      <c r="QAH115" s="364"/>
      <c r="QAI115" s="364"/>
      <c r="QAJ115" s="364"/>
      <c r="QAK115" s="364"/>
      <c r="QAL115" s="364"/>
      <c r="QAM115" s="364"/>
      <c r="QAN115" s="364"/>
      <c r="QAO115" s="364"/>
      <c r="QAP115" s="364"/>
      <c r="QAQ115" s="364"/>
      <c r="QAR115" s="364"/>
      <c r="QAS115" s="364"/>
      <c r="QAT115" s="364"/>
      <c r="QAU115" s="364"/>
      <c r="QAV115" s="364"/>
      <c r="QAW115" s="364"/>
      <c r="QAX115" s="364"/>
      <c r="QAY115" s="364"/>
      <c r="QAZ115" s="364"/>
      <c r="QBA115" s="364"/>
      <c r="QBB115" s="364"/>
      <c r="QBC115" s="364"/>
      <c r="QBD115" s="364"/>
      <c r="QBE115" s="364"/>
      <c r="QBF115" s="364"/>
      <c r="QBG115" s="364"/>
      <c r="QBH115" s="364"/>
      <c r="QBI115" s="364"/>
      <c r="QBJ115" s="364"/>
      <c r="QBK115" s="364"/>
      <c r="QBL115" s="364"/>
      <c r="QBM115" s="364"/>
      <c r="QBN115" s="364"/>
      <c r="QBO115" s="364"/>
      <c r="QBP115" s="364"/>
      <c r="QBQ115" s="364"/>
      <c r="QBR115" s="364"/>
      <c r="QBS115" s="364"/>
      <c r="QBT115" s="364"/>
      <c r="QBU115" s="364"/>
      <c r="QBV115" s="364"/>
      <c r="QBW115" s="364"/>
      <c r="QBX115" s="364"/>
      <c r="QBY115" s="364"/>
      <c r="QBZ115" s="364"/>
      <c r="QCA115" s="364"/>
      <c r="QCB115" s="364"/>
      <c r="QCC115" s="364"/>
      <c r="QCD115" s="364"/>
      <c r="QCE115" s="364"/>
      <c r="QCF115" s="364"/>
      <c r="QCG115" s="364"/>
      <c r="QCH115" s="364"/>
      <c r="QCI115" s="364"/>
      <c r="QCJ115" s="364"/>
      <c r="QCK115" s="364"/>
      <c r="QCL115" s="364"/>
      <c r="QCM115" s="364"/>
      <c r="QCN115" s="364"/>
      <c r="QCO115" s="364"/>
      <c r="QCP115" s="364"/>
      <c r="QCQ115" s="364"/>
      <c r="QCR115" s="364"/>
      <c r="QCS115" s="364"/>
      <c r="QCT115" s="364"/>
      <c r="QCU115" s="364"/>
      <c r="QCV115" s="364"/>
      <c r="QCW115" s="364"/>
      <c r="QCX115" s="364"/>
      <c r="QCY115" s="364"/>
      <c r="QCZ115" s="364"/>
      <c r="QDA115" s="364"/>
      <c r="QDB115" s="364"/>
      <c r="QDC115" s="364"/>
      <c r="QDD115" s="364"/>
      <c r="QDE115" s="364"/>
      <c r="QDF115" s="364"/>
      <c r="QDG115" s="364"/>
      <c r="QDH115" s="364"/>
      <c r="QDI115" s="364"/>
      <c r="QDJ115" s="364"/>
      <c r="QDK115" s="364"/>
      <c r="QDL115" s="364"/>
      <c r="QDM115" s="364"/>
      <c r="QDN115" s="364"/>
      <c r="QDO115" s="364"/>
      <c r="QDP115" s="364"/>
      <c r="QDQ115" s="364"/>
      <c r="QDR115" s="364"/>
      <c r="QDS115" s="364"/>
      <c r="QDT115" s="364"/>
      <c r="QDU115" s="364"/>
      <c r="QDV115" s="364"/>
      <c r="QDW115" s="364"/>
      <c r="QDX115" s="364"/>
      <c r="QDY115" s="364"/>
      <c r="QDZ115" s="364"/>
      <c r="QEA115" s="364"/>
      <c r="QEB115" s="364"/>
      <c r="QEC115" s="364"/>
      <c r="QED115" s="364"/>
      <c r="QEE115" s="364"/>
      <c r="QEF115" s="364"/>
      <c r="QEG115" s="364"/>
      <c r="QEH115" s="364"/>
      <c r="QEI115" s="364"/>
      <c r="QEJ115" s="364"/>
      <c r="QEK115" s="364"/>
      <c r="QEL115" s="364"/>
      <c r="QEM115" s="364"/>
      <c r="QEN115" s="364"/>
      <c r="QEO115" s="364"/>
      <c r="QEP115" s="364"/>
      <c r="QEQ115" s="364"/>
      <c r="QER115" s="364"/>
      <c r="QES115" s="364"/>
      <c r="QET115" s="364"/>
      <c r="QEU115" s="364"/>
      <c r="QEV115" s="364"/>
      <c r="QEW115" s="364"/>
      <c r="QEX115" s="364"/>
      <c r="QEY115" s="364"/>
      <c r="QEZ115" s="364"/>
      <c r="QFA115" s="364"/>
      <c r="QFB115" s="364"/>
      <c r="QFC115" s="364"/>
      <c r="QFD115" s="364"/>
      <c r="QFE115" s="364"/>
      <c r="QFF115" s="364"/>
      <c r="QFG115" s="364"/>
      <c r="QFH115" s="364"/>
      <c r="QFI115" s="364"/>
      <c r="QFJ115" s="364"/>
      <c r="QFK115" s="364"/>
      <c r="QFL115" s="364"/>
      <c r="QFM115" s="364"/>
      <c r="QFN115" s="364"/>
      <c r="QFO115" s="364"/>
      <c r="QFP115" s="364"/>
      <c r="QFQ115" s="364"/>
      <c r="QFR115" s="364"/>
      <c r="QFS115" s="364"/>
      <c r="QFT115" s="364"/>
      <c r="QFU115" s="364"/>
      <c r="QFV115" s="364"/>
      <c r="QFW115" s="364"/>
      <c r="QFX115" s="364"/>
      <c r="QFY115" s="364"/>
      <c r="QFZ115" s="364"/>
      <c r="QGA115" s="364"/>
      <c r="QGB115" s="364"/>
      <c r="QGC115" s="364"/>
      <c r="QGD115" s="364"/>
      <c r="QGE115" s="364"/>
      <c r="QGF115" s="364"/>
      <c r="QGG115" s="364"/>
      <c r="QGH115" s="364"/>
      <c r="QGI115" s="364"/>
      <c r="QGJ115" s="364"/>
      <c r="QGK115" s="364"/>
      <c r="QGL115" s="364"/>
      <c r="QGM115" s="364"/>
      <c r="QGN115" s="364"/>
      <c r="QGO115" s="364"/>
      <c r="QGP115" s="364"/>
      <c r="QGQ115" s="364"/>
      <c r="QGR115" s="364"/>
      <c r="QGS115" s="364"/>
      <c r="QGT115" s="364"/>
      <c r="QGU115" s="364"/>
      <c r="QGV115" s="364"/>
      <c r="QGW115" s="364"/>
      <c r="QGX115" s="364"/>
      <c r="QGY115" s="364"/>
      <c r="QGZ115" s="364"/>
      <c r="QHA115" s="364"/>
      <c r="QHB115" s="364"/>
      <c r="QHC115" s="364"/>
      <c r="QHD115" s="364"/>
      <c r="QHE115" s="364"/>
      <c r="QHF115" s="364"/>
      <c r="QHG115" s="364"/>
      <c r="QHH115" s="364"/>
      <c r="QHI115" s="364"/>
      <c r="QHJ115" s="364"/>
      <c r="QHK115" s="364"/>
      <c r="QHL115" s="364"/>
      <c r="QHM115" s="364"/>
      <c r="QHN115" s="364"/>
      <c r="QHO115" s="364"/>
      <c r="QHP115" s="364"/>
      <c r="QHQ115" s="364"/>
      <c r="QHR115" s="364"/>
      <c r="QHS115" s="364"/>
      <c r="QHT115" s="364"/>
      <c r="QHU115" s="364"/>
      <c r="QHV115" s="364"/>
      <c r="QHW115" s="364"/>
      <c r="QHX115" s="364"/>
      <c r="QHY115" s="364"/>
      <c r="QHZ115" s="364"/>
      <c r="QIA115" s="364"/>
      <c r="QIB115" s="364"/>
      <c r="QIC115" s="364"/>
      <c r="QID115" s="364"/>
      <c r="QIE115" s="364"/>
      <c r="QIF115" s="364"/>
      <c r="QIG115" s="364"/>
      <c r="QIH115" s="364"/>
      <c r="QII115" s="364"/>
      <c r="QIJ115" s="364"/>
      <c r="QIK115" s="364"/>
      <c r="QIL115" s="364"/>
      <c r="QIM115" s="364"/>
      <c r="QIN115" s="364"/>
      <c r="QIO115" s="364"/>
      <c r="QIP115" s="364"/>
      <c r="QIQ115" s="364"/>
      <c r="QIR115" s="364"/>
      <c r="QIS115" s="364"/>
      <c r="QIT115" s="364"/>
      <c r="QIU115" s="364"/>
      <c r="QIV115" s="364"/>
      <c r="QIW115" s="364"/>
      <c r="QIX115" s="364"/>
      <c r="QIY115" s="364"/>
      <c r="QIZ115" s="364"/>
      <c r="QJA115" s="364"/>
      <c r="QJB115" s="364"/>
      <c r="QJC115" s="364"/>
      <c r="QJD115" s="364"/>
      <c r="QJE115" s="364"/>
      <c r="QJF115" s="364"/>
      <c r="QJG115" s="364"/>
      <c r="QJH115" s="364"/>
      <c r="QJI115" s="364"/>
      <c r="QJJ115" s="364"/>
      <c r="QJK115" s="364"/>
      <c r="QJL115" s="364"/>
      <c r="QJM115" s="364"/>
      <c r="QJN115" s="364"/>
      <c r="QJO115" s="364"/>
      <c r="QJP115" s="364"/>
      <c r="QJQ115" s="364"/>
      <c r="QJR115" s="364"/>
      <c r="QJS115" s="364"/>
      <c r="QJT115" s="364"/>
      <c r="QJU115" s="364"/>
      <c r="QJV115" s="364"/>
      <c r="QJW115" s="364"/>
      <c r="QJX115" s="364"/>
      <c r="QJY115" s="364"/>
      <c r="QJZ115" s="364"/>
      <c r="QKA115" s="364"/>
      <c r="QKB115" s="364"/>
      <c r="QKC115" s="364"/>
      <c r="QKD115" s="364"/>
      <c r="QKE115" s="364"/>
      <c r="QKF115" s="364"/>
      <c r="QKG115" s="364"/>
      <c r="QKH115" s="364"/>
      <c r="QKI115" s="364"/>
      <c r="QKJ115" s="364"/>
      <c r="QKK115" s="364"/>
      <c r="QKL115" s="364"/>
      <c r="QKM115" s="364"/>
      <c r="QKN115" s="364"/>
      <c r="QKO115" s="364"/>
      <c r="QKP115" s="364"/>
      <c r="QKQ115" s="364"/>
      <c r="QKR115" s="364"/>
      <c r="QKS115" s="364"/>
      <c r="QKT115" s="364"/>
      <c r="QKU115" s="364"/>
      <c r="QKV115" s="364"/>
      <c r="QKW115" s="364"/>
      <c r="QKX115" s="364"/>
      <c r="QKY115" s="364"/>
      <c r="QKZ115" s="364"/>
      <c r="QLA115" s="364"/>
      <c r="QLB115" s="364"/>
      <c r="QLC115" s="364"/>
      <c r="QLD115" s="364"/>
      <c r="QLE115" s="364"/>
      <c r="QLF115" s="364"/>
      <c r="QLG115" s="364"/>
      <c r="QLH115" s="364"/>
      <c r="QLI115" s="364"/>
      <c r="QLJ115" s="364"/>
      <c r="QLK115" s="364"/>
      <c r="QLL115" s="364"/>
      <c r="QLM115" s="364"/>
      <c r="QLN115" s="364"/>
      <c r="QLO115" s="364"/>
      <c r="QLP115" s="364"/>
      <c r="QLQ115" s="364"/>
      <c r="QLR115" s="364"/>
      <c r="QLS115" s="364"/>
      <c r="QLT115" s="364"/>
      <c r="QLU115" s="364"/>
      <c r="QLV115" s="364"/>
      <c r="QLW115" s="364"/>
      <c r="QLX115" s="364"/>
      <c r="QLY115" s="364"/>
      <c r="QLZ115" s="364"/>
      <c r="QMA115" s="364"/>
      <c r="QMB115" s="364"/>
      <c r="QMC115" s="364"/>
      <c r="QMD115" s="364"/>
      <c r="QME115" s="364"/>
      <c r="QMF115" s="364"/>
      <c r="QMG115" s="364"/>
      <c r="QMH115" s="364"/>
      <c r="QMI115" s="364"/>
      <c r="QMJ115" s="364"/>
      <c r="QMK115" s="364"/>
      <c r="QML115" s="364"/>
      <c r="QMM115" s="364"/>
      <c r="QMN115" s="364"/>
      <c r="QMO115" s="364"/>
      <c r="QMP115" s="364"/>
      <c r="QMQ115" s="364"/>
      <c r="QMR115" s="364"/>
      <c r="QMS115" s="364"/>
      <c r="QMT115" s="364"/>
      <c r="QMU115" s="364"/>
      <c r="QMV115" s="364"/>
      <c r="QMW115" s="364"/>
      <c r="QMX115" s="364"/>
      <c r="QMY115" s="364"/>
      <c r="QMZ115" s="364"/>
      <c r="QNA115" s="364"/>
      <c r="QNB115" s="364"/>
      <c r="QNC115" s="364"/>
      <c r="QND115" s="364"/>
      <c r="QNE115" s="364"/>
      <c r="QNF115" s="364"/>
      <c r="QNG115" s="364"/>
      <c r="QNH115" s="364"/>
      <c r="QNI115" s="364"/>
      <c r="QNJ115" s="364"/>
      <c r="QNK115" s="364"/>
      <c r="QNL115" s="364"/>
      <c r="QNM115" s="364"/>
      <c r="QNN115" s="364"/>
      <c r="QNO115" s="364"/>
      <c r="QNP115" s="364"/>
      <c r="QNQ115" s="364"/>
      <c r="QNR115" s="364"/>
      <c r="QNS115" s="364"/>
      <c r="QNT115" s="364"/>
      <c r="QNU115" s="364"/>
      <c r="QNV115" s="364"/>
      <c r="QNW115" s="364"/>
      <c r="QNX115" s="364"/>
      <c r="QNY115" s="364"/>
      <c r="QNZ115" s="364"/>
      <c r="QOA115" s="364"/>
      <c r="QOB115" s="364"/>
      <c r="QOC115" s="364"/>
      <c r="QOD115" s="364"/>
      <c r="QOE115" s="364"/>
      <c r="QOF115" s="364"/>
      <c r="QOG115" s="364"/>
      <c r="QOH115" s="364"/>
      <c r="QOI115" s="364"/>
      <c r="QOJ115" s="364"/>
      <c r="QOK115" s="364"/>
      <c r="QOL115" s="364"/>
      <c r="QOM115" s="364"/>
      <c r="QON115" s="364"/>
      <c r="QOO115" s="364"/>
      <c r="QOP115" s="364"/>
      <c r="QOQ115" s="364"/>
      <c r="QOR115" s="364"/>
      <c r="QOS115" s="364"/>
      <c r="QOT115" s="364"/>
      <c r="QOU115" s="364"/>
      <c r="QOV115" s="364"/>
      <c r="QOW115" s="364"/>
      <c r="QOX115" s="364"/>
      <c r="QOY115" s="364"/>
      <c r="QOZ115" s="364"/>
      <c r="QPA115" s="364"/>
      <c r="QPB115" s="364"/>
      <c r="QPC115" s="364"/>
      <c r="QPD115" s="364"/>
      <c r="QPE115" s="364"/>
      <c r="QPF115" s="364"/>
      <c r="QPG115" s="364"/>
      <c r="QPH115" s="364"/>
      <c r="QPI115" s="364"/>
      <c r="QPJ115" s="364"/>
      <c r="QPK115" s="364"/>
      <c r="QPL115" s="364"/>
      <c r="QPM115" s="364"/>
      <c r="QPN115" s="364"/>
      <c r="QPO115" s="364"/>
      <c r="QPP115" s="364"/>
      <c r="QPQ115" s="364"/>
      <c r="QPR115" s="364"/>
      <c r="QPS115" s="364"/>
      <c r="QPT115" s="364"/>
      <c r="QPU115" s="364"/>
      <c r="QPV115" s="364"/>
      <c r="QPW115" s="364"/>
      <c r="QPX115" s="364"/>
      <c r="QPY115" s="364"/>
      <c r="QPZ115" s="364"/>
      <c r="QQA115" s="364"/>
      <c r="QQB115" s="364"/>
      <c r="QQC115" s="364"/>
      <c r="QQD115" s="364"/>
      <c r="QQE115" s="364"/>
      <c r="QQF115" s="364"/>
      <c r="QQG115" s="364"/>
      <c r="QQH115" s="364"/>
      <c r="QQI115" s="364"/>
      <c r="QQJ115" s="364"/>
      <c r="QQK115" s="364"/>
      <c r="QQL115" s="364"/>
      <c r="QQM115" s="364"/>
      <c r="QQN115" s="364"/>
      <c r="QQO115" s="364"/>
      <c r="QQP115" s="364"/>
      <c r="QQQ115" s="364"/>
      <c r="QQR115" s="364"/>
      <c r="QQS115" s="364"/>
      <c r="QQT115" s="364"/>
      <c r="QQU115" s="364"/>
      <c r="QQV115" s="364"/>
      <c r="QQW115" s="364"/>
      <c r="QQX115" s="364"/>
      <c r="QQY115" s="364"/>
      <c r="QQZ115" s="364"/>
      <c r="QRA115" s="364"/>
      <c r="QRB115" s="364"/>
      <c r="QRC115" s="364"/>
      <c r="QRD115" s="364"/>
      <c r="QRE115" s="364"/>
      <c r="QRF115" s="364"/>
      <c r="QRG115" s="364"/>
      <c r="QRH115" s="364"/>
      <c r="QRI115" s="364"/>
      <c r="QRJ115" s="364"/>
      <c r="QRK115" s="364"/>
      <c r="QRL115" s="364"/>
      <c r="QRM115" s="364"/>
      <c r="QRN115" s="364"/>
      <c r="QRO115" s="364"/>
      <c r="QRP115" s="364"/>
      <c r="QRQ115" s="364"/>
      <c r="QRR115" s="364"/>
      <c r="QRS115" s="364"/>
      <c r="QRT115" s="364"/>
      <c r="QRU115" s="364"/>
      <c r="QRV115" s="364"/>
      <c r="QRW115" s="364"/>
      <c r="QRX115" s="364"/>
      <c r="QRY115" s="364"/>
      <c r="QRZ115" s="364"/>
      <c r="QSA115" s="364"/>
      <c r="QSB115" s="364"/>
      <c r="QSC115" s="364"/>
      <c r="QSD115" s="364"/>
      <c r="QSE115" s="364"/>
      <c r="QSF115" s="364"/>
      <c r="QSG115" s="364"/>
      <c r="QSH115" s="364"/>
      <c r="QSI115" s="364"/>
      <c r="QSJ115" s="364"/>
      <c r="QSK115" s="364"/>
      <c r="QSL115" s="364"/>
      <c r="QSM115" s="364"/>
      <c r="QSN115" s="364"/>
      <c r="QSO115" s="364"/>
      <c r="QSP115" s="364"/>
      <c r="QSQ115" s="364"/>
      <c r="QSR115" s="364"/>
      <c r="QSS115" s="364"/>
      <c r="QST115" s="364"/>
      <c r="QSU115" s="364"/>
      <c r="QSV115" s="364"/>
      <c r="QSW115" s="364"/>
      <c r="QSX115" s="364"/>
      <c r="QSY115" s="364"/>
      <c r="QSZ115" s="364"/>
      <c r="QTA115" s="364"/>
      <c r="QTB115" s="364"/>
      <c r="QTC115" s="364"/>
      <c r="QTD115" s="364"/>
      <c r="QTE115" s="364"/>
      <c r="QTF115" s="364"/>
      <c r="QTG115" s="364"/>
      <c r="QTH115" s="364"/>
      <c r="QTI115" s="364"/>
      <c r="QTJ115" s="364"/>
      <c r="QTK115" s="364"/>
      <c r="QTL115" s="364"/>
      <c r="QTM115" s="364"/>
      <c r="QTN115" s="364"/>
      <c r="QTO115" s="364"/>
      <c r="QTP115" s="364"/>
      <c r="QTQ115" s="364"/>
      <c r="QTR115" s="364"/>
      <c r="QTS115" s="364"/>
      <c r="QTT115" s="364"/>
      <c r="QTU115" s="364"/>
      <c r="QTV115" s="364"/>
      <c r="QTW115" s="364"/>
      <c r="QTX115" s="364"/>
      <c r="QTY115" s="364"/>
      <c r="QTZ115" s="364"/>
      <c r="QUA115" s="364"/>
      <c r="QUB115" s="364"/>
      <c r="QUC115" s="364"/>
      <c r="QUD115" s="364"/>
      <c r="QUE115" s="364"/>
      <c r="QUF115" s="364"/>
      <c r="QUG115" s="364"/>
      <c r="QUH115" s="364"/>
      <c r="QUI115" s="364"/>
      <c r="QUJ115" s="364"/>
      <c r="QUK115" s="364"/>
      <c r="QUL115" s="364"/>
      <c r="QUM115" s="364"/>
      <c r="QUN115" s="364"/>
      <c r="QUO115" s="364"/>
      <c r="QUP115" s="364"/>
      <c r="QUQ115" s="364"/>
      <c r="QUR115" s="364"/>
      <c r="QUS115" s="364"/>
      <c r="QUT115" s="364"/>
      <c r="QUU115" s="364"/>
      <c r="QUV115" s="364"/>
      <c r="QUW115" s="364"/>
      <c r="QUX115" s="364"/>
      <c r="QUY115" s="364"/>
      <c r="QUZ115" s="364"/>
      <c r="QVA115" s="364"/>
      <c r="QVB115" s="364"/>
      <c r="QVC115" s="364"/>
      <c r="QVD115" s="364"/>
      <c r="QVE115" s="364"/>
      <c r="QVF115" s="364"/>
      <c r="QVG115" s="364"/>
      <c r="QVH115" s="364"/>
      <c r="QVI115" s="364"/>
      <c r="QVJ115" s="364"/>
      <c r="QVK115" s="364"/>
      <c r="QVL115" s="364"/>
      <c r="QVM115" s="364"/>
      <c r="QVN115" s="364"/>
      <c r="QVO115" s="364"/>
      <c r="QVP115" s="364"/>
      <c r="QVQ115" s="364"/>
      <c r="QVR115" s="364"/>
      <c r="QVS115" s="364"/>
      <c r="QVT115" s="364"/>
      <c r="QVU115" s="364"/>
      <c r="QVV115" s="364"/>
      <c r="QVW115" s="364"/>
      <c r="QVX115" s="364"/>
      <c r="QVY115" s="364"/>
      <c r="QVZ115" s="364"/>
      <c r="QWA115" s="364"/>
      <c r="QWB115" s="364"/>
      <c r="QWC115" s="364"/>
      <c r="QWD115" s="364"/>
      <c r="QWE115" s="364"/>
      <c r="QWF115" s="364"/>
      <c r="QWG115" s="364"/>
      <c r="QWH115" s="364"/>
      <c r="QWI115" s="364"/>
      <c r="QWJ115" s="364"/>
      <c r="QWK115" s="364"/>
      <c r="QWL115" s="364"/>
      <c r="QWM115" s="364"/>
      <c r="QWN115" s="364"/>
      <c r="QWO115" s="364"/>
      <c r="QWP115" s="364"/>
      <c r="QWQ115" s="364"/>
      <c r="QWR115" s="364"/>
      <c r="QWS115" s="364"/>
      <c r="QWT115" s="364"/>
      <c r="QWU115" s="364"/>
      <c r="QWV115" s="364"/>
      <c r="QWW115" s="364"/>
      <c r="QWX115" s="364"/>
      <c r="QWY115" s="364"/>
      <c r="QWZ115" s="364"/>
      <c r="QXA115" s="364"/>
      <c r="QXB115" s="364"/>
      <c r="QXC115" s="364"/>
      <c r="QXD115" s="364"/>
      <c r="QXE115" s="364"/>
      <c r="QXF115" s="364"/>
      <c r="QXG115" s="364"/>
      <c r="QXH115" s="364"/>
      <c r="QXI115" s="364"/>
      <c r="QXJ115" s="364"/>
      <c r="QXK115" s="364"/>
      <c r="QXL115" s="364"/>
      <c r="QXM115" s="364"/>
      <c r="QXN115" s="364"/>
      <c r="QXO115" s="364"/>
      <c r="QXP115" s="364"/>
      <c r="QXQ115" s="364"/>
      <c r="QXR115" s="364"/>
      <c r="QXS115" s="364"/>
      <c r="QXT115" s="364"/>
      <c r="QXU115" s="364"/>
      <c r="QXV115" s="364"/>
      <c r="QXW115" s="364"/>
      <c r="QXX115" s="364"/>
      <c r="QXY115" s="364"/>
      <c r="QXZ115" s="364"/>
      <c r="QYA115" s="364"/>
      <c r="QYB115" s="364"/>
      <c r="QYC115" s="364"/>
      <c r="QYD115" s="364"/>
      <c r="QYE115" s="364"/>
      <c r="QYF115" s="364"/>
      <c r="QYG115" s="364"/>
      <c r="QYH115" s="364"/>
      <c r="QYI115" s="364"/>
      <c r="QYJ115" s="364"/>
      <c r="QYK115" s="364"/>
      <c r="QYL115" s="364"/>
      <c r="QYM115" s="364"/>
      <c r="QYN115" s="364"/>
      <c r="QYO115" s="364"/>
      <c r="QYP115" s="364"/>
      <c r="QYQ115" s="364"/>
      <c r="QYR115" s="364"/>
      <c r="QYS115" s="364"/>
      <c r="QYT115" s="364"/>
      <c r="QYU115" s="364"/>
      <c r="QYV115" s="364"/>
      <c r="QYW115" s="364"/>
      <c r="QYX115" s="364"/>
      <c r="QYY115" s="364"/>
      <c r="QYZ115" s="364"/>
      <c r="QZA115" s="364"/>
      <c r="QZB115" s="364"/>
      <c r="QZC115" s="364"/>
      <c r="QZD115" s="364"/>
      <c r="QZE115" s="364"/>
      <c r="QZF115" s="364"/>
      <c r="QZG115" s="364"/>
      <c r="QZH115" s="364"/>
      <c r="QZI115" s="364"/>
      <c r="QZJ115" s="364"/>
      <c r="QZK115" s="364"/>
      <c r="QZL115" s="364"/>
      <c r="QZM115" s="364"/>
      <c r="QZN115" s="364"/>
      <c r="QZO115" s="364"/>
      <c r="QZP115" s="364"/>
      <c r="QZQ115" s="364"/>
      <c r="QZR115" s="364"/>
      <c r="QZS115" s="364"/>
      <c r="QZT115" s="364"/>
      <c r="QZU115" s="364"/>
      <c r="QZV115" s="364"/>
      <c r="QZW115" s="364"/>
      <c r="QZX115" s="364"/>
      <c r="QZY115" s="364"/>
      <c r="QZZ115" s="364"/>
      <c r="RAA115" s="364"/>
      <c r="RAB115" s="364"/>
      <c r="RAC115" s="364"/>
      <c r="RAD115" s="364"/>
      <c r="RAE115" s="364"/>
      <c r="RAF115" s="364"/>
      <c r="RAG115" s="364"/>
      <c r="RAH115" s="364"/>
      <c r="RAI115" s="364"/>
      <c r="RAJ115" s="364"/>
      <c r="RAK115" s="364"/>
      <c r="RAL115" s="364"/>
      <c r="RAM115" s="364"/>
      <c r="RAN115" s="364"/>
      <c r="RAO115" s="364"/>
      <c r="RAP115" s="364"/>
      <c r="RAQ115" s="364"/>
      <c r="RAR115" s="364"/>
      <c r="RAS115" s="364"/>
      <c r="RAT115" s="364"/>
      <c r="RAU115" s="364"/>
      <c r="RAV115" s="364"/>
      <c r="RAW115" s="364"/>
      <c r="RAX115" s="364"/>
      <c r="RAY115" s="364"/>
      <c r="RAZ115" s="364"/>
      <c r="RBA115" s="364"/>
      <c r="RBB115" s="364"/>
      <c r="RBC115" s="364"/>
      <c r="RBD115" s="364"/>
      <c r="RBE115" s="364"/>
      <c r="RBF115" s="364"/>
      <c r="RBG115" s="364"/>
      <c r="RBH115" s="364"/>
      <c r="RBI115" s="364"/>
      <c r="RBJ115" s="364"/>
      <c r="RBK115" s="364"/>
      <c r="RBL115" s="364"/>
      <c r="RBM115" s="364"/>
      <c r="RBN115" s="364"/>
      <c r="RBO115" s="364"/>
      <c r="RBP115" s="364"/>
      <c r="RBQ115" s="364"/>
      <c r="RBR115" s="364"/>
      <c r="RBS115" s="364"/>
      <c r="RBT115" s="364"/>
      <c r="RBU115" s="364"/>
      <c r="RBV115" s="364"/>
      <c r="RBW115" s="364"/>
      <c r="RBX115" s="364"/>
      <c r="RBY115" s="364"/>
      <c r="RBZ115" s="364"/>
      <c r="RCA115" s="364"/>
      <c r="RCB115" s="364"/>
      <c r="RCC115" s="364"/>
      <c r="RCD115" s="364"/>
      <c r="RCE115" s="364"/>
      <c r="RCF115" s="364"/>
      <c r="RCG115" s="364"/>
      <c r="RCH115" s="364"/>
      <c r="RCI115" s="364"/>
      <c r="RCJ115" s="364"/>
      <c r="RCK115" s="364"/>
      <c r="RCL115" s="364"/>
      <c r="RCM115" s="364"/>
      <c r="RCN115" s="364"/>
      <c r="RCO115" s="364"/>
      <c r="RCP115" s="364"/>
      <c r="RCQ115" s="364"/>
      <c r="RCR115" s="364"/>
      <c r="RCS115" s="364"/>
      <c r="RCT115" s="364"/>
      <c r="RCU115" s="364"/>
      <c r="RCV115" s="364"/>
      <c r="RCW115" s="364"/>
      <c r="RCX115" s="364"/>
      <c r="RCY115" s="364"/>
      <c r="RCZ115" s="364"/>
      <c r="RDA115" s="364"/>
      <c r="RDB115" s="364"/>
      <c r="RDC115" s="364"/>
      <c r="RDD115" s="364"/>
      <c r="RDE115" s="364"/>
      <c r="RDF115" s="364"/>
      <c r="RDG115" s="364"/>
      <c r="RDH115" s="364"/>
      <c r="RDI115" s="364"/>
      <c r="RDJ115" s="364"/>
      <c r="RDK115" s="364"/>
      <c r="RDL115" s="364"/>
      <c r="RDM115" s="364"/>
      <c r="RDN115" s="364"/>
      <c r="RDO115" s="364"/>
      <c r="RDP115" s="364"/>
      <c r="RDQ115" s="364"/>
      <c r="RDR115" s="364"/>
      <c r="RDS115" s="364"/>
      <c r="RDT115" s="364"/>
      <c r="RDU115" s="364"/>
      <c r="RDV115" s="364"/>
      <c r="RDW115" s="364"/>
      <c r="RDX115" s="364"/>
      <c r="RDY115" s="364"/>
      <c r="RDZ115" s="364"/>
      <c r="REA115" s="364"/>
      <c r="REB115" s="364"/>
      <c r="REC115" s="364"/>
      <c r="RED115" s="364"/>
      <c r="REE115" s="364"/>
      <c r="REF115" s="364"/>
      <c r="REG115" s="364"/>
      <c r="REH115" s="364"/>
      <c r="REI115" s="364"/>
      <c r="REJ115" s="364"/>
      <c r="REK115" s="364"/>
      <c r="REL115" s="364"/>
      <c r="REM115" s="364"/>
      <c r="REN115" s="364"/>
      <c r="REO115" s="364"/>
      <c r="REP115" s="364"/>
      <c r="REQ115" s="364"/>
      <c r="RER115" s="364"/>
      <c r="RES115" s="364"/>
      <c r="RET115" s="364"/>
      <c r="REU115" s="364"/>
      <c r="REV115" s="364"/>
      <c r="REW115" s="364"/>
      <c r="REX115" s="364"/>
      <c r="REY115" s="364"/>
      <c r="REZ115" s="364"/>
      <c r="RFA115" s="364"/>
      <c r="RFB115" s="364"/>
      <c r="RFC115" s="364"/>
      <c r="RFD115" s="364"/>
      <c r="RFE115" s="364"/>
      <c r="RFF115" s="364"/>
      <c r="RFG115" s="364"/>
      <c r="RFH115" s="364"/>
      <c r="RFI115" s="364"/>
      <c r="RFJ115" s="364"/>
      <c r="RFK115" s="364"/>
      <c r="RFL115" s="364"/>
      <c r="RFM115" s="364"/>
      <c r="RFN115" s="364"/>
      <c r="RFO115" s="364"/>
      <c r="RFP115" s="364"/>
      <c r="RFQ115" s="364"/>
      <c r="RFR115" s="364"/>
      <c r="RFS115" s="364"/>
      <c r="RFT115" s="364"/>
      <c r="RFU115" s="364"/>
      <c r="RFV115" s="364"/>
      <c r="RFW115" s="364"/>
      <c r="RFX115" s="364"/>
      <c r="RFY115" s="364"/>
      <c r="RFZ115" s="364"/>
      <c r="RGA115" s="364"/>
      <c r="RGB115" s="364"/>
      <c r="RGC115" s="364"/>
      <c r="RGD115" s="364"/>
      <c r="RGE115" s="364"/>
      <c r="RGF115" s="364"/>
      <c r="RGG115" s="364"/>
      <c r="RGH115" s="364"/>
      <c r="RGI115" s="364"/>
      <c r="RGJ115" s="364"/>
      <c r="RGK115" s="364"/>
      <c r="RGL115" s="364"/>
      <c r="RGM115" s="364"/>
      <c r="RGN115" s="364"/>
      <c r="RGO115" s="364"/>
      <c r="RGP115" s="364"/>
      <c r="RGQ115" s="364"/>
      <c r="RGR115" s="364"/>
      <c r="RGS115" s="364"/>
      <c r="RGT115" s="364"/>
      <c r="RGU115" s="364"/>
      <c r="RGV115" s="364"/>
      <c r="RGW115" s="364"/>
      <c r="RGX115" s="364"/>
      <c r="RGY115" s="364"/>
      <c r="RGZ115" s="364"/>
      <c r="RHA115" s="364"/>
      <c r="RHB115" s="364"/>
      <c r="RHC115" s="364"/>
      <c r="RHD115" s="364"/>
      <c r="RHE115" s="364"/>
      <c r="RHF115" s="364"/>
      <c r="RHG115" s="364"/>
      <c r="RHH115" s="364"/>
      <c r="RHI115" s="364"/>
      <c r="RHJ115" s="364"/>
      <c r="RHK115" s="364"/>
      <c r="RHL115" s="364"/>
      <c r="RHM115" s="364"/>
      <c r="RHN115" s="364"/>
      <c r="RHO115" s="364"/>
      <c r="RHP115" s="364"/>
      <c r="RHQ115" s="364"/>
      <c r="RHR115" s="364"/>
      <c r="RHS115" s="364"/>
      <c r="RHT115" s="364"/>
      <c r="RHU115" s="364"/>
      <c r="RHV115" s="364"/>
      <c r="RHW115" s="364"/>
      <c r="RHX115" s="364"/>
      <c r="RHY115" s="364"/>
      <c r="RHZ115" s="364"/>
      <c r="RIA115" s="364"/>
      <c r="RIB115" s="364"/>
      <c r="RIC115" s="364"/>
      <c r="RID115" s="364"/>
      <c r="RIE115" s="364"/>
      <c r="RIF115" s="364"/>
      <c r="RIG115" s="364"/>
      <c r="RIH115" s="364"/>
      <c r="RII115" s="364"/>
      <c r="RIJ115" s="364"/>
      <c r="RIK115" s="364"/>
      <c r="RIL115" s="364"/>
      <c r="RIM115" s="364"/>
      <c r="RIN115" s="364"/>
      <c r="RIO115" s="364"/>
      <c r="RIP115" s="364"/>
      <c r="RIQ115" s="364"/>
      <c r="RIR115" s="364"/>
      <c r="RIS115" s="364"/>
      <c r="RIT115" s="364"/>
      <c r="RIU115" s="364"/>
      <c r="RIV115" s="364"/>
      <c r="RIW115" s="364"/>
      <c r="RIX115" s="364"/>
      <c r="RIY115" s="364"/>
      <c r="RIZ115" s="364"/>
      <c r="RJA115" s="364"/>
      <c r="RJB115" s="364"/>
      <c r="RJC115" s="364"/>
      <c r="RJD115" s="364"/>
      <c r="RJE115" s="364"/>
      <c r="RJF115" s="364"/>
      <c r="RJG115" s="364"/>
      <c r="RJH115" s="364"/>
      <c r="RJI115" s="364"/>
      <c r="RJJ115" s="364"/>
      <c r="RJK115" s="364"/>
      <c r="RJL115" s="364"/>
      <c r="RJM115" s="364"/>
      <c r="RJN115" s="364"/>
      <c r="RJO115" s="364"/>
      <c r="RJP115" s="364"/>
      <c r="RJQ115" s="364"/>
      <c r="RJR115" s="364"/>
      <c r="RJS115" s="364"/>
      <c r="RJT115" s="364"/>
      <c r="RJU115" s="364"/>
      <c r="RJV115" s="364"/>
      <c r="RJW115" s="364"/>
      <c r="RJX115" s="364"/>
      <c r="RJY115" s="364"/>
      <c r="RJZ115" s="364"/>
      <c r="RKA115" s="364"/>
      <c r="RKB115" s="364"/>
      <c r="RKC115" s="364"/>
      <c r="RKD115" s="364"/>
      <c r="RKE115" s="364"/>
      <c r="RKF115" s="364"/>
      <c r="RKG115" s="364"/>
      <c r="RKH115" s="364"/>
      <c r="RKI115" s="364"/>
      <c r="RKJ115" s="364"/>
      <c r="RKK115" s="364"/>
      <c r="RKL115" s="364"/>
      <c r="RKM115" s="364"/>
      <c r="RKN115" s="364"/>
      <c r="RKO115" s="364"/>
      <c r="RKP115" s="364"/>
      <c r="RKQ115" s="364"/>
      <c r="RKR115" s="364"/>
      <c r="RKS115" s="364"/>
      <c r="RKT115" s="364"/>
      <c r="RKU115" s="364"/>
      <c r="RKV115" s="364"/>
      <c r="RKW115" s="364"/>
      <c r="RKX115" s="364"/>
      <c r="RKY115" s="364"/>
      <c r="RKZ115" s="364"/>
      <c r="RLA115" s="364"/>
      <c r="RLB115" s="364"/>
      <c r="RLC115" s="364"/>
      <c r="RLD115" s="364"/>
      <c r="RLE115" s="364"/>
      <c r="RLF115" s="364"/>
      <c r="RLG115" s="364"/>
      <c r="RLH115" s="364"/>
      <c r="RLI115" s="364"/>
      <c r="RLJ115" s="364"/>
      <c r="RLK115" s="364"/>
      <c r="RLL115" s="364"/>
      <c r="RLM115" s="364"/>
      <c r="RLN115" s="364"/>
      <c r="RLO115" s="364"/>
      <c r="RLP115" s="364"/>
      <c r="RLQ115" s="364"/>
      <c r="RLR115" s="364"/>
      <c r="RLS115" s="364"/>
      <c r="RLT115" s="364"/>
      <c r="RLU115" s="364"/>
      <c r="RLV115" s="364"/>
      <c r="RLW115" s="364"/>
      <c r="RLX115" s="364"/>
      <c r="RLY115" s="364"/>
      <c r="RLZ115" s="364"/>
      <c r="RMA115" s="364"/>
      <c r="RMB115" s="364"/>
      <c r="RMC115" s="364"/>
      <c r="RMD115" s="364"/>
      <c r="RME115" s="364"/>
      <c r="RMF115" s="364"/>
      <c r="RMG115" s="364"/>
      <c r="RMH115" s="364"/>
      <c r="RMI115" s="364"/>
      <c r="RMJ115" s="364"/>
      <c r="RMK115" s="364"/>
      <c r="RML115" s="364"/>
      <c r="RMM115" s="364"/>
      <c r="RMN115" s="364"/>
      <c r="RMO115" s="364"/>
      <c r="RMP115" s="364"/>
      <c r="RMQ115" s="364"/>
      <c r="RMR115" s="364"/>
      <c r="RMS115" s="364"/>
      <c r="RMT115" s="364"/>
      <c r="RMU115" s="364"/>
      <c r="RMV115" s="364"/>
      <c r="RMW115" s="364"/>
      <c r="RMX115" s="364"/>
      <c r="RMY115" s="364"/>
      <c r="RMZ115" s="364"/>
      <c r="RNA115" s="364"/>
      <c r="RNB115" s="364"/>
      <c r="RNC115" s="364"/>
      <c r="RND115" s="364"/>
      <c r="RNE115" s="364"/>
      <c r="RNF115" s="364"/>
      <c r="RNG115" s="364"/>
      <c r="RNH115" s="364"/>
      <c r="RNI115" s="364"/>
      <c r="RNJ115" s="364"/>
      <c r="RNK115" s="364"/>
      <c r="RNL115" s="364"/>
      <c r="RNM115" s="364"/>
      <c r="RNN115" s="364"/>
      <c r="RNO115" s="364"/>
      <c r="RNP115" s="364"/>
      <c r="RNQ115" s="364"/>
      <c r="RNR115" s="364"/>
      <c r="RNS115" s="364"/>
      <c r="RNT115" s="364"/>
      <c r="RNU115" s="364"/>
      <c r="RNV115" s="364"/>
      <c r="RNW115" s="364"/>
      <c r="RNX115" s="364"/>
      <c r="RNY115" s="364"/>
      <c r="RNZ115" s="364"/>
      <c r="ROA115" s="364"/>
      <c r="ROB115" s="364"/>
      <c r="ROC115" s="364"/>
      <c r="ROD115" s="364"/>
      <c r="ROE115" s="364"/>
      <c r="ROF115" s="364"/>
      <c r="ROG115" s="364"/>
      <c r="ROH115" s="364"/>
      <c r="ROI115" s="364"/>
      <c r="ROJ115" s="364"/>
      <c r="ROK115" s="364"/>
      <c r="ROL115" s="364"/>
      <c r="ROM115" s="364"/>
      <c r="RON115" s="364"/>
      <c r="ROO115" s="364"/>
      <c r="ROP115" s="364"/>
      <c r="ROQ115" s="364"/>
      <c r="ROR115" s="364"/>
      <c r="ROS115" s="364"/>
      <c r="ROT115" s="364"/>
      <c r="ROU115" s="364"/>
      <c r="ROV115" s="364"/>
      <c r="ROW115" s="364"/>
      <c r="ROX115" s="364"/>
      <c r="ROY115" s="364"/>
      <c r="ROZ115" s="364"/>
      <c r="RPA115" s="364"/>
      <c r="RPB115" s="364"/>
      <c r="RPC115" s="364"/>
      <c r="RPD115" s="364"/>
      <c r="RPE115" s="364"/>
      <c r="RPF115" s="364"/>
      <c r="RPG115" s="364"/>
      <c r="RPH115" s="364"/>
      <c r="RPI115" s="364"/>
      <c r="RPJ115" s="364"/>
      <c r="RPK115" s="364"/>
      <c r="RPL115" s="364"/>
      <c r="RPM115" s="364"/>
      <c r="RPN115" s="364"/>
      <c r="RPO115" s="364"/>
      <c r="RPP115" s="364"/>
      <c r="RPQ115" s="364"/>
      <c r="RPR115" s="364"/>
      <c r="RPS115" s="364"/>
      <c r="RPT115" s="364"/>
      <c r="RPU115" s="364"/>
      <c r="RPV115" s="364"/>
      <c r="RPW115" s="364"/>
      <c r="RPX115" s="364"/>
      <c r="RPY115" s="364"/>
      <c r="RPZ115" s="364"/>
      <c r="RQA115" s="364"/>
      <c r="RQB115" s="364"/>
      <c r="RQC115" s="364"/>
      <c r="RQD115" s="364"/>
      <c r="RQE115" s="364"/>
      <c r="RQF115" s="364"/>
      <c r="RQG115" s="364"/>
      <c r="RQH115" s="364"/>
      <c r="RQI115" s="364"/>
      <c r="RQJ115" s="364"/>
      <c r="RQK115" s="364"/>
      <c r="RQL115" s="364"/>
      <c r="RQM115" s="364"/>
      <c r="RQN115" s="364"/>
      <c r="RQO115" s="364"/>
      <c r="RQP115" s="364"/>
      <c r="RQQ115" s="364"/>
      <c r="RQR115" s="364"/>
      <c r="RQS115" s="364"/>
      <c r="RQT115" s="364"/>
      <c r="RQU115" s="364"/>
      <c r="RQV115" s="364"/>
      <c r="RQW115" s="364"/>
      <c r="RQX115" s="364"/>
      <c r="RQY115" s="364"/>
      <c r="RQZ115" s="364"/>
      <c r="RRA115" s="364"/>
      <c r="RRB115" s="364"/>
      <c r="RRC115" s="364"/>
      <c r="RRD115" s="364"/>
      <c r="RRE115" s="364"/>
      <c r="RRF115" s="364"/>
      <c r="RRG115" s="364"/>
      <c r="RRH115" s="364"/>
      <c r="RRI115" s="364"/>
      <c r="RRJ115" s="364"/>
      <c r="RRK115" s="364"/>
      <c r="RRL115" s="364"/>
      <c r="RRM115" s="364"/>
      <c r="RRN115" s="364"/>
      <c r="RRO115" s="364"/>
      <c r="RRP115" s="364"/>
      <c r="RRQ115" s="364"/>
      <c r="RRR115" s="364"/>
      <c r="RRS115" s="364"/>
      <c r="RRT115" s="364"/>
      <c r="RRU115" s="364"/>
      <c r="RRV115" s="364"/>
      <c r="RRW115" s="364"/>
      <c r="RRX115" s="364"/>
      <c r="RRY115" s="364"/>
      <c r="RRZ115" s="364"/>
      <c r="RSA115" s="364"/>
      <c r="RSB115" s="364"/>
      <c r="RSC115" s="364"/>
      <c r="RSD115" s="364"/>
      <c r="RSE115" s="364"/>
      <c r="RSF115" s="364"/>
      <c r="RSG115" s="364"/>
      <c r="RSH115" s="364"/>
      <c r="RSI115" s="364"/>
      <c r="RSJ115" s="364"/>
      <c r="RSK115" s="364"/>
      <c r="RSL115" s="364"/>
      <c r="RSM115" s="364"/>
      <c r="RSN115" s="364"/>
      <c r="RSO115" s="364"/>
      <c r="RSP115" s="364"/>
      <c r="RSQ115" s="364"/>
      <c r="RSR115" s="364"/>
      <c r="RSS115" s="364"/>
      <c r="RST115" s="364"/>
      <c r="RSU115" s="364"/>
      <c r="RSV115" s="364"/>
      <c r="RSW115" s="364"/>
      <c r="RSX115" s="364"/>
      <c r="RSY115" s="364"/>
      <c r="RSZ115" s="364"/>
      <c r="RTA115" s="364"/>
      <c r="RTB115" s="364"/>
      <c r="RTC115" s="364"/>
      <c r="RTD115" s="364"/>
      <c r="RTE115" s="364"/>
      <c r="RTF115" s="364"/>
      <c r="RTG115" s="364"/>
      <c r="RTH115" s="364"/>
      <c r="RTI115" s="364"/>
      <c r="RTJ115" s="364"/>
      <c r="RTK115" s="364"/>
      <c r="RTL115" s="364"/>
      <c r="RTM115" s="364"/>
      <c r="RTN115" s="364"/>
      <c r="RTO115" s="364"/>
      <c r="RTP115" s="364"/>
      <c r="RTQ115" s="364"/>
      <c r="RTR115" s="364"/>
      <c r="RTS115" s="364"/>
      <c r="RTT115" s="364"/>
      <c r="RTU115" s="364"/>
      <c r="RTV115" s="364"/>
      <c r="RTW115" s="364"/>
      <c r="RTX115" s="364"/>
      <c r="RTY115" s="364"/>
      <c r="RTZ115" s="364"/>
      <c r="RUA115" s="364"/>
      <c r="RUB115" s="364"/>
      <c r="RUC115" s="364"/>
      <c r="RUD115" s="364"/>
      <c r="RUE115" s="364"/>
      <c r="RUF115" s="364"/>
      <c r="RUG115" s="364"/>
      <c r="RUH115" s="364"/>
      <c r="RUI115" s="364"/>
      <c r="RUJ115" s="364"/>
      <c r="RUK115" s="364"/>
      <c r="RUL115" s="364"/>
      <c r="RUM115" s="364"/>
      <c r="RUN115" s="364"/>
      <c r="RUO115" s="364"/>
      <c r="RUP115" s="364"/>
      <c r="RUQ115" s="364"/>
      <c r="RUR115" s="364"/>
      <c r="RUS115" s="364"/>
      <c r="RUT115" s="364"/>
      <c r="RUU115" s="364"/>
      <c r="RUV115" s="364"/>
      <c r="RUW115" s="364"/>
      <c r="RUX115" s="364"/>
      <c r="RUY115" s="364"/>
      <c r="RUZ115" s="364"/>
      <c r="RVA115" s="364"/>
      <c r="RVB115" s="364"/>
      <c r="RVC115" s="364"/>
      <c r="RVD115" s="364"/>
      <c r="RVE115" s="364"/>
      <c r="RVF115" s="364"/>
      <c r="RVG115" s="364"/>
      <c r="RVH115" s="364"/>
      <c r="RVI115" s="364"/>
      <c r="RVJ115" s="364"/>
      <c r="RVK115" s="364"/>
      <c r="RVL115" s="364"/>
      <c r="RVM115" s="364"/>
      <c r="RVN115" s="364"/>
      <c r="RVO115" s="364"/>
      <c r="RVP115" s="364"/>
      <c r="RVQ115" s="364"/>
      <c r="RVR115" s="364"/>
      <c r="RVS115" s="364"/>
      <c r="RVT115" s="364"/>
      <c r="RVU115" s="364"/>
      <c r="RVV115" s="364"/>
      <c r="RVW115" s="364"/>
      <c r="RVX115" s="364"/>
      <c r="RVY115" s="364"/>
      <c r="RVZ115" s="364"/>
      <c r="RWA115" s="364"/>
      <c r="RWB115" s="364"/>
      <c r="RWC115" s="364"/>
      <c r="RWD115" s="364"/>
      <c r="RWE115" s="364"/>
      <c r="RWF115" s="364"/>
      <c r="RWG115" s="364"/>
      <c r="RWH115" s="364"/>
      <c r="RWI115" s="364"/>
      <c r="RWJ115" s="364"/>
      <c r="RWK115" s="364"/>
      <c r="RWL115" s="364"/>
      <c r="RWM115" s="364"/>
      <c r="RWN115" s="364"/>
      <c r="RWO115" s="364"/>
      <c r="RWP115" s="364"/>
      <c r="RWQ115" s="364"/>
      <c r="RWR115" s="364"/>
      <c r="RWS115" s="364"/>
      <c r="RWT115" s="364"/>
      <c r="RWU115" s="364"/>
      <c r="RWV115" s="364"/>
      <c r="RWW115" s="364"/>
      <c r="RWX115" s="364"/>
      <c r="RWY115" s="364"/>
      <c r="RWZ115" s="364"/>
      <c r="RXA115" s="364"/>
      <c r="RXB115" s="364"/>
      <c r="RXC115" s="364"/>
      <c r="RXD115" s="364"/>
      <c r="RXE115" s="364"/>
      <c r="RXF115" s="364"/>
      <c r="RXG115" s="364"/>
      <c r="RXH115" s="364"/>
      <c r="RXI115" s="364"/>
      <c r="RXJ115" s="364"/>
      <c r="RXK115" s="364"/>
      <c r="RXL115" s="364"/>
      <c r="RXM115" s="364"/>
      <c r="RXN115" s="364"/>
      <c r="RXO115" s="364"/>
      <c r="RXP115" s="364"/>
      <c r="RXQ115" s="364"/>
      <c r="RXR115" s="364"/>
      <c r="RXS115" s="364"/>
      <c r="RXT115" s="364"/>
      <c r="RXU115" s="364"/>
      <c r="RXV115" s="364"/>
      <c r="RXW115" s="364"/>
      <c r="RXX115" s="364"/>
      <c r="RXY115" s="364"/>
      <c r="RXZ115" s="364"/>
      <c r="RYA115" s="364"/>
      <c r="RYB115" s="364"/>
      <c r="RYC115" s="364"/>
      <c r="RYD115" s="364"/>
      <c r="RYE115" s="364"/>
      <c r="RYF115" s="364"/>
      <c r="RYG115" s="364"/>
      <c r="RYH115" s="364"/>
      <c r="RYI115" s="364"/>
      <c r="RYJ115" s="364"/>
      <c r="RYK115" s="364"/>
      <c r="RYL115" s="364"/>
      <c r="RYM115" s="364"/>
      <c r="RYN115" s="364"/>
      <c r="RYO115" s="364"/>
      <c r="RYP115" s="364"/>
      <c r="RYQ115" s="364"/>
      <c r="RYR115" s="364"/>
      <c r="RYS115" s="364"/>
      <c r="RYT115" s="364"/>
      <c r="RYU115" s="364"/>
      <c r="RYV115" s="364"/>
      <c r="RYW115" s="364"/>
      <c r="RYX115" s="364"/>
      <c r="RYY115" s="364"/>
      <c r="RYZ115" s="364"/>
      <c r="RZA115" s="364"/>
      <c r="RZB115" s="364"/>
      <c r="RZC115" s="364"/>
      <c r="RZD115" s="364"/>
      <c r="RZE115" s="364"/>
      <c r="RZF115" s="364"/>
      <c r="RZG115" s="364"/>
      <c r="RZH115" s="364"/>
      <c r="RZI115" s="364"/>
      <c r="RZJ115" s="364"/>
      <c r="RZK115" s="364"/>
      <c r="RZL115" s="364"/>
      <c r="RZM115" s="364"/>
      <c r="RZN115" s="364"/>
      <c r="RZO115" s="364"/>
      <c r="RZP115" s="364"/>
      <c r="RZQ115" s="364"/>
      <c r="RZR115" s="364"/>
      <c r="RZS115" s="364"/>
      <c r="RZT115" s="364"/>
      <c r="RZU115" s="364"/>
      <c r="RZV115" s="364"/>
      <c r="RZW115" s="364"/>
      <c r="RZX115" s="364"/>
      <c r="RZY115" s="364"/>
      <c r="RZZ115" s="364"/>
      <c r="SAA115" s="364"/>
      <c r="SAB115" s="364"/>
      <c r="SAC115" s="364"/>
      <c r="SAD115" s="364"/>
      <c r="SAE115" s="364"/>
      <c r="SAF115" s="364"/>
      <c r="SAG115" s="364"/>
      <c r="SAH115" s="364"/>
      <c r="SAI115" s="364"/>
      <c r="SAJ115" s="364"/>
      <c r="SAK115" s="364"/>
      <c r="SAL115" s="364"/>
      <c r="SAM115" s="364"/>
      <c r="SAN115" s="364"/>
      <c r="SAO115" s="364"/>
      <c r="SAP115" s="364"/>
      <c r="SAQ115" s="364"/>
      <c r="SAR115" s="364"/>
      <c r="SAS115" s="364"/>
      <c r="SAT115" s="364"/>
      <c r="SAU115" s="364"/>
      <c r="SAV115" s="364"/>
      <c r="SAW115" s="364"/>
      <c r="SAX115" s="364"/>
      <c r="SAY115" s="364"/>
      <c r="SAZ115" s="364"/>
      <c r="SBA115" s="364"/>
      <c r="SBB115" s="364"/>
      <c r="SBC115" s="364"/>
      <c r="SBD115" s="364"/>
      <c r="SBE115" s="364"/>
      <c r="SBF115" s="364"/>
      <c r="SBG115" s="364"/>
      <c r="SBH115" s="364"/>
      <c r="SBI115" s="364"/>
      <c r="SBJ115" s="364"/>
      <c r="SBK115" s="364"/>
      <c r="SBL115" s="364"/>
      <c r="SBM115" s="364"/>
      <c r="SBN115" s="364"/>
      <c r="SBO115" s="364"/>
      <c r="SBP115" s="364"/>
      <c r="SBQ115" s="364"/>
      <c r="SBR115" s="364"/>
      <c r="SBS115" s="364"/>
      <c r="SBT115" s="364"/>
      <c r="SBU115" s="364"/>
      <c r="SBV115" s="364"/>
      <c r="SBW115" s="364"/>
      <c r="SBX115" s="364"/>
      <c r="SBY115" s="364"/>
      <c r="SBZ115" s="364"/>
      <c r="SCA115" s="364"/>
      <c r="SCB115" s="364"/>
      <c r="SCC115" s="364"/>
      <c r="SCD115" s="364"/>
      <c r="SCE115" s="364"/>
      <c r="SCF115" s="364"/>
      <c r="SCG115" s="364"/>
      <c r="SCH115" s="364"/>
      <c r="SCI115" s="364"/>
      <c r="SCJ115" s="364"/>
      <c r="SCK115" s="364"/>
      <c r="SCL115" s="364"/>
      <c r="SCM115" s="364"/>
      <c r="SCN115" s="364"/>
      <c r="SCO115" s="364"/>
      <c r="SCP115" s="364"/>
      <c r="SCQ115" s="364"/>
      <c r="SCR115" s="364"/>
      <c r="SCS115" s="364"/>
      <c r="SCT115" s="364"/>
      <c r="SCU115" s="364"/>
      <c r="SCV115" s="364"/>
      <c r="SCW115" s="364"/>
      <c r="SCX115" s="364"/>
      <c r="SCY115" s="364"/>
      <c r="SCZ115" s="364"/>
      <c r="SDA115" s="364"/>
      <c r="SDB115" s="364"/>
      <c r="SDC115" s="364"/>
      <c r="SDD115" s="364"/>
      <c r="SDE115" s="364"/>
      <c r="SDF115" s="364"/>
      <c r="SDG115" s="364"/>
      <c r="SDH115" s="364"/>
      <c r="SDI115" s="364"/>
      <c r="SDJ115" s="364"/>
      <c r="SDK115" s="364"/>
      <c r="SDL115" s="364"/>
      <c r="SDM115" s="364"/>
      <c r="SDN115" s="364"/>
      <c r="SDO115" s="364"/>
      <c r="SDP115" s="364"/>
      <c r="SDQ115" s="364"/>
      <c r="SDR115" s="364"/>
      <c r="SDS115" s="364"/>
      <c r="SDT115" s="364"/>
      <c r="SDU115" s="364"/>
      <c r="SDV115" s="364"/>
      <c r="SDW115" s="364"/>
      <c r="SDX115" s="364"/>
      <c r="SDY115" s="364"/>
      <c r="SDZ115" s="364"/>
      <c r="SEA115" s="364"/>
      <c r="SEB115" s="364"/>
      <c r="SEC115" s="364"/>
      <c r="SED115" s="364"/>
      <c r="SEE115" s="364"/>
      <c r="SEF115" s="364"/>
      <c r="SEG115" s="364"/>
      <c r="SEH115" s="364"/>
      <c r="SEI115" s="364"/>
      <c r="SEJ115" s="364"/>
      <c r="SEK115" s="364"/>
      <c r="SEL115" s="364"/>
      <c r="SEM115" s="364"/>
      <c r="SEN115" s="364"/>
      <c r="SEO115" s="364"/>
      <c r="SEP115" s="364"/>
      <c r="SEQ115" s="364"/>
      <c r="SER115" s="364"/>
      <c r="SES115" s="364"/>
      <c r="SET115" s="364"/>
      <c r="SEU115" s="364"/>
      <c r="SEV115" s="364"/>
      <c r="SEW115" s="364"/>
      <c r="SEX115" s="364"/>
      <c r="SEY115" s="364"/>
      <c r="SEZ115" s="364"/>
      <c r="SFA115" s="364"/>
      <c r="SFB115" s="364"/>
      <c r="SFC115" s="364"/>
      <c r="SFD115" s="364"/>
      <c r="SFE115" s="364"/>
      <c r="SFF115" s="364"/>
      <c r="SFG115" s="364"/>
      <c r="SFH115" s="364"/>
      <c r="SFI115" s="364"/>
      <c r="SFJ115" s="364"/>
      <c r="SFK115" s="364"/>
      <c r="SFL115" s="364"/>
      <c r="SFM115" s="364"/>
      <c r="SFN115" s="364"/>
      <c r="SFO115" s="364"/>
      <c r="SFP115" s="364"/>
      <c r="SFQ115" s="364"/>
      <c r="SFR115" s="364"/>
      <c r="SFS115" s="364"/>
      <c r="SFT115" s="364"/>
      <c r="SFU115" s="364"/>
      <c r="SFV115" s="364"/>
      <c r="SFW115" s="364"/>
      <c r="SFX115" s="364"/>
      <c r="SFY115" s="364"/>
      <c r="SFZ115" s="364"/>
      <c r="SGA115" s="364"/>
      <c r="SGB115" s="364"/>
      <c r="SGC115" s="364"/>
      <c r="SGD115" s="364"/>
      <c r="SGE115" s="364"/>
      <c r="SGF115" s="364"/>
      <c r="SGG115" s="364"/>
      <c r="SGH115" s="364"/>
      <c r="SGI115" s="364"/>
      <c r="SGJ115" s="364"/>
      <c r="SGK115" s="364"/>
      <c r="SGL115" s="364"/>
      <c r="SGM115" s="364"/>
      <c r="SGN115" s="364"/>
      <c r="SGO115" s="364"/>
      <c r="SGP115" s="364"/>
      <c r="SGQ115" s="364"/>
      <c r="SGR115" s="364"/>
      <c r="SGS115" s="364"/>
      <c r="SGT115" s="364"/>
      <c r="SGU115" s="364"/>
      <c r="SGV115" s="364"/>
      <c r="SGW115" s="364"/>
      <c r="SGX115" s="364"/>
      <c r="SGY115" s="364"/>
      <c r="SGZ115" s="364"/>
      <c r="SHA115" s="364"/>
      <c r="SHB115" s="364"/>
      <c r="SHC115" s="364"/>
      <c r="SHD115" s="364"/>
      <c r="SHE115" s="364"/>
      <c r="SHF115" s="364"/>
      <c r="SHG115" s="364"/>
      <c r="SHH115" s="364"/>
      <c r="SHI115" s="364"/>
      <c r="SHJ115" s="364"/>
      <c r="SHK115" s="364"/>
      <c r="SHL115" s="364"/>
      <c r="SHM115" s="364"/>
      <c r="SHN115" s="364"/>
      <c r="SHO115" s="364"/>
      <c r="SHP115" s="364"/>
      <c r="SHQ115" s="364"/>
      <c r="SHR115" s="364"/>
      <c r="SHS115" s="364"/>
      <c r="SHT115" s="364"/>
      <c r="SHU115" s="364"/>
      <c r="SHV115" s="364"/>
      <c r="SHW115" s="364"/>
      <c r="SHX115" s="364"/>
      <c r="SHY115" s="364"/>
      <c r="SHZ115" s="364"/>
      <c r="SIA115" s="364"/>
      <c r="SIB115" s="364"/>
      <c r="SIC115" s="364"/>
      <c r="SID115" s="364"/>
      <c r="SIE115" s="364"/>
      <c r="SIF115" s="364"/>
      <c r="SIG115" s="364"/>
      <c r="SIH115" s="364"/>
      <c r="SII115" s="364"/>
      <c r="SIJ115" s="364"/>
      <c r="SIK115" s="364"/>
      <c r="SIL115" s="364"/>
      <c r="SIM115" s="364"/>
      <c r="SIN115" s="364"/>
      <c r="SIO115" s="364"/>
      <c r="SIP115" s="364"/>
      <c r="SIQ115" s="364"/>
      <c r="SIR115" s="364"/>
      <c r="SIS115" s="364"/>
      <c r="SIT115" s="364"/>
      <c r="SIU115" s="364"/>
      <c r="SIV115" s="364"/>
      <c r="SIW115" s="364"/>
      <c r="SIX115" s="364"/>
      <c r="SIY115" s="364"/>
      <c r="SIZ115" s="364"/>
      <c r="SJA115" s="364"/>
      <c r="SJB115" s="364"/>
      <c r="SJC115" s="364"/>
      <c r="SJD115" s="364"/>
      <c r="SJE115" s="364"/>
      <c r="SJF115" s="364"/>
      <c r="SJG115" s="364"/>
      <c r="SJH115" s="364"/>
      <c r="SJI115" s="364"/>
      <c r="SJJ115" s="364"/>
      <c r="SJK115" s="364"/>
      <c r="SJL115" s="364"/>
      <c r="SJM115" s="364"/>
      <c r="SJN115" s="364"/>
      <c r="SJO115" s="364"/>
      <c r="SJP115" s="364"/>
      <c r="SJQ115" s="364"/>
      <c r="SJR115" s="364"/>
      <c r="SJS115" s="364"/>
      <c r="SJT115" s="364"/>
      <c r="SJU115" s="364"/>
      <c r="SJV115" s="364"/>
      <c r="SJW115" s="364"/>
      <c r="SJX115" s="364"/>
      <c r="SJY115" s="364"/>
      <c r="SJZ115" s="364"/>
      <c r="SKA115" s="364"/>
      <c r="SKB115" s="364"/>
      <c r="SKC115" s="364"/>
      <c r="SKD115" s="364"/>
      <c r="SKE115" s="364"/>
      <c r="SKF115" s="364"/>
      <c r="SKG115" s="364"/>
      <c r="SKH115" s="364"/>
      <c r="SKI115" s="364"/>
      <c r="SKJ115" s="364"/>
      <c r="SKK115" s="364"/>
      <c r="SKL115" s="364"/>
      <c r="SKM115" s="364"/>
      <c r="SKN115" s="364"/>
      <c r="SKO115" s="364"/>
      <c r="SKP115" s="364"/>
      <c r="SKQ115" s="364"/>
      <c r="SKR115" s="364"/>
      <c r="SKS115" s="364"/>
      <c r="SKT115" s="364"/>
      <c r="SKU115" s="364"/>
      <c r="SKV115" s="364"/>
      <c r="SKW115" s="364"/>
      <c r="SKX115" s="364"/>
      <c r="SKY115" s="364"/>
      <c r="SKZ115" s="364"/>
      <c r="SLA115" s="364"/>
      <c r="SLB115" s="364"/>
      <c r="SLC115" s="364"/>
      <c r="SLD115" s="364"/>
      <c r="SLE115" s="364"/>
      <c r="SLF115" s="364"/>
      <c r="SLG115" s="364"/>
      <c r="SLH115" s="364"/>
      <c r="SLI115" s="364"/>
      <c r="SLJ115" s="364"/>
      <c r="SLK115" s="364"/>
      <c r="SLL115" s="364"/>
      <c r="SLM115" s="364"/>
      <c r="SLN115" s="364"/>
      <c r="SLO115" s="364"/>
      <c r="SLP115" s="364"/>
      <c r="SLQ115" s="364"/>
      <c r="SLR115" s="364"/>
      <c r="SLS115" s="364"/>
      <c r="SLT115" s="364"/>
      <c r="SLU115" s="364"/>
      <c r="SLV115" s="364"/>
      <c r="SLW115" s="364"/>
      <c r="SLX115" s="364"/>
      <c r="SLY115" s="364"/>
      <c r="SLZ115" s="364"/>
      <c r="SMA115" s="364"/>
      <c r="SMB115" s="364"/>
      <c r="SMC115" s="364"/>
      <c r="SMD115" s="364"/>
      <c r="SME115" s="364"/>
      <c r="SMF115" s="364"/>
      <c r="SMG115" s="364"/>
      <c r="SMH115" s="364"/>
      <c r="SMI115" s="364"/>
      <c r="SMJ115" s="364"/>
      <c r="SMK115" s="364"/>
      <c r="SML115" s="364"/>
      <c r="SMM115" s="364"/>
      <c r="SMN115" s="364"/>
      <c r="SMO115" s="364"/>
      <c r="SMP115" s="364"/>
      <c r="SMQ115" s="364"/>
      <c r="SMR115" s="364"/>
      <c r="SMS115" s="364"/>
      <c r="SMT115" s="364"/>
      <c r="SMU115" s="364"/>
      <c r="SMV115" s="364"/>
      <c r="SMW115" s="364"/>
      <c r="SMX115" s="364"/>
      <c r="SMY115" s="364"/>
      <c r="SMZ115" s="364"/>
      <c r="SNA115" s="364"/>
      <c r="SNB115" s="364"/>
      <c r="SNC115" s="364"/>
      <c r="SND115" s="364"/>
      <c r="SNE115" s="364"/>
      <c r="SNF115" s="364"/>
      <c r="SNG115" s="364"/>
      <c r="SNH115" s="364"/>
      <c r="SNI115" s="364"/>
      <c r="SNJ115" s="364"/>
      <c r="SNK115" s="364"/>
      <c r="SNL115" s="364"/>
      <c r="SNM115" s="364"/>
      <c r="SNN115" s="364"/>
      <c r="SNO115" s="364"/>
      <c r="SNP115" s="364"/>
      <c r="SNQ115" s="364"/>
      <c r="SNR115" s="364"/>
      <c r="SNS115" s="364"/>
      <c r="SNT115" s="364"/>
      <c r="SNU115" s="364"/>
      <c r="SNV115" s="364"/>
      <c r="SNW115" s="364"/>
      <c r="SNX115" s="364"/>
      <c r="SNY115" s="364"/>
      <c r="SNZ115" s="364"/>
      <c r="SOA115" s="364"/>
      <c r="SOB115" s="364"/>
      <c r="SOC115" s="364"/>
      <c r="SOD115" s="364"/>
      <c r="SOE115" s="364"/>
      <c r="SOF115" s="364"/>
      <c r="SOG115" s="364"/>
      <c r="SOH115" s="364"/>
      <c r="SOI115" s="364"/>
      <c r="SOJ115" s="364"/>
      <c r="SOK115" s="364"/>
      <c r="SOL115" s="364"/>
      <c r="SOM115" s="364"/>
      <c r="SON115" s="364"/>
      <c r="SOO115" s="364"/>
      <c r="SOP115" s="364"/>
      <c r="SOQ115" s="364"/>
      <c r="SOR115" s="364"/>
      <c r="SOS115" s="364"/>
      <c r="SOT115" s="364"/>
      <c r="SOU115" s="364"/>
      <c r="SOV115" s="364"/>
      <c r="SOW115" s="364"/>
      <c r="SOX115" s="364"/>
      <c r="SOY115" s="364"/>
      <c r="SOZ115" s="364"/>
      <c r="SPA115" s="364"/>
      <c r="SPB115" s="364"/>
      <c r="SPC115" s="364"/>
      <c r="SPD115" s="364"/>
      <c r="SPE115" s="364"/>
      <c r="SPF115" s="364"/>
      <c r="SPG115" s="364"/>
      <c r="SPH115" s="364"/>
      <c r="SPI115" s="364"/>
      <c r="SPJ115" s="364"/>
      <c r="SPK115" s="364"/>
      <c r="SPL115" s="364"/>
      <c r="SPM115" s="364"/>
      <c r="SPN115" s="364"/>
      <c r="SPO115" s="364"/>
      <c r="SPP115" s="364"/>
      <c r="SPQ115" s="364"/>
      <c r="SPR115" s="364"/>
      <c r="SPS115" s="364"/>
      <c r="SPT115" s="364"/>
      <c r="SPU115" s="364"/>
      <c r="SPV115" s="364"/>
      <c r="SPW115" s="364"/>
      <c r="SPX115" s="364"/>
      <c r="SPY115" s="364"/>
      <c r="SPZ115" s="364"/>
      <c r="SQA115" s="364"/>
      <c r="SQB115" s="364"/>
      <c r="SQC115" s="364"/>
      <c r="SQD115" s="364"/>
      <c r="SQE115" s="364"/>
      <c r="SQF115" s="364"/>
      <c r="SQG115" s="364"/>
      <c r="SQH115" s="364"/>
      <c r="SQI115" s="364"/>
      <c r="SQJ115" s="364"/>
      <c r="SQK115" s="364"/>
      <c r="SQL115" s="364"/>
      <c r="SQM115" s="364"/>
      <c r="SQN115" s="364"/>
      <c r="SQO115" s="364"/>
      <c r="SQP115" s="364"/>
      <c r="SQQ115" s="364"/>
      <c r="SQR115" s="364"/>
      <c r="SQS115" s="364"/>
      <c r="SQT115" s="364"/>
      <c r="SQU115" s="364"/>
      <c r="SQV115" s="364"/>
      <c r="SQW115" s="364"/>
      <c r="SQX115" s="364"/>
      <c r="SQY115" s="364"/>
      <c r="SQZ115" s="364"/>
      <c r="SRA115" s="364"/>
      <c r="SRB115" s="364"/>
      <c r="SRC115" s="364"/>
      <c r="SRD115" s="364"/>
      <c r="SRE115" s="364"/>
      <c r="SRF115" s="364"/>
      <c r="SRG115" s="364"/>
      <c r="SRH115" s="364"/>
      <c r="SRI115" s="364"/>
      <c r="SRJ115" s="364"/>
      <c r="SRK115" s="364"/>
      <c r="SRL115" s="364"/>
      <c r="SRM115" s="364"/>
      <c r="SRN115" s="364"/>
      <c r="SRO115" s="364"/>
      <c r="SRP115" s="364"/>
      <c r="SRQ115" s="364"/>
      <c r="SRR115" s="364"/>
      <c r="SRS115" s="364"/>
      <c r="SRT115" s="364"/>
      <c r="SRU115" s="364"/>
      <c r="SRV115" s="364"/>
      <c r="SRW115" s="364"/>
      <c r="SRX115" s="364"/>
      <c r="SRY115" s="364"/>
      <c r="SRZ115" s="364"/>
      <c r="SSA115" s="364"/>
      <c r="SSB115" s="364"/>
      <c r="SSC115" s="364"/>
      <c r="SSD115" s="364"/>
      <c r="SSE115" s="364"/>
      <c r="SSF115" s="364"/>
      <c r="SSG115" s="364"/>
      <c r="SSH115" s="364"/>
      <c r="SSI115" s="364"/>
      <c r="SSJ115" s="364"/>
      <c r="SSK115" s="364"/>
      <c r="SSL115" s="364"/>
      <c r="SSM115" s="364"/>
      <c r="SSN115" s="364"/>
      <c r="SSO115" s="364"/>
      <c r="SSP115" s="364"/>
      <c r="SSQ115" s="364"/>
      <c r="SSR115" s="364"/>
      <c r="SSS115" s="364"/>
      <c r="SST115" s="364"/>
      <c r="SSU115" s="364"/>
      <c r="SSV115" s="364"/>
      <c r="SSW115" s="364"/>
      <c r="SSX115" s="364"/>
      <c r="SSY115" s="364"/>
      <c r="SSZ115" s="364"/>
      <c r="STA115" s="364"/>
      <c r="STB115" s="364"/>
      <c r="STC115" s="364"/>
      <c r="STD115" s="364"/>
      <c r="STE115" s="364"/>
      <c r="STF115" s="364"/>
      <c r="STG115" s="364"/>
      <c r="STH115" s="364"/>
      <c r="STI115" s="364"/>
      <c r="STJ115" s="364"/>
      <c r="STK115" s="364"/>
      <c r="STL115" s="364"/>
      <c r="STM115" s="364"/>
      <c r="STN115" s="364"/>
      <c r="STO115" s="364"/>
      <c r="STP115" s="364"/>
      <c r="STQ115" s="364"/>
      <c r="STR115" s="364"/>
      <c r="STS115" s="364"/>
      <c r="STT115" s="364"/>
      <c r="STU115" s="364"/>
      <c r="STV115" s="364"/>
      <c r="STW115" s="364"/>
      <c r="STX115" s="364"/>
      <c r="STY115" s="364"/>
      <c r="STZ115" s="364"/>
      <c r="SUA115" s="364"/>
      <c r="SUB115" s="364"/>
      <c r="SUC115" s="364"/>
      <c r="SUD115" s="364"/>
      <c r="SUE115" s="364"/>
      <c r="SUF115" s="364"/>
      <c r="SUG115" s="364"/>
      <c r="SUH115" s="364"/>
      <c r="SUI115" s="364"/>
      <c r="SUJ115" s="364"/>
      <c r="SUK115" s="364"/>
      <c r="SUL115" s="364"/>
      <c r="SUM115" s="364"/>
      <c r="SUN115" s="364"/>
      <c r="SUO115" s="364"/>
      <c r="SUP115" s="364"/>
      <c r="SUQ115" s="364"/>
      <c r="SUR115" s="364"/>
      <c r="SUS115" s="364"/>
      <c r="SUT115" s="364"/>
      <c r="SUU115" s="364"/>
      <c r="SUV115" s="364"/>
      <c r="SUW115" s="364"/>
      <c r="SUX115" s="364"/>
      <c r="SUY115" s="364"/>
      <c r="SUZ115" s="364"/>
      <c r="SVA115" s="364"/>
      <c r="SVB115" s="364"/>
      <c r="SVC115" s="364"/>
      <c r="SVD115" s="364"/>
      <c r="SVE115" s="364"/>
      <c r="SVF115" s="364"/>
      <c r="SVG115" s="364"/>
      <c r="SVH115" s="364"/>
      <c r="SVI115" s="364"/>
      <c r="SVJ115" s="364"/>
      <c r="SVK115" s="364"/>
      <c r="SVL115" s="364"/>
      <c r="SVM115" s="364"/>
      <c r="SVN115" s="364"/>
      <c r="SVO115" s="364"/>
      <c r="SVP115" s="364"/>
      <c r="SVQ115" s="364"/>
      <c r="SVR115" s="364"/>
      <c r="SVS115" s="364"/>
      <c r="SVT115" s="364"/>
      <c r="SVU115" s="364"/>
      <c r="SVV115" s="364"/>
      <c r="SVW115" s="364"/>
      <c r="SVX115" s="364"/>
      <c r="SVY115" s="364"/>
      <c r="SVZ115" s="364"/>
      <c r="SWA115" s="364"/>
      <c r="SWB115" s="364"/>
      <c r="SWC115" s="364"/>
      <c r="SWD115" s="364"/>
      <c r="SWE115" s="364"/>
      <c r="SWF115" s="364"/>
      <c r="SWG115" s="364"/>
      <c r="SWH115" s="364"/>
      <c r="SWI115" s="364"/>
      <c r="SWJ115" s="364"/>
      <c r="SWK115" s="364"/>
      <c r="SWL115" s="364"/>
      <c r="SWM115" s="364"/>
      <c r="SWN115" s="364"/>
      <c r="SWO115" s="364"/>
      <c r="SWP115" s="364"/>
      <c r="SWQ115" s="364"/>
      <c r="SWR115" s="364"/>
      <c r="SWS115" s="364"/>
      <c r="SWT115" s="364"/>
      <c r="SWU115" s="364"/>
      <c r="SWV115" s="364"/>
      <c r="SWW115" s="364"/>
      <c r="SWX115" s="364"/>
      <c r="SWY115" s="364"/>
      <c r="SWZ115" s="364"/>
      <c r="SXA115" s="364"/>
      <c r="SXB115" s="364"/>
      <c r="SXC115" s="364"/>
      <c r="SXD115" s="364"/>
      <c r="SXE115" s="364"/>
      <c r="SXF115" s="364"/>
      <c r="SXG115" s="364"/>
      <c r="SXH115" s="364"/>
      <c r="SXI115" s="364"/>
      <c r="SXJ115" s="364"/>
      <c r="SXK115" s="364"/>
      <c r="SXL115" s="364"/>
      <c r="SXM115" s="364"/>
      <c r="SXN115" s="364"/>
      <c r="SXO115" s="364"/>
      <c r="SXP115" s="364"/>
      <c r="SXQ115" s="364"/>
      <c r="SXR115" s="364"/>
      <c r="SXS115" s="364"/>
      <c r="SXT115" s="364"/>
      <c r="SXU115" s="364"/>
      <c r="SXV115" s="364"/>
      <c r="SXW115" s="364"/>
      <c r="SXX115" s="364"/>
      <c r="SXY115" s="364"/>
      <c r="SXZ115" s="364"/>
      <c r="SYA115" s="364"/>
      <c r="SYB115" s="364"/>
      <c r="SYC115" s="364"/>
      <c r="SYD115" s="364"/>
      <c r="SYE115" s="364"/>
      <c r="SYF115" s="364"/>
      <c r="SYG115" s="364"/>
      <c r="SYH115" s="364"/>
      <c r="SYI115" s="364"/>
      <c r="SYJ115" s="364"/>
      <c r="SYK115" s="364"/>
      <c r="SYL115" s="364"/>
      <c r="SYM115" s="364"/>
      <c r="SYN115" s="364"/>
      <c r="SYO115" s="364"/>
      <c r="SYP115" s="364"/>
      <c r="SYQ115" s="364"/>
      <c r="SYR115" s="364"/>
      <c r="SYS115" s="364"/>
      <c r="SYT115" s="364"/>
      <c r="SYU115" s="364"/>
      <c r="SYV115" s="364"/>
      <c r="SYW115" s="364"/>
      <c r="SYX115" s="364"/>
      <c r="SYY115" s="364"/>
      <c r="SYZ115" s="364"/>
      <c r="SZA115" s="364"/>
      <c r="SZB115" s="364"/>
      <c r="SZC115" s="364"/>
      <c r="SZD115" s="364"/>
      <c r="SZE115" s="364"/>
      <c r="SZF115" s="364"/>
      <c r="SZG115" s="364"/>
      <c r="SZH115" s="364"/>
      <c r="SZI115" s="364"/>
      <c r="SZJ115" s="364"/>
      <c r="SZK115" s="364"/>
      <c r="SZL115" s="364"/>
      <c r="SZM115" s="364"/>
      <c r="SZN115" s="364"/>
      <c r="SZO115" s="364"/>
      <c r="SZP115" s="364"/>
      <c r="SZQ115" s="364"/>
      <c r="SZR115" s="364"/>
      <c r="SZS115" s="364"/>
      <c r="SZT115" s="364"/>
      <c r="SZU115" s="364"/>
      <c r="SZV115" s="364"/>
      <c r="SZW115" s="364"/>
      <c r="SZX115" s="364"/>
      <c r="SZY115" s="364"/>
      <c r="SZZ115" s="364"/>
      <c r="TAA115" s="364"/>
      <c r="TAB115" s="364"/>
      <c r="TAC115" s="364"/>
      <c r="TAD115" s="364"/>
      <c r="TAE115" s="364"/>
      <c r="TAF115" s="364"/>
      <c r="TAG115" s="364"/>
      <c r="TAH115" s="364"/>
      <c r="TAI115" s="364"/>
      <c r="TAJ115" s="364"/>
      <c r="TAK115" s="364"/>
      <c r="TAL115" s="364"/>
      <c r="TAM115" s="364"/>
      <c r="TAN115" s="364"/>
      <c r="TAO115" s="364"/>
      <c r="TAP115" s="364"/>
      <c r="TAQ115" s="364"/>
      <c r="TAR115" s="364"/>
      <c r="TAS115" s="364"/>
      <c r="TAT115" s="364"/>
      <c r="TAU115" s="364"/>
      <c r="TAV115" s="364"/>
      <c r="TAW115" s="364"/>
      <c r="TAX115" s="364"/>
      <c r="TAY115" s="364"/>
      <c r="TAZ115" s="364"/>
      <c r="TBA115" s="364"/>
      <c r="TBB115" s="364"/>
      <c r="TBC115" s="364"/>
      <c r="TBD115" s="364"/>
      <c r="TBE115" s="364"/>
      <c r="TBF115" s="364"/>
      <c r="TBG115" s="364"/>
      <c r="TBH115" s="364"/>
      <c r="TBI115" s="364"/>
      <c r="TBJ115" s="364"/>
      <c r="TBK115" s="364"/>
      <c r="TBL115" s="364"/>
      <c r="TBM115" s="364"/>
      <c r="TBN115" s="364"/>
      <c r="TBO115" s="364"/>
      <c r="TBP115" s="364"/>
      <c r="TBQ115" s="364"/>
      <c r="TBR115" s="364"/>
      <c r="TBS115" s="364"/>
      <c r="TBT115" s="364"/>
      <c r="TBU115" s="364"/>
      <c r="TBV115" s="364"/>
      <c r="TBW115" s="364"/>
      <c r="TBX115" s="364"/>
      <c r="TBY115" s="364"/>
      <c r="TBZ115" s="364"/>
      <c r="TCA115" s="364"/>
      <c r="TCB115" s="364"/>
      <c r="TCC115" s="364"/>
      <c r="TCD115" s="364"/>
      <c r="TCE115" s="364"/>
      <c r="TCF115" s="364"/>
      <c r="TCG115" s="364"/>
      <c r="TCH115" s="364"/>
      <c r="TCI115" s="364"/>
      <c r="TCJ115" s="364"/>
      <c r="TCK115" s="364"/>
      <c r="TCL115" s="364"/>
      <c r="TCM115" s="364"/>
      <c r="TCN115" s="364"/>
      <c r="TCO115" s="364"/>
      <c r="TCP115" s="364"/>
      <c r="TCQ115" s="364"/>
      <c r="TCR115" s="364"/>
      <c r="TCS115" s="364"/>
      <c r="TCT115" s="364"/>
      <c r="TCU115" s="364"/>
      <c r="TCV115" s="364"/>
      <c r="TCW115" s="364"/>
      <c r="TCX115" s="364"/>
      <c r="TCY115" s="364"/>
      <c r="TCZ115" s="364"/>
      <c r="TDA115" s="364"/>
      <c r="TDB115" s="364"/>
      <c r="TDC115" s="364"/>
      <c r="TDD115" s="364"/>
      <c r="TDE115" s="364"/>
      <c r="TDF115" s="364"/>
      <c r="TDG115" s="364"/>
      <c r="TDH115" s="364"/>
      <c r="TDI115" s="364"/>
      <c r="TDJ115" s="364"/>
      <c r="TDK115" s="364"/>
      <c r="TDL115" s="364"/>
      <c r="TDM115" s="364"/>
      <c r="TDN115" s="364"/>
      <c r="TDO115" s="364"/>
      <c r="TDP115" s="364"/>
      <c r="TDQ115" s="364"/>
      <c r="TDR115" s="364"/>
      <c r="TDS115" s="364"/>
      <c r="TDT115" s="364"/>
      <c r="TDU115" s="364"/>
      <c r="TDV115" s="364"/>
      <c r="TDW115" s="364"/>
      <c r="TDX115" s="364"/>
      <c r="TDY115" s="364"/>
      <c r="TDZ115" s="364"/>
      <c r="TEA115" s="364"/>
      <c r="TEB115" s="364"/>
      <c r="TEC115" s="364"/>
      <c r="TED115" s="364"/>
      <c r="TEE115" s="364"/>
      <c r="TEF115" s="364"/>
      <c r="TEG115" s="364"/>
      <c r="TEH115" s="364"/>
      <c r="TEI115" s="364"/>
      <c r="TEJ115" s="364"/>
      <c r="TEK115" s="364"/>
      <c r="TEL115" s="364"/>
      <c r="TEM115" s="364"/>
      <c r="TEN115" s="364"/>
      <c r="TEO115" s="364"/>
      <c r="TEP115" s="364"/>
      <c r="TEQ115" s="364"/>
      <c r="TER115" s="364"/>
      <c r="TES115" s="364"/>
      <c r="TET115" s="364"/>
      <c r="TEU115" s="364"/>
      <c r="TEV115" s="364"/>
      <c r="TEW115" s="364"/>
      <c r="TEX115" s="364"/>
      <c r="TEY115" s="364"/>
      <c r="TEZ115" s="364"/>
      <c r="TFA115" s="364"/>
      <c r="TFB115" s="364"/>
      <c r="TFC115" s="364"/>
      <c r="TFD115" s="364"/>
      <c r="TFE115" s="364"/>
      <c r="TFF115" s="364"/>
      <c r="TFG115" s="364"/>
      <c r="TFH115" s="364"/>
      <c r="TFI115" s="364"/>
      <c r="TFJ115" s="364"/>
      <c r="TFK115" s="364"/>
      <c r="TFL115" s="364"/>
      <c r="TFM115" s="364"/>
      <c r="TFN115" s="364"/>
      <c r="TFO115" s="364"/>
      <c r="TFP115" s="364"/>
      <c r="TFQ115" s="364"/>
      <c r="TFR115" s="364"/>
      <c r="TFS115" s="364"/>
      <c r="TFT115" s="364"/>
      <c r="TFU115" s="364"/>
      <c r="TFV115" s="364"/>
      <c r="TFW115" s="364"/>
      <c r="TFX115" s="364"/>
      <c r="TFY115" s="364"/>
      <c r="TFZ115" s="364"/>
      <c r="TGA115" s="364"/>
      <c r="TGB115" s="364"/>
      <c r="TGC115" s="364"/>
      <c r="TGD115" s="364"/>
      <c r="TGE115" s="364"/>
      <c r="TGF115" s="364"/>
      <c r="TGG115" s="364"/>
      <c r="TGH115" s="364"/>
      <c r="TGI115" s="364"/>
      <c r="TGJ115" s="364"/>
      <c r="TGK115" s="364"/>
      <c r="TGL115" s="364"/>
      <c r="TGM115" s="364"/>
      <c r="TGN115" s="364"/>
      <c r="TGO115" s="364"/>
      <c r="TGP115" s="364"/>
      <c r="TGQ115" s="364"/>
      <c r="TGR115" s="364"/>
      <c r="TGS115" s="364"/>
      <c r="TGT115" s="364"/>
      <c r="TGU115" s="364"/>
      <c r="TGV115" s="364"/>
      <c r="TGW115" s="364"/>
      <c r="TGX115" s="364"/>
      <c r="TGY115" s="364"/>
      <c r="TGZ115" s="364"/>
      <c r="THA115" s="364"/>
      <c r="THB115" s="364"/>
      <c r="THC115" s="364"/>
      <c r="THD115" s="364"/>
      <c r="THE115" s="364"/>
      <c r="THF115" s="364"/>
      <c r="THG115" s="364"/>
      <c r="THH115" s="364"/>
      <c r="THI115" s="364"/>
      <c r="THJ115" s="364"/>
      <c r="THK115" s="364"/>
      <c r="THL115" s="364"/>
      <c r="THM115" s="364"/>
      <c r="THN115" s="364"/>
      <c r="THO115" s="364"/>
      <c r="THP115" s="364"/>
      <c r="THQ115" s="364"/>
      <c r="THR115" s="364"/>
      <c r="THS115" s="364"/>
      <c r="THT115" s="364"/>
      <c r="THU115" s="364"/>
      <c r="THV115" s="364"/>
      <c r="THW115" s="364"/>
      <c r="THX115" s="364"/>
      <c r="THY115" s="364"/>
      <c r="THZ115" s="364"/>
      <c r="TIA115" s="364"/>
      <c r="TIB115" s="364"/>
      <c r="TIC115" s="364"/>
      <c r="TID115" s="364"/>
      <c r="TIE115" s="364"/>
      <c r="TIF115" s="364"/>
      <c r="TIG115" s="364"/>
      <c r="TIH115" s="364"/>
      <c r="TII115" s="364"/>
      <c r="TIJ115" s="364"/>
      <c r="TIK115" s="364"/>
      <c r="TIL115" s="364"/>
      <c r="TIM115" s="364"/>
      <c r="TIN115" s="364"/>
      <c r="TIO115" s="364"/>
      <c r="TIP115" s="364"/>
      <c r="TIQ115" s="364"/>
      <c r="TIR115" s="364"/>
      <c r="TIS115" s="364"/>
      <c r="TIT115" s="364"/>
      <c r="TIU115" s="364"/>
      <c r="TIV115" s="364"/>
      <c r="TIW115" s="364"/>
      <c r="TIX115" s="364"/>
      <c r="TIY115" s="364"/>
      <c r="TIZ115" s="364"/>
      <c r="TJA115" s="364"/>
      <c r="TJB115" s="364"/>
      <c r="TJC115" s="364"/>
      <c r="TJD115" s="364"/>
      <c r="TJE115" s="364"/>
      <c r="TJF115" s="364"/>
      <c r="TJG115" s="364"/>
      <c r="TJH115" s="364"/>
      <c r="TJI115" s="364"/>
      <c r="TJJ115" s="364"/>
      <c r="TJK115" s="364"/>
      <c r="TJL115" s="364"/>
      <c r="TJM115" s="364"/>
      <c r="TJN115" s="364"/>
      <c r="TJO115" s="364"/>
      <c r="TJP115" s="364"/>
      <c r="TJQ115" s="364"/>
      <c r="TJR115" s="364"/>
      <c r="TJS115" s="364"/>
      <c r="TJT115" s="364"/>
      <c r="TJU115" s="364"/>
      <c r="TJV115" s="364"/>
      <c r="TJW115" s="364"/>
      <c r="TJX115" s="364"/>
      <c r="TJY115" s="364"/>
      <c r="TJZ115" s="364"/>
      <c r="TKA115" s="364"/>
      <c r="TKB115" s="364"/>
      <c r="TKC115" s="364"/>
      <c r="TKD115" s="364"/>
      <c r="TKE115" s="364"/>
      <c r="TKF115" s="364"/>
      <c r="TKG115" s="364"/>
      <c r="TKH115" s="364"/>
      <c r="TKI115" s="364"/>
      <c r="TKJ115" s="364"/>
      <c r="TKK115" s="364"/>
      <c r="TKL115" s="364"/>
      <c r="TKM115" s="364"/>
      <c r="TKN115" s="364"/>
      <c r="TKO115" s="364"/>
      <c r="TKP115" s="364"/>
      <c r="TKQ115" s="364"/>
      <c r="TKR115" s="364"/>
      <c r="TKS115" s="364"/>
      <c r="TKT115" s="364"/>
      <c r="TKU115" s="364"/>
      <c r="TKV115" s="364"/>
      <c r="TKW115" s="364"/>
      <c r="TKX115" s="364"/>
      <c r="TKY115" s="364"/>
      <c r="TKZ115" s="364"/>
      <c r="TLA115" s="364"/>
      <c r="TLB115" s="364"/>
      <c r="TLC115" s="364"/>
      <c r="TLD115" s="364"/>
      <c r="TLE115" s="364"/>
      <c r="TLF115" s="364"/>
      <c r="TLG115" s="364"/>
      <c r="TLH115" s="364"/>
      <c r="TLI115" s="364"/>
      <c r="TLJ115" s="364"/>
      <c r="TLK115" s="364"/>
      <c r="TLL115" s="364"/>
      <c r="TLM115" s="364"/>
      <c r="TLN115" s="364"/>
      <c r="TLO115" s="364"/>
      <c r="TLP115" s="364"/>
      <c r="TLQ115" s="364"/>
      <c r="TLR115" s="364"/>
      <c r="TLS115" s="364"/>
      <c r="TLT115" s="364"/>
      <c r="TLU115" s="364"/>
      <c r="TLV115" s="364"/>
      <c r="TLW115" s="364"/>
      <c r="TLX115" s="364"/>
      <c r="TLY115" s="364"/>
      <c r="TLZ115" s="364"/>
      <c r="TMA115" s="364"/>
      <c r="TMB115" s="364"/>
      <c r="TMC115" s="364"/>
      <c r="TMD115" s="364"/>
      <c r="TME115" s="364"/>
      <c r="TMF115" s="364"/>
      <c r="TMG115" s="364"/>
      <c r="TMH115" s="364"/>
      <c r="TMI115" s="364"/>
      <c r="TMJ115" s="364"/>
      <c r="TMK115" s="364"/>
      <c r="TML115" s="364"/>
      <c r="TMM115" s="364"/>
      <c r="TMN115" s="364"/>
      <c r="TMO115" s="364"/>
      <c r="TMP115" s="364"/>
      <c r="TMQ115" s="364"/>
      <c r="TMR115" s="364"/>
      <c r="TMS115" s="364"/>
      <c r="TMT115" s="364"/>
      <c r="TMU115" s="364"/>
      <c r="TMV115" s="364"/>
      <c r="TMW115" s="364"/>
      <c r="TMX115" s="364"/>
      <c r="TMY115" s="364"/>
      <c r="TMZ115" s="364"/>
      <c r="TNA115" s="364"/>
      <c r="TNB115" s="364"/>
      <c r="TNC115" s="364"/>
      <c r="TND115" s="364"/>
      <c r="TNE115" s="364"/>
      <c r="TNF115" s="364"/>
      <c r="TNG115" s="364"/>
      <c r="TNH115" s="364"/>
      <c r="TNI115" s="364"/>
      <c r="TNJ115" s="364"/>
      <c r="TNK115" s="364"/>
      <c r="TNL115" s="364"/>
      <c r="TNM115" s="364"/>
      <c r="TNN115" s="364"/>
      <c r="TNO115" s="364"/>
      <c r="TNP115" s="364"/>
      <c r="TNQ115" s="364"/>
      <c r="TNR115" s="364"/>
      <c r="TNS115" s="364"/>
      <c r="TNT115" s="364"/>
      <c r="TNU115" s="364"/>
      <c r="TNV115" s="364"/>
      <c r="TNW115" s="364"/>
      <c r="TNX115" s="364"/>
      <c r="TNY115" s="364"/>
      <c r="TNZ115" s="364"/>
      <c r="TOA115" s="364"/>
      <c r="TOB115" s="364"/>
      <c r="TOC115" s="364"/>
      <c r="TOD115" s="364"/>
      <c r="TOE115" s="364"/>
      <c r="TOF115" s="364"/>
      <c r="TOG115" s="364"/>
      <c r="TOH115" s="364"/>
      <c r="TOI115" s="364"/>
      <c r="TOJ115" s="364"/>
      <c r="TOK115" s="364"/>
      <c r="TOL115" s="364"/>
      <c r="TOM115" s="364"/>
      <c r="TON115" s="364"/>
      <c r="TOO115" s="364"/>
      <c r="TOP115" s="364"/>
      <c r="TOQ115" s="364"/>
      <c r="TOR115" s="364"/>
      <c r="TOS115" s="364"/>
      <c r="TOT115" s="364"/>
      <c r="TOU115" s="364"/>
      <c r="TOV115" s="364"/>
      <c r="TOW115" s="364"/>
      <c r="TOX115" s="364"/>
      <c r="TOY115" s="364"/>
      <c r="TOZ115" s="364"/>
      <c r="TPA115" s="364"/>
      <c r="TPB115" s="364"/>
      <c r="TPC115" s="364"/>
      <c r="TPD115" s="364"/>
      <c r="TPE115" s="364"/>
      <c r="TPF115" s="364"/>
      <c r="TPG115" s="364"/>
      <c r="TPH115" s="364"/>
      <c r="TPI115" s="364"/>
      <c r="TPJ115" s="364"/>
      <c r="TPK115" s="364"/>
      <c r="TPL115" s="364"/>
      <c r="TPM115" s="364"/>
      <c r="TPN115" s="364"/>
      <c r="TPO115" s="364"/>
      <c r="TPP115" s="364"/>
      <c r="TPQ115" s="364"/>
      <c r="TPR115" s="364"/>
      <c r="TPS115" s="364"/>
      <c r="TPT115" s="364"/>
      <c r="TPU115" s="364"/>
      <c r="TPV115" s="364"/>
      <c r="TPW115" s="364"/>
      <c r="TPX115" s="364"/>
      <c r="TPY115" s="364"/>
      <c r="TPZ115" s="364"/>
      <c r="TQA115" s="364"/>
      <c r="TQB115" s="364"/>
      <c r="TQC115" s="364"/>
      <c r="TQD115" s="364"/>
      <c r="TQE115" s="364"/>
      <c r="TQF115" s="364"/>
      <c r="TQG115" s="364"/>
      <c r="TQH115" s="364"/>
      <c r="TQI115" s="364"/>
      <c r="TQJ115" s="364"/>
      <c r="TQK115" s="364"/>
      <c r="TQL115" s="364"/>
      <c r="TQM115" s="364"/>
      <c r="TQN115" s="364"/>
      <c r="TQO115" s="364"/>
      <c r="TQP115" s="364"/>
      <c r="TQQ115" s="364"/>
      <c r="TQR115" s="364"/>
      <c r="TQS115" s="364"/>
      <c r="TQT115" s="364"/>
      <c r="TQU115" s="364"/>
      <c r="TQV115" s="364"/>
      <c r="TQW115" s="364"/>
      <c r="TQX115" s="364"/>
      <c r="TQY115" s="364"/>
      <c r="TQZ115" s="364"/>
      <c r="TRA115" s="364"/>
      <c r="TRB115" s="364"/>
      <c r="TRC115" s="364"/>
      <c r="TRD115" s="364"/>
      <c r="TRE115" s="364"/>
      <c r="TRF115" s="364"/>
      <c r="TRG115" s="364"/>
      <c r="TRH115" s="364"/>
      <c r="TRI115" s="364"/>
      <c r="TRJ115" s="364"/>
      <c r="TRK115" s="364"/>
      <c r="TRL115" s="364"/>
      <c r="TRM115" s="364"/>
      <c r="TRN115" s="364"/>
      <c r="TRO115" s="364"/>
      <c r="TRP115" s="364"/>
      <c r="TRQ115" s="364"/>
      <c r="TRR115" s="364"/>
      <c r="TRS115" s="364"/>
      <c r="TRT115" s="364"/>
      <c r="TRU115" s="364"/>
      <c r="TRV115" s="364"/>
      <c r="TRW115" s="364"/>
      <c r="TRX115" s="364"/>
      <c r="TRY115" s="364"/>
      <c r="TRZ115" s="364"/>
      <c r="TSA115" s="364"/>
      <c r="TSB115" s="364"/>
      <c r="TSC115" s="364"/>
      <c r="TSD115" s="364"/>
      <c r="TSE115" s="364"/>
      <c r="TSF115" s="364"/>
      <c r="TSG115" s="364"/>
      <c r="TSH115" s="364"/>
      <c r="TSI115" s="364"/>
      <c r="TSJ115" s="364"/>
      <c r="TSK115" s="364"/>
      <c r="TSL115" s="364"/>
      <c r="TSM115" s="364"/>
      <c r="TSN115" s="364"/>
      <c r="TSO115" s="364"/>
      <c r="TSP115" s="364"/>
      <c r="TSQ115" s="364"/>
      <c r="TSR115" s="364"/>
      <c r="TSS115" s="364"/>
      <c r="TST115" s="364"/>
      <c r="TSU115" s="364"/>
      <c r="TSV115" s="364"/>
      <c r="TSW115" s="364"/>
      <c r="TSX115" s="364"/>
      <c r="TSY115" s="364"/>
      <c r="TSZ115" s="364"/>
      <c r="TTA115" s="364"/>
      <c r="TTB115" s="364"/>
      <c r="TTC115" s="364"/>
      <c r="TTD115" s="364"/>
      <c r="TTE115" s="364"/>
      <c r="TTF115" s="364"/>
      <c r="TTG115" s="364"/>
      <c r="TTH115" s="364"/>
      <c r="TTI115" s="364"/>
      <c r="TTJ115" s="364"/>
      <c r="TTK115" s="364"/>
      <c r="TTL115" s="364"/>
      <c r="TTM115" s="364"/>
      <c r="TTN115" s="364"/>
      <c r="TTO115" s="364"/>
      <c r="TTP115" s="364"/>
      <c r="TTQ115" s="364"/>
      <c r="TTR115" s="364"/>
      <c r="TTS115" s="364"/>
      <c r="TTT115" s="364"/>
      <c r="TTU115" s="364"/>
      <c r="TTV115" s="364"/>
      <c r="TTW115" s="364"/>
      <c r="TTX115" s="364"/>
      <c r="TTY115" s="364"/>
      <c r="TTZ115" s="364"/>
      <c r="TUA115" s="364"/>
      <c r="TUB115" s="364"/>
      <c r="TUC115" s="364"/>
      <c r="TUD115" s="364"/>
      <c r="TUE115" s="364"/>
      <c r="TUF115" s="364"/>
      <c r="TUG115" s="364"/>
      <c r="TUH115" s="364"/>
      <c r="TUI115" s="364"/>
      <c r="TUJ115" s="364"/>
      <c r="TUK115" s="364"/>
      <c r="TUL115" s="364"/>
      <c r="TUM115" s="364"/>
      <c r="TUN115" s="364"/>
      <c r="TUO115" s="364"/>
      <c r="TUP115" s="364"/>
      <c r="TUQ115" s="364"/>
      <c r="TUR115" s="364"/>
      <c r="TUS115" s="364"/>
      <c r="TUT115" s="364"/>
      <c r="TUU115" s="364"/>
      <c r="TUV115" s="364"/>
      <c r="TUW115" s="364"/>
      <c r="TUX115" s="364"/>
      <c r="TUY115" s="364"/>
      <c r="TUZ115" s="364"/>
      <c r="TVA115" s="364"/>
      <c r="TVB115" s="364"/>
      <c r="TVC115" s="364"/>
      <c r="TVD115" s="364"/>
      <c r="TVE115" s="364"/>
      <c r="TVF115" s="364"/>
      <c r="TVG115" s="364"/>
      <c r="TVH115" s="364"/>
      <c r="TVI115" s="364"/>
      <c r="TVJ115" s="364"/>
      <c r="TVK115" s="364"/>
      <c r="TVL115" s="364"/>
      <c r="TVM115" s="364"/>
      <c r="TVN115" s="364"/>
      <c r="TVO115" s="364"/>
      <c r="TVP115" s="364"/>
      <c r="TVQ115" s="364"/>
      <c r="TVR115" s="364"/>
      <c r="TVS115" s="364"/>
      <c r="TVT115" s="364"/>
      <c r="TVU115" s="364"/>
      <c r="TVV115" s="364"/>
      <c r="TVW115" s="364"/>
      <c r="TVX115" s="364"/>
      <c r="TVY115" s="364"/>
      <c r="TVZ115" s="364"/>
      <c r="TWA115" s="364"/>
      <c r="TWB115" s="364"/>
      <c r="TWC115" s="364"/>
      <c r="TWD115" s="364"/>
      <c r="TWE115" s="364"/>
      <c r="TWF115" s="364"/>
      <c r="TWG115" s="364"/>
      <c r="TWH115" s="364"/>
      <c r="TWI115" s="364"/>
      <c r="TWJ115" s="364"/>
      <c r="TWK115" s="364"/>
      <c r="TWL115" s="364"/>
      <c r="TWM115" s="364"/>
      <c r="TWN115" s="364"/>
      <c r="TWO115" s="364"/>
      <c r="TWP115" s="364"/>
      <c r="TWQ115" s="364"/>
      <c r="TWR115" s="364"/>
      <c r="TWS115" s="364"/>
      <c r="TWT115" s="364"/>
      <c r="TWU115" s="364"/>
      <c r="TWV115" s="364"/>
      <c r="TWW115" s="364"/>
      <c r="TWX115" s="364"/>
      <c r="TWY115" s="364"/>
      <c r="TWZ115" s="364"/>
      <c r="TXA115" s="364"/>
      <c r="TXB115" s="364"/>
      <c r="TXC115" s="364"/>
      <c r="TXD115" s="364"/>
      <c r="TXE115" s="364"/>
      <c r="TXF115" s="364"/>
      <c r="TXG115" s="364"/>
      <c r="TXH115" s="364"/>
      <c r="TXI115" s="364"/>
      <c r="TXJ115" s="364"/>
      <c r="TXK115" s="364"/>
      <c r="TXL115" s="364"/>
      <c r="TXM115" s="364"/>
      <c r="TXN115" s="364"/>
      <c r="TXO115" s="364"/>
      <c r="TXP115" s="364"/>
      <c r="TXQ115" s="364"/>
      <c r="TXR115" s="364"/>
      <c r="TXS115" s="364"/>
      <c r="TXT115" s="364"/>
      <c r="TXU115" s="364"/>
      <c r="TXV115" s="364"/>
      <c r="TXW115" s="364"/>
      <c r="TXX115" s="364"/>
      <c r="TXY115" s="364"/>
      <c r="TXZ115" s="364"/>
      <c r="TYA115" s="364"/>
      <c r="TYB115" s="364"/>
      <c r="TYC115" s="364"/>
      <c r="TYD115" s="364"/>
      <c r="TYE115" s="364"/>
      <c r="TYF115" s="364"/>
      <c r="TYG115" s="364"/>
      <c r="TYH115" s="364"/>
      <c r="TYI115" s="364"/>
      <c r="TYJ115" s="364"/>
      <c r="TYK115" s="364"/>
      <c r="TYL115" s="364"/>
      <c r="TYM115" s="364"/>
      <c r="TYN115" s="364"/>
      <c r="TYO115" s="364"/>
      <c r="TYP115" s="364"/>
      <c r="TYQ115" s="364"/>
      <c r="TYR115" s="364"/>
      <c r="TYS115" s="364"/>
      <c r="TYT115" s="364"/>
      <c r="TYU115" s="364"/>
      <c r="TYV115" s="364"/>
      <c r="TYW115" s="364"/>
      <c r="TYX115" s="364"/>
      <c r="TYY115" s="364"/>
      <c r="TYZ115" s="364"/>
      <c r="TZA115" s="364"/>
      <c r="TZB115" s="364"/>
      <c r="TZC115" s="364"/>
      <c r="TZD115" s="364"/>
      <c r="TZE115" s="364"/>
      <c r="TZF115" s="364"/>
      <c r="TZG115" s="364"/>
      <c r="TZH115" s="364"/>
      <c r="TZI115" s="364"/>
      <c r="TZJ115" s="364"/>
      <c r="TZK115" s="364"/>
      <c r="TZL115" s="364"/>
      <c r="TZM115" s="364"/>
      <c r="TZN115" s="364"/>
      <c r="TZO115" s="364"/>
      <c r="TZP115" s="364"/>
      <c r="TZQ115" s="364"/>
      <c r="TZR115" s="364"/>
      <c r="TZS115" s="364"/>
      <c r="TZT115" s="364"/>
      <c r="TZU115" s="364"/>
      <c r="TZV115" s="364"/>
      <c r="TZW115" s="364"/>
      <c r="TZX115" s="364"/>
      <c r="TZY115" s="364"/>
      <c r="TZZ115" s="364"/>
      <c r="UAA115" s="364"/>
      <c r="UAB115" s="364"/>
      <c r="UAC115" s="364"/>
      <c r="UAD115" s="364"/>
      <c r="UAE115" s="364"/>
      <c r="UAF115" s="364"/>
      <c r="UAG115" s="364"/>
      <c r="UAH115" s="364"/>
      <c r="UAI115" s="364"/>
      <c r="UAJ115" s="364"/>
      <c r="UAK115" s="364"/>
      <c r="UAL115" s="364"/>
      <c r="UAM115" s="364"/>
      <c r="UAN115" s="364"/>
      <c r="UAO115" s="364"/>
      <c r="UAP115" s="364"/>
      <c r="UAQ115" s="364"/>
      <c r="UAR115" s="364"/>
      <c r="UAS115" s="364"/>
      <c r="UAT115" s="364"/>
      <c r="UAU115" s="364"/>
      <c r="UAV115" s="364"/>
      <c r="UAW115" s="364"/>
      <c r="UAX115" s="364"/>
      <c r="UAY115" s="364"/>
      <c r="UAZ115" s="364"/>
      <c r="UBA115" s="364"/>
      <c r="UBB115" s="364"/>
      <c r="UBC115" s="364"/>
      <c r="UBD115" s="364"/>
      <c r="UBE115" s="364"/>
      <c r="UBF115" s="364"/>
      <c r="UBG115" s="364"/>
      <c r="UBH115" s="364"/>
      <c r="UBI115" s="364"/>
      <c r="UBJ115" s="364"/>
      <c r="UBK115" s="364"/>
      <c r="UBL115" s="364"/>
      <c r="UBM115" s="364"/>
      <c r="UBN115" s="364"/>
      <c r="UBO115" s="364"/>
      <c r="UBP115" s="364"/>
      <c r="UBQ115" s="364"/>
      <c r="UBR115" s="364"/>
      <c r="UBS115" s="364"/>
      <c r="UBT115" s="364"/>
      <c r="UBU115" s="364"/>
      <c r="UBV115" s="364"/>
      <c r="UBW115" s="364"/>
      <c r="UBX115" s="364"/>
      <c r="UBY115" s="364"/>
      <c r="UBZ115" s="364"/>
      <c r="UCA115" s="364"/>
      <c r="UCB115" s="364"/>
      <c r="UCC115" s="364"/>
      <c r="UCD115" s="364"/>
      <c r="UCE115" s="364"/>
      <c r="UCF115" s="364"/>
      <c r="UCG115" s="364"/>
      <c r="UCH115" s="364"/>
      <c r="UCI115" s="364"/>
      <c r="UCJ115" s="364"/>
      <c r="UCK115" s="364"/>
      <c r="UCL115" s="364"/>
      <c r="UCM115" s="364"/>
      <c r="UCN115" s="364"/>
      <c r="UCO115" s="364"/>
      <c r="UCP115" s="364"/>
      <c r="UCQ115" s="364"/>
      <c r="UCR115" s="364"/>
      <c r="UCS115" s="364"/>
      <c r="UCT115" s="364"/>
      <c r="UCU115" s="364"/>
      <c r="UCV115" s="364"/>
      <c r="UCW115" s="364"/>
      <c r="UCX115" s="364"/>
      <c r="UCY115" s="364"/>
      <c r="UCZ115" s="364"/>
      <c r="UDA115" s="364"/>
      <c r="UDB115" s="364"/>
      <c r="UDC115" s="364"/>
      <c r="UDD115" s="364"/>
      <c r="UDE115" s="364"/>
      <c r="UDF115" s="364"/>
      <c r="UDG115" s="364"/>
      <c r="UDH115" s="364"/>
      <c r="UDI115" s="364"/>
      <c r="UDJ115" s="364"/>
      <c r="UDK115" s="364"/>
      <c r="UDL115" s="364"/>
      <c r="UDM115" s="364"/>
      <c r="UDN115" s="364"/>
      <c r="UDO115" s="364"/>
      <c r="UDP115" s="364"/>
      <c r="UDQ115" s="364"/>
      <c r="UDR115" s="364"/>
      <c r="UDS115" s="364"/>
      <c r="UDT115" s="364"/>
      <c r="UDU115" s="364"/>
      <c r="UDV115" s="364"/>
      <c r="UDW115" s="364"/>
      <c r="UDX115" s="364"/>
      <c r="UDY115" s="364"/>
      <c r="UDZ115" s="364"/>
      <c r="UEA115" s="364"/>
      <c r="UEB115" s="364"/>
      <c r="UEC115" s="364"/>
      <c r="UED115" s="364"/>
      <c r="UEE115" s="364"/>
      <c r="UEF115" s="364"/>
      <c r="UEG115" s="364"/>
      <c r="UEH115" s="364"/>
      <c r="UEI115" s="364"/>
      <c r="UEJ115" s="364"/>
      <c r="UEK115" s="364"/>
      <c r="UEL115" s="364"/>
      <c r="UEM115" s="364"/>
      <c r="UEN115" s="364"/>
      <c r="UEO115" s="364"/>
      <c r="UEP115" s="364"/>
      <c r="UEQ115" s="364"/>
      <c r="UER115" s="364"/>
      <c r="UES115" s="364"/>
      <c r="UET115" s="364"/>
      <c r="UEU115" s="364"/>
      <c r="UEV115" s="364"/>
      <c r="UEW115" s="364"/>
      <c r="UEX115" s="364"/>
      <c r="UEY115" s="364"/>
      <c r="UEZ115" s="364"/>
      <c r="UFA115" s="364"/>
      <c r="UFB115" s="364"/>
      <c r="UFC115" s="364"/>
      <c r="UFD115" s="364"/>
      <c r="UFE115" s="364"/>
      <c r="UFF115" s="364"/>
      <c r="UFG115" s="364"/>
      <c r="UFH115" s="364"/>
      <c r="UFI115" s="364"/>
      <c r="UFJ115" s="364"/>
      <c r="UFK115" s="364"/>
      <c r="UFL115" s="364"/>
      <c r="UFM115" s="364"/>
      <c r="UFN115" s="364"/>
      <c r="UFO115" s="364"/>
      <c r="UFP115" s="364"/>
      <c r="UFQ115" s="364"/>
      <c r="UFR115" s="364"/>
      <c r="UFS115" s="364"/>
      <c r="UFT115" s="364"/>
      <c r="UFU115" s="364"/>
      <c r="UFV115" s="364"/>
      <c r="UFW115" s="364"/>
      <c r="UFX115" s="364"/>
      <c r="UFY115" s="364"/>
      <c r="UFZ115" s="364"/>
      <c r="UGA115" s="364"/>
      <c r="UGB115" s="364"/>
      <c r="UGC115" s="364"/>
      <c r="UGD115" s="364"/>
      <c r="UGE115" s="364"/>
      <c r="UGF115" s="364"/>
      <c r="UGG115" s="364"/>
      <c r="UGH115" s="364"/>
      <c r="UGI115" s="364"/>
      <c r="UGJ115" s="364"/>
      <c r="UGK115" s="364"/>
      <c r="UGL115" s="364"/>
      <c r="UGM115" s="364"/>
      <c r="UGN115" s="364"/>
      <c r="UGO115" s="364"/>
      <c r="UGP115" s="364"/>
      <c r="UGQ115" s="364"/>
      <c r="UGR115" s="364"/>
      <c r="UGS115" s="364"/>
      <c r="UGT115" s="364"/>
      <c r="UGU115" s="364"/>
      <c r="UGV115" s="364"/>
      <c r="UGW115" s="364"/>
      <c r="UGX115" s="364"/>
      <c r="UGY115" s="364"/>
      <c r="UGZ115" s="364"/>
      <c r="UHA115" s="364"/>
      <c r="UHB115" s="364"/>
      <c r="UHC115" s="364"/>
      <c r="UHD115" s="364"/>
      <c r="UHE115" s="364"/>
      <c r="UHF115" s="364"/>
      <c r="UHG115" s="364"/>
      <c r="UHH115" s="364"/>
      <c r="UHI115" s="364"/>
      <c r="UHJ115" s="364"/>
      <c r="UHK115" s="364"/>
      <c r="UHL115" s="364"/>
      <c r="UHM115" s="364"/>
      <c r="UHN115" s="364"/>
      <c r="UHO115" s="364"/>
      <c r="UHP115" s="364"/>
      <c r="UHQ115" s="364"/>
      <c r="UHR115" s="364"/>
      <c r="UHS115" s="364"/>
      <c r="UHT115" s="364"/>
      <c r="UHU115" s="364"/>
      <c r="UHV115" s="364"/>
      <c r="UHW115" s="364"/>
      <c r="UHX115" s="364"/>
      <c r="UHY115" s="364"/>
      <c r="UHZ115" s="364"/>
      <c r="UIA115" s="364"/>
      <c r="UIB115" s="364"/>
      <c r="UIC115" s="364"/>
      <c r="UID115" s="364"/>
      <c r="UIE115" s="364"/>
      <c r="UIF115" s="364"/>
      <c r="UIG115" s="364"/>
      <c r="UIH115" s="364"/>
      <c r="UII115" s="364"/>
      <c r="UIJ115" s="364"/>
      <c r="UIK115" s="364"/>
      <c r="UIL115" s="364"/>
      <c r="UIM115" s="364"/>
      <c r="UIN115" s="364"/>
      <c r="UIO115" s="364"/>
      <c r="UIP115" s="364"/>
      <c r="UIQ115" s="364"/>
      <c r="UIR115" s="364"/>
      <c r="UIS115" s="364"/>
      <c r="UIT115" s="364"/>
      <c r="UIU115" s="364"/>
      <c r="UIV115" s="364"/>
      <c r="UIW115" s="364"/>
      <c r="UIX115" s="364"/>
      <c r="UIY115" s="364"/>
      <c r="UIZ115" s="364"/>
      <c r="UJA115" s="364"/>
      <c r="UJB115" s="364"/>
      <c r="UJC115" s="364"/>
      <c r="UJD115" s="364"/>
      <c r="UJE115" s="364"/>
      <c r="UJF115" s="364"/>
      <c r="UJG115" s="364"/>
      <c r="UJH115" s="364"/>
      <c r="UJI115" s="364"/>
      <c r="UJJ115" s="364"/>
      <c r="UJK115" s="364"/>
      <c r="UJL115" s="364"/>
      <c r="UJM115" s="364"/>
      <c r="UJN115" s="364"/>
      <c r="UJO115" s="364"/>
      <c r="UJP115" s="364"/>
      <c r="UJQ115" s="364"/>
      <c r="UJR115" s="364"/>
      <c r="UJS115" s="364"/>
      <c r="UJT115" s="364"/>
      <c r="UJU115" s="364"/>
      <c r="UJV115" s="364"/>
      <c r="UJW115" s="364"/>
      <c r="UJX115" s="364"/>
      <c r="UJY115" s="364"/>
      <c r="UJZ115" s="364"/>
      <c r="UKA115" s="364"/>
      <c r="UKB115" s="364"/>
      <c r="UKC115" s="364"/>
      <c r="UKD115" s="364"/>
      <c r="UKE115" s="364"/>
      <c r="UKF115" s="364"/>
      <c r="UKG115" s="364"/>
      <c r="UKH115" s="364"/>
      <c r="UKI115" s="364"/>
      <c r="UKJ115" s="364"/>
      <c r="UKK115" s="364"/>
      <c r="UKL115" s="364"/>
      <c r="UKM115" s="364"/>
      <c r="UKN115" s="364"/>
      <c r="UKO115" s="364"/>
      <c r="UKP115" s="364"/>
      <c r="UKQ115" s="364"/>
      <c r="UKR115" s="364"/>
      <c r="UKS115" s="364"/>
      <c r="UKT115" s="364"/>
      <c r="UKU115" s="364"/>
      <c r="UKV115" s="364"/>
      <c r="UKW115" s="364"/>
      <c r="UKX115" s="364"/>
      <c r="UKY115" s="364"/>
      <c r="UKZ115" s="364"/>
      <c r="ULA115" s="364"/>
      <c r="ULB115" s="364"/>
      <c r="ULC115" s="364"/>
      <c r="ULD115" s="364"/>
      <c r="ULE115" s="364"/>
      <c r="ULF115" s="364"/>
      <c r="ULG115" s="364"/>
      <c r="ULH115" s="364"/>
      <c r="ULI115" s="364"/>
      <c r="ULJ115" s="364"/>
      <c r="ULK115" s="364"/>
      <c r="ULL115" s="364"/>
      <c r="ULM115" s="364"/>
      <c r="ULN115" s="364"/>
      <c r="ULO115" s="364"/>
      <c r="ULP115" s="364"/>
      <c r="ULQ115" s="364"/>
      <c r="ULR115" s="364"/>
      <c r="ULS115" s="364"/>
      <c r="ULT115" s="364"/>
      <c r="ULU115" s="364"/>
      <c r="ULV115" s="364"/>
      <c r="ULW115" s="364"/>
      <c r="ULX115" s="364"/>
      <c r="ULY115" s="364"/>
      <c r="ULZ115" s="364"/>
      <c r="UMA115" s="364"/>
      <c r="UMB115" s="364"/>
      <c r="UMC115" s="364"/>
      <c r="UMD115" s="364"/>
      <c r="UME115" s="364"/>
      <c r="UMF115" s="364"/>
      <c r="UMG115" s="364"/>
      <c r="UMH115" s="364"/>
      <c r="UMI115" s="364"/>
      <c r="UMJ115" s="364"/>
      <c r="UMK115" s="364"/>
      <c r="UML115" s="364"/>
      <c r="UMM115" s="364"/>
      <c r="UMN115" s="364"/>
      <c r="UMO115" s="364"/>
      <c r="UMP115" s="364"/>
      <c r="UMQ115" s="364"/>
      <c r="UMR115" s="364"/>
      <c r="UMS115" s="364"/>
      <c r="UMT115" s="364"/>
      <c r="UMU115" s="364"/>
      <c r="UMV115" s="364"/>
      <c r="UMW115" s="364"/>
      <c r="UMX115" s="364"/>
      <c r="UMY115" s="364"/>
      <c r="UMZ115" s="364"/>
      <c r="UNA115" s="364"/>
      <c r="UNB115" s="364"/>
      <c r="UNC115" s="364"/>
      <c r="UND115" s="364"/>
      <c r="UNE115" s="364"/>
      <c r="UNF115" s="364"/>
      <c r="UNG115" s="364"/>
      <c r="UNH115" s="364"/>
      <c r="UNI115" s="364"/>
      <c r="UNJ115" s="364"/>
      <c r="UNK115" s="364"/>
      <c r="UNL115" s="364"/>
      <c r="UNM115" s="364"/>
      <c r="UNN115" s="364"/>
      <c r="UNO115" s="364"/>
      <c r="UNP115" s="364"/>
      <c r="UNQ115" s="364"/>
      <c r="UNR115" s="364"/>
      <c r="UNS115" s="364"/>
      <c r="UNT115" s="364"/>
      <c r="UNU115" s="364"/>
      <c r="UNV115" s="364"/>
      <c r="UNW115" s="364"/>
      <c r="UNX115" s="364"/>
      <c r="UNY115" s="364"/>
      <c r="UNZ115" s="364"/>
      <c r="UOA115" s="364"/>
      <c r="UOB115" s="364"/>
      <c r="UOC115" s="364"/>
      <c r="UOD115" s="364"/>
      <c r="UOE115" s="364"/>
      <c r="UOF115" s="364"/>
      <c r="UOG115" s="364"/>
      <c r="UOH115" s="364"/>
      <c r="UOI115" s="364"/>
      <c r="UOJ115" s="364"/>
      <c r="UOK115" s="364"/>
      <c r="UOL115" s="364"/>
      <c r="UOM115" s="364"/>
      <c r="UON115" s="364"/>
      <c r="UOO115" s="364"/>
      <c r="UOP115" s="364"/>
      <c r="UOQ115" s="364"/>
      <c r="UOR115" s="364"/>
      <c r="UOS115" s="364"/>
      <c r="UOT115" s="364"/>
      <c r="UOU115" s="364"/>
      <c r="UOV115" s="364"/>
      <c r="UOW115" s="364"/>
      <c r="UOX115" s="364"/>
      <c r="UOY115" s="364"/>
      <c r="UOZ115" s="364"/>
      <c r="UPA115" s="364"/>
      <c r="UPB115" s="364"/>
      <c r="UPC115" s="364"/>
      <c r="UPD115" s="364"/>
      <c r="UPE115" s="364"/>
      <c r="UPF115" s="364"/>
      <c r="UPG115" s="364"/>
      <c r="UPH115" s="364"/>
      <c r="UPI115" s="364"/>
      <c r="UPJ115" s="364"/>
      <c r="UPK115" s="364"/>
      <c r="UPL115" s="364"/>
      <c r="UPM115" s="364"/>
      <c r="UPN115" s="364"/>
      <c r="UPO115" s="364"/>
      <c r="UPP115" s="364"/>
      <c r="UPQ115" s="364"/>
      <c r="UPR115" s="364"/>
      <c r="UPS115" s="364"/>
      <c r="UPT115" s="364"/>
      <c r="UPU115" s="364"/>
      <c r="UPV115" s="364"/>
      <c r="UPW115" s="364"/>
      <c r="UPX115" s="364"/>
      <c r="UPY115" s="364"/>
      <c r="UPZ115" s="364"/>
      <c r="UQA115" s="364"/>
      <c r="UQB115" s="364"/>
      <c r="UQC115" s="364"/>
      <c r="UQD115" s="364"/>
      <c r="UQE115" s="364"/>
      <c r="UQF115" s="364"/>
      <c r="UQG115" s="364"/>
      <c r="UQH115" s="364"/>
      <c r="UQI115" s="364"/>
      <c r="UQJ115" s="364"/>
      <c r="UQK115" s="364"/>
      <c r="UQL115" s="364"/>
      <c r="UQM115" s="364"/>
      <c r="UQN115" s="364"/>
      <c r="UQO115" s="364"/>
      <c r="UQP115" s="364"/>
      <c r="UQQ115" s="364"/>
      <c r="UQR115" s="364"/>
      <c r="UQS115" s="364"/>
      <c r="UQT115" s="364"/>
      <c r="UQU115" s="364"/>
      <c r="UQV115" s="364"/>
      <c r="UQW115" s="364"/>
      <c r="UQX115" s="364"/>
      <c r="UQY115" s="364"/>
      <c r="UQZ115" s="364"/>
      <c r="URA115" s="364"/>
      <c r="URB115" s="364"/>
      <c r="URC115" s="364"/>
      <c r="URD115" s="364"/>
      <c r="URE115" s="364"/>
      <c r="URF115" s="364"/>
      <c r="URG115" s="364"/>
      <c r="URH115" s="364"/>
      <c r="URI115" s="364"/>
      <c r="URJ115" s="364"/>
      <c r="URK115" s="364"/>
      <c r="URL115" s="364"/>
      <c r="URM115" s="364"/>
      <c r="URN115" s="364"/>
      <c r="URO115" s="364"/>
      <c r="URP115" s="364"/>
      <c r="URQ115" s="364"/>
      <c r="URR115" s="364"/>
      <c r="URS115" s="364"/>
      <c r="URT115" s="364"/>
      <c r="URU115" s="364"/>
      <c r="URV115" s="364"/>
      <c r="URW115" s="364"/>
      <c r="URX115" s="364"/>
      <c r="URY115" s="364"/>
      <c r="URZ115" s="364"/>
      <c r="USA115" s="364"/>
      <c r="USB115" s="364"/>
      <c r="USC115" s="364"/>
      <c r="USD115" s="364"/>
      <c r="USE115" s="364"/>
      <c r="USF115" s="364"/>
      <c r="USG115" s="364"/>
      <c r="USH115" s="364"/>
      <c r="USI115" s="364"/>
      <c r="USJ115" s="364"/>
      <c r="USK115" s="364"/>
      <c r="USL115" s="364"/>
      <c r="USM115" s="364"/>
      <c r="USN115" s="364"/>
      <c r="USO115" s="364"/>
      <c r="USP115" s="364"/>
      <c r="USQ115" s="364"/>
      <c r="USR115" s="364"/>
      <c r="USS115" s="364"/>
      <c r="UST115" s="364"/>
      <c r="USU115" s="364"/>
      <c r="USV115" s="364"/>
      <c r="USW115" s="364"/>
      <c r="USX115" s="364"/>
      <c r="USY115" s="364"/>
      <c r="USZ115" s="364"/>
      <c r="UTA115" s="364"/>
      <c r="UTB115" s="364"/>
      <c r="UTC115" s="364"/>
      <c r="UTD115" s="364"/>
      <c r="UTE115" s="364"/>
      <c r="UTF115" s="364"/>
      <c r="UTG115" s="364"/>
      <c r="UTH115" s="364"/>
      <c r="UTI115" s="364"/>
      <c r="UTJ115" s="364"/>
      <c r="UTK115" s="364"/>
      <c r="UTL115" s="364"/>
      <c r="UTM115" s="364"/>
      <c r="UTN115" s="364"/>
      <c r="UTO115" s="364"/>
      <c r="UTP115" s="364"/>
      <c r="UTQ115" s="364"/>
      <c r="UTR115" s="364"/>
      <c r="UTS115" s="364"/>
      <c r="UTT115" s="364"/>
      <c r="UTU115" s="364"/>
      <c r="UTV115" s="364"/>
      <c r="UTW115" s="364"/>
      <c r="UTX115" s="364"/>
      <c r="UTY115" s="364"/>
      <c r="UTZ115" s="364"/>
      <c r="UUA115" s="364"/>
      <c r="UUB115" s="364"/>
      <c r="UUC115" s="364"/>
      <c r="UUD115" s="364"/>
      <c r="UUE115" s="364"/>
      <c r="UUF115" s="364"/>
      <c r="UUG115" s="364"/>
      <c r="UUH115" s="364"/>
      <c r="UUI115" s="364"/>
      <c r="UUJ115" s="364"/>
      <c r="UUK115" s="364"/>
      <c r="UUL115" s="364"/>
      <c r="UUM115" s="364"/>
      <c r="UUN115" s="364"/>
      <c r="UUO115" s="364"/>
      <c r="UUP115" s="364"/>
      <c r="UUQ115" s="364"/>
      <c r="UUR115" s="364"/>
      <c r="UUS115" s="364"/>
      <c r="UUT115" s="364"/>
      <c r="UUU115" s="364"/>
      <c r="UUV115" s="364"/>
      <c r="UUW115" s="364"/>
      <c r="UUX115" s="364"/>
      <c r="UUY115" s="364"/>
      <c r="UUZ115" s="364"/>
      <c r="UVA115" s="364"/>
      <c r="UVB115" s="364"/>
      <c r="UVC115" s="364"/>
      <c r="UVD115" s="364"/>
      <c r="UVE115" s="364"/>
      <c r="UVF115" s="364"/>
      <c r="UVG115" s="364"/>
      <c r="UVH115" s="364"/>
      <c r="UVI115" s="364"/>
      <c r="UVJ115" s="364"/>
      <c r="UVK115" s="364"/>
      <c r="UVL115" s="364"/>
      <c r="UVM115" s="364"/>
      <c r="UVN115" s="364"/>
      <c r="UVO115" s="364"/>
      <c r="UVP115" s="364"/>
      <c r="UVQ115" s="364"/>
      <c r="UVR115" s="364"/>
      <c r="UVS115" s="364"/>
      <c r="UVT115" s="364"/>
      <c r="UVU115" s="364"/>
      <c r="UVV115" s="364"/>
      <c r="UVW115" s="364"/>
      <c r="UVX115" s="364"/>
      <c r="UVY115" s="364"/>
      <c r="UVZ115" s="364"/>
      <c r="UWA115" s="364"/>
      <c r="UWB115" s="364"/>
      <c r="UWC115" s="364"/>
      <c r="UWD115" s="364"/>
      <c r="UWE115" s="364"/>
      <c r="UWF115" s="364"/>
      <c r="UWG115" s="364"/>
      <c r="UWH115" s="364"/>
      <c r="UWI115" s="364"/>
      <c r="UWJ115" s="364"/>
      <c r="UWK115" s="364"/>
      <c r="UWL115" s="364"/>
      <c r="UWM115" s="364"/>
      <c r="UWN115" s="364"/>
      <c r="UWO115" s="364"/>
      <c r="UWP115" s="364"/>
      <c r="UWQ115" s="364"/>
      <c r="UWR115" s="364"/>
      <c r="UWS115" s="364"/>
      <c r="UWT115" s="364"/>
      <c r="UWU115" s="364"/>
      <c r="UWV115" s="364"/>
      <c r="UWW115" s="364"/>
      <c r="UWX115" s="364"/>
      <c r="UWY115" s="364"/>
      <c r="UWZ115" s="364"/>
      <c r="UXA115" s="364"/>
      <c r="UXB115" s="364"/>
      <c r="UXC115" s="364"/>
      <c r="UXD115" s="364"/>
      <c r="UXE115" s="364"/>
      <c r="UXF115" s="364"/>
      <c r="UXG115" s="364"/>
      <c r="UXH115" s="364"/>
      <c r="UXI115" s="364"/>
      <c r="UXJ115" s="364"/>
      <c r="UXK115" s="364"/>
      <c r="UXL115" s="364"/>
      <c r="UXM115" s="364"/>
      <c r="UXN115" s="364"/>
      <c r="UXO115" s="364"/>
      <c r="UXP115" s="364"/>
      <c r="UXQ115" s="364"/>
      <c r="UXR115" s="364"/>
      <c r="UXS115" s="364"/>
      <c r="UXT115" s="364"/>
      <c r="UXU115" s="364"/>
      <c r="UXV115" s="364"/>
      <c r="UXW115" s="364"/>
      <c r="UXX115" s="364"/>
      <c r="UXY115" s="364"/>
      <c r="UXZ115" s="364"/>
      <c r="UYA115" s="364"/>
      <c r="UYB115" s="364"/>
      <c r="UYC115" s="364"/>
      <c r="UYD115" s="364"/>
      <c r="UYE115" s="364"/>
      <c r="UYF115" s="364"/>
      <c r="UYG115" s="364"/>
      <c r="UYH115" s="364"/>
      <c r="UYI115" s="364"/>
      <c r="UYJ115" s="364"/>
      <c r="UYK115" s="364"/>
      <c r="UYL115" s="364"/>
      <c r="UYM115" s="364"/>
      <c r="UYN115" s="364"/>
      <c r="UYO115" s="364"/>
      <c r="UYP115" s="364"/>
      <c r="UYQ115" s="364"/>
      <c r="UYR115" s="364"/>
      <c r="UYS115" s="364"/>
      <c r="UYT115" s="364"/>
      <c r="UYU115" s="364"/>
      <c r="UYV115" s="364"/>
      <c r="UYW115" s="364"/>
      <c r="UYX115" s="364"/>
      <c r="UYY115" s="364"/>
      <c r="UYZ115" s="364"/>
      <c r="UZA115" s="364"/>
      <c r="UZB115" s="364"/>
      <c r="UZC115" s="364"/>
      <c r="UZD115" s="364"/>
      <c r="UZE115" s="364"/>
      <c r="UZF115" s="364"/>
      <c r="UZG115" s="364"/>
      <c r="UZH115" s="364"/>
      <c r="UZI115" s="364"/>
      <c r="UZJ115" s="364"/>
      <c r="UZK115" s="364"/>
      <c r="UZL115" s="364"/>
      <c r="UZM115" s="364"/>
      <c r="UZN115" s="364"/>
      <c r="UZO115" s="364"/>
      <c r="UZP115" s="364"/>
      <c r="UZQ115" s="364"/>
      <c r="UZR115" s="364"/>
      <c r="UZS115" s="364"/>
      <c r="UZT115" s="364"/>
      <c r="UZU115" s="364"/>
      <c r="UZV115" s="364"/>
      <c r="UZW115" s="364"/>
      <c r="UZX115" s="364"/>
      <c r="UZY115" s="364"/>
      <c r="UZZ115" s="364"/>
      <c r="VAA115" s="364"/>
      <c r="VAB115" s="364"/>
      <c r="VAC115" s="364"/>
      <c r="VAD115" s="364"/>
      <c r="VAE115" s="364"/>
      <c r="VAF115" s="364"/>
      <c r="VAG115" s="364"/>
      <c r="VAH115" s="364"/>
      <c r="VAI115" s="364"/>
      <c r="VAJ115" s="364"/>
      <c r="VAK115" s="364"/>
      <c r="VAL115" s="364"/>
      <c r="VAM115" s="364"/>
      <c r="VAN115" s="364"/>
      <c r="VAO115" s="364"/>
      <c r="VAP115" s="364"/>
      <c r="VAQ115" s="364"/>
      <c r="VAR115" s="364"/>
      <c r="VAS115" s="364"/>
      <c r="VAT115" s="364"/>
      <c r="VAU115" s="364"/>
      <c r="VAV115" s="364"/>
      <c r="VAW115" s="364"/>
      <c r="VAX115" s="364"/>
      <c r="VAY115" s="364"/>
      <c r="VAZ115" s="364"/>
      <c r="VBA115" s="364"/>
      <c r="VBB115" s="364"/>
      <c r="VBC115" s="364"/>
      <c r="VBD115" s="364"/>
      <c r="VBE115" s="364"/>
      <c r="VBF115" s="364"/>
      <c r="VBG115" s="364"/>
      <c r="VBH115" s="364"/>
      <c r="VBI115" s="364"/>
      <c r="VBJ115" s="364"/>
      <c r="VBK115" s="364"/>
      <c r="VBL115" s="364"/>
      <c r="VBM115" s="364"/>
      <c r="VBN115" s="364"/>
      <c r="VBO115" s="364"/>
      <c r="VBP115" s="364"/>
      <c r="VBQ115" s="364"/>
      <c r="VBR115" s="364"/>
      <c r="VBS115" s="364"/>
      <c r="VBT115" s="364"/>
      <c r="VBU115" s="364"/>
      <c r="VBV115" s="364"/>
      <c r="VBW115" s="364"/>
      <c r="VBX115" s="364"/>
      <c r="VBY115" s="364"/>
      <c r="VBZ115" s="364"/>
      <c r="VCA115" s="364"/>
      <c r="VCB115" s="364"/>
      <c r="VCC115" s="364"/>
      <c r="VCD115" s="364"/>
      <c r="VCE115" s="364"/>
      <c r="VCF115" s="364"/>
      <c r="VCG115" s="364"/>
      <c r="VCH115" s="364"/>
      <c r="VCI115" s="364"/>
      <c r="VCJ115" s="364"/>
      <c r="VCK115" s="364"/>
      <c r="VCL115" s="364"/>
      <c r="VCM115" s="364"/>
      <c r="VCN115" s="364"/>
      <c r="VCO115" s="364"/>
      <c r="VCP115" s="364"/>
      <c r="VCQ115" s="364"/>
      <c r="VCR115" s="364"/>
      <c r="VCS115" s="364"/>
      <c r="VCT115" s="364"/>
      <c r="VCU115" s="364"/>
      <c r="VCV115" s="364"/>
      <c r="VCW115" s="364"/>
      <c r="VCX115" s="364"/>
      <c r="VCY115" s="364"/>
      <c r="VCZ115" s="364"/>
      <c r="VDA115" s="364"/>
      <c r="VDB115" s="364"/>
      <c r="VDC115" s="364"/>
      <c r="VDD115" s="364"/>
      <c r="VDE115" s="364"/>
      <c r="VDF115" s="364"/>
      <c r="VDG115" s="364"/>
      <c r="VDH115" s="364"/>
      <c r="VDI115" s="364"/>
      <c r="VDJ115" s="364"/>
      <c r="VDK115" s="364"/>
      <c r="VDL115" s="364"/>
      <c r="VDM115" s="364"/>
      <c r="VDN115" s="364"/>
      <c r="VDO115" s="364"/>
      <c r="VDP115" s="364"/>
      <c r="VDQ115" s="364"/>
      <c r="VDR115" s="364"/>
      <c r="VDS115" s="364"/>
      <c r="VDT115" s="364"/>
      <c r="VDU115" s="364"/>
      <c r="VDV115" s="364"/>
      <c r="VDW115" s="364"/>
      <c r="VDX115" s="364"/>
      <c r="VDY115" s="364"/>
      <c r="VDZ115" s="364"/>
      <c r="VEA115" s="364"/>
      <c r="VEB115" s="364"/>
      <c r="VEC115" s="364"/>
      <c r="VED115" s="364"/>
      <c r="VEE115" s="364"/>
      <c r="VEF115" s="364"/>
      <c r="VEG115" s="364"/>
      <c r="VEH115" s="364"/>
      <c r="VEI115" s="364"/>
      <c r="VEJ115" s="364"/>
      <c r="VEK115" s="364"/>
      <c r="VEL115" s="364"/>
      <c r="VEM115" s="364"/>
      <c r="VEN115" s="364"/>
      <c r="VEO115" s="364"/>
      <c r="VEP115" s="364"/>
      <c r="VEQ115" s="364"/>
      <c r="VER115" s="364"/>
      <c r="VES115" s="364"/>
      <c r="VET115" s="364"/>
      <c r="VEU115" s="364"/>
      <c r="VEV115" s="364"/>
      <c r="VEW115" s="364"/>
      <c r="VEX115" s="364"/>
      <c r="VEY115" s="364"/>
      <c r="VEZ115" s="364"/>
      <c r="VFA115" s="364"/>
      <c r="VFB115" s="364"/>
      <c r="VFC115" s="364"/>
      <c r="VFD115" s="364"/>
      <c r="VFE115" s="364"/>
      <c r="VFF115" s="364"/>
      <c r="VFG115" s="364"/>
      <c r="VFH115" s="364"/>
      <c r="VFI115" s="364"/>
      <c r="VFJ115" s="364"/>
      <c r="VFK115" s="364"/>
      <c r="VFL115" s="364"/>
      <c r="VFM115" s="364"/>
      <c r="VFN115" s="364"/>
      <c r="VFO115" s="364"/>
      <c r="VFP115" s="364"/>
      <c r="VFQ115" s="364"/>
      <c r="VFR115" s="364"/>
      <c r="VFS115" s="364"/>
      <c r="VFT115" s="364"/>
      <c r="VFU115" s="364"/>
      <c r="VFV115" s="364"/>
      <c r="VFW115" s="364"/>
      <c r="VFX115" s="364"/>
      <c r="VFY115" s="364"/>
      <c r="VFZ115" s="364"/>
      <c r="VGA115" s="364"/>
      <c r="VGB115" s="364"/>
      <c r="VGC115" s="364"/>
      <c r="VGD115" s="364"/>
      <c r="VGE115" s="364"/>
      <c r="VGF115" s="364"/>
      <c r="VGG115" s="364"/>
      <c r="VGH115" s="364"/>
      <c r="VGI115" s="364"/>
      <c r="VGJ115" s="364"/>
      <c r="VGK115" s="364"/>
      <c r="VGL115" s="364"/>
      <c r="VGM115" s="364"/>
      <c r="VGN115" s="364"/>
      <c r="VGO115" s="364"/>
      <c r="VGP115" s="364"/>
      <c r="VGQ115" s="364"/>
      <c r="VGR115" s="364"/>
      <c r="VGS115" s="364"/>
      <c r="VGT115" s="364"/>
      <c r="VGU115" s="364"/>
      <c r="VGV115" s="364"/>
      <c r="VGW115" s="364"/>
      <c r="VGX115" s="364"/>
      <c r="VGY115" s="364"/>
      <c r="VGZ115" s="364"/>
      <c r="VHA115" s="364"/>
      <c r="VHB115" s="364"/>
      <c r="VHC115" s="364"/>
      <c r="VHD115" s="364"/>
      <c r="VHE115" s="364"/>
      <c r="VHF115" s="364"/>
      <c r="VHG115" s="364"/>
      <c r="VHH115" s="364"/>
      <c r="VHI115" s="364"/>
      <c r="VHJ115" s="364"/>
      <c r="VHK115" s="364"/>
      <c r="VHL115" s="364"/>
      <c r="VHM115" s="364"/>
      <c r="VHN115" s="364"/>
      <c r="VHO115" s="364"/>
      <c r="VHP115" s="364"/>
      <c r="VHQ115" s="364"/>
      <c r="VHR115" s="364"/>
      <c r="VHS115" s="364"/>
      <c r="VHT115" s="364"/>
      <c r="VHU115" s="364"/>
      <c r="VHV115" s="364"/>
      <c r="VHW115" s="364"/>
      <c r="VHX115" s="364"/>
      <c r="VHY115" s="364"/>
      <c r="VHZ115" s="364"/>
      <c r="VIA115" s="364"/>
      <c r="VIB115" s="364"/>
      <c r="VIC115" s="364"/>
      <c r="VID115" s="364"/>
      <c r="VIE115" s="364"/>
      <c r="VIF115" s="364"/>
      <c r="VIG115" s="364"/>
      <c r="VIH115" s="364"/>
      <c r="VII115" s="364"/>
      <c r="VIJ115" s="364"/>
      <c r="VIK115" s="364"/>
      <c r="VIL115" s="364"/>
      <c r="VIM115" s="364"/>
      <c r="VIN115" s="364"/>
      <c r="VIO115" s="364"/>
      <c r="VIP115" s="364"/>
      <c r="VIQ115" s="364"/>
      <c r="VIR115" s="364"/>
      <c r="VIS115" s="364"/>
      <c r="VIT115" s="364"/>
      <c r="VIU115" s="364"/>
      <c r="VIV115" s="364"/>
      <c r="VIW115" s="364"/>
      <c r="VIX115" s="364"/>
      <c r="VIY115" s="364"/>
      <c r="VIZ115" s="364"/>
      <c r="VJA115" s="364"/>
      <c r="VJB115" s="364"/>
      <c r="VJC115" s="364"/>
      <c r="VJD115" s="364"/>
      <c r="VJE115" s="364"/>
      <c r="VJF115" s="364"/>
      <c r="VJG115" s="364"/>
      <c r="VJH115" s="364"/>
      <c r="VJI115" s="364"/>
      <c r="VJJ115" s="364"/>
      <c r="VJK115" s="364"/>
      <c r="VJL115" s="364"/>
      <c r="VJM115" s="364"/>
      <c r="VJN115" s="364"/>
      <c r="VJO115" s="364"/>
      <c r="VJP115" s="364"/>
      <c r="VJQ115" s="364"/>
      <c r="VJR115" s="364"/>
      <c r="VJS115" s="364"/>
      <c r="VJT115" s="364"/>
      <c r="VJU115" s="364"/>
      <c r="VJV115" s="364"/>
      <c r="VJW115" s="364"/>
      <c r="VJX115" s="364"/>
      <c r="VJY115" s="364"/>
      <c r="VJZ115" s="364"/>
      <c r="VKA115" s="364"/>
      <c r="VKB115" s="364"/>
      <c r="VKC115" s="364"/>
      <c r="VKD115" s="364"/>
      <c r="VKE115" s="364"/>
      <c r="VKF115" s="364"/>
      <c r="VKG115" s="364"/>
      <c r="VKH115" s="364"/>
      <c r="VKI115" s="364"/>
      <c r="VKJ115" s="364"/>
      <c r="VKK115" s="364"/>
      <c r="VKL115" s="364"/>
      <c r="VKM115" s="364"/>
      <c r="VKN115" s="364"/>
      <c r="VKO115" s="364"/>
      <c r="VKP115" s="364"/>
      <c r="VKQ115" s="364"/>
      <c r="VKR115" s="364"/>
      <c r="VKS115" s="364"/>
      <c r="VKT115" s="364"/>
      <c r="VKU115" s="364"/>
      <c r="VKV115" s="364"/>
      <c r="VKW115" s="364"/>
      <c r="VKX115" s="364"/>
      <c r="VKY115" s="364"/>
      <c r="VKZ115" s="364"/>
      <c r="VLA115" s="364"/>
      <c r="VLB115" s="364"/>
      <c r="VLC115" s="364"/>
      <c r="VLD115" s="364"/>
      <c r="VLE115" s="364"/>
      <c r="VLF115" s="364"/>
      <c r="VLG115" s="364"/>
      <c r="VLH115" s="364"/>
      <c r="VLI115" s="364"/>
      <c r="VLJ115" s="364"/>
      <c r="VLK115" s="364"/>
      <c r="VLL115" s="364"/>
      <c r="VLM115" s="364"/>
      <c r="VLN115" s="364"/>
      <c r="VLO115" s="364"/>
      <c r="VLP115" s="364"/>
      <c r="VLQ115" s="364"/>
      <c r="VLR115" s="364"/>
      <c r="VLS115" s="364"/>
      <c r="VLT115" s="364"/>
      <c r="VLU115" s="364"/>
      <c r="VLV115" s="364"/>
      <c r="VLW115" s="364"/>
      <c r="VLX115" s="364"/>
      <c r="VLY115" s="364"/>
      <c r="VLZ115" s="364"/>
      <c r="VMA115" s="364"/>
      <c r="VMB115" s="364"/>
      <c r="VMC115" s="364"/>
      <c r="VMD115" s="364"/>
      <c r="VME115" s="364"/>
      <c r="VMF115" s="364"/>
      <c r="VMG115" s="364"/>
      <c r="VMH115" s="364"/>
      <c r="VMI115" s="364"/>
      <c r="VMJ115" s="364"/>
      <c r="VMK115" s="364"/>
      <c r="VML115" s="364"/>
      <c r="VMM115" s="364"/>
      <c r="VMN115" s="364"/>
      <c r="VMO115" s="364"/>
      <c r="VMP115" s="364"/>
      <c r="VMQ115" s="364"/>
      <c r="VMR115" s="364"/>
      <c r="VMS115" s="364"/>
      <c r="VMT115" s="364"/>
      <c r="VMU115" s="364"/>
      <c r="VMV115" s="364"/>
      <c r="VMW115" s="364"/>
      <c r="VMX115" s="364"/>
      <c r="VMY115" s="364"/>
      <c r="VMZ115" s="364"/>
      <c r="VNA115" s="364"/>
      <c r="VNB115" s="364"/>
      <c r="VNC115" s="364"/>
      <c r="VND115" s="364"/>
      <c r="VNE115" s="364"/>
      <c r="VNF115" s="364"/>
      <c r="VNG115" s="364"/>
      <c r="VNH115" s="364"/>
      <c r="VNI115" s="364"/>
      <c r="VNJ115" s="364"/>
      <c r="VNK115" s="364"/>
      <c r="VNL115" s="364"/>
      <c r="VNM115" s="364"/>
      <c r="VNN115" s="364"/>
      <c r="VNO115" s="364"/>
      <c r="VNP115" s="364"/>
      <c r="VNQ115" s="364"/>
      <c r="VNR115" s="364"/>
      <c r="VNS115" s="364"/>
      <c r="VNT115" s="364"/>
      <c r="VNU115" s="364"/>
      <c r="VNV115" s="364"/>
      <c r="VNW115" s="364"/>
      <c r="VNX115" s="364"/>
      <c r="VNY115" s="364"/>
      <c r="VNZ115" s="364"/>
      <c r="VOA115" s="364"/>
      <c r="VOB115" s="364"/>
      <c r="VOC115" s="364"/>
      <c r="VOD115" s="364"/>
      <c r="VOE115" s="364"/>
      <c r="VOF115" s="364"/>
      <c r="VOG115" s="364"/>
      <c r="VOH115" s="364"/>
      <c r="VOI115" s="364"/>
      <c r="VOJ115" s="364"/>
      <c r="VOK115" s="364"/>
      <c r="VOL115" s="364"/>
      <c r="VOM115" s="364"/>
      <c r="VON115" s="364"/>
      <c r="VOO115" s="364"/>
      <c r="VOP115" s="364"/>
      <c r="VOQ115" s="364"/>
      <c r="VOR115" s="364"/>
      <c r="VOS115" s="364"/>
      <c r="VOT115" s="364"/>
      <c r="VOU115" s="364"/>
      <c r="VOV115" s="364"/>
      <c r="VOW115" s="364"/>
      <c r="VOX115" s="364"/>
      <c r="VOY115" s="364"/>
      <c r="VOZ115" s="364"/>
      <c r="VPA115" s="364"/>
      <c r="VPB115" s="364"/>
      <c r="VPC115" s="364"/>
      <c r="VPD115" s="364"/>
      <c r="VPE115" s="364"/>
      <c r="VPF115" s="364"/>
      <c r="VPG115" s="364"/>
      <c r="VPH115" s="364"/>
      <c r="VPI115" s="364"/>
      <c r="VPJ115" s="364"/>
      <c r="VPK115" s="364"/>
      <c r="VPL115" s="364"/>
      <c r="VPM115" s="364"/>
      <c r="VPN115" s="364"/>
      <c r="VPO115" s="364"/>
      <c r="VPP115" s="364"/>
      <c r="VPQ115" s="364"/>
      <c r="VPR115" s="364"/>
      <c r="VPS115" s="364"/>
      <c r="VPT115" s="364"/>
      <c r="VPU115" s="364"/>
      <c r="VPV115" s="364"/>
      <c r="VPW115" s="364"/>
      <c r="VPX115" s="364"/>
      <c r="VPY115" s="364"/>
      <c r="VPZ115" s="364"/>
      <c r="VQA115" s="364"/>
      <c r="VQB115" s="364"/>
      <c r="VQC115" s="364"/>
      <c r="VQD115" s="364"/>
      <c r="VQE115" s="364"/>
      <c r="VQF115" s="364"/>
      <c r="VQG115" s="364"/>
      <c r="VQH115" s="364"/>
      <c r="VQI115" s="364"/>
      <c r="VQJ115" s="364"/>
      <c r="VQK115" s="364"/>
      <c r="VQL115" s="364"/>
      <c r="VQM115" s="364"/>
      <c r="VQN115" s="364"/>
      <c r="VQO115" s="364"/>
      <c r="VQP115" s="364"/>
      <c r="VQQ115" s="364"/>
      <c r="VQR115" s="364"/>
      <c r="VQS115" s="364"/>
      <c r="VQT115" s="364"/>
      <c r="VQU115" s="364"/>
      <c r="VQV115" s="364"/>
      <c r="VQW115" s="364"/>
      <c r="VQX115" s="364"/>
      <c r="VQY115" s="364"/>
      <c r="VQZ115" s="364"/>
      <c r="VRA115" s="364"/>
      <c r="VRB115" s="364"/>
      <c r="VRC115" s="364"/>
      <c r="VRD115" s="364"/>
      <c r="VRE115" s="364"/>
      <c r="VRF115" s="364"/>
      <c r="VRG115" s="364"/>
      <c r="VRH115" s="364"/>
      <c r="VRI115" s="364"/>
      <c r="VRJ115" s="364"/>
      <c r="VRK115" s="364"/>
      <c r="VRL115" s="364"/>
      <c r="VRM115" s="364"/>
      <c r="VRN115" s="364"/>
      <c r="VRO115" s="364"/>
      <c r="VRP115" s="364"/>
      <c r="VRQ115" s="364"/>
      <c r="VRR115" s="364"/>
      <c r="VRS115" s="364"/>
      <c r="VRT115" s="364"/>
      <c r="VRU115" s="364"/>
      <c r="VRV115" s="364"/>
      <c r="VRW115" s="364"/>
      <c r="VRX115" s="364"/>
      <c r="VRY115" s="364"/>
      <c r="VRZ115" s="364"/>
      <c r="VSA115" s="364"/>
      <c r="VSB115" s="364"/>
      <c r="VSC115" s="364"/>
      <c r="VSD115" s="364"/>
      <c r="VSE115" s="364"/>
      <c r="VSF115" s="364"/>
      <c r="VSG115" s="364"/>
      <c r="VSH115" s="364"/>
      <c r="VSI115" s="364"/>
      <c r="VSJ115" s="364"/>
      <c r="VSK115" s="364"/>
      <c r="VSL115" s="364"/>
      <c r="VSM115" s="364"/>
      <c r="VSN115" s="364"/>
      <c r="VSO115" s="364"/>
      <c r="VSP115" s="364"/>
      <c r="VSQ115" s="364"/>
      <c r="VSR115" s="364"/>
      <c r="VSS115" s="364"/>
      <c r="VST115" s="364"/>
      <c r="VSU115" s="364"/>
      <c r="VSV115" s="364"/>
      <c r="VSW115" s="364"/>
      <c r="VSX115" s="364"/>
      <c r="VSY115" s="364"/>
      <c r="VSZ115" s="364"/>
      <c r="VTA115" s="364"/>
      <c r="VTB115" s="364"/>
      <c r="VTC115" s="364"/>
      <c r="VTD115" s="364"/>
      <c r="VTE115" s="364"/>
      <c r="VTF115" s="364"/>
      <c r="VTG115" s="364"/>
      <c r="VTH115" s="364"/>
      <c r="VTI115" s="364"/>
      <c r="VTJ115" s="364"/>
      <c r="VTK115" s="364"/>
      <c r="VTL115" s="364"/>
      <c r="VTM115" s="364"/>
      <c r="VTN115" s="364"/>
      <c r="VTO115" s="364"/>
      <c r="VTP115" s="364"/>
      <c r="VTQ115" s="364"/>
      <c r="VTR115" s="364"/>
      <c r="VTS115" s="364"/>
      <c r="VTT115" s="364"/>
      <c r="VTU115" s="364"/>
      <c r="VTV115" s="364"/>
      <c r="VTW115" s="364"/>
      <c r="VTX115" s="364"/>
      <c r="VTY115" s="364"/>
      <c r="VTZ115" s="364"/>
      <c r="VUA115" s="364"/>
      <c r="VUB115" s="364"/>
      <c r="VUC115" s="364"/>
      <c r="VUD115" s="364"/>
      <c r="VUE115" s="364"/>
      <c r="VUF115" s="364"/>
      <c r="VUG115" s="364"/>
      <c r="VUH115" s="364"/>
      <c r="VUI115" s="364"/>
      <c r="VUJ115" s="364"/>
      <c r="VUK115" s="364"/>
      <c r="VUL115" s="364"/>
      <c r="VUM115" s="364"/>
      <c r="VUN115" s="364"/>
      <c r="VUO115" s="364"/>
      <c r="VUP115" s="364"/>
      <c r="VUQ115" s="364"/>
      <c r="VUR115" s="364"/>
      <c r="VUS115" s="364"/>
      <c r="VUT115" s="364"/>
      <c r="VUU115" s="364"/>
      <c r="VUV115" s="364"/>
      <c r="VUW115" s="364"/>
      <c r="VUX115" s="364"/>
      <c r="VUY115" s="364"/>
      <c r="VUZ115" s="364"/>
      <c r="VVA115" s="364"/>
      <c r="VVB115" s="364"/>
      <c r="VVC115" s="364"/>
      <c r="VVD115" s="364"/>
      <c r="VVE115" s="364"/>
      <c r="VVF115" s="364"/>
      <c r="VVG115" s="364"/>
      <c r="VVH115" s="364"/>
      <c r="VVI115" s="364"/>
      <c r="VVJ115" s="364"/>
      <c r="VVK115" s="364"/>
      <c r="VVL115" s="364"/>
      <c r="VVM115" s="364"/>
      <c r="VVN115" s="364"/>
      <c r="VVO115" s="364"/>
      <c r="VVP115" s="364"/>
      <c r="VVQ115" s="364"/>
      <c r="VVR115" s="364"/>
      <c r="VVS115" s="364"/>
      <c r="VVT115" s="364"/>
      <c r="VVU115" s="364"/>
      <c r="VVV115" s="364"/>
      <c r="VVW115" s="364"/>
      <c r="VVX115" s="364"/>
      <c r="VVY115" s="364"/>
      <c r="VVZ115" s="364"/>
      <c r="VWA115" s="364"/>
      <c r="VWB115" s="364"/>
      <c r="VWC115" s="364"/>
      <c r="VWD115" s="364"/>
      <c r="VWE115" s="364"/>
      <c r="VWF115" s="364"/>
      <c r="VWG115" s="364"/>
      <c r="VWH115" s="364"/>
      <c r="VWI115" s="364"/>
      <c r="VWJ115" s="364"/>
      <c r="VWK115" s="364"/>
      <c r="VWL115" s="364"/>
      <c r="VWM115" s="364"/>
      <c r="VWN115" s="364"/>
      <c r="VWO115" s="364"/>
      <c r="VWP115" s="364"/>
      <c r="VWQ115" s="364"/>
      <c r="VWR115" s="364"/>
      <c r="VWS115" s="364"/>
      <c r="VWT115" s="364"/>
      <c r="VWU115" s="364"/>
      <c r="VWV115" s="364"/>
      <c r="VWW115" s="364"/>
      <c r="VWX115" s="364"/>
      <c r="VWY115" s="364"/>
      <c r="VWZ115" s="364"/>
      <c r="VXA115" s="364"/>
      <c r="VXB115" s="364"/>
      <c r="VXC115" s="364"/>
      <c r="VXD115" s="364"/>
      <c r="VXE115" s="364"/>
      <c r="VXF115" s="364"/>
      <c r="VXG115" s="364"/>
      <c r="VXH115" s="364"/>
      <c r="VXI115" s="364"/>
      <c r="VXJ115" s="364"/>
      <c r="VXK115" s="364"/>
      <c r="VXL115" s="364"/>
      <c r="VXM115" s="364"/>
      <c r="VXN115" s="364"/>
      <c r="VXO115" s="364"/>
      <c r="VXP115" s="364"/>
      <c r="VXQ115" s="364"/>
      <c r="VXR115" s="364"/>
      <c r="VXS115" s="364"/>
      <c r="VXT115" s="364"/>
      <c r="VXU115" s="364"/>
      <c r="VXV115" s="364"/>
      <c r="VXW115" s="364"/>
      <c r="VXX115" s="364"/>
      <c r="VXY115" s="364"/>
      <c r="VXZ115" s="364"/>
      <c r="VYA115" s="364"/>
      <c r="VYB115" s="364"/>
      <c r="VYC115" s="364"/>
      <c r="VYD115" s="364"/>
      <c r="VYE115" s="364"/>
      <c r="VYF115" s="364"/>
      <c r="VYG115" s="364"/>
      <c r="VYH115" s="364"/>
      <c r="VYI115" s="364"/>
      <c r="VYJ115" s="364"/>
      <c r="VYK115" s="364"/>
      <c r="VYL115" s="364"/>
      <c r="VYM115" s="364"/>
      <c r="VYN115" s="364"/>
      <c r="VYO115" s="364"/>
      <c r="VYP115" s="364"/>
      <c r="VYQ115" s="364"/>
      <c r="VYR115" s="364"/>
      <c r="VYS115" s="364"/>
      <c r="VYT115" s="364"/>
      <c r="VYU115" s="364"/>
      <c r="VYV115" s="364"/>
      <c r="VYW115" s="364"/>
      <c r="VYX115" s="364"/>
      <c r="VYY115" s="364"/>
      <c r="VYZ115" s="364"/>
      <c r="VZA115" s="364"/>
      <c r="VZB115" s="364"/>
      <c r="VZC115" s="364"/>
      <c r="VZD115" s="364"/>
      <c r="VZE115" s="364"/>
      <c r="VZF115" s="364"/>
      <c r="VZG115" s="364"/>
      <c r="VZH115" s="364"/>
      <c r="VZI115" s="364"/>
      <c r="VZJ115" s="364"/>
      <c r="VZK115" s="364"/>
      <c r="VZL115" s="364"/>
      <c r="VZM115" s="364"/>
      <c r="VZN115" s="364"/>
      <c r="VZO115" s="364"/>
      <c r="VZP115" s="364"/>
      <c r="VZQ115" s="364"/>
      <c r="VZR115" s="364"/>
      <c r="VZS115" s="364"/>
      <c r="VZT115" s="364"/>
      <c r="VZU115" s="364"/>
      <c r="VZV115" s="364"/>
      <c r="VZW115" s="364"/>
      <c r="VZX115" s="364"/>
      <c r="VZY115" s="364"/>
      <c r="VZZ115" s="364"/>
      <c r="WAA115" s="364"/>
      <c r="WAB115" s="364"/>
      <c r="WAC115" s="364"/>
      <c r="WAD115" s="364"/>
      <c r="WAE115" s="364"/>
      <c r="WAF115" s="364"/>
      <c r="WAG115" s="364"/>
      <c r="WAH115" s="364"/>
      <c r="WAI115" s="364"/>
      <c r="WAJ115" s="364"/>
      <c r="WAK115" s="364"/>
      <c r="WAL115" s="364"/>
      <c r="WAM115" s="364"/>
      <c r="WAN115" s="364"/>
      <c r="WAO115" s="364"/>
      <c r="WAP115" s="364"/>
      <c r="WAQ115" s="364"/>
      <c r="WAR115" s="364"/>
      <c r="WAS115" s="364"/>
      <c r="WAT115" s="364"/>
      <c r="WAU115" s="364"/>
      <c r="WAV115" s="364"/>
      <c r="WAW115" s="364"/>
      <c r="WAX115" s="364"/>
      <c r="WAY115" s="364"/>
      <c r="WAZ115" s="364"/>
      <c r="WBA115" s="364"/>
      <c r="WBB115" s="364"/>
      <c r="WBC115" s="364"/>
      <c r="WBD115" s="364"/>
      <c r="WBE115" s="364"/>
      <c r="WBF115" s="364"/>
      <c r="WBG115" s="364"/>
      <c r="WBH115" s="364"/>
      <c r="WBI115" s="364"/>
      <c r="WBJ115" s="364"/>
      <c r="WBK115" s="364"/>
      <c r="WBL115" s="364"/>
      <c r="WBM115" s="364"/>
      <c r="WBN115" s="364"/>
      <c r="WBO115" s="364"/>
      <c r="WBP115" s="364"/>
      <c r="WBQ115" s="364"/>
      <c r="WBR115" s="364"/>
      <c r="WBS115" s="364"/>
      <c r="WBT115" s="364"/>
      <c r="WBU115" s="364"/>
      <c r="WBV115" s="364"/>
      <c r="WBW115" s="364"/>
      <c r="WBX115" s="364"/>
      <c r="WBY115" s="364"/>
      <c r="WBZ115" s="364"/>
      <c r="WCA115" s="364"/>
      <c r="WCB115" s="364"/>
      <c r="WCC115" s="364"/>
      <c r="WCD115" s="364"/>
      <c r="WCE115" s="364"/>
      <c r="WCF115" s="364"/>
      <c r="WCG115" s="364"/>
      <c r="WCH115" s="364"/>
      <c r="WCI115" s="364"/>
      <c r="WCJ115" s="364"/>
      <c r="WCK115" s="364"/>
      <c r="WCL115" s="364"/>
      <c r="WCM115" s="364"/>
      <c r="WCN115" s="364"/>
      <c r="WCO115" s="364"/>
      <c r="WCP115" s="364"/>
      <c r="WCQ115" s="364"/>
      <c r="WCR115" s="364"/>
      <c r="WCS115" s="364"/>
      <c r="WCT115" s="364"/>
      <c r="WCU115" s="364"/>
      <c r="WCV115" s="364"/>
      <c r="WCW115" s="364"/>
      <c r="WCX115" s="364"/>
      <c r="WCY115" s="364"/>
      <c r="WCZ115" s="364"/>
      <c r="WDA115" s="364"/>
      <c r="WDB115" s="364"/>
      <c r="WDC115" s="364"/>
      <c r="WDD115" s="364"/>
      <c r="WDE115" s="364"/>
      <c r="WDF115" s="364"/>
      <c r="WDG115" s="364"/>
      <c r="WDH115" s="364"/>
      <c r="WDI115" s="364"/>
      <c r="WDJ115" s="364"/>
      <c r="WDK115" s="364"/>
      <c r="WDL115" s="364"/>
      <c r="WDM115" s="364"/>
      <c r="WDN115" s="364"/>
      <c r="WDO115" s="364"/>
      <c r="WDP115" s="364"/>
      <c r="WDQ115" s="364"/>
      <c r="WDR115" s="364"/>
      <c r="WDS115" s="364"/>
      <c r="WDT115" s="364"/>
      <c r="WDU115" s="364"/>
      <c r="WDV115" s="364"/>
      <c r="WDW115" s="364"/>
      <c r="WDX115" s="364"/>
      <c r="WDY115" s="364"/>
      <c r="WDZ115" s="364"/>
      <c r="WEA115" s="364"/>
      <c r="WEB115" s="364"/>
      <c r="WEC115" s="364"/>
      <c r="WED115" s="364"/>
      <c r="WEE115" s="364"/>
      <c r="WEF115" s="364"/>
      <c r="WEG115" s="364"/>
      <c r="WEH115" s="364"/>
      <c r="WEI115" s="364"/>
      <c r="WEJ115" s="364"/>
      <c r="WEK115" s="364"/>
      <c r="WEL115" s="364"/>
      <c r="WEM115" s="364"/>
      <c r="WEN115" s="364"/>
      <c r="WEO115" s="364"/>
      <c r="WEP115" s="364"/>
      <c r="WEQ115" s="364"/>
      <c r="WER115" s="364"/>
      <c r="WES115" s="364"/>
      <c r="WET115" s="364"/>
      <c r="WEU115" s="364"/>
      <c r="WEV115" s="364"/>
      <c r="WEW115" s="364"/>
      <c r="WEX115" s="364"/>
      <c r="WEY115" s="364"/>
      <c r="WEZ115" s="364"/>
      <c r="WFA115" s="364"/>
      <c r="WFB115" s="364"/>
      <c r="WFC115" s="364"/>
      <c r="WFD115" s="364"/>
      <c r="WFE115" s="364"/>
      <c r="WFF115" s="364"/>
      <c r="WFG115" s="364"/>
      <c r="WFH115" s="364"/>
      <c r="WFI115" s="364"/>
      <c r="WFJ115" s="364"/>
      <c r="WFK115" s="364"/>
      <c r="WFL115" s="364"/>
      <c r="WFM115" s="364"/>
      <c r="WFN115" s="364"/>
      <c r="WFO115" s="364"/>
      <c r="WFP115" s="364"/>
      <c r="WFQ115" s="364"/>
      <c r="WFR115" s="364"/>
      <c r="WFS115" s="364"/>
      <c r="WFT115" s="364"/>
      <c r="WFU115" s="364"/>
      <c r="WFV115" s="364"/>
      <c r="WFW115" s="364"/>
      <c r="WFX115" s="364"/>
      <c r="WFY115" s="364"/>
      <c r="WFZ115" s="364"/>
      <c r="WGA115" s="364"/>
      <c r="WGB115" s="364"/>
      <c r="WGC115" s="364"/>
      <c r="WGD115" s="364"/>
      <c r="WGE115" s="364"/>
      <c r="WGF115" s="364"/>
      <c r="WGG115" s="364"/>
      <c r="WGH115" s="364"/>
      <c r="WGI115" s="364"/>
      <c r="WGJ115" s="364"/>
      <c r="WGK115" s="364"/>
      <c r="WGL115" s="364"/>
      <c r="WGM115" s="364"/>
      <c r="WGN115" s="364"/>
      <c r="WGO115" s="364"/>
      <c r="WGP115" s="364"/>
      <c r="WGQ115" s="364"/>
      <c r="WGR115" s="364"/>
      <c r="WGS115" s="364"/>
      <c r="WGT115" s="364"/>
      <c r="WGU115" s="364"/>
      <c r="WGV115" s="364"/>
      <c r="WGW115" s="364"/>
      <c r="WGX115" s="364"/>
      <c r="WGY115" s="364"/>
      <c r="WGZ115" s="364"/>
      <c r="WHA115" s="364"/>
      <c r="WHB115" s="364"/>
      <c r="WHC115" s="364"/>
      <c r="WHD115" s="364"/>
      <c r="WHE115" s="364"/>
      <c r="WHF115" s="364"/>
      <c r="WHG115" s="364"/>
      <c r="WHH115" s="364"/>
      <c r="WHI115" s="364"/>
      <c r="WHJ115" s="364"/>
      <c r="WHK115" s="364"/>
      <c r="WHL115" s="364"/>
      <c r="WHM115" s="364"/>
      <c r="WHN115" s="364"/>
      <c r="WHO115" s="364"/>
      <c r="WHP115" s="364"/>
      <c r="WHQ115" s="364"/>
      <c r="WHR115" s="364"/>
      <c r="WHS115" s="364"/>
      <c r="WHT115" s="364"/>
      <c r="WHU115" s="364"/>
      <c r="WHV115" s="364"/>
      <c r="WHW115" s="364"/>
      <c r="WHX115" s="364"/>
      <c r="WHY115" s="364"/>
      <c r="WHZ115" s="364"/>
      <c r="WIA115" s="364"/>
      <c r="WIB115" s="364"/>
      <c r="WIC115" s="364"/>
      <c r="WID115" s="364"/>
      <c r="WIE115" s="364"/>
      <c r="WIF115" s="364"/>
      <c r="WIG115" s="364"/>
      <c r="WIH115" s="364"/>
      <c r="WII115" s="364"/>
      <c r="WIJ115" s="364"/>
      <c r="WIK115" s="364"/>
      <c r="WIL115" s="364"/>
      <c r="WIM115" s="364"/>
      <c r="WIN115" s="364"/>
      <c r="WIO115" s="364"/>
      <c r="WIP115" s="364"/>
      <c r="WIQ115" s="364"/>
      <c r="WIR115" s="364"/>
      <c r="WIS115" s="364"/>
      <c r="WIT115" s="364"/>
      <c r="WIU115" s="364"/>
      <c r="WIV115" s="364"/>
      <c r="WIW115" s="364"/>
      <c r="WIX115" s="364"/>
      <c r="WIY115" s="364"/>
      <c r="WIZ115" s="364"/>
      <c r="WJA115" s="364"/>
      <c r="WJB115" s="364"/>
      <c r="WJC115" s="364"/>
      <c r="WJD115" s="364"/>
      <c r="WJE115" s="364"/>
      <c r="WJF115" s="364"/>
      <c r="WJG115" s="364"/>
      <c r="WJH115" s="364"/>
      <c r="WJI115" s="364"/>
      <c r="WJJ115" s="364"/>
      <c r="WJK115" s="364"/>
      <c r="WJL115" s="364"/>
      <c r="WJM115" s="364"/>
      <c r="WJN115" s="364"/>
      <c r="WJO115" s="364"/>
      <c r="WJP115" s="364"/>
      <c r="WJQ115" s="364"/>
      <c r="WJR115" s="364"/>
      <c r="WJS115" s="364"/>
      <c r="WJT115" s="364"/>
      <c r="WJU115" s="364"/>
      <c r="WJV115" s="364"/>
      <c r="WJW115" s="364"/>
      <c r="WJX115" s="364"/>
      <c r="WJY115" s="364"/>
      <c r="WJZ115" s="364"/>
      <c r="WKA115" s="364"/>
      <c r="WKB115" s="364"/>
      <c r="WKC115" s="364"/>
      <c r="WKD115" s="364"/>
      <c r="WKE115" s="364"/>
      <c r="WKF115" s="364"/>
      <c r="WKG115" s="364"/>
      <c r="WKH115" s="364"/>
      <c r="WKI115" s="364"/>
      <c r="WKJ115" s="364"/>
      <c r="WKK115" s="364"/>
      <c r="WKL115" s="364"/>
      <c r="WKM115" s="364"/>
      <c r="WKN115" s="364"/>
      <c r="WKO115" s="364"/>
      <c r="WKP115" s="364"/>
      <c r="WKQ115" s="364"/>
      <c r="WKR115" s="364"/>
      <c r="WKS115" s="364"/>
      <c r="WKT115" s="364"/>
      <c r="WKU115" s="364"/>
      <c r="WKV115" s="364"/>
      <c r="WKW115" s="364"/>
      <c r="WKX115" s="364"/>
      <c r="WKY115" s="364"/>
      <c r="WKZ115" s="364"/>
      <c r="WLA115" s="364"/>
      <c r="WLB115" s="364"/>
      <c r="WLC115" s="364"/>
      <c r="WLD115" s="364"/>
      <c r="WLE115" s="364"/>
      <c r="WLF115" s="364"/>
      <c r="WLG115" s="364"/>
      <c r="WLH115" s="364"/>
      <c r="WLI115" s="364"/>
      <c r="WLJ115" s="364"/>
      <c r="WLK115" s="364"/>
      <c r="WLL115" s="364"/>
      <c r="WLM115" s="364"/>
      <c r="WLN115" s="364"/>
      <c r="WLO115" s="364"/>
      <c r="WLP115" s="364"/>
      <c r="WLQ115" s="364"/>
      <c r="WLR115" s="364"/>
      <c r="WLS115" s="364"/>
      <c r="WLT115" s="364"/>
      <c r="WLU115" s="364"/>
      <c r="WLV115" s="364"/>
      <c r="WLW115" s="364"/>
      <c r="WLX115" s="364"/>
      <c r="WLY115" s="364"/>
      <c r="WLZ115" s="364"/>
      <c r="WMA115" s="364"/>
      <c r="WMB115" s="364"/>
      <c r="WMC115" s="364"/>
      <c r="WMD115" s="364"/>
      <c r="WME115" s="364"/>
      <c r="WMF115" s="364"/>
      <c r="WMG115" s="364"/>
      <c r="WMH115" s="364"/>
      <c r="WMI115" s="364"/>
      <c r="WMJ115" s="364"/>
      <c r="WMK115" s="364"/>
      <c r="WML115" s="364"/>
      <c r="WMM115" s="364"/>
      <c r="WMN115" s="364"/>
      <c r="WMO115" s="364"/>
      <c r="WMP115" s="364"/>
      <c r="WMQ115" s="364"/>
      <c r="WMR115" s="364"/>
      <c r="WMS115" s="364"/>
      <c r="WMT115" s="364"/>
      <c r="WMU115" s="364"/>
      <c r="WMV115" s="364"/>
      <c r="WMW115" s="364"/>
      <c r="WMX115" s="364"/>
      <c r="WMY115" s="364"/>
      <c r="WMZ115" s="364"/>
      <c r="WNA115" s="364"/>
      <c r="WNB115" s="364"/>
      <c r="WNC115" s="364"/>
      <c r="WND115" s="364"/>
      <c r="WNE115" s="364"/>
      <c r="WNF115" s="364"/>
      <c r="WNG115" s="364"/>
      <c r="WNH115" s="364"/>
      <c r="WNI115" s="364"/>
      <c r="WNJ115" s="364"/>
      <c r="WNK115" s="364"/>
      <c r="WNL115" s="364"/>
      <c r="WNM115" s="364"/>
      <c r="WNN115" s="364"/>
      <c r="WNO115" s="364"/>
      <c r="WNP115" s="364"/>
      <c r="WNQ115" s="364"/>
      <c r="WNR115" s="364"/>
      <c r="WNS115" s="364"/>
      <c r="WNT115" s="364"/>
      <c r="WNU115" s="364"/>
      <c r="WNV115" s="364"/>
      <c r="WNW115" s="364"/>
      <c r="WNX115" s="364"/>
      <c r="WNY115" s="364"/>
      <c r="WNZ115" s="364"/>
      <c r="WOA115" s="364"/>
      <c r="WOB115" s="364"/>
      <c r="WOC115" s="364"/>
      <c r="WOD115" s="364"/>
      <c r="WOE115" s="364"/>
      <c r="WOF115" s="364"/>
      <c r="WOG115" s="364"/>
      <c r="WOH115" s="364"/>
      <c r="WOI115" s="364"/>
      <c r="WOJ115" s="364"/>
      <c r="WOK115" s="364"/>
      <c r="WOL115" s="364"/>
      <c r="WOM115" s="364"/>
      <c r="WON115" s="364"/>
      <c r="WOO115" s="364"/>
      <c r="WOP115" s="364"/>
      <c r="WOQ115" s="364"/>
      <c r="WOR115" s="364"/>
      <c r="WOS115" s="364"/>
      <c r="WOT115" s="364"/>
      <c r="WOU115" s="364"/>
      <c r="WOV115" s="364"/>
      <c r="WOW115" s="364"/>
      <c r="WOX115" s="364"/>
      <c r="WOY115" s="364"/>
      <c r="WOZ115" s="364"/>
      <c r="WPA115" s="364"/>
      <c r="WPB115" s="364"/>
      <c r="WPC115" s="364"/>
      <c r="WPD115" s="364"/>
      <c r="WPE115" s="364"/>
      <c r="WPF115" s="364"/>
      <c r="WPG115" s="364"/>
      <c r="WPH115" s="364"/>
      <c r="WPI115" s="364"/>
      <c r="WPJ115" s="364"/>
      <c r="WPK115" s="364"/>
      <c r="WPL115" s="364"/>
      <c r="WPM115" s="364"/>
      <c r="WPN115" s="364"/>
      <c r="WPO115" s="364"/>
      <c r="WPP115" s="364"/>
      <c r="WPQ115" s="364"/>
      <c r="WPR115" s="364"/>
      <c r="WPS115" s="364"/>
      <c r="WPT115" s="364"/>
      <c r="WPU115" s="364"/>
      <c r="WPV115" s="364"/>
      <c r="WPW115" s="364"/>
      <c r="WPX115" s="364"/>
      <c r="WPY115" s="364"/>
      <c r="WPZ115" s="364"/>
      <c r="WQA115" s="364"/>
      <c r="WQB115" s="364"/>
      <c r="WQC115" s="364"/>
      <c r="WQD115" s="364"/>
      <c r="WQE115" s="364"/>
      <c r="WQF115" s="364"/>
      <c r="WQG115" s="364"/>
      <c r="WQH115" s="364"/>
      <c r="WQI115" s="364"/>
      <c r="WQJ115" s="364"/>
      <c r="WQK115" s="364"/>
      <c r="WQL115" s="364"/>
      <c r="WQM115" s="364"/>
      <c r="WQN115" s="364"/>
      <c r="WQO115" s="364"/>
      <c r="WQP115" s="364"/>
      <c r="WQQ115" s="364"/>
      <c r="WQR115" s="364"/>
      <c r="WQS115" s="364"/>
      <c r="WQT115" s="364"/>
      <c r="WQU115" s="364"/>
      <c r="WQV115" s="364"/>
      <c r="WQW115" s="364"/>
      <c r="WQX115" s="364"/>
      <c r="WQY115" s="364"/>
      <c r="WQZ115" s="364"/>
      <c r="WRA115" s="364"/>
      <c r="WRB115" s="364"/>
      <c r="WRC115" s="364"/>
      <c r="WRD115" s="364"/>
      <c r="WRE115" s="364"/>
      <c r="WRF115" s="364"/>
      <c r="WRG115" s="364"/>
      <c r="WRH115" s="364"/>
      <c r="WRI115" s="364"/>
      <c r="WRJ115" s="364"/>
      <c r="WRK115" s="364"/>
      <c r="WRL115" s="364"/>
      <c r="WRM115" s="364"/>
      <c r="WRN115" s="364"/>
      <c r="WRO115" s="364"/>
      <c r="WRP115" s="364"/>
      <c r="WRQ115" s="364"/>
      <c r="WRR115" s="364"/>
      <c r="WRS115" s="364"/>
      <c r="WRT115" s="364"/>
      <c r="WRU115" s="364"/>
      <c r="WRV115" s="364"/>
      <c r="WRW115" s="364"/>
      <c r="WRX115" s="364"/>
      <c r="WRY115" s="364"/>
      <c r="WRZ115" s="364"/>
      <c r="WSA115" s="364"/>
      <c r="WSB115" s="364"/>
      <c r="WSC115" s="364"/>
      <c r="WSD115" s="364"/>
      <c r="WSE115" s="364"/>
      <c r="WSF115" s="364"/>
      <c r="WSG115" s="364"/>
      <c r="WSH115" s="364"/>
      <c r="WSI115" s="364"/>
      <c r="WSJ115" s="364"/>
      <c r="WSK115" s="364"/>
      <c r="WSL115" s="364"/>
      <c r="WSM115" s="364"/>
      <c r="WSN115" s="364"/>
      <c r="WSO115" s="364"/>
      <c r="WSP115" s="364"/>
      <c r="WSQ115" s="364"/>
      <c r="WSR115" s="364"/>
      <c r="WSS115" s="364"/>
      <c r="WST115" s="364"/>
      <c r="WSU115" s="364"/>
      <c r="WSV115" s="364"/>
      <c r="WSW115" s="364"/>
      <c r="WSX115" s="364"/>
      <c r="WSY115" s="364"/>
      <c r="WSZ115" s="364"/>
      <c r="WTA115" s="364"/>
      <c r="WTB115" s="364"/>
      <c r="WTC115" s="364"/>
      <c r="WTD115" s="364"/>
      <c r="WTE115" s="364"/>
      <c r="WTF115" s="364"/>
      <c r="WTG115" s="364"/>
      <c r="WTH115" s="364"/>
      <c r="WTI115" s="364"/>
      <c r="WTJ115" s="364"/>
      <c r="WTK115" s="364"/>
      <c r="WTL115" s="364"/>
      <c r="WTM115" s="364"/>
      <c r="WTN115" s="364"/>
      <c r="WTO115" s="364"/>
      <c r="WTP115" s="364"/>
      <c r="WTQ115" s="364"/>
      <c r="WTR115" s="364"/>
      <c r="WTS115" s="364"/>
      <c r="WTT115" s="364"/>
      <c r="WTU115" s="364"/>
      <c r="WTV115" s="364"/>
      <c r="WTW115" s="364"/>
      <c r="WTX115" s="364"/>
      <c r="WTY115" s="364"/>
      <c r="WTZ115" s="364"/>
      <c r="WUA115" s="364"/>
      <c r="WUB115" s="364"/>
      <c r="WUC115" s="364"/>
      <c r="WUD115" s="364"/>
      <c r="WUE115" s="364"/>
      <c r="WUF115" s="364"/>
      <c r="WUG115" s="364"/>
      <c r="WUH115" s="364"/>
      <c r="WUI115" s="364"/>
      <c r="WUJ115" s="364"/>
      <c r="WUK115" s="364"/>
      <c r="WUL115" s="364"/>
      <c r="WUM115" s="364"/>
      <c r="WUN115" s="364"/>
      <c r="WUO115" s="364"/>
      <c r="WUP115" s="364"/>
      <c r="WUQ115" s="364"/>
      <c r="WUR115" s="364"/>
      <c r="WUS115" s="364"/>
      <c r="WUT115" s="364"/>
      <c r="WUU115" s="364"/>
      <c r="WUV115" s="364"/>
      <c r="WUW115" s="364"/>
      <c r="WUX115" s="364"/>
      <c r="WUY115" s="364"/>
      <c r="WUZ115" s="364"/>
      <c r="WVA115" s="364"/>
      <c r="WVB115" s="364"/>
      <c r="WVC115" s="364"/>
      <c r="WVD115" s="364"/>
      <c r="WVE115" s="364"/>
      <c r="WVF115" s="364"/>
      <c r="WVG115" s="364"/>
      <c r="WVH115" s="364"/>
      <c r="WVI115" s="364"/>
      <c r="WVJ115" s="364"/>
      <c r="WVK115" s="364"/>
      <c r="WVL115" s="364"/>
      <c r="WVM115" s="364"/>
      <c r="WVN115" s="364"/>
      <c r="WVO115" s="364"/>
      <c r="WVP115" s="364"/>
      <c r="WVQ115" s="364"/>
      <c r="WVR115" s="364"/>
      <c r="WVS115" s="364"/>
      <c r="WVT115" s="364"/>
      <c r="WVU115" s="364"/>
      <c r="WVV115" s="364"/>
      <c r="WVW115" s="364"/>
      <c r="WVX115" s="364"/>
      <c r="WVY115" s="364"/>
      <c r="WVZ115" s="364"/>
      <c r="WWA115" s="364"/>
      <c r="WWB115" s="364"/>
      <c r="WWC115" s="364"/>
      <c r="WWD115" s="364"/>
      <c r="WWE115" s="364"/>
      <c r="WWF115" s="364"/>
      <c r="WWG115" s="364"/>
      <c r="WWH115" s="364"/>
      <c r="WWI115" s="364"/>
      <c r="WWJ115" s="364"/>
      <c r="WWK115" s="364"/>
      <c r="WWL115" s="364"/>
      <c r="WWM115" s="364"/>
      <c r="WWN115" s="364"/>
      <c r="WWO115" s="364"/>
      <c r="WWP115" s="364"/>
      <c r="WWQ115" s="364"/>
      <c r="WWR115" s="364"/>
      <c r="WWS115" s="364"/>
      <c r="WWT115" s="364"/>
      <c r="WWU115" s="364"/>
      <c r="WWV115" s="364"/>
      <c r="WWW115" s="364"/>
      <c r="WWX115" s="364"/>
      <c r="WWY115" s="364"/>
      <c r="WWZ115" s="364"/>
      <c r="WXA115" s="364"/>
      <c r="WXB115" s="364"/>
      <c r="WXC115" s="364"/>
      <c r="WXD115" s="364"/>
      <c r="WXE115" s="364"/>
      <c r="WXF115" s="364"/>
      <c r="WXG115" s="364"/>
      <c r="WXH115" s="364"/>
      <c r="WXI115" s="364"/>
      <c r="WXJ115" s="364"/>
      <c r="WXK115" s="364"/>
      <c r="WXL115" s="364"/>
      <c r="WXM115" s="364"/>
      <c r="WXN115" s="364"/>
      <c r="WXO115" s="364"/>
      <c r="WXP115" s="364"/>
      <c r="WXQ115" s="364"/>
      <c r="WXR115" s="364"/>
      <c r="WXS115" s="364"/>
      <c r="WXT115" s="364"/>
      <c r="WXU115" s="364"/>
      <c r="WXV115" s="364"/>
      <c r="WXW115" s="364"/>
      <c r="WXX115" s="364"/>
      <c r="WXY115" s="364"/>
      <c r="WXZ115" s="364"/>
      <c r="WYA115" s="364"/>
      <c r="WYB115" s="364"/>
      <c r="WYC115" s="364"/>
      <c r="WYD115" s="364"/>
      <c r="WYE115" s="364"/>
      <c r="WYF115" s="364"/>
      <c r="WYG115" s="364"/>
      <c r="WYH115" s="364"/>
      <c r="WYI115" s="364"/>
      <c r="WYJ115" s="364"/>
      <c r="WYK115" s="364"/>
      <c r="WYL115" s="364"/>
      <c r="WYM115" s="364"/>
      <c r="WYN115" s="364"/>
      <c r="WYO115" s="364"/>
      <c r="WYP115" s="364"/>
      <c r="WYQ115" s="364"/>
      <c r="WYR115" s="364"/>
      <c r="WYS115" s="364"/>
      <c r="WYT115" s="364"/>
      <c r="WYU115" s="364"/>
      <c r="WYV115" s="364"/>
      <c r="WYW115" s="364"/>
      <c r="WYX115" s="364"/>
      <c r="WYY115" s="364"/>
      <c r="WYZ115" s="364"/>
      <c r="WZA115" s="364"/>
      <c r="WZB115" s="364"/>
      <c r="WZC115" s="364"/>
      <c r="WZD115" s="364"/>
      <c r="WZE115" s="364"/>
      <c r="WZF115" s="364"/>
      <c r="WZG115" s="364"/>
      <c r="WZH115" s="364"/>
      <c r="WZI115" s="364"/>
      <c r="WZJ115" s="364"/>
      <c r="WZK115" s="364"/>
      <c r="WZL115" s="364"/>
      <c r="WZM115" s="364"/>
      <c r="WZN115" s="364"/>
      <c r="WZO115" s="364"/>
      <c r="WZP115" s="364"/>
      <c r="WZQ115" s="364"/>
      <c r="WZR115" s="364"/>
      <c r="WZS115" s="364"/>
      <c r="WZT115" s="364"/>
      <c r="WZU115" s="364"/>
      <c r="WZV115" s="364"/>
      <c r="WZW115" s="364"/>
      <c r="WZX115" s="364"/>
      <c r="WZY115" s="364"/>
      <c r="WZZ115" s="364"/>
      <c r="XAA115" s="364"/>
      <c r="XAB115" s="364"/>
      <c r="XAC115" s="364"/>
      <c r="XAD115" s="364"/>
      <c r="XAE115" s="364"/>
      <c r="XAF115" s="364"/>
      <c r="XAG115" s="364"/>
      <c r="XAH115" s="364"/>
      <c r="XAI115" s="364"/>
      <c r="XAJ115" s="364"/>
      <c r="XAK115" s="364"/>
      <c r="XAL115" s="364"/>
      <c r="XAM115" s="364"/>
      <c r="XAN115" s="364"/>
      <c r="XAO115" s="364"/>
      <c r="XAP115" s="364"/>
      <c r="XAQ115" s="364"/>
      <c r="XAR115" s="364"/>
      <c r="XAS115" s="364"/>
      <c r="XAT115" s="364"/>
      <c r="XAU115" s="364"/>
      <c r="XAV115" s="364"/>
      <c r="XAW115" s="364"/>
      <c r="XAX115" s="364"/>
      <c r="XAY115" s="364"/>
      <c r="XAZ115" s="364"/>
      <c r="XBA115" s="364"/>
      <c r="XBB115" s="364"/>
      <c r="XBC115" s="364"/>
      <c r="XBD115" s="364"/>
      <c r="XBE115" s="364"/>
    </row>
    <row r="116" spans="1:16281" s="355" customFormat="1" ht="13.8" hidden="1" thickBot="1" x14ac:dyDescent="0.3">
      <c r="A116" s="276" t="s">
        <v>360</v>
      </c>
      <c r="B116" s="277"/>
      <c r="C116" s="283">
        <f t="shared" ref="C116" si="28">30*MIN(75%*C115,MAX(29.26*C113,40.4%*C115+12*C113,57%*C115))</f>
        <v>0</v>
      </c>
      <c r="D116" s="364"/>
      <c r="E116" s="364"/>
      <c r="F116" s="364"/>
      <c r="G116" s="364"/>
      <c r="H116" s="364"/>
      <c r="I116" s="364"/>
      <c r="J116" s="364"/>
      <c r="K116" s="364"/>
      <c r="L116" s="364"/>
      <c r="M116" s="364"/>
      <c r="N116" s="364"/>
      <c r="O116" s="364"/>
      <c r="P116" s="364"/>
      <c r="Q116" s="364"/>
      <c r="R116" s="364"/>
      <c r="S116" s="364"/>
      <c r="T116" s="364"/>
      <c r="U116" s="364"/>
      <c r="V116" s="364"/>
      <c r="W116" s="364"/>
      <c r="X116" s="364"/>
      <c r="Y116" s="364"/>
      <c r="Z116" s="364"/>
      <c r="AA116" s="364"/>
      <c r="AB116" s="364"/>
      <c r="AC116" s="364"/>
      <c r="AD116" s="364"/>
      <c r="AE116" s="364"/>
      <c r="AF116" s="364"/>
      <c r="AG116" s="364"/>
      <c r="AH116" s="364"/>
      <c r="AI116" s="364"/>
      <c r="AJ116" s="364"/>
      <c r="AK116" s="364"/>
      <c r="AL116" s="364"/>
      <c r="AM116" s="364"/>
      <c r="AN116" s="364"/>
      <c r="AO116" s="364"/>
      <c r="AP116" s="364"/>
      <c r="AQ116" s="364"/>
      <c r="AR116" s="364"/>
      <c r="AS116" s="364"/>
      <c r="AT116" s="364"/>
      <c r="AU116" s="364"/>
      <c r="AV116" s="364"/>
      <c r="AW116" s="364"/>
      <c r="AX116" s="364"/>
      <c r="AY116" s="364"/>
      <c r="AZ116" s="364"/>
      <c r="BA116" s="364"/>
      <c r="BB116" s="364"/>
      <c r="BC116" s="364"/>
      <c r="BD116" s="364"/>
      <c r="BE116" s="364"/>
      <c r="BF116" s="364"/>
      <c r="BG116" s="364"/>
      <c r="BH116" s="364"/>
      <c r="BI116" s="364"/>
      <c r="BJ116" s="364"/>
      <c r="BK116" s="364"/>
      <c r="BL116" s="364"/>
      <c r="BM116" s="364"/>
      <c r="BN116" s="364"/>
      <c r="BO116" s="364"/>
      <c r="BP116" s="364"/>
      <c r="BQ116" s="364"/>
      <c r="BR116" s="364"/>
      <c r="BS116" s="364"/>
      <c r="BT116" s="364"/>
      <c r="BU116" s="364"/>
      <c r="BV116" s="364"/>
      <c r="BW116" s="364"/>
      <c r="BX116" s="364"/>
      <c r="BY116" s="364"/>
      <c r="BZ116" s="364"/>
      <c r="CA116" s="364"/>
      <c r="CB116" s="364"/>
      <c r="CC116" s="364"/>
      <c r="CD116" s="364"/>
      <c r="CE116" s="364"/>
      <c r="CF116" s="364"/>
      <c r="CG116" s="364"/>
      <c r="CH116" s="364"/>
      <c r="CI116" s="364"/>
      <c r="CJ116" s="364"/>
      <c r="CK116" s="364"/>
      <c r="CL116" s="364"/>
      <c r="CM116" s="364"/>
      <c r="CN116" s="364"/>
      <c r="CO116" s="364"/>
      <c r="CP116" s="364"/>
      <c r="CQ116" s="364"/>
      <c r="CR116" s="364"/>
      <c r="CS116" s="364"/>
      <c r="CT116" s="364"/>
      <c r="CU116" s="364"/>
      <c r="CV116" s="364"/>
      <c r="CW116" s="364"/>
      <c r="CX116" s="364"/>
      <c r="CY116" s="364"/>
      <c r="CZ116" s="364"/>
      <c r="DA116" s="364"/>
      <c r="DB116" s="364"/>
      <c r="DC116" s="364"/>
      <c r="DD116" s="364"/>
      <c r="DE116" s="364"/>
      <c r="DF116" s="364"/>
      <c r="DG116" s="364"/>
      <c r="DH116" s="364"/>
      <c r="DI116" s="364"/>
      <c r="DJ116" s="364"/>
      <c r="DK116" s="364"/>
      <c r="DL116" s="364"/>
      <c r="DM116" s="364"/>
      <c r="DN116" s="364"/>
      <c r="DO116" s="364"/>
      <c r="DP116" s="364"/>
      <c r="DQ116" s="364"/>
      <c r="DR116" s="364"/>
      <c r="DS116" s="364"/>
      <c r="DT116" s="364"/>
      <c r="DU116" s="364"/>
      <c r="DV116" s="364"/>
      <c r="DW116" s="364"/>
      <c r="DX116" s="364"/>
      <c r="DY116" s="364"/>
      <c r="DZ116" s="364"/>
      <c r="EA116" s="364"/>
      <c r="EB116" s="364"/>
      <c r="EC116" s="364"/>
      <c r="ED116" s="364"/>
      <c r="EE116" s="364"/>
      <c r="EF116" s="364"/>
      <c r="EG116" s="364"/>
      <c r="EH116" s="364"/>
      <c r="EI116" s="364"/>
      <c r="EJ116" s="364"/>
      <c r="EK116" s="364"/>
      <c r="EL116" s="364"/>
      <c r="EM116" s="364"/>
      <c r="EN116" s="364"/>
      <c r="EO116" s="364"/>
      <c r="EP116" s="364"/>
      <c r="EQ116" s="364"/>
      <c r="ER116" s="364"/>
      <c r="ES116" s="364"/>
      <c r="ET116" s="364"/>
      <c r="EU116" s="364"/>
      <c r="EV116" s="364"/>
      <c r="EW116" s="364"/>
      <c r="EX116" s="364"/>
      <c r="EY116" s="364"/>
      <c r="EZ116" s="364"/>
      <c r="FA116" s="364"/>
      <c r="FB116" s="364"/>
      <c r="FC116" s="364"/>
      <c r="FD116" s="364"/>
      <c r="FE116" s="364"/>
      <c r="FF116" s="364"/>
      <c r="FG116" s="364"/>
      <c r="FH116" s="364"/>
      <c r="FI116" s="364"/>
      <c r="FJ116" s="364"/>
      <c r="FK116" s="364"/>
      <c r="FL116" s="364"/>
      <c r="FM116" s="364"/>
      <c r="FN116" s="364"/>
      <c r="FO116" s="364"/>
      <c r="FP116" s="364"/>
      <c r="FQ116" s="364"/>
      <c r="FR116" s="364"/>
      <c r="FS116" s="364"/>
      <c r="FT116" s="364"/>
      <c r="FU116" s="364"/>
      <c r="FV116" s="364"/>
      <c r="FW116" s="364"/>
      <c r="FX116" s="364"/>
      <c r="FY116" s="364"/>
      <c r="FZ116" s="364"/>
      <c r="GA116" s="364"/>
      <c r="GB116" s="364"/>
      <c r="GC116" s="364"/>
      <c r="GD116" s="364"/>
      <c r="GE116" s="364"/>
      <c r="GF116" s="364"/>
      <c r="GG116" s="364"/>
      <c r="GH116" s="364"/>
      <c r="GI116" s="364"/>
      <c r="GJ116" s="364"/>
      <c r="GK116" s="364"/>
      <c r="GL116" s="364"/>
      <c r="GM116" s="364"/>
      <c r="GN116" s="364"/>
      <c r="GO116" s="364"/>
      <c r="GP116" s="364"/>
      <c r="GQ116" s="364"/>
      <c r="GR116" s="364"/>
      <c r="GS116" s="364"/>
      <c r="GT116" s="364"/>
      <c r="GU116" s="364"/>
      <c r="GV116" s="364"/>
      <c r="GW116" s="364"/>
      <c r="GX116" s="364"/>
      <c r="GY116" s="364"/>
      <c r="GZ116" s="364"/>
      <c r="HA116" s="364"/>
      <c r="HB116" s="364"/>
      <c r="HC116" s="364"/>
      <c r="HD116" s="364"/>
      <c r="HE116" s="364"/>
      <c r="HF116" s="364"/>
      <c r="HG116" s="364"/>
      <c r="HH116" s="364"/>
      <c r="HI116" s="364"/>
      <c r="HJ116" s="364"/>
      <c r="HK116" s="364"/>
      <c r="HL116" s="364"/>
      <c r="HM116" s="364"/>
      <c r="HN116" s="364"/>
      <c r="HO116" s="364"/>
      <c r="HP116" s="364"/>
      <c r="HQ116" s="364"/>
      <c r="HR116" s="364"/>
      <c r="HS116" s="364"/>
      <c r="HT116" s="364"/>
      <c r="HU116" s="364"/>
      <c r="HV116" s="364"/>
      <c r="HW116" s="364"/>
      <c r="HX116" s="364"/>
      <c r="HY116" s="364"/>
      <c r="HZ116" s="364"/>
      <c r="IA116" s="364"/>
      <c r="IB116" s="364"/>
      <c r="IC116" s="364"/>
      <c r="ID116" s="364"/>
      <c r="IE116" s="364"/>
      <c r="IF116" s="364"/>
      <c r="IG116" s="364"/>
      <c r="IH116" s="364"/>
      <c r="II116" s="364"/>
      <c r="IJ116" s="364"/>
      <c r="IK116" s="364"/>
      <c r="IL116" s="364"/>
      <c r="IM116" s="364"/>
      <c r="IN116" s="364"/>
      <c r="IO116" s="364"/>
      <c r="IP116" s="364"/>
      <c r="IQ116" s="364"/>
      <c r="IR116" s="364"/>
      <c r="IS116" s="364"/>
      <c r="IT116" s="364"/>
      <c r="IU116" s="364"/>
      <c r="IV116" s="364"/>
      <c r="IW116" s="364"/>
      <c r="IX116" s="364"/>
      <c r="IY116" s="364"/>
      <c r="IZ116" s="364"/>
      <c r="JA116" s="364"/>
      <c r="JB116" s="364"/>
      <c r="JC116" s="364"/>
      <c r="JD116" s="364"/>
      <c r="JE116" s="364"/>
      <c r="JF116" s="364"/>
      <c r="JG116" s="364"/>
      <c r="JH116" s="364"/>
      <c r="JI116" s="364"/>
      <c r="JJ116" s="364"/>
      <c r="JK116" s="364"/>
      <c r="JL116" s="364"/>
      <c r="JM116" s="364"/>
      <c r="JN116" s="364"/>
      <c r="JO116" s="364"/>
      <c r="JP116" s="364"/>
      <c r="JQ116" s="364"/>
      <c r="JR116" s="364"/>
      <c r="JS116" s="364"/>
      <c r="JT116" s="364"/>
      <c r="JU116" s="364"/>
      <c r="JV116" s="364"/>
      <c r="JW116" s="364"/>
      <c r="JX116" s="364"/>
      <c r="JY116" s="364"/>
      <c r="JZ116" s="364"/>
      <c r="KA116" s="364"/>
      <c r="KB116" s="364"/>
      <c r="KC116" s="364"/>
      <c r="KD116" s="364"/>
      <c r="KE116" s="364"/>
      <c r="KF116" s="364"/>
      <c r="KG116" s="364"/>
      <c r="KH116" s="364"/>
      <c r="KI116" s="364"/>
      <c r="KJ116" s="364"/>
      <c r="KK116" s="364"/>
      <c r="KL116" s="364"/>
      <c r="KM116" s="364"/>
      <c r="KN116" s="364"/>
      <c r="KO116" s="364"/>
      <c r="KP116" s="364"/>
      <c r="KQ116" s="364"/>
      <c r="KR116" s="364"/>
      <c r="KS116" s="364"/>
      <c r="KT116" s="364"/>
      <c r="KU116" s="364"/>
      <c r="KV116" s="364"/>
      <c r="KW116" s="364"/>
      <c r="KX116" s="364"/>
      <c r="KY116" s="364"/>
      <c r="KZ116" s="364"/>
      <c r="LA116" s="364"/>
      <c r="LB116" s="364"/>
      <c r="LC116" s="364"/>
      <c r="LD116" s="364"/>
      <c r="LE116" s="364"/>
      <c r="LF116" s="364"/>
      <c r="LG116" s="364"/>
      <c r="LH116" s="364"/>
      <c r="LI116" s="364"/>
      <c r="LJ116" s="364"/>
      <c r="LK116" s="364"/>
      <c r="LL116" s="364"/>
      <c r="LM116" s="364"/>
      <c r="LN116" s="364"/>
      <c r="LO116" s="364"/>
      <c r="LP116" s="364"/>
      <c r="LQ116" s="364"/>
      <c r="LR116" s="364"/>
      <c r="LS116" s="364"/>
      <c r="LT116" s="364"/>
      <c r="LU116" s="364"/>
      <c r="LV116" s="364"/>
      <c r="LW116" s="364"/>
      <c r="LX116" s="364"/>
      <c r="LY116" s="364"/>
      <c r="LZ116" s="364"/>
      <c r="MA116" s="364"/>
      <c r="MB116" s="364"/>
      <c r="MC116" s="364"/>
      <c r="MD116" s="364"/>
      <c r="ME116" s="364"/>
      <c r="MF116" s="364"/>
      <c r="MG116" s="364"/>
      <c r="MH116" s="364"/>
      <c r="MI116" s="364"/>
      <c r="MJ116" s="364"/>
      <c r="MK116" s="364"/>
      <c r="ML116" s="364"/>
      <c r="MM116" s="364"/>
      <c r="MN116" s="364"/>
      <c r="MO116" s="364"/>
      <c r="MP116" s="364"/>
      <c r="MQ116" s="364"/>
      <c r="MR116" s="364"/>
      <c r="MS116" s="364"/>
      <c r="MT116" s="364"/>
      <c r="MU116" s="364"/>
      <c r="MV116" s="364"/>
      <c r="MW116" s="364"/>
      <c r="MX116" s="364"/>
      <c r="MY116" s="364"/>
      <c r="MZ116" s="364"/>
      <c r="NA116" s="364"/>
      <c r="NB116" s="364"/>
      <c r="NC116" s="364"/>
      <c r="ND116" s="364"/>
      <c r="NE116" s="364"/>
      <c r="NF116" s="364"/>
      <c r="NG116" s="364"/>
      <c r="NH116" s="364"/>
      <c r="NI116" s="364"/>
      <c r="NJ116" s="364"/>
      <c r="NK116" s="364"/>
      <c r="NL116" s="364"/>
      <c r="NM116" s="364"/>
      <c r="NN116" s="364"/>
      <c r="NO116" s="364"/>
      <c r="NP116" s="364"/>
      <c r="NQ116" s="364"/>
      <c r="NR116" s="364"/>
      <c r="NS116" s="364"/>
      <c r="NT116" s="364"/>
      <c r="NU116" s="364"/>
      <c r="NV116" s="364"/>
      <c r="NW116" s="364"/>
      <c r="NX116" s="364"/>
      <c r="NY116" s="364"/>
      <c r="NZ116" s="364"/>
      <c r="OA116" s="364"/>
      <c r="OB116" s="364"/>
      <c r="OC116" s="364"/>
      <c r="OD116" s="364"/>
      <c r="OE116" s="364"/>
      <c r="OF116" s="364"/>
      <c r="OG116" s="364"/>
      <c r="OH116" s="364"/>
      <c r="OI116" s="364"/>
      <c r="OJ116" s="364"/>
      <c r="OK116" s="364"/>
      <c r="OL116" s="364"/>
      <c r="OM116" s="364"/>
      <c r="ON116" s="364"/>
      <c r="OO116" s="364"/>
      <c r="OP116" s="364"/>
      <c r="OQ116" s="364"/>
      <c r="OR116" s="364"/>
      <c r="OS116" s="364"/>
      <c r="OT116" s="364"/>
      <c r="OU116" s="364"/>
      <c r="OV116" s="364"/>
      <c r="OW116" s="364"/>
      <c r="OX116" s="364"/>
      <c r="OY116" s="364"/>
      <c r="OZ116" s="364"/>
      <c r="PA116" s="364"/>
      <c r="PB116" s="364"/>
      <c r="PC116" s="364"/>
      <c r="PD116" s="364"/>
      <c r="PE116" s="364"/>
      <c r="PF116" s="364"/>
      <c r="PG116" s="364"/>
      <c r="PH116" s="364"/>
      <c r="PI116" s="364"/>
      <c r="PJ116" s="364"/>
      <c r="PK116" s="364"/>
      <c r="PL116" s="364"/>
      <c r="PM116" s="364"/>
      <c r="PN116" s="364"/>
      <c r="PO116" s="364"/>
      <c r="PP116" s="364"/>
      <c r="PQ116" s="364"/>
      <c r="PR116" s="364"/>
      <c r="PS116" s="364"/>
      <c r="PT116" s="364"/>
      <c r="PU116" s="364"/>
      <c r="PV116" s="364"/>
      <c r="PW116" s="364"/>
      <c r="PX116" s="364"/>
      <c r="PY116" s="364"/>
      <c r="PZ116" s="364"/>
      <c r="QA116" s="364"/>
      <c r="QB116" s="364"/>
      <c r="QC116" s="364"/>
      <c r="QD116" s="364"/>
      <c r="QE116" s="364"/>
      <c r="QF116" s="364"/>
      <c r="QG116" s="364"/>
      <c r="QH116" s="364"/>
      <c r="QI116" s="364"/>
      <c r="QJ116" s="364"/>
      <c r="QK116" s="364"/>
      <c r="QL116" s="364"/>
      <c r="QM116" s="364"/>
      <c r="QN116" s="364"/>
      <c r="QO116" s="364"/>
      <c r="QP116" s="364"/>
      <c r="QQ116" s="364"/>
      <c r="QR116" s="364"/>
      <c r="QS116" s="364"/>
      <c r="QT116" s="364"/>
      <c r="QU116" s="364"/>
      <c r="QV116" s="364"/>
      <c r="QW116" s="364"/>
      <c r="QX116" s="364"/>
      <c r="QY116" s="364"/>
      <c r="QZ116" s="364"/>
      <c r="RA116" s="364"/>
      <c r="RB116" s="364"/>
      <c r="RC116" s="364"/>
      <c r="RD116" s="364"/>
      <c r="RE116" s="364"/>
      <c r="RF116" s="364"/>
      <c r="RG116" s="364"/>
      <c r="RH116" s="364"/>
      <c r="RI116" s="364"/>
      <c r="RJ116" s="364"/>
      <c r="RK116" s="364"/>
      <c r="RL116" s="364"/>
      <c r="RM116" s="364"/>
      <c r="RN116" s="364"/>
      <c r="RO116" s="364"/>
      <c r="RP116" s="364"/>
      <c r="RQ116" s="364"/>
      <c r="RR116" s="364"/>
      <c r="RS116" s="364"/>
      <c r="RT116" s="364"/>
      <c r="RU116" s="364"/>
      <c r="RV116" s="364"/>
      <c r="RW116" s="364"/>
      <c r="RX116" s="364"/>
      <c r="RY116" s="364"/>
      <c r="RZ116" s="364"/>
      <c r="SA116" s="364"/>
      <c r="SB116" s="364"/>
      <c r="SC116" s="364"/>
      <c r="SD116" s="364"/>
      <c r="SE116" s="364"/>
      <c r="SF116" s="364"/>
      <c r="SG116" s="364"/>
      <c r="SH116" s="364"/>
      <c r="SI116" s="364"/>
      <c r="SJ116" s="364"/>
      <c r="SK116" s="364"/>
      <c r="SL116" s="364"/>
      <c r="SM116" s="364"/>
      <c r="SN116" s="364"/>
      <c r="SO116" s="364"/>
      <c r="SP116" s="364"/>
      <c r="SQ116" s="364"/>
      <c r="SR116" s="364"/>
      <c r="SS116" s="364"/>
      <c r="ST116" s="364"/>
      <c r="SU116" s="364"/>
      <c r="SV116" s="364"/>
      <c r="SW116" s="364"/>
      <c r="SX116" s="364"/>
      <c r="SY116" s="364"/>
      <c r="SZ116" s="364"/>
      <c r="TA116" s="364"/>
      <c r="TB116" s="364"/>
      <c r="TC116" s="364"/>
      <c r="TD116" s="364"/>
      <c r="TE116" s="364"/>
      <c r="TF116" s="364"/>
      <c r="TG116" s="364"/>
      <c r="TH116" s="364"/>
      <c r="TI116" s="364"/>
      <c r="TJ116" s="364"/>
      <c r="TK116" s="364"/>
      <c r="TL116" s="364"/>
      <c r="TM116" s="364"/>
      <c r="TN116" s="364"/>
      <c r="TO116" s="364"/>
      <c r="TP116" s="364"/>
      <c r="TQ116" s="364"/>
      <c r="TR116" s="364"/>
      <c r="TS116" s="364"/>
      <c r="TT116" s="364"/>
      <c r="TU116" s="364"/>
      <c r="TV116" s="364"/>
      <c r="TW116" s="364"/>
      <c r="TX116" s="364"/>
      <c r="TY116" s="364"/>
      <c r="TZ116" s="364"/>
      <c r="UA116" s="364"/>
      <c r="UB116" s="364"/>
      <c r="UC116" s="364"/>
      <c r="UD116" s="364"/>
      <c r="UE116" s="364"/>
      <c r="UF116" s="364"/>
      <c r="UG116" s="364"/>
      <c r="UH116" s="364"/>
      <c r="UI116" s="364"/>
      <c r="UJ116" s="364"/>
      <c r="UK116" s="364"/>
      <c r="UL116" s="364"/>
      <c r="UM116" s="364"/>
      <c r="UN116" s="364"/>
      <c r="UO116" s="364"/>
      <c r="UP116" s="364"/>
      <c r="UQ116" s="364"/>
      <c r="UR116" s="364"/>
      <c r="US116" s="364"/>
      <c r="UT116" s="364"/>
      <c r="UU116" s="364"/>
      <c r="UV116" s="364"/>
      <c r="UW116" s="364"/>
      <c r="UX116" s="364"/>
      <c r="UY116" s="364"/>
      <c r="UZ116" s="364"/>
      <c r="VA116" s="364"/>
      <c r="VB116" s="364"/>
      <c r="VC116" s="364"/>
      <c r="VD116" s="364"/>
      <c r="VE116" s="364"/>
      <c r="VF116" s="364"/>
      <c r="VG116" s="364"/>
      <c r="VH116" s="364"/>
      <c r="VI116" s="364"/>
      <c r="VJ116" s="364"/>
      <c r="VK116" s="364"/>
      <c r="VL116" s="364"/>
      <c r="VM116" s="364"/>
      <c r="VN116" s="364"/>
      <c r="VO116" s="364"/>
      <c r="VP116" s="364"/>
      <c r="VQ116" s="364"/>
      <c r="VR116" s="364"/>
      <c r="VS116" s="364"/>
      <c r="VT116" s="364"/>
      <c r="VU116" s="364"/>
      <c r="VV116" s="364"/>
      <c r="VW116" s="364"/>
      <c r="VX116" s="364"/>
      <c r="VY116" s="364"/>
      <c r="VZ116" s="364"/>
      <c r="WA116" s="364"/>
      <c r="WB116" s="364"/>
      <c r="WC116" s="364"/>
      <c r="WD116" s="364"/>
      <c r="WE116" s="364"/>
      <c r="WF116" s="364"/>
      <c r="WG116" s="364"/>
      <c r="WH116" s="364"/>
      <c r="WI116" s="364"/>
      <c r="WJ116" s="364"/>
      <c r="WK116" s="364"/>
      <c r="WL116" s="364"/>
      <c r="WM116" s="364"/>
      <c r="WN116" s="364"/>
      <c r="WO116" s="364"/>
      <c r="WP116" s="364"/>
      <c r="WQ116" s="364"/>
      <c r="WR116" s="364"/>
      <c r="WS116" s="364"/>
      <c r="WT116" s="364"/>
      <c r="WU116" s="364"/>
      <c r="WV116" s="364"/>
      <c r="WW116" s="364"/>
      <c r="WX116" s="364"/>
      <c r="WY116" s="364"/>
      <c r="WZ116" s="364"/>
      <c r="XA116" s="364"/>
      <c r="XB116" s="364"/>
      <c r="XC116" s="364"/>
      <c r="XD116" s="364"/>
      <c r="XE116" s="364"/>
      <c r="XF116" s="364"/>
      <c r="XG116" s="364"/>
      <c r="XH116" s="364"/>
      <c r="XI116" s="364"/>
      <c r="XJ116" s="364"/>
      <c r="XK116" s="364"/>
      <c r="XL116" s="364"/>
      <c r="XM116" s="364"/>
      <c r="XN116" s="364"/>
      <c r="XO116" s="364"/>
      <c r="XP116" s="364"/>
      <c r="XQ116" s="364"/>
      <c r="XR116" s="364"/>
      <c r="XS116" s="364"/>
      <c r="XT116" s="364"/>
      <c r="XU116" s="364"/>
      <c r="XV116" s="364"/>
      <c r="XW116" s="364"/>
      <c r="XX116" s="364"/>
      <c r="XY116" s="364"/>
      <c r="XZ116" s="364"/>
      <c r="YA116" s="364"/>
      <c r="YB116" s="364"/>
      <c r="YC116" s="364"/>
      <c r="YD116" s="364"/>
      <c r="YE116" s="364"/>
      <c r="YF116" s="364"/>
      <c r="YG116" s="364"/>
      <c r="YH116" s="364"/>
      <c r="YI116" s="364"/>
      <c r="YJ116" s="364"/>
      <c r="YK116" s="364"/>
      <c r="YL116" s="364"/>
      <c r="YM116" s="364"/>
      <c r="YN116" s="364"/>
      <c r="YO116" s="364"/>
      <c r="YP116" s="364"/>
      <c r="YQ116" s="364"/>
      <c r="YR116" s="364"/>
      <c r="YS116" s="364"/>
      <c r="YT116" s="364"/>
      <c r="YU116" s="364"/>
      <c r="YV116" s="364"/>
      <c r="YW116" s="364"/>
      <c r="YX116" s="364"/>
      <c r="YY116" s="364"/>
      <c r="YZ116" s="364"/>
      <c r="ZA116" s="364"/>
      <c r="ZB116" s="364"/>
      <c r="ZC116" s="364"/>
      <c r="ZD116" s="364"/>
      <c r="ZE116" s="364"/>
      <c r="ZF116" s="364"/>
      <c r="ZG116" s="364"/>
      <c r="ZH116" s="364"/>
      <c r="ZI116" s="364"/>
      <c r="ZJ116" s="364"/>
      <c r="ZK116" s="364"/>
      <c r="ZL116" s="364"/>
      <c r="ZM116" s="364"/>
      <c r="ZN116" s="364"/>
      <c r="ZO116" s="364"/>
      <c r="ZP116" s="364"/>
      <c r="ZQ116" s="364"/>
      <c r="ZR116" s="364"/>
      <c r="ZS116" s="364"/>
      <c r="ZT116" s="364"/>
      <c r="ZU116" s="364"/>
      <c r="ZV116" s="364"/>
      <c r="ZW116" s="364"/>
      <c r="ZX116" s="364"/>
      <c r="ZY116" s="364"/>
      <c r="ZZ116" s="364"/>
      <c r="AAA116" s="364"/>
      <c r="AAB116" s="364"/>
      <c r="AAC116" s="364"/>
      <c r="AAD116" s="364"/>
      <c r="AAE116" s="364"/>
      <c r="AAF116" s="364"/>
      <c r="AAG116" s="364"/>
      <c r="AAH116" s="364"/>
      <c r="AAI116" s="364"/>
      <c r="AAJ116" s="364"/>
      <c r="AAK116" s="364"/>
      <c r="AAL116" s="364"/>
      <c r="AAM116" s="364"/>
      <c r="AAN116" s="364"/>
      <c r="AAO116" s="364"/>
      <c r="AAP116" s="364"/>
      <c r="AAQ116" s="364"/>
      <c r="AAR116" s="364"/>
      <c r="AAS116" s="364"/>
      <c r="AAT116" s="364"/>
      <c r="AAU116" s="364"/>
      <c r="AAV116" s="364"/>
      <c r="AAW116" s="364"/>
      <c r="AAX116" s="364"/>
      <c r="AAY116" s="364"/>
      <c r="AAZ116" s="364"/>
      <c r="ABA116" s="364"/>
      <c r="ABB116" s="364"/>
      <c r="ABC116" s="364"/>
      <c r="ABD116" s="364"/>
      <c r="ABE116" s="364"/>
      <c r="ABF116" s="364"/>
      <c r="ABG116" s="364"/>
      <c r="ABH116" s="364"/>
      <c r="ABI116" s="364"/>
      <c r="ABJ116" s="364"/>
      <c r="ABK116" s="364"/>
      <c r="ABL116" s="364"/>
      <c r="ABM116" s="364"/>
      <c r="ABN116" s="364"/>
      <c r="ABO116" s="364"/>
      <c r="ABP116" s="364"/>
      <c r="ABQ116" s="364"/>
      <c r="ABR116" s="364"/>
      <c r="ABS116" s="364"/>
      <c r="ABT116" s="364"/>
      <c r="ABU116" s="364"/>
      <c r="ABV116" s="364"/>
      <c r="ABW116" s="364"/>
      <c r="ABX116" s="364"/>
      <c r="ABY116" s="364"/>
      <c r="ABZ116" s="364"/>
      <c r="ACA116" s="364"/>
      <c r="ACB116" s="364"/>
      <c r="ACC116" s="364"/>
      <c r="ACD116" s="364"/>
      <c r="ACE116" s="364"/>
      <c r="ACF116" s="364"/>
      <c r="ACG116" s="364"/>
      <c r="ACH116" s="364"/>
      <c r="ACI116" s="364"/>
      <c r="ACJ116" s="364"/>
      <c r="ACK116" s="364"/>
      <c r="ACL116" s="364"/>
      <c r="ACM116" s="364"/>
      <c r="ACN116" s="364"/>
      <c r="ACO116" s="364"/>
      <c r="ACP116" s="364"/>
      <c r="ACQ116" s="364"/>
      <c r="ACR116" s="364"/>
      <c r="ACS116" s="364"/>
      <c r="ACT116" s="364"/>
      <c r="ACU116" s="364"/>
      <c r="ACV116" s="364"/>
      <c r="ACW116" s="364"/>
      <c r="ACX116" s="364"/>
      <c r="ACY116" s="364"/>
      <c r="ACZ116" s="364"/>
      <c r="ADA116" s="364"/>
      <c r="ADB116" s="364"/>
      <c r="ADC116" s="364"/>
      <c r="ADD116" s="364"/>
      <c r="ADE116" s="364"/>
      <c r="ADF116" s="364"/>
      <c r="ADG116" s="364"/>
      <c r="ADH116" s="364"/>
      <c r="ADI116" s="364"/>
      <c r="ADJ116" s="364"/>
      <c r="ADK116" s="364"/>
      <c r="ADL116" s="364"/>
      <c r="ADM116" s="364"/>
      <c r="ADN116" s="364"/>
      <c r="ADO116" s="364"/>
      <c r="ADP116" s="364"/>
      <c r="ADQ116" s="364"/>
      <c r="ADR116" s="364"/>
      <c r="ADS116" s="364"/>
      <c r="ADT116" s="364"/>
      <c r="ADU116" s="364"/>
      <c r="ADV116" s="364"/>
      <c r="ADW116" s="364"/>
      <c r="ADX116" s="364"/>
      <c r="ADY116" s="364"/>
      <c r="ADZ116" s="364"/>
      <c r="AEA116" s="364"/>
      <c r="AEB116" s="364"/>
      <c r="AEC116" s="364"/>
      <c r="AED116" s="364"/>
      <c r="AEE116" s="364"/>
      <c r="AEF116" s="364"/>
      <c r="AEG116" s="364"/>
      <c r="AEH116" s="364"/>
      <c r="AEI116" s="364"/>
      <c r="AEJ116" s="364"/>
      <c r="AEK116" s="364"/>
      <c r="AEL116" s="364"/>
      <c r="AEM116" s="364"/>
      <c r="AEN116" s="364"/>
      <c r="AEO116" s="364"/>
      <c r="AEP116" s="364"/>
      <c r="AEQ116" s="364"/>
      <c r="AER116" s="364"/>
      <c r="AES116" s="364"/>
      <c r="AET116" s="364"/>
      <c r="AEU116" s="364"/>
      <c r="AEV116" s="364"/>
      <c r="AEW116" s="364"/>
      <c r="AEX116" s="364"/>
      <c r="AEY116" s="364"/>
      <c r="AEZ116" s="364"/>
      <c r="AFA116" s="364"/>
      <c r="AFB116" s="364"/>
      <c r="AFC116" s="364"/>
      <c r="AFD116" s="364"/>
      <c r="AFE116" s="364"/>
      <c r="AFF116" s="364"/>
      <c r="AFG116" s="364"/>
      <c r="AFH116" s="364"/>
      <c r="AFI116" s="364"/>
      <c r="AFJ116" s="364"/>
      <c r="AFK116" s="364"/>
      <c r="AFL116" s="364"/>
      <c r="AFM116" s="364"/>
      <c r="AFN116" s="364"/>
      <c r="AFO116" s="364"/>
      <c r="AFP116" s="364"/>
      <c r="AFQ116" s="364"/>
      <c r="AFR116" s="364"/>
      <c r="AFS116" s="364"/>
      <c r="AFT116" s="364"/>
      <c r="AFU116" s="364"/>
      <c r="AFV116" s="364"/>
      <c r="AFW116" s="364"/>
      <c r="AFX116" s="364"/>
      <c r="AFY116" s="364"/>
      <c r="AFZ116" s="364"/>
      <c r="AGA116" s="364"/>
      <c r="AGB116" s="364"/>
      <c r="AGC116" s="364"/>
      <c r="AGD116" s="364"/>
      <c r="AGE116" s="364"/>
      <c r="AGF116" s="364"/>
      <c r="AGG116" s="364"/>
      <c r="AGH116" s="364"/>
      <c r="AGI116" s="364"/>
      <c r="AGJ116" s="364"/>
      <c r="AGK116" s="364"/>
      <c r="AGL116" s="364"/>
      <c r="AGM116" s="364"/>
      <c r="AGN116" s="364"/>
      <c r="AGO116" s="364"/>
      <c r="AGP116" s="364"/>
      <c r="AGQ116" s="364"/>
      <c r="AGR116" s="364"/>
      <c r="AGS116" s="364"/>
      <c r="AGT116" s="364"/>
      <c r="AGU116" s="364"/>
      <c r="AGV116" s="364"/>
      <c r="AGW116" s="364"/>
      <c r="AGX116" s="364"/>
      <c r="AGY116" s="364"/>
      <c r="AGZ116" s="364"/>
      <c r="AHA116" s="364"/>
      <c r="AHB116" s="364"/>
      <c r="AHC116" s="364"/>
      <c r="AHD116" s="364"/>
      <c r="AHE116" s="364"/>
      <c r="AHF116" s="364"/>
      <c r="AHG116" s="364"/>
      <c r="AHH116" s="364"/>
      <c r="AHI116" s="364"/>
      <c r="AHJ116" s="364"/>
      <c r="AHK116" s="364"/>
      <c r="AHL116" s="364"/>
      <c r="AHM116" s="364"/>
      <c r="AHN116" s="364"/>
      <c r="AHO116" s="364"/>
      <c r="AHP116" s="364"/>
      <c r="AHQ116" s="364"/>
      <c r="AHR116" s="364"/>
      <c r="AHS116" s="364"/>
      <c r="AHT116" s="364"/>
      <c r="AHU116" s="364"/>
      <c r="AHV116" s="364"/>
      <c r="AHW116" s="364"/>
      <c r="AHX116" s="364"/>
      <c r="AHY116" s="364"/>
      <c r="AHZ116" s="364"/>
      <c r="AIA116" s="364"/>
      <c r="AIB116" s="364"/>
      <c r="AIC116" s="364"/>
      <c r="AID116" s="364"/>
      <c r="AIE116" s="364"/>
      <c r="AIF116" s="364"/>
      <c r="AIG116" s="364"/>
      <c r="AIH116" s="364"/>
      <c r="AII116" s="364"/>
      <c r="AIJ116" s="364"/>
      <c r="AIK116" s="364"/>
      <c r="AIL116" s="364"/>
      <c r="AIM116" s="364"/>
      <c r="AIN116" s="364"/>
      <c r="AIO116" s="364"/>
      <c r="AIP116" s="364"/>
      <c r="AIQ116" s="364"/>
      <c r="AIR116" s="364"/>
      <c r="AIS116" s="364"/>
      <c r="AIT116" s="364"/>
      <c r="AIU116" s="364"/>
      <c r="AIV116" s="364"/>
      <c r="AIW116" s="364"/>
      <c r="AIX116" s="364"/>
      <c r="AIY116" s="364"/>
      <c r="AIZ116" s="364"/>
      <c r="AJA116" s="364"/>
      <c r="AJB116" s="364"/>
      <c r="AJC116" s="364"/>
      <c r="AJD116" s="364"/>
      <c r="AJE116" s="364"/>
      <c r="AJF116" s="364"/>
      <c r="AJG116" s="364"/>
      <c r="AJH116" s="364"/>
      <c r="AJI116" s="364"/>
      <c r="AJJ116" s="364"/>
      <c r="AJK116" s="364"/>
      <c r="AJL116" s="364"/>
      <c r="AJM116" s="364"/>
      <c r="AJN116" s="364"/>
      <c r="AJO116" s="364"/>
      <c r="AJP116" s="364"/>
      <c r="AJQ116" s="364"/>
      <c r="AJR116" s="364"/>
      <c r="AJS116" s="364"/>
      <c r="AJT116" s="364"/>
      <c r="AJU116" s="364"/>
      <c r="AJV116" s="364"/>
      <c r="AJW116" s="364"/>
      <c r="AJX116" s="364"/>
      <c r="AJY116" s="364"/>
      <c r="AJZ116" s="364"/>
      <c r="AKA116" s="364"/>
      <c r="AKB116" s="364"/>
      <c r="AKC116" s="364"/>
      <c r="AKD116" s="364"/>
      <c r="AKE116" s="364"/>
      <c r="AKF116" s="364"/>
      <c r="AKG116" s="364"/>
      <c r="AKH116" s="364"/>
      <c r="AKI116" s="364"/>
      <c r="AKJ116" s="364"/>
      <c r="AKK116" s="364"/>
      <c r="AKL116" s="364"/>
      <c r="AKM116" s="364"/>
      <c r="AKN116" s="364"/>
      <c r="AKO116" s="364"/>
      <c r="AKP116" s="364"/>
      <c r="AKQ116" s="364"/>
      <c r="AKR116" s="364"/>
      <c r="AKS116" s="364"/>
      <c r="AKT116" s="364"/>
      <c r="AKU116" s="364"/>
      <c r="AKV116" s="364"/>
      <c r="AKW116" s="364"/>
      <c r="AKX116" s="364"/>
      <c r="AKY116" s="364"/>
      <c r="AKZ116" s="364"/>
      <c r="ALA116" s="364"/>
      <c r="ALB116" s="364"/>
      <c r="ALC116" s="364"/>
      <c r="ALD116" s="364"/>
      <c r="ALE116" s="364"/>
      <c r="ALF116" s="364"/>
      <c r="ALG116" s="364"/>
      <c r="ALH116" s="364"/>
      <c r="ALI116" s="364"/>
      <c r="ALJ116" s="364"/>
      <c r="ALK116" s="364"/>
      <c r="ALL116" s="364"/>
      <c r="ALM116" s="364"/>
      <c r="ALN116" s="364"/>
      <c r="ALO116" s="364"/>
      <c r="ALP116" s="364"/>
      <c r="ALQ116" s="364"/>
      <c r="ALR116" s="364"/>
      <c r="ALS116" s="364"/>
      <c r="ALT116" s="364"/>
      <c r="ALU116" s="364"/>
      <c r="ALV116" s="364"/>
      <c r="ALW116" s="364"/>
      <c r="ALX116" s="364"/>
      <c r="ALY116" s="364"/>
      <c r="ALZ116" s="364"/>
      <c r="AMA116" s="364"/>
      <c r="AMB116" s="364"/>
      <c r="AMC116" s="364"/>
      <c r="AMD116" s="364"/>
      <c r="AME116" s="364"/>
      <c r="AMF116" s="364"/>
      <c r="AMG116" s="364"/>
      <c r="AMH116" s="364"/>
      <c r="AMI116" s="364"/>
      <c r="AMJ116" s="364"/>
      <c r="AMK116" s="364"/>
      <c r="AML116" s="364"/>
      <c r="AMM116" s="364"/>
      <c r="AMN116" s="364"/>
      <c r="AMO116" s="364"/>
      <c r="AMP116" s="364"/>
      <c r="AMQ116" s="364"/>
      <c r="AMR116" s="364"/>
      <c r="AMS116" s="364"/>
      <c r="AMT116" s="364"/>
      <c r="AMU116" s="364"/>
      <c r="AMV116" s="364"/>
      <c r="AMW116" s="364"/>
      <c r="AMX116" s="364"/>
      <c r="AMY116" s="364"/>
      <c r="AMZ116" s="364"/>
      <c r="ANA116" s="364"/>
      <c r="ANB116" s="364"/>
      <c r="ANC116" s="364"/>
      <c r="AND116" s="364"/>
      <c r="ANE116" s="364"/>
      <c r="ANF116" s="364"/>
      <c r="ANG116" s="364"/>
      <c r="ANH116" s="364"/>
      <c r="ANI116" s="364"/>
      <c r="ANJ116" s="364"/>
      <c r="ANK116" s="364"/>
      <c r="ANL116" s="364"/>
      <c r="ANM116" s="364"/>
      <c r="ANN116" s="364"/>
      <c r="ANO116" s="364"/>
      <c r="ANP116" s="364"/>
      <c r="ANQ116" s="364"/>
      <c r="ANR116" s="364"/>
      <c r="ANS116" s="364"/>
      <c r="ANT116" s="364"/>
      <c r="ANU116" s="364"/>
      <c r="ANV116" s="364"/>
      <c r="ANW116" s="364"/>
      <c r="ANX116" s="364"/>
      <c r="ANY116" s="364"/>
      <c r="ANZ116" s="364"/>
      <c r="AOA116" s="364"/>
      <c r="AOB116" s="364"/>
      <c r="AOC116" s="364"/>
      <c r="AOD116" s="364"/>
      <c r="AOE116" s="364"/>
      <c r="AOF116" s="364"/>
      <c r="AOG116" s="364"/>
      <c r="AOH116" s="364"/>
      <c r="AOI116" s="364"/>
      <c r="AOJ116" s="364"/>
      <c r="AOK116" s="364"/>
      <c r="AOL116" s="364"/>
      <c r="AOM116" s="364"/>
      <c r="AON116" s="364"/>
      <c r="AOO116" s="364"/>
      <c r="AOP116" s="364"/>
      <c r="AOQ116" s="364"/>
      <c r="AOR116" s="364"/>
      <c r="AOS116" s="364"/>
      <c r="AOT116" s="364"/>
      <c r="AOU116" s="364"/>
      <c r="AOV116" s="364"/>
      <c r="AOW116" s="364"/>
      <c r="AOX116" s="364"/>
      <c r="AOY116" s="364"/>
      <c r="AOZ116" s="364"/>
      <c r="APA116" s="364"/>
      <c r="APB116" s="364"/>
      <c r="APC116" s="364"/>
      <c r="APD116" s="364"/>
      <c r="APE116" s="364"/>
      <c r="APF116" s="364"/>
      <c r="APG116" s="364"/>
      <c r="APH116" s="364"/>
      <c r="API116" s="364"/>
      <c r="APJ116" s="364"/>
      <c r="APK116" s="364"/>
      <c r="APL116" s="364"/>
      <c r="APM116" s="364"/>
      <c r="APN116" s="364"/>
      <c r="APO116" s="364"/>
      <c r="APP116" s="364"/>
      <c r="APQ116" s="364"/>
      <c r="APR116" s="364"/>
      <c r="APS116" s="364"/>
      <c r="APT116" s="364"/>
      <c r="APU116" s="364"/>
      <c r="APV116" s="364"/>
      <c r="APW116" s="364"/>
      <c r="APX116" s="364"/>
      <c r="APY116" s="364"/>
      <c r="APZ116" s="364"/>
      <c r="AQA116" s="364"/>
      <c r="AQB116" s="364"/>
      <c r="AQC116" s="364"/>
      <c r="AQD116" s="364"/>
      <c r="AQE116" s="364"/>
      <c r="AQF116" s="364"/>
      <c r="AQG116" s="364"/>
      <c r="AQH116" s="364"/>
      <c r="AQI116" s="364"/>
      <c r="AQJ116" s="364"/>
      <c r="AQK116" s="364"/>
      <c r="AQL116" s="364"/>
      <c r="AQM116" s="364"/>
      <c r="AQN116" s="364"/>
      <c r="AQO116" s="364"/>
      <c r="AQP116" s="364"/>
      <c r="AQQ116" s="364"/>
      <c r="AQR116" s="364"/>
      <c r="AQS116" s="364"/>
      <c r="AQT116" s="364"/>
      <c r="AQU116" s="364"/>
      <c r="AQV116" s="364"/>
      <c r="AQW116" s="364"/>
      <c r="AQX116" s="364"/>
      <c r="AQY116" s="364"/>
      <c r="AQZ116" s="364"/>
      <c r="ARA116" s="364"/>
      <c r="ARB116" s="364"/>
      <c r="ARC116" s="364"/>
      <c r="ARD116" s="364"/>
      <c r="ARE116" s="364"/>
      <c r="ARF116" s="364"/>
      <c r="ARG116" s="364"/>
      <c r="ARH116" s="364"/>
      <c r="ARI116" s="364"/>
      <c r="ARJ116" s="364"/>
      <c r="ARK116" s="364"/>
      <c r="ARL116" s="364"/>
      <c r="ARM116" s="364"/>
      <c r="ARN116" s="364"/>
      <c r="ARO116" s="364"/>
      <c r="ARP116" s="364"/>
      <c r="ARQ116" s="364"/>
      <c r="ARR116" s="364"/>
      <c r="ARS116" s="364"/>
      <c r="ART116" s="364"/>
      <c r="ARU116" s="364"/>
      <c r="ARV116" s="364"/>
      <c r="ARW116" s="364"/>
      <c r="ARX116" s="364"/>
      <c r="ARY116" s="364"/>
      <c r="ARZ116" s="364"/>
      <c r="ASA116" s="364"/>
      <c r="ASB116" s="364"/>
      <c r="ASC116" s="364"/>
      <c r="ASD116" s="364"/>
      <c r="ASE116" s="364"/>
      <c r="ASF116" s="364"/>
      <c r="ASG116" s="364"/>
      <c r="ASH116" s="364"/>
      <c r="ASI116" s="364"/>
      <c r="ASJ116" s="364"/>
      <c r="ASK116" s="364"/>
      <c r="ASL116" s="364"/>
      <c r="ASM116" s="364"/>
      <c r="ASN116" s="364"/>
      <c r="ASO116" s="364"/>
      <c r="ASP116" s="364"/>
      <c r="ASQ116" s="364"/>
      <c r="ASR116" s="364"/>
      <c r="ASS116" s="364"/>
      <c r="AST116" s="364"/>
      <c r="ASU116" s="364"/>
      <c r="ASV116" s="364"/>
      <c r="ASW116" s="364"/>
      <c r="ASX116" s="364"/>
      <c r="ASY116" s="364"/>
      <c r="ASZ116" s="364"/>
      <c r="ATA116" s="364"/>
      <c r="ATB116" s="364"/>
      <c r="ATC116" s="364"/>
      <c r="ATD116" s="364"/>
      <c r="ATE116" s="364"/>
      <c r="ATF116" s="364"/>
      <c r="ATG116" s="364"/>
      <c r="ATH116" s="364"/>
      <c r="ATI116" s="364"/>
      <c r="ATJ116" s="364"/>
      <c r="ATK116" s="364"/>
      <c r="ATL116" s="364"/>
      <c r="ATM116" s="364"/>
      <c r="ATN116" s="364"/>
      <c r="ATO116" s="364"/>
      <c r="ATP116" s="364"/>
      <c r="ATQ116" s="364"/>
      <c r="ATR116" s="364"/>
      <c r="ATS116" s="364"/>
      <c r="ATT116" s="364"/>
      <c r="ATU116" s="364"/>
      <c r="ATV116" s="364"/>
      <c r="ATW116" s="364"/>
      <c r="ATX116" s="364"/>
      <c r="ATY116" s="364"/>
      <c r="ATZ116" s="364"/>
      <c r="AUA116" s="364"/>
      <c r="AUB116" s="364"/>
      <c r="AUC116" s="364"/>
      <c r="AUD116" s="364"/>
      <c r="AUE116" s="364"/>
      <c r="AUF116" s="364"/>
      <c r="AUG116" s="364"/>
      <c r="AUH116" s="364"/>
      <c r="AUI116" s="364"/>
      <c r="AUJ116" s="364"/>
      <c r="AUK116" s="364"/>
      <c r="AUL116" s="364"/>
      <c r="AUM116" s="364"/>
      <c r="AUN116" s="364"/>
      <c r="AUO116" s="364"/>
      <c r="AUP116" s="364"/>
      <c r="AUQ116" s="364"/>
      <c r="AUR116" s="364"/>
      <c r="AUS116" s="364"/>
      <c r="AUT116" s="364"/>
      <c r="AUU116" s="364"/>
      <c r="AUV116" s="364"/>
      <c r="AUW116" s="364"/>
      <c r="AUX116" s="364"/>
      <c r="AUY116" s="364"/>
      <c r="AUZ116" s="364"/>
      <c r="AVA116" s="364"/>
      <c r="AVB116" s="364"/>
      <c r="AVC116" s="364"/>
      <c r="AVD116" s="364"/>
      <c r="AVE116" s="364"/>
      <c r="AVF116" s="364"/>
      <c r="AVG116" s="364"/>
      <c r="AVH116" s="364"/>
      <c r="AVI116" s="364"/>
      <c r="AVJ116" s="364"/>
      <c r="AVK116" s="364"/>
      <c r="AVL116" s="364"/>
      <c r="AVM116" s="364"/>
      <c r="AVN116" s="364"/>
      <c r="AVO116" s="364"/>
      <c r="AVP116" s="364"/>
      <c r="AVQ116" s="364"/>
      <c r="AVR116" s="364"/>
      <c r="AVS116" s="364"/>
      <c r="AVT116" s="364"/>
      <c r="AVU116" s="364"/>
      <c r="AVV116" s="364"/>
      <c r="AVW116" s="364"/>
      <c r="AVX116" s="364"/>
      <c r="AVY116" s="364"/>
      <c r="AVZ116" s="364"/>
      <c r="AWA116" s="364"/>
      <c r="AWB116" s="364"/>
      <c r="AWC116" s="364"/>
      <c r="AWD116" s="364"/>
      <c r="AWE116" s="364"/>
      <c r="AWF116" s="364"/>
      <c r="AWG116" s="364"/>
      <c r="AWH116" s="364"/>
      <c r="AWI116" s="364"/>
      <c r="AWJ116" s="364"/>
      <c r="AWK116" s="364"/>
      <c r="AWL116" s="364"/>
      <c r="AWM116" s="364"/>
      <c r="AWN116" s="364"/>
      <c r="AWO116" s="364"/>
      <c r="AWP116" s="364"/>
      <c r="AWQ116" s="364"/>
      <c r="AWR116" s="364"/>
      <c r="AWS116" s="364"/>
      <c r="AWT116" s="364"/>
      <c r="AWU116" s="364"/>
      <c r="AWV116" s="364"/>
      <c r="AWW116" s="364"/>
      <c r="AWX116" s="364"/>
      <c r="AWY116" s="364"/>
      <c r="AWZ116" s="364"/>
      <c r="AXA116" s="364"/>
      <c r="AXB116" s="364"/>
      <c r="AXC116" s="364"/>
      <c r="AXD116" s="364"/>
      <c r="AXE116" s="364"/>
      <c r="AXF116" s="364"/>
      <c r="AXG116" s="364"/>
      <c r="AXH116" s="364"/>
      <c r="AXI116" s="364"/>
      <c r="AXJ116" s="364"/>
      <c r="AXK116" s="364"/>
      <c r="AXL116" s="364"/>
      <c r="AXM116" s="364"/>
      <c r="AXN116" s="364"/>
      <c r="AXO116" s="364"/>
      <c r="AXP116" s="364"/>
      <c r="AXQ116" s="364"/>
      <c r="AXR116" s="364"/>
      <c r="AXS116" s="364"/>
      <c r="AXT116" s="364"/>
      <c r="AXU116" s="364"/>
      <c r="AXV116" s="364"/>
      <c r="AXW116" s="364"/>
      <c r="AXX116" s="364"/>
      <c r="AXY116" s="364"/>
      <c r="AXZ116" s="364"/>
      <c r="AYA116" s="364"/>
      <c r="AYB116" s="364"/>
      <c r="AYC116" s="364"/>
      <c r="AYD116" s="364"/>
      <c r="AYE116" s="364"/>
      <c r="AYF116" s="364"/>
      <c r="AYG116" s="364"/>
      <c r="AYH116" s="364"/>
      <c r="AYI116" s="364"/>
      <c r="AYJ116" s="364"/>
      <c r="AYK116" s="364"/>
      <c r="AYL116" s="364"/>
      <c r="AYM116" s="364"/>
      <c r="AYN116" s="364"/>
      <c r="AYO116" s="364"/>
      <c r="AYP116" s="364"/>
      <c r="AYQ116" s="364"/>
      <c r="AYR116" s="364"/>
      <c r="AYS116" s="364"/>
      <c r="AYT116" s="364"/>
      <c r="AYU116" s="364"/>
      <c r="AYV116" s="364"/>
      <c r="AYW116" s="364"/>
      <c r="AYX116" s="364"/>
      <c r="AYY116" s="364"/>
      <c r="AYZ116" s="364"/>
      <c r="AZA116" s="364"/>
      <c r="AZB116" s="364"/>
      <c r="AZC116" s="364"/>
      <c r="AZD116" s="364"/>
      <c r="AZE116" s="364"/>
      <c r="AZF116" s="364"/>
      <c r="AZG116" s="364"/>
      <c r="AZH116" s="364"/>
      <c r="AZI116" s="364"/>
      <c r="AZJ116" s="364"/>
      <c r="AZK116" s="364"/>
      <c r="AZL116" s="364"/>
      <c r="AZM116" s="364"/>
      <c r="AZN116" s="364"/>
      <c r="AZO116" s="364"/>
      <c r="AZP116" s="364"/>
      <c r="AZQ116" s="364"/>
      <c r="AZR116" s="364"/>
      <c r="AZS116" s="364"/>
      <c r="AZT116" s="364"/>
      <c r="AZU116" s="364"/>
      <c r="AZV116" s="364"/>
      <c r="AZW116" s="364"/>
      <c r="AZX116" s="364"/>
      <c r="AZY116" s="364"/>
      <c r="AZZ116" s="364"/>
      <c r="BAA116" s="364"/>
      <c r="BAB116" s="364"/>
      <c r="BAC116" s="364"/>
      <c r="BAD116" s="364"/>
      <c r="BAE116" s="364"/>
      <c r="BAF116" s="364"/>
      <c r="BAG116" s="364"/>
      <c r="BAH116" s="364"/>
      <c r="BAI116" s="364"/>
      <c r="BAJ116" s="364"/>
      <c r="BAK116" s="364"/>
      <c r="BAL116" s="364"/>
      <c r="BAM116" s="364"/>
      <c r="BAN116" s="364"/>
      <c r="BAO116" s="364"/>
      <c r="BAP116" s="364"/>
      <c r="BAQ116" s="364"/>
      <c r="BAR116" s="364"/>
      <c r="BAS116" s="364"/>
      <c r="BAT116" s="364"/>
      <c r="BAU116" s="364"/>
      <c r="BAV116" s="364"/>
      <c r="BAW116" s="364"/>
      <c r="BAX116" s="364"/>
      <c r="BAY116" s="364"/>
      <c r="BAZ116" s="364"/>
      <c r="BBA116" s="364"/>
      <c r="BBB116" s="364"/>
      <c r="BBC116" s="364"/>
      <c r="BBD116" s="364"/>
      <c r="BBE116" s="364"/>
      <c r="BBF116" s="364"/>
      <c r="BBG116" s="364"/>
      <c r="BBH116" s="364"/>
      <c r="BBI116" s="364"/>
      <c r="BBJ116" s="364"/>
      <c r="BBK116" s="364"/>
      <c r="BBL116" s="364"/>
      <c r="BBM116" s="364"/>
      <c r="BBN116" s="364"/>
      <c r="BBO116" s="364"/>
      <c r="BBP116" s="364"/>
      <c r="BBQ116" s="364"/>
      <c r="BBR116" s="364"/>
      <c r="BBS116" s="364"/>
      <c r="BBT116" s="364"/>
      <c r="BBU116" s="364"/>
      <c r="BBV116" s="364"/>
      <c r="BBW116" s="364"/>
      <c r="BBX116" s="364"/>
      <c r="BBY116" s="364"/>
      <c r="BBZ116" s="364"/>
      <c r="BCA116" s="364"/>
      <c r="BCB116" s="364"/>
      <c r="BCC116" s="364"/>
      <c r="BCD116" s="364"/>
      <c r="BCE116" s="364"/>
      <c r="BCF116" s="364"/>
      <c r="BCG116" s="364"/>
      <c r="BCH116" s="364"/>
      <c r="BCI116" s="364"/>
      <c r="BCJ116" s="364"/>
      <c r="BCK116" s="364"/>
      <c r="BCL116" s="364"/>
      <c r="BCM116" s="364"/>
      <c r="BCN116" s="364"/>
      <c r="BCO116" s="364"/>
      <c r="BCP116" s="364"/>
      <c r="BCQ116" s="364"/>
      <c r="BCR116" s="364"/>
      <c r="BCS116" s="364"/>
      <c r="BCT116" s="364"/>
      <c r="BCU116" s="364"/>
      <c r="BCV116" s="364"/>
      <c r="BCW116" s="364"/>
      <c r="BCX116" s="364"/>
      <c r="BCY116" s="364"/>
      <c r="BCZ116" s="364"/>
      <c r="BDA116" s="364"/>
      <c r="BDB116" s="364"/>
      <c r="BDC116" s="364"/>
      <c r="BDD116" s="364"/>
      <c r="BDE116" s="364"/>
      <c r="BDF116" s="364"/>
      <c r="BDG116" s="364"/>
      <c r="BDH116" s="364"/>
      <c r="BDI116" s="364"/>
      <c r="BDJ116" s="364"/>
      <c r="BDK116" s="364"/>
      <c r="BDL116" s="364"/>
      <c r="BDM116" s="364"/>
      <c r="BDN116" s="364"/>
      <c r="BDO116" s="364"/>
      <c r="BDP116" s="364"/>
      <c r="BDQ116" s="364"/>
      <c r="BDR116" s="364"/>
      <c r="BDS116" s="364"/>
      <c r="BDT116" s="364"/>
      <c r="BDU116" s="364"/>
      <c r="BDV116" s="364"/>
      <c r="BDW116" s="364"/>
      <c r="BDX116" s="364"/>
      <c r="BDY116" s="364"/>
      <c r="BDZ116" s="364"/>
      <c r="BEA116" s="364"/>
      <c r="BEB116" s="364"/>
      <c r="BEC116" s="364"/>
      <c r="BED116" s="364"/>
      <c r="BEE116" s="364"/>
      <c r="BEF116" s="364"/>
      <c r="BEG116" s="364"/>
      <c r="BEH116" s="364"/>
      <c r="BEI116" s="364"/>
      <c r="BEJ116" s="364"/>
      <c r="BEK116" s="364"/>
      <c r="BEL116" s="364"/>
      <c r="BEM116" s="364"/>
      <c r="BEN116" s="364"/>
      <c r="BEO116" s="364"/>
      <c r="BEP116" s="364"/>
      <c r="BEQ116" s="364"/>
      <c r="BER116" s="364"/>
      <c r="BES116" s="364"/>
      <c r="BET116" s="364"/>
      <c r="BEU116" s="364"/>
      <c r="BEV116" s="364"/>
      <c r="BEW116" s="364"/>
      <c r="BEX116" s="364"/>
      <c r="BEY116" s="364"/>
      <c r="BEZ116" s="364"/>
      <c r="BFA116" s="364"/>
      <c r="BFB116" s="364"/>
      <c r="BFC116" s="364"/>
      <c r="BFD116" s="364"/>
      <c r="BFE116" s="364"/>
      <c r="BFF116" s="364"/>
      <c r="BFG116" s="364"/>
      <c r="BFH116" s="364"/>
      <c r="BFI116" s="364"/>
      <c r="BFJ116" s="364"/>
      <c r="BFK116" s="364"/>
      <c r="BFL116" s="364"/>
      <c r="BFM116" s="364"/>
      <c r="BFN116" s="364"/>
      <c r="BFO116" s="364"/>
      <c r="BFP116" s="364"/>
      <c r="BFQ116" s="364"/>
      <c r="BFR116" s="364"/>
      <c r="BFS116" s="364"/>
      <c r="BFT116" s="364"/>
      <c r="BFU116" s="364"/>
      <c r="BFV116" s="364"/>
      <c r="BFW116" s="364"/>
      <c r="BFX116" s="364"/>
      <c r="BFY116" s="364"/>
      <c r="BFZ116" s="364"/>
      <c r="BGA116" s="364"/>
      <c r="BGB116" s="364"/>
      <c r="BGC116" s="364"/>
      <c r="BGD116" s="364"/>
      <c r="BGE116" s="364"/>
      <c r="BGF116" s="364"/>
      <c r="BGG116" s="364"/>
      <c r="BGH116" s="364"/>
      <c r="BGI116" s="364"/>
      <c r="BGJ116" s="364"/>
      <c r="BGK116" s="364"/>
      <c r="BGL116" s="364"/>
      <c r="BGM116" s="364"/>
      <c r="BGN116" s="364"/>
      <c r="BGO116" s="364"/>
      <c r="BGP116" s="364"/>
      <c r="BGQ116" s="364"/>
      <c r="BGR116" s="364"/>
      <c r="BGS116" s="364"/>
      <c r="BGT116" s="364"/>
      <c r="BGU116" s="364"/>
      <c r="BGV116" s="364"/>
      <c r="BGW116" s="364"/>
      <c r="BGX116" s="364"/>
      <c r="BGY116" s="364"/>
      <c r="BGZ116" s="364"/>
      <c r="BHA116" s="364"/>
      <c r="BHB116" s="364"/>
      <c r="BHC116" s="364"/>
      <c r="BHD116" s="364"/>
      <c r="BHE116" s="364"/>
      <c r="BHF116" s="364"/>
      <c r="BHG116" s="364"/>
      <c r="BHH116" s="364"/>
      <c r="BHI116" s="364"/>
      <c r="BHJ116" s="364"/>
      <c r="BHK116" s="364"/>
      <c r="BHL116" s="364"/>
      <c r="BHM116" s="364"/>
      <c r="BHN116" s="364"/>
      <c r="BHO116" s="364"/>
      <c r="BHP116" s="364"/>
      <c r="BHQ116" s="364"/>
      <c r="BHR116" s="364"/>
      <c r="BHS116" s="364"/>
      <c r="BHT116" s="364"/>
      <c r="BHU116" s="364"/>
      <c r="BHV116" s="364"/>
      <c r="BHW116" s="364"/>
      <c r="BHX116" s="364"/>
      <c r="BHY116" s="364"/>
      <c r="BHZ116" s="364"/>
      <c r="BIA116" s="364"/>
      <c r="BIB116" s="364"/>
      <c r="BIC116" s="364"/>
      <c r="BID116" s="364"/>
      <c r="BIE116" s="364"/>
      <c r="BIF116" s="364"/>
      <c r="BIG116" s="364"/>
      <c r="BIH116" s="364"/>
      <c r="BII116" s="364"/>
      <c r="BIJ116" s="364"/>
      <c r="BIK116" s="364"/>
      <c r="BIL116" s="364"/>
      <c r="BIM116" s="364"/>
      <c r="BIN116" s="364"/>
      <c r="BIO116" s="364"/>
      <c r="BIP116" s="364"/>
      <c r="BIQ116" s="364"/>
      <c r="BIR116" s="364"/>
      <c r="BIS116" s="364"/>
      <c r="BIT116" s="364"/>
      <c r="BIU116" s="364"/>
      <c r="BIV116" s="364"/>
      <c r="BIW116" s="364"/>
      <c r="BIX116" s="364"/>
      <c r="BIY116" s="364"/>
      <c r="BIZ116" s="364"/>
      <c r="BJA116" s="364"/>
      <c r="BJB116" s="364"/>
      <c r="BJC116" s="364"/>
      <c r="BJD116" s="364"/>
      <c r="BJE116" s="364"/>
      <c r="BJF116" s="364"/>
      <c r="BJG116" s="364"/>
      <c r="BJH116" s="364"/>
      <c r="BJI116" s="364"/>
      <c r="BJJ116" s="364"/>
      <c r="BJK116" s="364"/>
      <c r="BJL116" s="364"/>
      <c r="BJM116" s="364"/>
      <c r="BJN116" s="364"/>
      <c r="BJO116" s="364"/>
      <c r="BJP116" s="364"/>
      <c r="BJQ116" s="364"/>
      <c r="BJR116" s="364"/>
      <c r="BJS116" s="364"/>
      <c r="BJT116" s="364"/>
      <c r="BJU116" s="364"/>
      <c r="BJV116" s="364"/>
      <c r="BJW116" s="364"/>
      <c r="BJX116" s="364"/>
      <c r="BJY116" s="364"/>
      <c r="BJZ116" s="364"/>
      <c r="BKA116" s="364"/>
      <c r="BKB116" s="364"/>
      <c r="BKC116" s="364"/>
      <c r="BKD116" s="364"/>
      <c r="BKE116" s="364"/>
      <c r="BKF116" s="364"/>
      <c r="BKG116" s="364"/>
      <c r="BKH116" s="364"/>
      <c r="BKI116" s="364"/>
      <c r="BKJ116" s="364"/>
      <c r="BKK116" s="364"/>
      <c r="BKL116" s="364"/>
      <c r="BKM116" s="364"/>
      <c r="BKN116" s="364"/>
      <c r="BKO116" s="364"/>
      <c r="BKP116" s="364"/>
      <c r="BKQ116" s="364"/>
      <c r="BKR116" s="364"/>
      <c r="BKS116" s="364"/>
      <c r="BKT116" s="364"/>
      <c r="BKU116" s="364"/>
      <c r="BKV116" s="364"/>
      <c r="BKW116" s="364"/>
      <c r="BKX116" s="364"/>
      <c r="BKY116" s="364"/>
      <c r="BKZ116" s="364"/>
      <c r="BLA116" s="364"/>
      <c r="BLB116" s="364"/>
      <c r="BLC116" s="364"/>
      <c r="BLD116" s="364"/>
      <c r="BLE116" s="364"/>
      <c r="BLF116" s="364"/>
      <c r="BLG116" s="364"/>
      <c r="BLH116" s="364"/>
      <c r="BLI116" s="364"/>
      <c r="BLJ116" s="364"/>
      <c r="BLK116" s="364"/>
      <c r="BLL116" s="364"/>
      <c r="BLM116" s="364"/>
      <c r="BLN116" s="364"/>
      <c r="BLO116" s="364"/>
      <c r="BLP116" s="364"/>
      <c r="BLQ116" s="364"/>
      <c r="BLR116" s="364"/>
      <c r="BLS116" s="364"/>
      <c r="BLT116" s="364"/>
      <c r="BLU116" s="364"/>
      <c r="BLV116" s="364"/>
      <c r="BLW116" s="364"/>
      <c r="BLX116" s="364"/>
      <c r="BLY116" s="364"/>
      <c r="BLZ116" s="364"/>
      <c r="BMA116" s="364"/>
      <c r="BMB116" s="364"/>
      <c r="BMC116" s="364"/>
      <c r="BMD116" s="364"/>
      <c r="BME116" s="364"/>
      <c r="BMF116" s="364"/>
      <c r="BMG116" s="364"/>
      <c r="BMH116" s="364"/>
      <c r="BMI116" s="364"/>
      <c r="BMJ116" s="364"/>
      <c r="BMK116" s="364"/>
      <c r="BML116" s="364"/>
      <c r="BMM116" s="364"/>
      <c r="BMN116" s="364"/>
      <c r="BMO116" s="364"/>
      <c r="BMP116" s="364"/>
      <c r="BMQ116" s="364"/>
      <c r="BMR116" s="364"/>
      <c r="BMS116" s="364"/>
      <c r="BMT116" s="364"/>
      <c r="BMU116" s="364"/>
      <c r="BMV116" s="364"/>
      <c r="BMW116" s="364"/>
      <c r="BMX116" s="364"/>
      <c r="BMY116" s="364"/>
      <c r="BMZ116" s="364"/>
      <c r="BNA116" s="364"/>
      <c r="BNB116" s="364"/>
      <c r="BNC116" s="364"/>
      <c r="BND116" s="364"/>
      <c r="BNE116" s="364"/>
      <c r="BNF116" s="364"/>
      <c r="BNG116" s="364"/>
      <c r="BNH116" s="364"/>
      <c r="BNI116" s="364"/>
      <c r="BNJ116" s="364"/>
      <c r="BNK116" s="364"/>
      <c r="BNL116" s="364"/>
      <c r="BNM116" s="364"/>
      <c r="BNN116" s="364"/>
      <c r="BNO116" s="364"/>
      <c r="BNP116" s="364"/>
      <c r="BNQ116" s="364"/>
      <c r="BNR116" s="364"/>
      <c r="BNS116" s="364"/>
      <c r="BNT116" s="364"/>
      <c r="BNU116" s="364"/>
      <c r="BNV116" s="364"/>
      <c r="BNW116" s="364"/>
      <c r="BNX116" s="364"/>
      <c r="BNY116" s="364"/>
      <c r="BNZ116" s="364"/>
      <c r="BOA116" s="364"/>
      <c r="BOB116" s="364"/>
      <c r="BOC116" s="364"/>
      <c r="BOD116" s="364"/>
      <c r="BOE116" s="364"/>
      <c r="BOF116" s="364"/>
      <c r="BOG116" s="364"/>
      <c r="BOH116" s="364"/>
      <c r="BOI116" s="364"/>
      <c r="BOJ116" s="364"/>
      <c r="BOK116" s="364"/>
      <c r="BOL116" s="364"/>
      <c r="BOM116" s="364"/>
      <c r="BON116" s="364"/>
      <c r="BOO116" s="364"/>
      <c r="BOP116" s="364"/>
      <c r="BOQ116" s="364"/>
      <c r="BOR116" s="364"/>
      <c r="BOS116" s="364"/>
      <c r="BOT116" s="364"/>
      <c r="BOU116" s="364"/>
      <c r="BOV116" s="364"/>
      <c r="BOW116" s="364"/>
      <c r="BOX116" s="364"/>
      <c r="BOY116" s="364"/>
      <c r="BOZ116" s="364"/>
      <c r="BPA116" s="364"/>
      <c r="BPB116" s="364"/>
      <c r="BPC116" s="364"/>
      <c r="BPD116" s="364"/>
      <c r="BPE116" s="364"/>
      <c r="BPF116" s="364"/>
      <c r="BPG116" s="364"/>
      <c r="BPH116" s="364"/>
      <c r="BPI116" s="364"/>
      <c r="BPJ116" s="364"/>
      <c r="BPK116" s="364"/>
      <c r="BPL116" s="364"/>
      <c r="BPM116" s="364"/>
      <c r="BPN116" s="364"/>
      <c r="BPO116" s="364"/>
      <c r="BPP116" s="364"/>
      <c r="BPQ116" s="364"/>
      <c r="BPR116" s="364"/>
      <c r="BPS116" s="364"/>
      <c r="BPT116" s="364"/>
      <c r="BPU116" s="364"/>
      <c r="BPV116" s="364"/>
      <c r="BPW116" s="364"/>
      <c r="BPX116" s="364"/>
      <c r="BPY116" s="364"/>
      <c r="BPZ116" s="364"/>
      <c r="BQA116" s="364"/>
      <c r="BQB116" s="364"/>
      <c r="BQC116" s="364"/>
      <c r="BQD116" s="364"/>
      <c r="BQE116" s="364"/>
      <c r="BQF116" s="364"/>
      <c r="BQG116" s="364"/>
      <c r="BQH116" s="364"/>
      <c r="BQI116" s="364"/>
      <c r="BQJ116" s="364"/>
      <c r="BQK116" s="364"/>
      <c r="BQL116" s="364"/>
      <c r="BQM116" s="364"/>
      <c r="BQN116" s="364"/>
      <c r="BQO116" s="364"/>
      <c r="BQP116" s="364"/>
      <c r="BQQ116" s="364"/>
      <c r="BQR116" s="364"/>
      <c r="BQS116" s="364"/>
      <c r="BQT116" s="364"/>
      <c r="BQU116" s="364"/>
      <c r="BQV116" s="364"/>
      <c r="BQW116" s="364"/>
      <c r="BQX116" s="364"/>
      <c r="BQY116" s="364"/>
      <c r="BQZ116" s="364"/>
      <c r="BRA116" s="364"/>
      <c r="BRB116" s="364"/>
      <c r="BRC116" s="364"/>
      <c r="BRD116" s="364"/>
      <c r="BRE116" s="364"/>
      <c r="BRF116" s="364"/>
      <c r="BRG116" s="364"/>
      <c r="BRH116" s="364"/>
      <c r="BRI116" s="364"/>
      <c r="BRJ116" s="364"/>
      <c r="BRK116" s="364"/>
      <c r="BRL116" s="364"/>
      <c r="BRM116" s="364"/>
      <c r="BRN116" s="364"/>
      <c r="BRO116" s="364"/>
      <c r="BRP116" s="364"/>
      <c r="BRQ116" s="364"/>
      <c r="BRR116" s="364"/>
      <c r="BRS116" s="364"/>
      <c r="BRT116" s="364"/>
      <c r="BRU116" s="364"/>
      <c r="BRV116" s="364"/>
      <c r="BRW116" s="364"/>
      <c r="BRX116" s="364"/>
      <c r="BRY116" s="364"/>
      <c r="BRZ116" s="364"/>
      <c r="BSA116" s="364"/>
      <c r="BSB116" s="364"/>
      <c r="BSC116" s="364"/>
      <c r="BSD116" s="364"/>
      <c r="BSE116" s="364"/>
      <c r="BSF116" s="364"/>
      <c r="BSG116" s="364"/>
      <c r="BSH116" s="364"/>
      <c r="BSI116" s="364"/>
      <c r="BSJ116" s="364"/>
      <c r="BSK116" s="364"/>
      <c r="BSL116" s="364"/>
      <c r="BSM116" s="364"/>
      <c r="BSN116" s="364"/>
      <c r="BSO116" s="364"/>
      <c r="BSP116" s="364"/>
      <c r="BSQ116" s="364"/>
      <c r="BSR116" s="364"/>
      <c r="BSS116" s="364"/>
      <c r="BST116" s="364"/>
      <c r="BSU116" s="364"/>
      <c r="BSV116" s="364"/>
      <c r="BSW116" s="364"/>
      <c r="BSX116" s="364"/>
      <c r="BSY116" s="364"/>
      <c r="BSZ116" s="364"/>
      <c r="BTA116" s="364"/>
      <c r="BTB116" s="364"/>
      <c r="BTC116" s="364"/>
      <c r="BTD116" s="364"/>
      <c r="BTE116" s="364"/>
      <c r="BTF116" s="364"/>
      <c r="BTG116" s="364"/>
      <c r="BTH116" s="364"/>
      <c r="BTI116" s="364"/>
      <c r="BTJ116" s="364"/>
      <c r="BTK116" s="364"/>
      <c r="BTL116" s="364"/>
      <c r="BTM116" s="364"/>
      <c r="BTN116" s="364"/>
      <c r="BTO116" s="364"/>
      <c r="BTP116" s="364"/>
      <c r="BTQ116" s="364"/>
      <c r="BTR116" s="364"/>
      <c r="BTS116" s="364"/>
      <c r="BTT116" s="364"/>
      <c r="BTU116" s="364"/>
      <c r="BTV116" s="364"/>
      <c r="BTW116" s="364"/>
      <c r="BTX116" s="364"/>
      <c r="BTY116" s="364"/>
      <c r="BTZ116" s="364"/>
      <c r="BUA116" s="364"/>
      <c r="BUB116" s="364"/>
      <c r="BUC116" s="364"/>
      <c r="BUD116" s="364"/>
      <c r="BUE116" s="364"/>
      <c r="BUF116" s="364"/>
      <c r="BUG116" s="364"/>
      <c r="BUH116" s="364"/>
      <c r="BUI116" s="364"/>
      <c r="BUJ116" s="364"/>
      <c r="BUK116" s="364"/>
      <c r="BUL116" s="364"/>
      <c r="BUM116" s="364"/>
      <c r="BUN116" s="364"/>
      <c r="BUO116" s="364"/>
      <c r="BUP116" s="364"/>
      <c r="BUQ116" s="364"/>
      <c r="BUR116" s="364"/>
      <c r="BUS116" s="364"/>
      <c r="BUT116" s="364"/>
      <c r="BUU116" s="364"/>
      <c r="BUV116" s="364"/>
      <c r="BUW116" s="364"/>
      <c r="BUX116" s="364"/>
      <c r="BUY116" s="364"/>
      <c r="BUZ116" s="364"/>
      <c r="BVA116" s="364"/>
      <c r="BVB116" s="364"/>
      <c r="BVC116" s="364"/>
      <c r="BVD116" s="364"/>
      <c r="BVE116" s="364"/>
      <c r="BVF116" s="364"/>
      <c r="BVG116" s="364"/>
      <c r="BVH116" s="364"/>
      <c r="BVI116" s="364"/>
      <c r="BVJ116" s="364"/>
      <c r="BVK116" s="364"/>
      <c r="BVL116" s="364"/>
      <c r="BVM116" s="364"/>
      <c r="BVN116" s="364"/>
      <c r="BVO116" s="364"/>
      <c r="BVP116" s="364"/>
      <c r="BVQ116" s="364"/>
      <c r="BVR116" s="364"/>
      <c r="BVS116" s="364"/>
      <c r="BVT116" s="364"/>
      <c r="BVU116" s="364"/>
      <c r="BVV116" s="364"/>
      <c r="BVW116" s="364"/>
      <c r="BVX116" s="364"/>
      <c r="BVY116" s="364"/>
      <c r="BVZ116" s="364"/>
      <c r="BWA116" s="364"/>
      <c r="BWB116" s="364"/>
      <c r="BWC116" s="364"/>
      <c r="BWD116" s="364"/>
      <c r="BWE116" s="364"/>
      <c r="BWF116" s="364"/>
      <c r="BWG116" s="364"/>
      <c r="BWH116" s="364"/>
      <c r="BWI116" s="364"/>
      <c r="BWJ116" s="364"/>
      <c r="BWK116" s="364"/>
      <c r="BWL116" s="364"/>
      <c r="BWM116" s="364"/>
      <c r="BWN116" s="364"/>
      <c r="BWO116" s="364"/>
      <c r="BWP116" s="364"/>
      <c r="BWQ116" s="364"/>
      <c r="BWR116" s="364"/>
      <c r="BWS116" s="364"/>
      <c r="BWT116" s="364"/>
      <c r="BWU116" s="364"/>
      <c r="BWV116" s="364"/>
      <c r="BWW116" s="364"/>
      <c r="BWX116" s="364"/>
      <c r="BWY116" s="364"/>
      <c r="BWZ116" s="364"/>
      <c r="BXA116" s="364"/>
      <c r="BXB116" s="364"/>
      <c r="BXC116" s="364"/>
      <c r="BXD116" s="364"/>
      <c r="BXE116" s="364"/>
      <c r="BXF116" s="364"/>
      <c r="BXG116" s="364"/>
      <c r="BXH116" s="364"/>
      <c r="BXI116" s="364"/>
      <c r="BXJ116" s="364"/>
      <c r="BXK116" s="364"/>
      <c r="BXL116" s="364"/>
      <c r="BXM116" s="364"/>
      <c r="BXN116" s="364"/>
      <c r="BXO116" s="364"/>
      <c r="BXP116" s="364"/>
      <c r="BXQ116" s="364"/>
      <c r="BXR116" s="364"/>
      <c r="BXS116" s="364"/>
      <c r="BXT116" s="364"/>
      <c r="BXU116" s="364"/>
      <c r="BXV116" s="364"/>
      <c r="BXW116" s="364"/>
      <c r="BXX116" s="364"/>
      <c r="BXY116" s="364"/>
      <c r="BXZ116" s="364"/>
      <c r="BYA116" s="364"/>
      <c r="BYB116" s="364"/>
      <c r="BYC116" s="364"/>
      <c r="BYD116" s="364"/>
      <c r="BYE116" s="364"/>
      <c r="BYF116" s="364"/>
      <c r="BYG116" s="364"/>
      <c r="BYH116" s="364"/>
      <c r="BYI116" s="364"/>
      <c r="BYJ116" s="364"/>
      <c r="BYK116" s="364"/>
      <c r="BYL116" s="364"/>
      <c r="BYM116" s="364"/>
      <c r="BYN116" s="364"/>
      <c r="BYO116" s="364"/>
      <c r="BYP116" s="364"/>
      <c r="BYQ116" s="364"/>
      <c r="BYR116" s="364"/>
      <c r="BYS116" s="364"/>
      <c r="BYT116" s="364"/>
      <c r="BYU116" s="364"/>
      <c r="BYV116" s="364"/>
      <c r="BYW116" s="364"/>
      <c r="BYX116" s="364"/>
      <c r="BYY116" s="364"/>
      <c r="BYZ116" s="364"/>
      <c r="BZA116" s="364"/>
      <c r="BZB116" s="364"/>
      <c r="BZC116" s="364"/>
      <c r="BZD116" s="364"/>
      <c r="BZE116" s="364"/>
      <c r="BZF116" s="364"/>
      <c r="BZG116" s="364"/>
      <c r="BZH116" s="364"/>
      <c r="BZI116" s="364"/>
      <c r="BZJ116" s="364"/>
      <c r="BZK116" s="364"/>
      <c r="BZL116" s="364"/>
      <c r="BZM116" s="364"/>
      <c r="BZN116" s="364"/>
      <c r="BZO116" s="364"/>
      <c r="BZP116" s="364"/>
      <c r="BZQ116" s="364"/>
      <c r="BZR116" s="364"/>
      <c r="BZS116" s="364"/>
      <c r="BZT116" s="364"/>
      <c r="BZU116" s="364"/>
      <c r="BZV116" s="364"/>
      <c r="BZW116" s="364"/>
      <c r="BZX116" s="364"/>
      <c r="BZY116" s="364"/>
      <c r="BZZ116" s="364"/>
      <c r="CAA116" s="364"/>
      <c r="CAB116" s="364"/>
      <c r="CAC116" s="364"/>
      <c r="CAD116" s="364"/>
      <c r="CAE116" s="364"/>
      <c r="CAF116" s="364"/>
      <c r="CAG116" s="364"/>
      <c r="CAH116" s="364"/>
      <c r="CAI116" s="364"/>
      <c r="CAJ116" s="364"/>
      <c r="CAK116" s="364"/>
      <c r="CAL116" s="364"/>
      <c r="CAM116" s="364"/>
      <c r="CAN116" s="364"/>
      <c r="CAO116" s="364"/>
      <c r="CAP116" s="364"/>
      <c r="CAQ116" s="364"/>
      <c r="CAR116" s="364"/>
      <c r="CAS116" s="364"/>
      <c r="CAT116" s="364"/>
      <c r="CAU116" s="364"/>
      <c r="CAV116" s="364"/>
      <c r="CAW116" s="364"/>
      <c r="CAX116" s="364"/>
      <c r="CAY116" s="364"/>
      <c r="CAZ116" s="364"/>
      <c r="CBA116" s="364"/>
      <c r="CBB116" s="364"/>
      <c r="CBC116" s="364"/>
      <c r="CBD116" s="364"/>
      <c r="CBE116" s="364"/>
      <c r="CBF116" s="364"/>
      <c r="CBG116" s="364"/>
      <c r="CBH116" s="364"/>
      <c r="CBI116" s="364"/>
      <c r="CBJ116" s="364"/>
      <c r="CBK116" s="364"/>
      <c r="CBL116" s="364"/>
      <c r="CBM116" s="364"/>
      <c r="CBN116" s="364"/>
      <c r="CBO116" s="364"/>
      <c r="CBP116" s="364"/>
      <c r="CBQ116" s="364"/>
      <c r="CBR116" s="364"/>
      <c r="CBS116" s="364"/>
      <c r="CBT116" s="364"/>
      <c r="CBU116" s="364"/>
      <c r="CBV116" s="364"/>
      <c r="CBW116" s="364"/>
      <c r="CBX116" s="364"/>
      <c r="CBY116" s="364"/>
      <c r="CBZ116" s="364"/>
      <c r="CCA116" s="364"/>
      <c r="CCB116" s="364"/>
      <c r="CCC116" s="364"/>
      <c r="CCD116" s="364"/>
      <c r="CCE116" s="364"/>
      <c r="CCF116" s="364"/>
      <c r="CCG116" s="364"/>
      <c r="CCH116" s="364"/>
      <c r="CCI116" s="364"/>
      <c r="CCJ116" s="364"/>
      <c r="CCK116" s="364"/>
      <c r="CCL116" s="364"/>
      <c r="CCM116" s="364"/>
      <c r="CCN116" s="364"/>
      <c r="CCO116" s="364"/>
      <c r="CCP116" s="364"/>
      <c r="CCQ116" s="364"/>
      <c r="CCR116" s="364"/>
      <c r="CCS116" s="364"/>
      <c r="CCT116" s="364"/>
      <c r="CCU116" s="364"/>
      <c r="CCV116" s="364"/>
      <c r="CCW116" s="364"/>
      <c r="CCX116" s="364"/>
      <c r="CCY116" s="364"/>
      <c r="CCZ116" s="364"/>
      <c r="CDA116" s="364"/>
      <c r="CDB116" s="364"/>
      <c r="CDC116" s="364"/>
      <c r="CDD116" s="364"/>
      <c r="CDE116" s="364"/>
      <c r="CDF116" s="364"/>
      <c r="CDG116" s="364"/>
      <c r="CDH116" s="364"/>
      <c r="CDI116" s="364"/>
      <c r="CDJ116" s="364"/>
      <c r="CDK116" s="364"/>
      <c r="CDL116" s="364"/>
      <c r="CDM116" s="364"/>
      <c r="CDN116" s="364"/>
      <c r="CDO116" s="364"/>
      <c r="CDP116" s="364"/>
      <c r="CDQ116" s="364"/>
      <c r="CDR116" s="364"/>
      <c r="CDS116" s="364"/>
      <c r="CDT116" s="364"/>
      <c r="CDU116" s="364"/>
      <c r="CDV116" s="364"/>
      <c r="CDW116" s="364"/>
      <c r="CDX116" s="364"/>
      <c r="CDY116" s="364"/>
      <c r="CDZ116" s="364"/>
      <c r="CEA116" s="364"/>
      <c r="CEB116" s="364"/>
      <c r="CEC116" s="364"/>
      <c r="CED116" s="364"/>
      <c r="CEE116" s="364"/>
      <c r="CEF116" s="364"/>
      <c r="CEG116" s="364"/>
      <c r="CEH116" s="364"/>
      <c r="CEI116" s="364"/>
      <c r="CEJ116" s="364"/>
      <c r="CEK116" s="364"/>
      <c r="CEL116" s="364"/>
      <c r="CEM116" s="364"/>
      <c r="CEN116" s="364"/>
      <c r="CEO116" s="364"/>
      <c r="CEP116" s="364"/>
      <c r="CEQ116" s="364"/>
      <c r="CER116" s="364"/>
      <c r="CES116" s="364"/>
      <c r="CET116" s="364"/>
      <c r="CEU116" s="364"/>
      <c r="CEV116" s="364"/>
      <c r="CEW116" s="364"/>
      <c r="CEX116" s="364"/>
      <c r="CEY116" s="364"/>
      <c r="CEZ116" s="364"/>
      <c r="CFA116" s="364"/>
      <c r="CFB116" s="364"/>
      <c r="CFC116" s="364"/>
      <c r="CFD116" s="364"/>
      <c r="CFE116" s="364"/>
      <c r="CFF116" s="364"/>
      <c r="CFG116" s="364"/>
      <c r="CFH116" s="364"/>
      <c r="CFI116" s="364"/>
      <c r="CFJ116" s="364"/>
      <c r="CFK116" s="364"/>
      <c r="CFL116" s="364"/>
      <c r="CFM116" s="364"/>
      <c r="CFN116" s="364"/>
      <c r="CFO116" s="364"/>
      <c r="CFP116" s="364"/>
      <c r="CFQ116" s="364"/>
      <c r="CFR116" s="364"/>
      <c r="CFS116" s="364"/>
      <c r="CFT116" s="364"/>
      <c r="CFU116" s="364"/>
      <c r="CFV116" s="364"/>
      <c r="CFW116" s="364"/>
      <c r="CFX116" s="364"/>
      <c r="CFY116" s="364"/>
      <c r="CFZ116" s="364"/>
      <c r="CGA116" s="364"/>
      <c r="CGB116" s="364"/>
      <c r="CGC116" s="364"/>
      <c r="CGD116" s="364"/>
      <c r="CGE116" s="364"/>
      <c r="CGF116" s="364"/>
      <c r="CGG116" s="364"/>
      <c r="CGH116" s="364"/>
      <c r="CGI116" s="364"/>
      <c r="CGJ116" s="364"/>
      <c r="CGK116" s="364"/>
      <c r="CGL116" s="364"/>
      <c r="CGM116" s="364"/>
      <c r="CGN116" s="364"/>
      <c r="CGO116" s="364"/>
      <c r="CGP116" s="364"/>
      <c r="CGQ116" s="364"/>
      <c r="CGR116" s="364"/>
      <c r="CGS116" s="364"/>
      <c r="CGT116" s="364"/>
      <c r="CGU116" s="364"/>
      <c r="CGV116" s="364"/>
      <c r="CGW116" s="364"/>
      <c r="CGX116" s="364"/>
      <c r="CGY116" s="364"/>
      <c r="CGZ116" s="364"/>
      <c r="CHA116" s="364"/>
      <c r="CHB116" s="364"/>
      <c r="CHC116" s="364"/>
      <c r="CHD116" s="364"/>
      <c r="CHE116" s="364"/>
      <c r="CHF116" s="364"/>
      <c r="CHG116" s="364"/>
      <c r="CHH116" s="364"/>
      <c r="CHI116" s="364"/>
      <c r="CHJ116" s="364"/>
      <c r="CHK116" s="364"/>
      <c r="CHL116" s="364"/>
      <c r="CHM116" s="364"/>
      <c r="CHN116" s="364"/>
      <c r="CHO116" s="364"/>
      <c r="CHP116" s="364"/>
      <c r="CHQ116" s="364"/>
      <c r="CHR116" s="364"/>
      <c r="CHS116" s="364"/>
      <c r="CHT116" s="364"/>
      <c r="CHU116" s="364"/>
      <c r="CHV116" s="364"/>
      <c r="CHW116" s="364"/>
      <c r="CHX116" s="364"/>
      <c r="CHY116" s="364"/>
      <c r="CHZ116" s="364"/>
      <c r="CIA116" s="364"/>
      <c r="CIB116" s="364"/>
      <c r="CIC116" s="364"/>
      <c r="CID116" s="364"/>
      <c r="CIE116" s="364"/>
      <c r="CIF116" s="364"/>
      <c r="CIG116" s="364"/>
      <c r="CIH116" s="364"/>
      <c r="CII116" s="364"/>
      <c r="CIJ116" s="364"/>
      <c r="CIK116" s="364"/>
      <c r="CIL116" s="364"/>
      <c r="CIM116" s="364"/>
      <c r="CIN116" s="364"/>
      <c r="CIO116" s="364"/>
      <c r="CIP116" s="364"/>
      <c r="CIQ116" s="364"/>
      <c r="CIR116" s="364"/>
      <c r="CIS116" s="364"/>
      <c r="CIT116" s="364"/>
      <c r="CIU116" s="364"/>
      <c r="CIV116" s="364"/>
      <c r="CIW116" s="364"/>
      <c r="CIX116" s="364"/>
      <c r="CIY116" s="364"/>
      <c r="CIZ116" s="364"/>
      <c r="CJA116" s="364"/>
      <c r="CJB116" s="364"/>
      <c r="CJC116" s="364"/>
      <c r="CJD116" s="364"/>
      <c r="CJE116" s="364"/>
      <c r="CJF116" s="364"/>
      <c r="CJG116" s="364"/>
      <c r="CJH116" s="364"/>
      <c r="CJI116" s="364"/>
      <c r="CJJ116" s="364"/>
      <c r="CJK116" s="364"/>
      <c r="CJL116" s="364"/>
      <c r="CJM116" s="364"/>
      <c r="CJN116" s="364"/>
      <c r="CJO116" s="364"/>
      <c r="CJP116" s="364"/>
      <c r="CJQ116" s="364"/>
      <c r="CJR116" s="364"/>
      <c r="CJS116" s="364"/>
      <c r="CJT116" s="364"/>
      <c r="CJU116" s="364"/>
      <c r="CJV116" s="364"/>
      <c r="CJW116" s="364"/>
      <c r="CJX116" s="364"/>
      <c r="CJY116" s="364"/>
      <c r="CJZ116" s="364"/>
      <c r="CKA116" s="364"/>
      <c r="CKB116" s="364"/>
      <c r="CKC116" s="364"/>
      <c r="CKD116" s="364"/>
      <c r="CKE116" s="364"/>
      <c r="CKF116" s="364"/>
      <c r="CKG116" s="364"/>
      <c r="CKH116" s="364"/>
      <c r="CKI116" s="364"/>
      <c r="CKJ116" s="364"/>
      <c r="CKK116" s="364"/>
      <c r="CKL116" s="364"/>
      <c r="CKM116" s="364"/>
      <c r="CKN116" s="364"/>
      <c r="CKO116" s="364"/>
      <c r="CKP116" s="364"/>
      <c r="CKQ116" s="364"/>
      <c r="CKR116" s="364"/>
      <c r="CKS116" s="364"/>
      <c r="CKT116" s="364"/>
      <c r="CKU116" s="364"/>
      <c r="CKV116" s="364"/>
      <c r="CKW116" s="364"/>
      <c r="CKX116" s="364"/>
      <c r="CKY116" s="364"/>
      <c r="CKZ116" s="364"/>
      <c r="CLA116" s="364"/>
      <c r="CLB116" s="364"/>
      <c r="CLC116" s="364"/>
      <c r="CLD116" s="364"/>
      <c r="CLE116" s="364"/>
      <c r="CLF116" s="364"/>
      <c r="CLG116" s="364"/>
      <c r="CLH116" s="364"/>
      <c r="CLI116" s="364"/>
      <c r="CLJ116" s="364"/>
      <c r="CLK116" s="364"/>
      <c r="CLL116" s="364"/>
      <c r="CLM116" s="364"/>
      <c r="CLN116" s="364"/>
      <c r="CLO116" s="364"/>
      <c r="CLP116" s="364"/>
      <c r="CLQ116" s="364"/>
      <c r="CLR116" s="364"/>
      <c r="CLS116" s="364"/>
      <c r="CLT116" s="364"/>
      <c r="CLU116" s="364"/>
      <c r="CLV116" s="364"/>
      <c r="CLW116" s="364"/>
      <c r="CLX116" s="364"/>
      <c r="CLY116" s="364"/>
      <c r="CLZ116" s="364"/>
      <c r="CMA116" s="364"/>
      <c r="CMB116" s="364"/>
      <c r="CMC116" s="364"/>
      <c r="CMD116" s="364"/>
      <c r="CME116" s="364"/>
      <c r="CMF116" s="364"/>
      <c r="CMG116" s="364"/>
      <c r="CMH116" s="364"/>
      <c r="CMI116" s="364"/>
      <c r="CMJ116" s="364"/>
      <c r="CMK116" s="364"/>
      <c r="CML116" s="364"/>
      <c r="CMM116" s="364"/>
      <c r="CMN116" s="364"/>
      <c r="CMO116" s="364"/>
      <c r="CMP116" s="364"/>
      <c r="CMQ116" s="364"/>
      <c r="CMR116" s="364"/>
      <c r="CMS116" s="364"/>
      <c r="CMT116" s="364"/>
      <c r="CMU116" s="364"/>
      <c r="CMV116" s="364"/>
      <c r="CMW116" s="364"/>
      <c r="CMX116" s="364"/>
      <c r="CMY116" s="364"/>
      <c r="CMZ116" s="364"/>
      <c r="CNA116" s="364"/>
      <c r="CNB116" s="364"/>
      <c r="CNC116" s="364"/>
      <c r="CND116" s="364"/>
      <c r="CNE116" s="364"/>
      <c r="CNF116" s="364"/>
      <c r="CNG116" s="364"/>
      <c r="CNH116" s="364"/>
      <c r="CNI116" s="364"/>
      <c r="CNJ116" s="364"/>
      <c r="CNK116" s="364"/>
      <c r="CNL116" s="364"/>
      <c r="CNM116" s="364"/>
      <c r="CNN116" s="364"/>
      <c r="CNO116" s="364"/>
      <c r="CNP116" s="364"/>
      <c r="CNQ116" s="364"/>
      <c r="CNR116" s="364"/>
      <c r="CNS116" s="364"/>
      <c r="CNT116" s="364"/>
      <c r="CNU116" s="364"/>
      <c r="CNV116" s="364"/>
      <c r="CNW116" s="364"/>
      <c r="CNX116" s="364"/>
      <c r="CNY116" s="364"/>
      <c r="CNZ116" s="364"/>
      <c r="COA116" s="364"/>
      <c r="COB116" s="364"/>
      <c r="COC116" s="364"/>
      <c r="COD116" s="364"/>
      <c r="COE116" s="364"/>
      <c r="COF116" s="364"/>
      <c r="COG116" s="364"/>
      <c r="COH116" s="364"/>
      <c r="COI116" s="364"/>
      <c r="COJ116" s="364"/>
      <c r="COK116" s="364"/>
      <c r="COL116" s="364"/>
      <c r="COM116" s="364"/>
      <c r="CON116" s="364"/>
      <c r="COO116" s="364"/>
      <c r="COP116" s="364"/>
      <c r="COQ116" s="364"/>
      <c r="COR116" s="364"/>
      <c r="COS116" s="364"/>
      <c r="COT116" s="364"/>
      <c r="COU116" s="364"/>
      <c r="COV116" s="364"/>
      <c r="COW116" s="364"/>
      <c r="COX116" s="364"/>
      <c r="COY116" s="364"/>
      <c r="COZ116" s="364"/>
      <c r="CPA116" s="364"/>
      <c r="CPB116" s="364"/>
      <c r="CPC116" s="364"/>
      <c r="CPD116" s="364"/>
      <c r="CPE116" s="364"/>
      <c r="CPF116" s="364"/>
      <c r="CPG116" s="364"/>
      <c r="CPH116" s="364"/>
      <c r="CPI116" s="364"/>
      <c r="CPJ116" s="364"/>
      <c r="CPK116" s="364"/>
      <c r="CPL116" s="364"/>
      <c r="CPM116" s="364"/>
      <c r="CPN116" s="364"/>
      <c r="CPO116" s="364"/>
      <c r="CPP116" s="364"/>
      <c r="CPQ116" s="364"/>
      <c r="CPR116" s="364"/>
      <c r="CPS116" s="364"/>
      <c r="CPT116" s="364"/>
      <c r="CPU116" s="364"/>
      <c r="CPV116" s="364"/>
      <c r="CPW116" s="364"/>
      <c r="CPX116" s="364"/>
      <c r="CPY116" s="364"/>
      <c r="CPZ116" s="364"/>
      <c r="CQA116" s="364"/>
      <c r="CQB116" s="364"/>
      <c r="CQC116" s="364"/>
      <c r="CQD116" s="364"/>
      <c r="CQE116" s="364"/>
      <c r="CQF116" s="364"/>
      <c r="CQG116" s="364"/>
      <c r="CQH116" s="364"/>
      <c r="CQI116" s="364"/>
      <c r="CQJ116" s="364"/>
      <c r="CQK116" s="364"/>
      <c r="CQL116" s="364"/>
      <c r="CQM116" s="364"/>
      <c r="CQN116" s="364"/>
      <c r="CQO116" s="364"/>
      <c r="CQP116" s="364"/>
      <c r="CQQ116" s="364"/>
      <c r="CQR116" s="364"/>
      <c r="CQS116" s="364"/>
      <c r="CQT116" s="364"/>
      <c r="CQU116" s="364"/>
      <c r="CQV116" s="364"/>
      <c r="CQW116" s="364"/>
      <c r="CQX116" s="364"/>
      <c r="CQY116" s="364"/>
      <c r="CQZ116" s="364"/>
      <c r="CRA116" s="364"/>
      <c r="CRB116" s="364"/>
      <c r="CRC116" s="364"/>
      <c r="CRD116" s="364"/>
      <c r="CRE116" s="364"/>
      <c r="CRF116" s="364"/>
      <c r="CRG116" s="364"/>
      <c r="CRH116" s="364"/>
      <c r="CRI116" s="364"/>
      <c r="CRJ116" s="364"/>
      <c r="CRK116" s="364"/>
      <c r="CRL116" s="364"/>
      <c r="CRM116" s="364"/>
      <c r="CRN116" s="364"/>
      <c r="CRO116" s="364"/>
      <c r="CRP116" s="364"/>
      <c r="CRQ116" s="364"/>
      <c r="CRR116" s="364"/>
      <c r="CRS116" s="364"/>
      <c r="CRT116" s="364"/>
      <c r="CRU116" s="364"/>
      <c r="CRV116" s="364"/>
      <c r="CRW116" s="364"/>
      <c r="CRX116" s="364"/>
      <c r="CRY116" s="364"/>
      <c r="CRZ116" s="364"/>
      <c r="CSA116" s="364"/>
      <c r="CSB116" s="364"/>
      <c r="CSC116" s="364"/>
      <c r="CSD116" s="364"/>
      <c r="CSE116" s="364"/>
      <c r="CSF116" s="364"/>
      <c r="CSG116" s="364"/>
      <c r="CSH116" s="364"/>
      <c r="CSI116" s="364"/>
      <c r="CSJ116" s="364"/>
      <c r="CSK116" s="364"/>
      <c r="CSL116" s="364"/>
      <c r="CSM116" s="364"/>
      <c r="CSN116" s="364"/>
      <c r="CSO116" s="364"/>
      <c r="CSP116" s="364"/>
      <c r="CSQ116" s="364"/>
      <c r="CSR116" s="364"/>
      <c r="CSS116" s="364"/>
      <c r="CST116" s="364"/>
      <c r="CSU116" s="364"/>
      <c r="CSV116" s="364"/>
      <c r="CSW116" s="364"/>
      <c r="CSX116" s="364"/>
      <c r="CSY116" s="364"/>
      <c r="CSZ116" s="364"/>
      <c r="CTA116" s="364"/>
      <c r="CTB116" s="364"/>
      <c r="CTC116" s="364"/>
      <c r="CTD116" s="364"/>
      <c r="CTE116" s="364"/>
      <c r="CTF116" s="364"/>
      <c r="CTG116" s="364"/>
      <c r="CTH116" s="364"/>
      <c r="CTI116" s="364"/>
      <c r="CTJ116" s="364"/>
      <c r="CTK116" s="364"/>
      <c r="CTL116" s="364"/>
      <c r="CTM116" s="364"/>
      <c r="CTN116" s="364"/>
      <c r="CTO116" s="364"/>
      <c r="CTP116" s="364"/>
      <c r="CTQ116" s="364"/>
      <c r="CTR116" s="364"/>
      <c r="CTS116" s="364"/>
      <c r="CTT116" s="364"/>
      <c r="CTU116" s="364"/>
      <c r="CTV116" s="364"/>
      <c r="CTW116" s="364"/>
      <c r="CTX116" s="364"/>
      <c r="CTY116" s="364"/>
      <c r="CTZ116" s="364"/>
      <c r="CUA116" s="364"/>
      <c r="CUB116" s="364"/>
      <c r="CUC116" s="364"/>
      <c r="CUD116" s="364"/>
      <c r="CUE116" s="364"/>
      <c r="CUF116" s="364"/>
      <c r="CUG116" s="364"/>
      <c r="CUH116" s="364"/>
      <c r="CUI116" s="364"/>
      <c r="CUJ116" s="364"/>
      <c r="CUK116" s="364"/>
      <c r="CUL116" s="364"/>
      <c r="CUM116" s="364"/>
      <c r="CUN116" s="364"/>
      <c r="CUO116" s="364"/>
      <c r="CUP116" s="364"/>
      <c r="CUQ116" s="364"/>
      <c r="CUR116" s="364"/>
      <c r="CUS116" s="364"/>
      <c r="CUT116" s="364"/>
      <c r="CUU116" s="364"/>
      <c r="CUV116" s="364"/>
      <c r="CUW116" s="364"/>
      <c r="CUX116" s="364"/>
      <c r="CUY116" s="364"/>
      <c r="CUZ116" s="364"/>
      <c r="CVA116" s="364"/>
      <c r="CVB116" s="364"/>
      <c r="CVC116" s="364"/>
      <c r="CVD116" s="364"/>
      <c r="CVE116" s="364"/>
      <c r="CVF116" s="364"/>
      <c r="CVG116" s="364"/>
      <c r="CVH116" s="364"/>
      <c r="CVI116" s="364"/>
      <c r="CVJ116" s="364"/>
      <c r="CVK116" s="364"/>
      <c r="CVL116" s="364"/>
      <c r="CVM116" s="364"/>
      <c r="CVN116" s="364"/>
      <c r="CVO116" s="364"/>
      <c r="CVP116" s="364"/>
      <c r="CVQ116" s="364"/>
      <c r="CVR116" s="364"/>
      <c r="CVS116" s="364"/>
      <c r="CVT116" s="364"/>
      <c r="CVU116" s="364"/>
      <c r="CVV116" s="364"/>
      <c r="CVW116" s="364"/>
      <c r="CVX116" s="364"/>
      <c r="CVY116" s="364"/>
      <c r="CVZ116" s="364"/>
      <c r="CWA116" s="364"/>
      <c r="CWB116" s="364"/>
      <c r="CWC116" s="364"/>
      <c r="CWD116" s="364"/>
      <c r="CWE116" s="364"/>
      <c r="CWF116" s="364"/>
      <c r="CWG116" s="364"/>
      <c r="CWH116" s="364"/>
      <c r="CWI116" s="364"/>
      <c r="CWJ116" s="364"/>
      <c r="CWK116" s="364"/>
      <c r="CWL116" s="364"/>
      <c r="CWM116" s="364"/>
      <c r="CWN116" s="364"/>
      <c r="CWO116" s="364"/>
      <c r="CWP116" s="364"/>
      <c r="CWQ116" s="364"/>
      <c r="CWR116" s="364"/>
      <c r="CWS116" s="364"/>
      <c r="CWT116" s="364"/>
      <c r="CWU116" s="364"/>
      <c r="CWV116" s="364"/>
      <c r="CWW116" s="364"/>
      <c r="CWX116" s="364"/>
      <c r="CWY116" s="364"/>
      <c r="CWZ116" s="364"/>
      <c r="CXA116" s="364"/>
      <c r="CXB116" s="364"/>
      <c r="CXC116" s="364"/>
      <c r="CXD116" s="364"/>
      <c r="CXE116" s="364"/>
      <c r="CXF116" s="364"/>
      <c r="CXG116" s="364"/>
      <c r="CXH116" s="364"/>
      <c r="CXI116" s="364"/>
      <c r="CXJ116" s="364"/>
      <c r="CXK116" s="364"/>
      <c r="CXL116" s="364"/>
      <c r="CXM116" s="364"/>
      <c r="CXN116" s="364"/>
      <c r="CXO116" s="364"/>
      <c r="CXP116" s="364"/>
      <c r="CXQ116" s="364"/>
      <c r="CXR116" s="364"/>
      <c r="CXS116" s="364"/>
      <c r="CXT116" s="364"/>
      <c r="CXU116" s="364"/>
      <c r="CXV116" s="364"/>
      <c r="CXW116" s="364"/>
      <c r="CXX116" s="364"/>
      <c r="CXY116" s="364"/>
      <c r="CXZ116" s="364"/>
      <c r="CYA116" s="364"/>
      <c r="CYB116" s="364"/>
      <c r="CYC116" s="364"/>
      <c r="CYD116" s="364"/>
      <c r="CYE116" s="364"/>
      <c r="CYF116" s="364"/>
      <c r="CYG116" s="364"/>
      <c r="CYH116" s="364"/>
      <c r="CYI116" s="364"/>
      <c r="CYJ116" s="364"/>
      <c r="CYK116" s="364"/>
      <c r="CYL116" s="364"/>
      <c r="CYM116" s="364"/>
      <c r="CYN116" s="364"/>
      <c r="CYO116" s="364"/>
      <c r="CYP116" s="364"/>
      <c r="CYQ116" s="364"/>
      <c r="CYR116" s="364"/>
      <c r="CYS116" s="364"/>
      <c r="CYT116" s="364"/>
      <c r="CYU116" s="364"/>
      <c r="CYV116" s="364"/>
      <c r="CYW116" s="364"/>
      <c r="CYX116" s="364"/>
      <c r="CYY116" s="364"/>
      <c r="CYZ116" s="364"/>
      <c r="CZA116" s="364"/>
      <c r="CZB116" s="364"/>
      <c r="CZC116" s="364"/>
      <c r="CZD116" s="364"/>
      <c r="CZE116" s="364"/>
      <c r="CZF116" s="364"/>
      <c r="CZG116" s="364"/>
      <c r="CZH116" s="364"/>
      <c r="CZI116" s="364"/>
      <c r="CZJ116" s="364"/>
      <c r="CZK116" s="364"/>
      <c r="CZL116" s="364"/>
      <c r="CZM116" s="364"/>
      <c r="CZN116" s="364"/>
      <c r="CZO116" s="364"/>
      <c r="CZP116" s="364"/>
      <c r="CZQ116" s="364"/>
      <c r="CZR116" s="364"/>
      <c r="CZS116" s="364"/>
      <c r="CZT116" s="364"/>
      <c r="CZU116" s="364"/>
      <c r="CZV116" s="364"/>
      <c r="CZW116" s="364"/>
      <c r="CZX116" s="364"/>
      <c r="CZY116" s="364"/>
      <c r="CZZ116" s="364"/>
      <c r="DAA116" s="364"/>
      <c r="DAB116" s="364"/>
      <c r="DAC116" s="364"/>
      <c r="DAD116" s="364"/>
      <c r="DAE116" s="364"/>
      <c r="DAF116" s="364"/>
      <c r="DAG116" s="364"/>
      <c r="DAH116" s="364"/>
      <c r="DAI116" s="364"/>
      <c r="DAJ116" s="364"/>
      <c r="DAK116" s="364"/>
      <c r="DAL116" s="364"/>
      <c r="DAM116" s="364"/>
      <c r="DAN116" s="364"/>
      <c r="DAO116" s="364"/>
      <c r="DAP116" s="364"/>
      <c r="DAQ116" s="364"/>
      <c r="DAR116" s="364"/>
      <c r="DAS116" s="364"/>
      <c r="DAT116" s="364"/>
      <c r="DAU116" s="364"/>
      <c r="DAV116" s="364"/>
      <c r="DAW116" s="364"/>
      <c r="DAX116" s="364"/>
      <c r="DAY116" s="364"/>
      <c r="DAZ116" s="364"/>
      <c r="DBA116" s="364"/>
      <c r="DBB116" s="364"/>
      <c r="DBC116" s="364"/>
      <c r="DBD116" s="364"/>
      <c r="DBE116" s="364"/>
      <c r="DBF116" s="364"/>
      <c r="DBG116" s="364"/>
      <c r="DBH116" s="364"/>
      <c r="DBI116" s="364"/>
      <c r="DBJ116" s="364"/>
      <c r="DBK116" s="364"/>
      <c r="DBL116" s="364"/>
      <c r="DBM116" s="364"/>
      <c r="DBN116" s="364"/>
      <c r="DBO116" s="364"/>
      <c r="DBP116" s="364"/>
      <c r="DBQ116" s="364"/>
      <c r="DBR116" s="364"/>
      <c r="DBS116" s="364"/>
      <c r="DBT116" s="364"/>
      <c r="DBU116" s="364"/>
      <c r="DBV116" s="364"/>
      <c r="DBW116" s="364"/>
      <c r="DBX116" s="364"/>
      <c r="DBY116" s="364"/>
      <c r="DBZ116" s="364"/>
      <c r="DCA116" s="364"/>
      <c r="DCB116" s="364"/>
      <c r="DCC116" s="364"/>
      <c r="DCD116" s="364"/>
      <c r="DCE116" s="364"/>
      <c r="DCF116" s="364"/>
      <c r="DCG116" s="364"/>
      <c r="DCH116" s="364"/>
      <c r="DCI116" s="364"/>
      <c r="DCJ116" s="364"/>
      <c r="DCK116" s="364"/>
      <c r="DCL116" s="364"/>
      <c r="DCM116" s="364"/>
      <c r="DCN116" s="364"/>
      <c r="DCO116" s="364"/>
      <c r="DCP116" s="364"/>
      <c r="DCQ116" s="364"/>
      <c r="DCR116" s="364"/>
      <c r="DCS116" s="364"/>
      <c r="DCT116" s="364"/>
      <c r="DCU116" s="364"/>
      <c r="DCV116" s="364"/>
      <c r="DCW116" s="364"/>
      <c r="DCX116" s="364"/>
      <c r="DCY116" s="364"/>
      <c r="DCZ116" s="364"/>
      <c r="DDA116" s="364"/>
      <c r="DDB116" s="364"/>
      <c r="DDC116" s="364"/>
      <c r="DDD116" s="364"/>
      <c r="DDE116" s="364"/>
      <c r="DDF116" s="364"/>
      <c r="DDG116" s="364"/>
      <c r="DDH116" s="364"/>
      <c r="DDI116" s="364"/>
      <c r="DDJ116" s="364"/>
      <c r="DDK116" s="364"/>
      <c r="DDL116" s="364"/>
      <c r="DDM116" s="364"/>
      <c r="DDN116" s="364"/>
      <c r="DDO116" s="364"/>
      <c r="DDP116" s="364"/>
      <c r="DDQ116" s="364"/>
      <c r="DDR116" s="364"/>
      <c r="DDS116" s="364"/>
      <c r="DDT116" s="364"/>
      <c r="DDU116" s="364"/>
      <c r="DDV116" s="364"/>
      <c r="DDW116" s="364"/>
      <c r="DDX116" s="364"/>
      <c r="DDY116" s="364"/>
      <c r="DDZ116" s="364"/>
      <c r="DEA116" s="364"/>
      <c r="DEB116" s="364"/>
      <c r="DEC116" s="364"/>
      <c r="DED116" s="364"/>
      <c r="DEE116" s="364"/>
      <c r="DEF116" s="364"/>
      <c r="DEG116" s="364"/>
      <c r="DEH116" s="364"/>
      <c r="DEI116" s="364"/>
      <c r="DEJ116" s="364"/>
      <c r="DEK116" s="364"/>
      <c r="DEL116" s="364"/>
      <c r="DEM116" s="364"/>
      <c r="DEN116" s="364"/>
      <c r="DEO116" s="364"/>
      <c r="DEP116" s="364"/>
      <c r="DEQ116" s="364"/>
      <c r="DER116" s="364"/>
      <c r="DES116" s="364"/>
      <c r="DET116" s="364"/>
      <c r="DEU116" s="364"/>
      <c r="DEV116" s="364"/>
      <c r="DEW116" s="364"/>
      <c r="DEX116" s="364"/>
      <c r="DEY116" s="364"/>
      <c r="DEZ116" s="364"/>
      <c r="DFA116" s="364"/>
      <c r="DFB116" s="364"/>
      <c r="DFC116" s="364"/>
      <c r="DFD116" s="364"/>
      <c r="DFE116" s="364"/>
      <c r="DFF116" s="364"/>
      <c r="DFG116" s="364"/>
      <c r="DFH116" s="364"/>
      <c r="DFI116" s="364"/>
      <c r="DFJ116" s="364"/>
      <c r="DFK116" s="364"/>
      <c r="DFL116" s="364"/>
      <c r="DFM116" s="364"/>
      <c r="DFN116" s="364"/>
      <c r="DFO116" s="364"/>
      <c r="DFP116" s="364"/>
      <c r="DFQ116" s="364"/>
      <c r="DFR116" s="364"/>
      <c r="DFS116" s="364"/>
      <c r="DFT116" s="364"/>
      <c r="DFU116" s="364"/>
      <c r="DFV116" s="364"/>
      <c r="DFW116" s="364"/>
      <c r="DFX116" s="364"/>
      <c r="DFY116" s="364"/>
      <c r="DFZ116" s="364"/>
      <c r="DGA116" s="364"/>
      <c r="DGB116" s="364"/>
      <c r="DGC116" s="364"/>
      <c r="DGD116" s="364"/>
      <c r="DGE116" s="364"/>
      <c r="DGF116" s="364"/>
      <c r="DGG116" s="364"/>
      <c r="DGH116" s="364"/>
      <c r="DGI116" s="364"/>
      <c r="DGJ116" s="364"/>
      <c r="DGK116" s="364"/>
      <c r="DGL116" s="364"/>
      <c r="DGM116" s="364"/>
      <c r="DGN116" s="364"/>
      <c r="DGO116" s="364"/>
      <c r="DGP116" s="364"/>
      <c r="DGQ116" s="364"/>
      <c r="DGR116" s="364"/>
      <c r="DGS116" s="364"/>
      <c r="DGT116" s="364"/>
      <c r="DGU116" s="364"/>
      <c r="DGV116" s="364"/>
      <c r="DGW116" s="364"/>
      <c r="DGX116" s="364"/>
      <c r="DGY116" s="364"/>
      <c r="DGZ116" s="364"/>
      <c r="DHA116" s="364"/>
      <c r="DHB116" s="364"/>
      <c r="DHC116" s="364"/>
      <c r="DHD116" s="364"/>
      <c r="DHE116" s="364"/>
      <c r="DHF116" s="364"/>
      <c r="DHG116" s="364"/>
      <c r="DHH116" s="364"/>
      <c r="DHI116" s="364"/>
      <c r="DHJ116" s="364"/>
      <c r="DHK116" s="364"/>
      <c r="DHL116" s="364"/>
      <c r="DHM116" s="364"/>
      <c r="DHN116" s="364"/>
      <c r="DHO116" s="364"/>
      <c r="DHP116" s="364"/>
      <c r="DHQ116" s="364"/>
      <c r="DHR116" s="364"/>
      <c r="DHS116" s="364"/>
      <c r="DHT116" s="364"/>
      <c r="DHU116" s="364"/>
      <c r="DHV116" s="364"/>
      <c r="DHW116" s="364"/>
      <c r="DHX116" s="364"/>
      <c r="DHY116" s="364"/>
      <c r="DHZ116" s="364"/>
      <c r="DIA116" s="364"/>
      <c r="DIB116" s="364"/>
      <c r="DIC116" s="364"/>
      <c r="DID116" s="364"/>
      <c r="DIE116" s="364"/>
      <c r="DIF116" s="364"/>
      <c r="DIG116" s="364"/>
      <c r="DIH116" s="364"/>
      <c r="DII116" s="364"/>
      <c r="DIJ116" s="364"/>
      <c r="DIK116" s="364"/>
      <c r="DIL116" s="364"/>
      <c r="DIM116" s="364"/>
      <c r="DIN116" s="364"/>
      <c r="DIO116" s="364"/>
      <c r="DIP116" s="364"/>
      <c r="DIQ116" s="364"/>
      <c r="DIR116" s="364"/>
      <c r="DIS116" s="364"/>
      <c r="DIT116" s="364"/>
      <c r="DIU116" s="364"/>
      <c r="DIV116" s="364"/>
      <c r="DIW116" s="364"/>
      <c r="DIX116" s="364"/>
      <c r="DIY116" s="364"/>
      <c r="DIZ116" s="364"/>
      <c r="DJA116" s="364"/>
      <c r="DJB116" s="364"/>
      <c r="DJC116" s="364"/>
      <c r="DJD116" s="364"/>
      <c r="DJE116" s="364"/>
      <c r="DJF116" s="364"/>
      <c r="DJG116" s="364"/>
      <c r="DJH116" s="364"/>
      <c r="DJI116" s="364"/>
      <c r="DJJ116" s="364"/>
      <c r="DJK116" s="364"/>
      <c r="DJL116" s="364"/>
      <c r="DJM116" s="364"/>
      <c r="DJN116" s="364"/>
      <c r="DJO116" s="364"/>
      <c r="DJP116" s="364"/>
      <c r="DJQ116" s="364"/>
      <c r="DJR116" s="364"/>
      <c r="DJS116" s="364"/>
      <c r="DJT116" s="364"/>
      <c r="DJU116" s="364"/>
      <c r="DJV116" s="364"/>
      <c r="DJW116" s="364"/>
      <c r="DJX116" s="364"/>
      <c r="DJY116" s="364"/>
      <c r="DJZ116" s="364"/>
      <c r="DKA116" s="364"/>
      <c r="DKB116" s="364"/>
      <c r="DKC116" s="364"/>
      <c r="DKD116" s="364"/>
      <c r="DKE116" s="364"/>
      <c r="DKF116" s="364"/>
      <c r="DKG116" s="364"/>
      <c r="DKH116" s="364"/>
      <c r="DKI116" s="364"/>
      <c r="DKJ116" s="364"/>
      <c r="DKK116" s="364"/>
      <c r="DKL116" s="364"/>
      <c r="DKM116" s="364"/>
      <c r="DKN116" s="364"/>
      <c r="DKO116" s="364"/>
      <c r="DKP116" s="364"/>
      <c r="DKQ116" s="364"/>
      <c r="DKR116" s="364"/>
      <c r="DKS116" s="364"/>
      <c r="DKT116" s="364"/>
      <c r="DKU116" s="364"/>
      <c r="DKV116" s="364"/>
      <c r="DKW116" s="364"/>
      <c r="DKX116" s="364"/>
      <c r="DKY116" s="364"/>
      <c r="DKZ116" s="364"/>
      <c r="DLA116" s="364"/>
      <c r="DLB116" s="364"/>
      <c r="DLC116" s="364"/>
      <c r="DLD116" s="364"/>
      <c r="DLE116" s="364"/>
      <c r="DLF116" s="364"/>
      <c r="DLG116" s="364"/>
      <c r="DLH116" s="364"/>
      <c r="DLI116" s="364"/>
      <c r="DLJ116" s="364"/>
      <c r="DLK116" s="364"/>
      <c r="DLL116" s="364"/>
      <c r="DLM116" s="364"/>
      <c r="DLN116" s="364"/>
      <c r="DLO116" s="364"/>
      <c r="DLP116" s="364"/>
      <c r="DLQ116" s="364"/>
      <c r="DLR116" s="364"/>
      <c r="DLS116" s="364"/>
      <c r="DLT116" s="364"/>
      <c r="DLU116" s="364"/>
      <c r="DLV116" s="364"/>
      <c r="DLW116" s="364"/>
      <c r="DLX116" s="364"/>
      <c r="DLY116" s="364"/>
      <c r="DLZ116" s="364"/>
      <c r="DMA116" s="364"/>
      <c r="DMB116" s="364"/>
      <c r="DMC116" s="364"/>
      <c r="DMD116" s="364"/>
      <c r="DME116" s="364"/>
      <c r="DMF116" s="364"/>
      <c r="DMG116" s="364"/>
      <c r="DMH116" s="364"/>
      <c r="DMI116" s="364"/>
      <c r="DMJ116" s="364"/>
      <c r="DMK116" s="364"/>
      <c r="DML116" s="364"/>
      <c r="DMM116" s="364"/>
      <c r="DMN116" s="364"/>
      <c r="DMO116" s="364"/>
      <c r="DMP116" s="364"/>
      <c r="DMQ116" s="364"/>
      <c r="DMR116" s="364"/>
      <c r="DMS116" s="364"/>
      <c r="DMT116" s="364"/>
      <c r="DMU116" s="364"/>
      <c r="DMV116" s="364"/>
      <c r="DMW116" s="364"/>
      <c r="DMX116" s="364"/>
      <c r="DMY116" s="364"/>
      <c r="DMZ116" s="364"/>
      <c r="DNA116" s="364"/>
      <c r="DNB116" s="364"/>
      <c r="DNC116" s="364"/>
      <c r="DND116" s="364"/>
      <c r="DNE116" s="364"/>
      <c r="DNF116" s="364"/>
      <c r="DNG116" s="364"/>
      <c r="DNH116" s="364"/>
      <c r="DNI116" s="364"/>
      <c r="DNJ116" s="364"/>
      <c r="DNK116" s="364"/>
      <c r="DNL116" s="364"/>
      <c r="DNM116" s="364"/>
      <c r="DNN116" s="364"/>
      <c r="DNO116" s="364"/>
      <c r="DNP116" s="364"/>
      <c r="DNQ116" s="364"/>
      <c r="DNR116" s="364"/>
      <c r="DNS116" s="364"/>
      <c r="DNT116" s="364"/>
      <c r="DNU116" s="364"/>
      <c r="DNV116" s="364"/>
      <c r="DNW116" s="364"/>
      <c r="DNX116" s="364"/>
      <c r="DNY116" s="364"/>
      <c r="DNZ116" s="364"/>
      <c r="DOA116" s="364"/>
      <c r="DOB116" s="364"/>
      <c r="DOC116" s="364"/>
      <c r="DOD116" s="364"/>
      <c r="DOE116" s="364"/>
      <c r="DOF116" s="364"/>
      <c r="DOG116" s="364"/>
      <c r="DOH116" s="364"/>
      <c r="DOI116" s="364"/>
      <c r="DOJ116" s="364"/>
      <c r="DOK116" s="364"/>
      <c r="DOL116" s="364"/>
      <c r="DOM116" s="364"/>
      <c r="DON116" s="364"/>
      <c r="DOO116" s="364"/>
      <c r="DOP116" s="364"/>
      <c r="DOQ116" s="364"/>
      <c r="DOR116" s="364"/>
      <c r="DOS116" s="364"/>
      <c r="DOT116" s="364"/>
      <c r="DOU116" s="364"/>
      <c r="DOV116" s="364"/>
      <c r="DOW116" s="364"/>
      <c r="DOX116" s="364"/>
      <c r="DOY116" s="364"/>
      <c r="DOZ116" s="364"/>
      <c r="DPA116" s="364"/>
      <c r="DPB116" s="364"/>
      <c r="DPC116" s="364"/>
      <c r="DPD116" s="364"/>
      <c r="DPE116" s="364"/>
      <c r="DPF116" s="364"/>
      <c r="DPG116" s="364"/>
      <c r="DPH116" s="364"/>
      <c r="DPI116" s="364"/>
      <c r="DPJ116" s="364"/>
      <c r="DPK116" s="364"/>
      <c r="DPL116" s="364"/>
      <c r="DPM116" s="364"/>
      <c r="DPN116" s="364"/>
      <c r="DPO116" s="364"/>
      <c r="DPP116" s="364"/>
      <c r="DPQ116" s="364"/>
      <c r="DPR116" s="364"/>
      <c r="DPS116" s="364"/>
      <c r="DPT116" s="364"/>
      <c r="DPU116" s="364"/>
      <c r="DPV116" s="364"/>
      <c r="DPW116" s="364"/>
      <c r="DPX116" s="364"/>
      <c r="DPY116" s="364"/>
      <c r="DPZ116" s="364"/>
      <c r="DQA116" s="364"/>
      <c r="DQB116" s="364"/>
      <c r="DQC116" s="364"/>
      <c r="DQD116" s="364"/>
      <c r="DQE116" s="364"/>
      <c r="DQF116" s="364"/>
      <c r="DQG116" s="364"/>
      <c r="DQH116" s="364"/>
      <c r="DQI116" s="364"/>
      <c r="DQJ116" s="364"/>
      <c r="DQK116" s="364"/>
      <c r="DQL116" s="364"/>
      <c r="DQM116" s="364"/>
      <c r="DQN116" s="364"/>
      <c r="DQO116" s="364"/>
      <c r="DQP116" s="364"/>
      <c r="DQQ116" s="364"/>
      <c r="DQR116" s="364"/>
      <c r="DQS116" s="364"/>
      <c r="DQT116" s="364"/>
      <c r="DQU116" s="364"/>
      <c r="DQV116" s="364"/>
      <c r="DQW116" s="364"/>
      <c r="DQX116" s="364"/>
      <c r="DQY116" s="364"/>
      <c r="DQZ116" s="364"/>
      <c r="DRA116" s="364"/>
      <c r="DRB116" s="364"/>
      <c r="DRC116" s="364"/>
      <c r="DRD116" s="364"/>
      <c r="DRE116" s="364"/>
      <c r="DRF116" s="364"/>
      <c r="DRG116" s="364"/>
      <c r="DRH116" s="364"/>
      <c r="DRI116" s="364"/>
      <c r="DRJ116" s="364"/>
      <c r="DRK116" s="364"/>
      <c r="DRL116" s="364"/>
      <c r="DRM116" s="364"/>
      <c r="DRN116" s="364"/>
      <c r="DRO116" s="364"/>
      <c r="DRP116" s="364"/>
      <c r="DRQ116" s="364"/>
      <c r="DRR116" s="364"/>
      <c r="DRS116" s="364"/>
      <c r="DRT116" s="364"/>
      <c r="DRU116" s="364"/>
      <c r="DRV116" s="364"/>
      <c r="DRW116" s="364"/>
      <c r="DRX116" s="364"/>
      <c r="DRY116" s="364"/>
      <c r="DRZ116" s="364"/>
      <c r="DSA116" s="364"/>
      <c r="DSB116" s="364"/>
      <c r="DSC116" s="364"/>
      <c r="DSD116" s="364"/>
      <c r="DSE116" s="364"/>
      <c r="DSF116" s="364"/>
      <c r="DSG116" s="364"/>
      <c r="DSH116" s="364"/>
      <c r="DSI116" s="364"/>
      <c r="DSJ116" s="364"/>
      <c r="DSK116" s="364"/>
      <c r="DSL116" s="364"/>
      <c r="DSM116" s="364"/>
      <c r="DSN116" s="364"/>
      <c r="DSO116" s="364"/>
      <c r="DSP116" s="364"/>
      <c r="DSQ116" s="364"/>
      <c r="DSR116" s="364"/>
      <c r="DSS116" s="364"/>
      <c r="DST116" s="364"/>
      <c r="DSU116" s="364"/>
      <c r="DSV116" s="364"/>
      <c r="DSW116" s="364"/>
      <c r="DSX116" s="364"/>
      <c r="DSY116" s="364"/>
      <c r="DSZ116" s="364"/>
      <c r="DTA116" s="364"/>
      <c r="DTB116" s="364"/>
      <c r="DTC116" s="364"/>
      <c r="DTD116" s="364"/>
      <c r="DTE116" s="364"/>
      <c r="DTF116" s="364"/>
      <c r="DTG116" s="364"/>
      <c r="DTH116" s="364"/>
      <c r="DTI116" s="364"/>
      <c r="DTJ116" s="364"/>
      <c r="DTK116" s="364"/>
      <c r="DTL116" s="364"/>
      <c r="DTM116" s="364"/>
      <c r="DTN116" s="364"/>
      <c r="DTO116" s="364"/>
      <c r="DTP116" s="364"/>
      <c r="DTQ116" s="364"/>
      <c r="DTR116" s="364"/>
      <c r="DTS116" s="364"/>
      <c r="DTT116" s="364"/>
      <c r="DTU116" s="364"/>
      <c r="DTV116" s="364"/>
      <c r="DTW116" s="364"/>
      <c r="DTX116" s="364"/>
      <c r="DTY116" s="364"/>
      <c r="DTZ116" s="364"/>
      <c r="DUA116" s="364"/>
      <c r="DUB116" s="364"/>
      <c r="DUC116" s="364"/>
      <c r="DUD116" s="364"/>
      <c r="DUE116" s="364"/>
      <c r="DUF116" s="364"/>
      <c r="DUG116" s="364"/>
      <c r="DUH116" s="364"/>
      <c r="DUI116" s="364"/>
      <c r="DUJ116" s="364"/>
      <c r="DUK116" s="364"/>
      <c r="DUL116" s="364"/>
      <c r="DUM116" s="364"/>
      <c r="DUN116" s="364"/>
      <c r="DUO116" s="364"/>
      <c r="DUP116" s="364"/>
      <c r="DUQ116" s="364"/>
      <c r="DUR116" s="364"/>
      <c r="DUS116" s="364"/>
      <c r="DUT116" s="364"/>
      <c r="DUU116" s="364"/>
      <c r="DUV116" s="364"/>
      <c r="DUW116" s="364"/>
      <c r="DUX116" s="364"/>
      <c r="DUY116" s="364"/>
      <c r="DUZ116" s="364"/>
      <c r="DVA116" s="364"/>
      <c r="DVB116" s="364"/>
      <c r="DVC116" s="364"/>
      <c r="DVD116" s="364"/>
      <c r="DVE116" s="364"/>
      <c r="DVF116" s="364"/>
      <c r="DVG116" s="364"/>
      <c r="DVH116" s="364"/>
      <c r="DVI116" s="364"/>
      <c r="DVJ116" s="364"/>
      <c r="DVK116" s="364"/>
      <c r="DVL116" s="364"/>
      <c r="DVM116" s="364"/>
      <c r="DVN116" s="364"/>
      <c r="DVO116" s="364"/>
      <c r="DVP116" s="364"/>
      <c r="DVQ116" s="364"/>
      <c r="DVR116" s="364"/>
      <c r="DVS116" s="364"/>
      <c r="DVT116" s="364"/>
      <c r="DVU116" s="364"/>
      <c r="DVV116" s="364"/>
      <c r="DVW116" s="364"/>
      <c r="DVX116" s="364"/>
      <c r="DVY116" s="364"/>
      <c r="DVZ116" s="364"/>
      <c r="DWA116" s="364"/>
      <c r="DWB116" s="364"/>
      <c r="DWC116" s="364"/>
      <c r="DWD116" s="364"/>
      <c r="DWE116" s="364"/>
      <c r="DWF116" s="364"/>
      <c r="DWG116" s="364"/>
      <c r="DWH116" s="364"/>
      <c r="DWI116" s="364"/>
      <c r="DWJ116" s="364"/>
      <c r="DWK116" s="364"/>
      <c r="DWL116" s="364"/>
      <c r="DWM116" s="364"/>
      <c r="DWN116" s="364"/>
      <c r="DWO116" s="364"/>
      <c r="DWP116" s="364"/>
      <c r="DWQ116" s="364"/>
      <c r="DWR116" s="364"/>
      <c r="DWS116" s="364"/>
      <c r="DWT116" s="364"/>
      <c r="DWU116" s="364"/>
      <c r="DWV116" s="364"/>
      <c r="DWW116" s="364"/>
      <c r="DWX116" s="364"/>
      <c r="DWY116" s="364"/>
      <c r="DWZ116" s="364"/>
      <c r="DXA116" s="364"/>
      <c r="DXB116" s="364"/>
      <c r="DXC116" s="364"/>
      <c r="DXD116" s="364"/>
      <c r="DXE116" s="364"/>
      <c r="DXF116" s="364"/>
      <c r="DXG116" s="364"/>
      <c r="DXH116" s="364"/>
      <c r="DXI116" s="364"/>
      <c r="DXJ116" s="364"/>
      <c r="DXK116" s="364"/>
      <c r="DXL116" s="364"/>
      <c r="DXM116" s="364"/>
      <c r="DXN116" s="364"/>
      <c r="DXO116" s="364"/>
      <c r="DXP116" s="364"/>
      <c r="DXQ116" s="364"/>
      <c r="DXR116" s="364"/>
      <c r="DXS116" s="364"/>
      <c r="DXT116" s="364"/>
      <c r="DXU116" s="364"/>
      <c r="DXV116" s="364"/>
      <c r="DXW116" s="364"/>
      <c r="DXX116" s="364"/>
      <c r="DXY116" s="364"/>
      <c r="DXZ116" s="364"/>
      <c r="DYA116" s="364"/>
      <c r="DYB116" s="364"/>
      <c r="DYC116" s="364"/>
      <c r="DYD116" s="364"/>
      <c r="DYE116" s="364"/>
      <c r="DYF116" s="364"/>
      <c r="DYG116" s="364"/>
      <c r="DYH116" s="364"/>
      <c r="DYI116" s="364"/>
      <c r="DYJ116" s="364"/>
      <c r="DYK116" s="364"/>
      <c r="DYL116" s="364"/>
      <c r="DYM116" s="364"/>
      <c r="DYN116" s="364"/>
      <c r="DYO116" s="364"/>
      <c r="DYP116" s="364"/>
      <c r="DYQ116" s="364"/>
      <c r="DYR116" s="364"/>
      <c r="DYS116" s="364"/>
      <c r="DYT116" s="364"/>
      <c r="DYU116" s="364"/>
      <c r="DYV116" s="364"/>
      <c r="DYW116" s="364"/>
      <c r="DYX116" s="364"/>
      <c r="DYY116" s="364"/>
      <c r="DYZ116" s="364"/>
      <c r="DZA116" s="364"/>
      <c r="DZB116" s="364"/>
      <c r="DZC116" s="364"/>
      <c r="DZD116" s="364"/>
      <c r="DZE116" s="364"/>
      <c r="DZF116" s="364"/>
      <c r="DZG116" s="364"/>
      <c r="DZH116" s="364"/>
      <c r="DZI116" s="364"/>
      <c r="DZJ116" s="364"/>
      <c r="DZK116" s="364"/>
      <c r="DZL116" s="364"/>
      <c r="DZM116" s="364"/>
      <c r="DZN116" s="364"/>
      <c r="DZO116" s="364"/>
      <c r="DZP116" s="364"/>
      <c r="DZQ116" s="364"/>
      <c r="DZR116" s="364"/>
      <c r="DZS116" s="364"/>
      <c r="DZT116" s="364"/>
      <c r="DZU116" s="364"/>
      <c r="DZV116" s="364"/>
      <c r="DZW116" s="364"/>
      <c r="DZX116" s="364"/>
      <c r="DZY116" s="364"/>
      <c r="DZZ116" s="364"/>
      <c r="EAA116" s="364"/>
      <c r="EAB116" s="364"/>
      <c r="EAC116" s="364"/>
      <c r="EAD116" s="364"/>
      <c r="EAE116" s="364"/>
      <c r="EAF116" s="364"/>
      <c r="EAG116" s="364"/>
      <c r="EAH116" s="364"/>
      <c r="EAI116" s="364"/>
      <c r="EAJ116" s="364"/>
      <c r="EAK116" s="364"/>
      <c r="EAL116" s="364"/>
      <c r="EAM116" s="364"/>
      <c r="EAN116" s="364"/>
      <c r="EAO116" s="364"/>
      <c r="EAP116" s="364"/>
      <c r="EAQ116" s="364"/>
      <c r="EAR116" s="364"/>
      <c r="EAS116" s="364"/>
      <c r="EAT116" s="364"/>
      <c r="EAU116" s="364"/>
      <c r="EAV116" s="364"/>
      <c r="EAW116" s="364"/>
      <c r="EAX116" s="364"/>
      <c r="EAY116" s="364"/>
      <c r="EAZ116" s="364"/>
      <c r="EBA116" s="364"/>
      <c r="EBB116" s="364"/>
      <c r="EBC116" s="364"/>
      <c r="EBD116" s="364"/>
      <c r="EBE116" s="364"/>
      <c r="EBF116" s="364"/>
      <c r="EBG116" s="364"/>
      <c r="EBH116" s="364"/>
      <c r="EBI116" s="364"/>
      <c r="EBJ116" s="364"/>
      <c r="EBK116" s="364"/>
      <c r="EBL116" s="364"/>
      <c r="EBM116" s="364"/>
      <c r="EBN116" s="364"/>
      <c r="EBO116" s="364"/>
      <c r="EBP116" s="364"/>
      <c r="EBQ116" s="364"/>
      <c r="EBR116" s="364"/>
      <c r="EBS116" s="364"/>
      <c r="EBT116" s="364"/>
      <c r="EBU116" s="364"/>
      <c r="EBV116" s="364"/>
      <c r="EBW116" s="364"/>
      <c r="EBX116" s="364"/>
      <c r="EBY116" s="364"/>
      <c r="EBZ116" s="364"/>
      <c r="ECA116" s="364"/>
      <c r="ECB116" s="364"/>
      <c r="ECC116" s="364"/>
      <c r="ECD116" s="364"/>
      <c r="ECE116" s="364"/>
      <c r="ECF116" s="364"/>
      <c r="ECG116" s="364"/>
      <c r="ECH116" s="364"/>
      <c r="ECI116" s="364"/>
      <c r="ECJ116" s="364"/>
      <c r="ECK116" s="364"/>
      <c r="ECL116" s="364"/>
      <c r="ECM116" s="364"/>
      <c r="ECN116" s="364"/>
      <c r="ECO116" s="364"/>
      <c r="ECP116" s="364"/>
      <c r="ECQ116" s="364"/>
      <c r="ECR116" s="364"/>
      <c r="ECS116" s="364"/>
      <c r="ECT116" s="364"/>
      <c r="ECU116" s="364"/>
      <c r="ECV116" s="364"/>
      <c r="ECW116" s="364"/>
      <c r="ECX116" s="364"/>
      <c r="ECY116" s="364"/>
      <c r="ECZ116" s="364"/>
      <c r="EDA116" s="364"/>
      <c r="EDB116" s="364"/>
      <c r="EDC116" s="364"/>
      <c r="EDD116" s="364"/>
      <c r="EDE116" s="364"/>
      <c r="EDF116" s="364"/>
      <c r="EDG116" s="364"/>
      <c r="EDH116" s="364"/>
      <c r="EDI116" s="364"/>
      <c r="EDJ116" s="364"/>
      <c r="EDK116" s="364"/>
      <c r="EDL116" s="364"/>
      <c r="EDM116" s="364"/>
      <c r="EDN116" s="364"/>
      <c r="EDO116" s="364"/>
      <c r="EDP116" s="364"/>
      <c r="EDQ116" s="364"/>
      <c r="EDR116" s="364"/>
      <c r="EDS116" s="364"/>
      <c r="EDT116" s="364"/>
      <c r="EDU116" s="364"/>
      <c r="EDV116" s="364"/>
      <c r="EDW116" s="364"/>
      <c r="EDX116" s="364"/>
      <c r="EDY116" s="364"/>
      <c r="EDZ116" s="364"/>
      <c r="EEA116" s="364"/>
      <c r="EEB116" s="364"/>
      <c r="EEC116" s="364"/>
      <c r="EED116" s="364"/>
      <c r="EEE116" s="364"/>
      <c r="EEF116" s="364"/>
      <c r="EEG116" s="364"/>
      <c r="EEH116" s="364"/>
      <c r="EEI116" s="364"/>
      <c r="EEJ116" s="364"/>
      <c r="EEK116" s="364"/>
      <c r="EEL116" s="364"/>
      <c r="EEM116" s="364"/>
      <c r="EEN116" s="364"/>
      <c r="EEO116" s="364"/>
      <c r="EEP116" s="364"/>
      <c r="EEQ116" s="364"/>
      <c r="EER116" s="364"/>
      <c r="EES116" s="364"/>
      <c r="EET116" s="364"/>
      <c r="EEU116" s="364"/>
      <c r="EEV116" s="364"/>
      <c r="EEW116" s="364"/>
      <c r="EEX116" s="364"/>
      <c r="EEY116" s="364"/>
      <c r="EEZ116" s="364"/>
      <c r="EFA116" s="364"/>
      <c r="EFB116" s="364"/>
      <c r="EFC116" s="364"/>
      <c r="EFD116" s="364"/>
      <c r="EFE116" s="364"/>
      <c r="EFF116" s="364"/>
      <c r="EFG116" s="364"/>
      <c r="EFH116" s="364"/>
      <c r="EFI116" s="364"/>
      <c r="EFJ116" s="364"/>
      <c r="EFK116" s="364"/>
      <c r="EFL116" s="364"/>
      <c r="EFM116" s="364"/>
      <c r="EFN116" s="364"/>
      <c r="EFO116" s="364"/>
      <c r="EFP116" s="364"/>
      <c r="EFQ116" s="364"/>
      <c r="EFR116" s="364"/>
      <c r="EFS116" s="364"/>
      <c r="EFT116" s="364"/>
      <c r="EFU116" s="364"/>
      <c r="EFV116" s="364"/>
      <c r="EFW116" s="364"/>
      <c r="EFX116" s="364"/>
      <c r="EFY116" s="364"/>
      <c r="EFZ116" s="364"/>
      <c r="EGA116" s="364"/>
      <c r="EGB116" s="364"/>
      <c r="EGC116" s="364"/>
      <c r="EGD116" s="364"/>
      <c r="EGE116" s="364"/>
      <c r="EGF116" s="364"/>
      <c r="EGG116" s="364"/>
      <c r="EGH116" s="364"/>
      <c r="EGI116" s="364"/>
      <c r="EGJ116" s="364"/>
      <c r="EGK116" s="364"/>
      <c r="EGL116" s="364"/>
      <c r="EGM116" s="364"/>
      <c r="EGN116" s="364"/>
      <c r="EGO116" s="364"/>
      <c r="EGP116" s="364"/>
      <c r="EGQ116" s="364"/>
      <c r="EGR116" s="364"/>
      <c r="EGS116" s="364"/>
      <c r="EGT116" s="364"/>
      <c r="EGU116" s="364"/>
      <c r="EGV116" s="364"/>
      <c r="EGW116" s="364"/>
      <c r="EGX116" s="364"/>
      <c r="EGY116" s="364"/>
      <c r="EGZ116" s="364"/>
      <c r="EHA116" s="364"/>
      <c r="EHB116" s="364"/>
      <c r="EHC116" s="364"/>
      <c r="EHD116" s="364"/>
      <c r="EHE116" s="364"/>
      <c r="EHF116" s="364"/>
      <c r="EHG116" s="364"/>
      <c r="EHH116" s="364"/>
      <c r="EHI116" s="364"/>
      <c r="EHJ116" s="364"/>
      <c r="EHK116" s="364"/>
      <c r="EHL116" s="364"/>
      <c r="EHM116" s="364"/>
      <c r="EHN116" s="364"/>
      <c r="EHO116" s="364"/>
      <c r="EHP116" s="364"/>
      <c r="EHQ116" s="364"/>
      <c r="EHR116" s="364"/>
      <c r="EHS116" s="364"/>
      <c r="EHT116" s="364"/>
      <c r="EHU116" s="364"/>
      <c r="EHV116" s="364"/>
      <c r="EHW116" s="364"/>
      <c r="EHX116" s="364"/>
      <c r="EHY116" s="364"/>
      <c r="EHZ116" s="364"/>
      <c r="EIA116" s="364"/>
      <c r="EIB116" s="364"/>
      <c r="EIC116" s="364"/>
      <c r="EID116" s="364"/>
      <c r="EIE116" s="364"/>
      <c r="EIF116" s="364"/>
      <c r="EIG116" s="364"/>
      <c r="EIH116" s="364"/>
      <c r="EII116" s="364"/>
      <c r="EIJ116" s="364"/>
      <c r="EIK116" s="364"/>
      <c r="EIL116" s="364"/>
      <c r="EIM116" s="364"/>
      <c r="EIN116" s="364"/>
      <c r="EIO116" s="364"/>
      <c r="EIP116" s="364"/>
      <c r="EIQ116" s="364"/>
      <c r="EIR116" s="364"/>
      <c r="EIS116" s="364"/>
      <c r="EIT116" s="364"/>
      <c r="EIU116" s="364"/>
      <c r="EIV116" s="364"/>
      <c r="EIW116" s="364"/>
      <c r="EIX116" s="364"/>
      <c r="EIY116" s="364"/>
      <c r="EIZ116" s="364"/>
      <c r="EJA116" s="364"/>
      <c r="EJB116" s="364"/>
      <c r="EJC116" s="364"/>
      <c r="EJD116" s="364"/>
      <c r="EJE116" s="364"/>
      <c r="EJF116" s="364"/>
      <c r="EJG116" s="364"/>
      <c r="EJH116" s="364"/>
      <c r="EJI116" s="364"/>
      <c r="EJJ116" s="364"/>
      <c r="EJK116" s="364"/>
      <c r="EJL116" s="364"/>
      <c r="EJM116" s="364"/>
      <c r="EJN116" s="364"/>
      <c r="EJO116" s="364"/>
      <c r="EJP116" s="364"/>
      <c r="EJQ116" s="364"/>
      <c r="EJR116" s="364"/>
      <c r="EJS116" s="364"/>
      <c r="EJT116" s="364"/>
      <c r="EJU116" s="364"/>
      <c r="EJV116" s="364"/>
      <c r="EJW116" s="364"/>
      <c r="EJX116" s="364"/>
      <c r="EJY116" s="364"/>
      <c r="EJZ116" s="364"/>
      <c r="EKA116" s="364"/>
      <c r="EKB116" s="364"/>
      <c r="EKC116" s="364"/>
      <c r="EKD116" s="364"/>
      <c r="EKE116" s="364"/>
      <c r="EKF116" s="364"/>
      <c r="EKG116" s="364"/>
      <c r="EKH116" s="364"/>
      <c r="EKI116" s="364"/>
      <c r="EKJ116" s="364"/>
      <c r="EKK116" s="364"/>
      <c r="EKL116" s="364"/>
      <c r="EKM116" s="364"/>
      <c r="EKN116" s="364"/>
      <c r="EKO116" s="364"/>
      <c r="EKP116" s="364"/>
      <c r="EKQ116" s="364"/>
      <c r="EKR116" s="364"/>
      <c r="EKS116" s="364"/>
      <c r="EKT116" s="364"/>
      <c r="EKU116" s="364"/>
      <c r="EKV116" s="364"/>
      <c r="EKW116" s="364"/>
      <c r="EKX116" s="364"/>
      <c r="EKY116" s="364"/>
      <c r="EKZ116" s="364"/>
      <c r="ELA116" s="364"/>
      <c r="ELB116" s="364"/>
      <c r="ELC116" s="364"/>
      <c r="ELD116" s="364"/>
      <c r="ELE116" s="364"/>
      <c r="ELF116" s="364"/>
      <c r="ELG116" s="364"/>
      <c r="ELH116" s="364"/>
      <c r="ELI116" s="364"/>
      <c r="ELJ116" s="364"/>
      <c r="ELK116" s="364"/>
      <c r="ELL116" s="364"/>
      <c r="ELM116" s="364"/>
      <c r="ELN116" s="364"/>
      <c r="ELO116" s="364"/>
      <c r="ELP116" s="364"/>
      <c r="ELQ116" s="364"/>
      <c r="ELR116" s="364"/>
      <c r="ELS116" s="364"/>
      <c r="ELT116" s="364"/>
      <c r="ELU116" s="364"/>
      <c r="ELV116" s="364"/>
      <c r="ELW116" s="364"/>
      <c r="ELX116" s="364"/>
      <c r="ELY116" s="364"/>
      <c r="ELZ116" s="364"/>
      <c r="EMA116" s="364"/>
      <c r="EMB116" s="364"/>
      <c r="EMC116" s="364"/>
      <c r="EMD116" s="364"/>
      <c r="EME116" s="364"/>
      <c r="EMF116" s="364"/>
      <c r="EMG116" s="364"/>
      <c r="EMH116" s="364"/>
      <c r="EMI116" s="364"/>
      <c r="EMJ116" s="364"/>
      <c r="EMK116" s="364"/>
      <c r="EML116" s="364"/>
      <c r="EMM116" s="364"/>
      <c r="EMN116" s="364"/>
      <c r="EMO116" s="364"/>
      <c r="EMP116" s="364"/>
      <c r="EMQ116" s="364"/>
      <c r="EMR116" s="364"/>
      <c r="EMS116" s="364"/>
      <c r="EMT116" s="364"/>
      <c r="EMU116" s="364"/>
      <c r="EMV116" s="364"/>
      <c r="EMW116" s="364"/>
      <c r="EMX116" s="364"/>
      <c r="EMY116" s="364"/>
      <c r="EMZ116" s="364"/>
      <c r="ENA116" s="364"/>
      <c r="ENB116" s="364"/>
      <c r="ENC116" s="364"/>
      <c r="END116" s="364"/>
      <c r="ENE116" s="364"/>
      <c r="ENF116" s="364"/>
      <c r="ENG116" s="364"/>
      <c r="ENH116" s="364"/>
      <c r="ENI116" s="364"/>
      <c r="ENJ116" s="364"/>
      <c r="ENK116" s="364"/>
      <c r="ENL116" s="364"/>
      <c r="ENM116" s="364"/>
      <c r="ENN116" s="364"/>
      <c r="ENO116" s="364"/>
      <c r="ENP116" s="364"/>
      <c r="ENQ116" s="364"/>
      <c r="ENR116" s="364"/>
      <c r="ENS116" s="364"/>
      <c r="ENT116" s="364"/>
      <c r="ENU116" s="364"/>
      <c r="ENV116" s="364"/>
      <c r="ENW116" s="364"/>
      <c r="ENX116" s="364"/>
      <c r="ENY116" s="364"/>
      <c r="ENZ116" s="364"/>
      <c r="EOA116" s="364"/>
      <c r="EOB116" s="364"/>
      <c r="EOC116" s="364"/>
      <c r="EOD116" s="364"/>
      <c r="EOE116" s="364"/>
      <c r="EOF116" s="364"/>
      <c r="EOG116" s="364"/>
      <c r="EOH116" s="364"/>
      <c r="EOI116" s="364"/>
      <c r="EOJ116" s="364"/>
      <c r="EOK116" s="364"/>
      <c r="EOL116" s="364"/>
      <c r="EOM116" s="364"/>
      <c r="EON116" s="364"/>
      <c r="EOO116" s="364"/>
      <c r="EOP116" s="364"/>
      <c r="EOQ116" s="364"/>
      <c r="EOR116" s="364"/>
      <c r="EOS116" s="364"/>
      <c r="EOT116" s="364"/>
      <c r="EOU116" s="364"/>
      <c r="EOV116" s="364"/>
      <c r="EOW116" s="364"/>
      <c r="EOX116" s="364"/>
      <c r="EOY116" s="364"/>
      <c r="EOZ116" s="364"/>
      <c r="EPA116" s="364"/>
      <c r="EPB116" s="364"/>
      <c r="EPC116" s="364"/>
      <c r="EPD116" s="364"/>
      <c r="EPE116" s="364"/>
      <c r="EPF116" s="364"/>
      <c r="EPG116" s="364"/>
      <c r="EPH116" s="364"/>
      <c r="EPI116" s="364"/>
      <c r="EPJ116" s="364"/>
      <c r="EPK116" s="364"/>
      <c r="EPL116" s="364"/>
      <c r="EPM116" s="364"/>
      <c r="EPN116" s="364"/>
      <c r="EPO116" s="364"/>
      <c r="EPP116" s="364"/>
      <c r="EPQ116" s="364"/>
      <c r="EPR116" s="364"/>
      <c r="EPS116" s="364"/>
      <c r="EPT116" s="364"/>
      <c r="EPU116" s="364"/>
      <c r="EPV116" s="364"/>
      <c r="EPW116" s="364"/>
      <c r="EPX116" s="364"/>
      <c r="EPY116" s="364"/>
      <c r="EPZ116" s="364"/>
      <c r="EQA116" s="364"/>
      <c r="EQB116" s="364"/>
      <c r="EQC116" s="364"/>
      <c r="EQD116" s="364"/>
      <c r="EQE116" s="364"/>
      <c r="EQF116" s="364"/>
      <c r="EQG116" s="364"/>
      <c r="EQH116" s="364"/>
      <c r="EQI116" s="364"/>
      <c r="EQJ116" s="364"/>
      <c r="EQK116" s="364"/>
      <c r="EQL116" s="364"/>
      <c r="EQM116" s="364"/>
      <c r="EQN116" s="364"/>
      <c r="EQO116" s="364"/>
      <c r="EQP116" s="364"/>
      <c r="EQQ116" s="364"/>
      <c r="EQR116" s="364"/>
      <c r="EQS116" s="364"/>
      <c r="EQT116" s="364"/>
      <c r="EQU116" s="364"/>
      <c r="EQV116" s="364"/>
      <c r="EQW116" s="364"/>
      <c r="EQX116" s="364"/>
      <c r="EQY116" s="364"/>
      <c r="EQZ116" s="364"/>
      <c r="ERA116" s="364"/>
      <c r="ERB116" s="364"/>
      <c r="ERC116" s="364"/>
      <c r="ERD116" s="364"/>
      <c r="ERE116" s="364"/>
      <c r="ERF116" s="364"/>
      <c r="ERG116" s="364"/>
      <c r="ERH116" s="364"/>
      <c r="ERI116" s="364"/>
      <c r="ERJ116" s="364"/>
      <c r="ERK116" s="364"/>
      <c r="ERL116" s="364"/>
      <c r="ERM116" s="364"/>
      <c r="ERN116" s="364"/>
      <c r="ERO116" s="364"/>
      <c r="ERP116" s="364"/>
      <c r="ERQ116" s="364"/>
      <c r="ERR116" s="364"/>
      <c r="ERS116" s="364"/>
      <c r="ERT116" s="364"/>
      <c r="ERU116" s="364"/>
      <c r="ERV116" s="364"/>
      <c r="ERW116" s="364"/>
      <c r="ERX116" s="364"/>
      <c r="ERY116" s="364"/>
      <c r="ERZ116" s="364"/>
      <c r="ESA116" s="364"/>
      <c r="ESB116" s="364"/>
      <c r="ESC116" s="364"/>
      <c r="ESD116" s="364"/>
      <c r="ESE116" s="364"/>
      <c r="ESF116" s="364"/>
      <c r="ESG116" s="364"/>
      <c r="ESH116" s="364"/>
      <c r="ESI116" s="364"/>
      <c r="ESJ116" s="364"/>
      <c r="ESK116" s="364"/>
      <c r="ESL116" s="364"/>
      <c r="ESM116" s="364"/>
      <c r="ESN116" s="364"/>
      <c r="ESO116" s="364"/>
      <c r="ESP116" s="364"/>
      <c r="ESQ116" s="364"/>
      <c r="ESR116" s="364"/>
      <c r="ESS116" s="364"/>
      <c r="EST116" s="364"/>
      <c r="ESU116" s="364"/>
      <c r="ESV116" s="364"/>
      <c r="ESW116" s="364"/>
      <c r="ESX116" s="364"/>
      <c r="ESY116" s="364"/>
      <c r="ESZ116" s="364"/>
      <c r="ETA116" s="364"/>
      <c r="ETB116" s="364"/>
      <c r="ETC116" s="364"/>
      <c r="ETD116" s="364"/>
      <c r="ETE116" s="364"/>
      <c r="ETF116" s="364"/>
      <c r="ETG116" s="364"/>
      <c r="ETH116" s="364"/>
      <c r="ETI116" s="364"/>
      <c r="ETJ116" s="364"/>
      <c r="ETK116" s="364"/>
      <c r="ETL116" s="364"/>
      <c r="ETM116" s="364"/>
      <c r="ETN116" s="364"/>
      <c r="ETO116" s="364"/>
      <c r="ETP116" s="364"/>
      <c r="ETQ116" s="364"/>
      <c r="ETR116" s="364"/>
      <c r="ETS116" s="364"/>
      <c r="ETT116" s="364"/>
      <c r="ETU116" s="364"/>
      <c r="ETV116" s="364"/>
      <c r="ETW116" s="364"/>
      <c r="ETX116" s="364"/>
      <c r="ETY116" s="364"/>
      <c r="ETZ116" s="364"/>
      <c r="EUA116" s="364"/>
      <c r="EUB116" s="364"/>
      <c r="EUC116" s="364"/>
      <c r="EUD116" s="364"/>
      <c r="EUE116" s="364"/>
      <c r="EUF116" s="364"/>
      <c r="EUG116" s="364"/>
      <c r="EUH116" s="364"/>
      <c r="EUI116" s="364"/>
      <c r="EUJ116" s="364"/>
      <c r="EUK116" s="364"/>
      <c r="EUL116" s="364"/>
      <c r="EUM116" s="364"/>
      <c r="EUN116" s="364"/>
      <c r="EUO116" s="364"/>
      <c r="EUP116" s="364"/>
      <c r="EUQ116" s="364"/>
      <c r="EUR116" s="364"/>
      <c r="EUS116" s="364"/>
      <c r="EUT116" s="364"/>
      <c r="EUU116" s="364"/>
      <c r="EUV116" s="364"/>
      <c r="EUW116" s="364"/>
      <c r="EUX116" s="364"/>
      <c r="EUY116" s="364"/>
      <c r="EUZ116" s="364"/>
      <c r="EVA116" s="364"/>
      <c r="EVB116" s="364"/>
      <c r="EVC116" s="364"/>
      <c r="EVD116" s="364"/>
      <c r="EVE116" s="364"/>
      <c r="EVF116" s="364"/>
      <c r="EVG116" s="364"/>
      <c r="EVH116" s="364"/>
      <c r="EVI116" s="364"/>
      <c r="EVJ116" s="364"/>
      <c r="EVK116" s="364"/>
      <c r="EVL116" s="364"/>
      <c r="EVM116" s="364"/>
      <c r="EVN116" s="364"/>
      <c r="EVO116" s="364"/>
      <c r="EVP116" s="364"/>
      <c r="EVQ116" s="364"/>
      <c r="EVR116" s="364"/>
      <c r="EVS116" s="364"/>
      <c r="EVT116" s="364"/>
      <c r="EVU116" s="364"/>
      <c r="EVV116" s="364"/>
      <c r="EVW116" s="364"/>
      <c r="EVX116" s="364"/>
      <c r="EVY116" s="364"/>
      <c r="EVZ116" s="364"/>
      <c r="EWA116" s="364"/>
      <c r="EWB116" s="364"/>
      <c r="EWC116" s="364"/>
      <c r="EWD116" s="364"/>
      <c r="EWE116" s="364"/>
      <c r="EWF116" s="364"/>
      <c r="EWG116" s="364"/>
      <c r="EWH116" s="364"/>
      <c r="EWI116" s="364"/>
      <c r="EWJ116" s="364"/>
      <c r="EWK116" s="364"/>
      <c r="EWL116" s="364"/>
      <c r="EWM116" s="364"/>
      <c r="EWN116" s="364"/>
      <c r="EWO116" s="364"/>
      <c r="EWP116" s="364"/>
      <c r="EWQ116" s="364"/>
      <c r="EWR116" s="364"/>
      <c r="EWS116" s="364"/>
      <c r="EWT116" s="364"/>
      <c r="EWU116" s="364"/>
      <c r="EWV116" s="364"/>
      <c r="EWW116" s="364"/>
      <c r="EWX116" s="364"/>
      <c r="EWY116" s="364"/>
      <c r="EWZ116" s="364"/>
      <c r="EXA116" s="364"/>
      <c r="EXB116" s="364"/>
      <c r="EXC116" s="364"/>
      <c r="EXD116" s="364"/>
      <c r="EXE116" s="364"/>
      <c r="EXF116" s="364"/>
      <c r="EXG116" s="364"/>
      <c r="EXH116" s="364"/>
      <c r="EXI116" s="364"/>
      <c r="EXJ116" s="364"/>
      <c r="EXK116" s="364"/>
      <c r="EXL116" s="364"/>
      <c r="EXM116" s="364"/>
      <c r="EXN116" s="364"/>
      <c r="EXO116" s="364"/>
      <c r="EXP116" s="364"/>
      <c r="EXQ116" s="364"/>
      <c r="EXR116" s="364"/>
      <c r="EXS116" s="364"/>
      <c r="EXT116" s="364"/>
      <c r="EXU116" s="364"/>
      <c r="EXV116" s="364"/>
      <c r="EXW116" s="364"/>
      <c r="EXX116" s="364"/>
      <c r="EXY116" s="364"/>
      <c r="EXZ116" s="364"/>
      <c r="EYA116" s="364"/>
      <c r="EYB116" s="364"/>
      <c r="EYC116" s="364"/>
      <c r="EYD116" s="364"/>
      <c r="EYE116" s="364"/>
      <c r="EYF116" s="364"/>
      <c r="EYG116" s="364"/>
      <c r="EYH116" s="364"/>
      <c r="EYI116" s="364"/>
      <c r="EYJ116" s="364"/>
      <c r="EYK116" s="364"/>
      <c r="EYL116" s="364"/>
      <c r="EYM116" s="364"/>
      <c r="EYN116" s="364"/>
      <c r="EYO116" s="364"/>
      <c r="EYP116" s="364"/>
      <c r="EYQ116" s="364"/>
      <c r="EYR116" s="364"/>
      <c r="EYS116" s="364"/>
      <c r="EYT116" s="364"/>
      <c r="EYU116" s="364"/>
      <c r="EYV116" s="364"/>
      <c r="EYW116" s="364"/>
      <c r="EYX116" s="364"/>
      <c r="EYY116" s="364"/>
      <c r="EYZ116" s="364"/>
      <c r="EZA116" s="364"/>
      <c r="EZB116" s="364"/>
      <c r="EZC116" s="364"/>
      <c r="EZD116" s="364"/>
      <c r="EZE116" s="364"/>
      <c r="EZF116" s="364"/>
      <c r="EZG116" s="364"/>
      <c r="EZH116" s="364"/>
      <c r="EZI116" s="364"/>
      <c r="EZJ116" s="364"/>
      <c r="EZK116" s="364"/>
      <c r="EZL116" s="364"/>
      <c r="EZM116" s="364"/>
      <c r="EZN116" s="364"/>
      <c r="EZO116" s="364"/>
      <c r="EZP116" s="364"/>
      <c r="EZQ116" s="364"/>
      <c r="EZR116" s="364"/>
      <c r="EZS116" s="364"/>
      <c r="EZT116" s="364"/>
      <c r="EZU116" s="364"/>
      <c r="EZV116" s="364"/>
      <c r="EZW116" s="364"/>
      <c r="EZX116" s="364"/>
      <c r="EZY116" s="364"/>
      <c r="EZZ116" s="364"/>
      <c r="FAA116" s="364"/>
      <c r="FAB116" s="364"/>
      <c r="FAC116" s="364"/>
      <c r="FAD116" s="364"/>
      <c r="FAE116" s="364"/>
      <c r="FAF116" s="364"/>
      <c r="FAG116" s="364"/>
      <c r="FAH116" s="364"/>
      <c r="FAI116" s="364"/>
      <c r="FAJ116" s="364"/>
      <c r="FAK116" s="364"/>
      <c r="FAL116" s="364"/>
      <c r="FAM116" s="364"/>
      <c r="FAN116" s="364"/>
      <c r="FAO116" s="364"/>
      <c r="FAP116" s="364"/>
      <c r="FAQ116" s="364"/>
      <c r="FAR116" s="364"/>
      <c r="FAS116" s="364"/>
      <c r="FAT116" s="364"/>
      <c r="FAU116" s="364"/>
      <c r="FAV116" s="364"/>
      <c r="FAW116" s="364"/>
      <c r="FAX116" s="364"/>
      <c r="FAY116" s="364"/>
      <c r="FAZ116" s="364"/>
      <c r="FBA116" s="364"/>
      <c r="FBB116" s="364"/>
      <c r="FBC116" s="364"/>
      <c r="FBD116" s="364"/>
      <c r="FBE116" s="364"/>
      <c r="FBF116" s="364"/>
      <c r="FBG116" s="364"/>
      <c r="FBH116" s="364"/>
      <c r="FBI116" s="364"/>
      <c r="FBJ116" s="364"/>
      <c r="FBK116" s="364"/>
      <c r="FBL116" s="364"/>
      <c r="FBM116" s="364"/>
      <c r="FBN116" s="364"/>
      <c r="FBO116" s="364"/>
      <c r="FBP116" s="364"/>
      <c r="FBQ116" s="364"/>
      <c r="FBR116" s="364"/>
      <c r="FBS116" s="364"/>
      <c r="FBT116" s="364"/>
      <c r="FBU116" s="364"/>
      <c r="FBV116" s="364"/>
      <c r="FBW116" s="364"/>
      <c r="FBX116" s="364"/>
      <c r="FBY116" s="364"/>
      <c r="FBZ116" s="364"/>
      <c r="FCA116" s="364"/>
      <c r="FCB116" s="364"/>
      <c r="FCC116" s="364"/>
      <c r="FCD116" s="364"/>
      <c r="FCE116" s="364"/>
      <c r="FCF116" s="364"/>
      <c r="FCG116" s="364"/>
      <c r="FCH116" s="364"/>
      <c r="FCI116" s="364"/>
      <c r="FCJ116" s="364"/>
      <c r="FCK116" s="364"/>
      <c r="FCL116" s="364"/>
      <c r="FCM116" s="364"/>
      <c r="FCN116" s="364"/>
      <c r="FCO116" s="364"/>
      <c r="FCP116" s="364"/>
      <c r="FCQ116" s="364"/>
      <c r="FCR116" s="364"/>
      <c r="FCS116" s="364"/>
      <c r="FCT116" s="364"/>
      <c r="FCU116" s="364"/>
      <c r="FCV116" s="364"/>
      <c r="FCW116" s="364"/>
      <c r="FCX116" s="364"/>
      <c r="FCY116" s="364"/>
      <c r="FCZ116" s="364"/>
      <c r="FDA116" s="364"/>
      <c r="FDB116" s="364"/>
      <c r="FDC116" s="364"/>
      <c r="FDD116" s="364"/>
      <c r="FDE116" s="364"/>
      <c r="FDF116" s="364"/>
      <c r="FDG116" s="364"/>
      <c r="FDH116" s="364"/>
      <c r="FDI116" s="364"/>
      <c r="FDJ116" s="364"/>
      <c r="FDK116" s="364"/>
      <c r="FDL116" s="364"/>
      <c r="FDM116" s="364"/>
      <c r="FDN116" s="364"/>
      <c r="FDO116" s="364"/>
      <c r="FDP116" s="364"/>
      <c r="FDQ116" s="364"/>
      <c r="FDR116" s="364"/>
      <c r="FDS116" s="364"/>
      <c r="FDT116" s="364"/>
      <c r="FDU116" s="364"/>
      <c r="FDV116" s="364"/>
      <c r="FDW116" s="364"/>
      <c r="FDX116" s="364"/>
      <c r="FDY116" s="364"/>
      <c r="FDZ116" s="364"/>
      <c r="FEA116" s="364"/>
      <c r="FEB116" s="364"/>
      <c r="FEC116" s="364"/>
      <c r="FED116" s="364"/>
      <c r="FEE116" s="364"/>
      <c r="FEF116" s="364"/>
      <c r="FEG116" s="364"/>
      <c r="FEH116" s="364"/>
      <c r="FEI116" s="364"/>
      <c r="FEJ116" s="364"/>
      <c r="FEK116" s="364"/>
      <c r="FEL116" s="364"/>
      <c r="FEM116" s="364"/>
      <c r="FEN116" s="364"/>
      <c r="FEO116" s="364"/>
      <c r="FEP116" s="364"/>
      <c r="FEQ116" s="364"/>
      <c r="FER116" s="364"/>
      <c r="FES116" s="364"/>
      <c r="FET116" s="364"/>
      <c r="FEU116" s="364"/>
      <c r="FEV116" s="364"/>
      <c r="FEW116" s="364"/>
      <c r="FEX116" s="364"/>
      <c r="FEY116" s="364"/>
      <c r="FEZ116" s="364"/>
      <c r="FFA116" s="364"/>
      <c r="FFB116" s="364"/>
      <c r="FFC116" s="364"/>
      <c r="FFD116" s="364"/>
      <c r="FFE116" s="364"/>
      <c r="FFF116" s="364"/>
      <c r="FFG116" s="364"/>
      <c r="FFH116" s="364"/>
      <c r="FFI116" s="364"/>
      <c r="FFJ116" s="364"/>
      <c r="FFK116" s="364"/>
      <c r="FFL116" s="364"/>
      <c r="FFM116" s="364"/>
      <c r="FFN116" s="364"/>
      <c r="FFO116" s="364"/>
      <c r="FFP116" s="364"/>
      <c r="FFQ116" s="364"/>
      <c r="FFR116" s="364"/>
      <c r="FFS116" s="364"/>
      <c r="FFT116" s="364"/>
      <c r="FFU116" s="364"/>
      <c r="FFV116" s="364"/>
      <c r="FFW116" s="364"/>
      <c r="FFX116" s="364"/>
      <c r="FFY116" s="364"/>
      <c r="FFZ116" s="364"/>
      <c r="FGA116" s="364"/>
      <c r="FGB116" s="364"/>
      <c r="FGC116" s="364"/>
      <c r="FGD116" s="364"/>
      <c r="FGE116" s="364"/>
      <c r="FGF116" s="364"/>
      <c r="FGG116" s="364"/>
      <c r="FGH116" s="364"/>
      <c r="FGI116" s="364"/>
      <c r="FGJ116" s="364"/>
      <c r="FGK116" s="364"/>
      <c r="FGL116" s="364"/>
      <c r="FGM116" s="364"/>
      <c r="FGN116" s="364"/>
      <c r="FGO116" s="364"/>
      <c r="FGP116" s="364"/>
      <c r="FGQ116" s="364"/>
      <c r="FGR116" s="364"/>
      <c r="FGS116" s="364"/>
      <c r="FGT116" s="364"/>
      <c r="FGU116" s="364"/>
      <c r="FGV116" s="364"/>
      <c r="FGW116" s="364"/>
      <c r="FGX116" s="364"/>
      <c r="FGY116" s="364"/>
      <c r="FGZ116" s="364"/>
      <c r="FHA116" s="364"/>
      <c r="FHB116" s="364"/>
      <c r="FHC116" s="364"/>
      <c r="FHD116" s="364"/>
      <c r="FHE116" s="364"/>
      <c r="FHF116" s="364"/>
      <c r="FHG116" s="364"/>
      <c r="FHH116" s="364"/>
      <c r="FHI116" s="364"/>
      <c r="FHJ116" s="364"/>
      <c r="FHK116" s="364"/>
      <c r="FHL116" s="364"/>
      <c r="FHM116" s="364"/>
      <c r="FHN116" s="364"/>
      <c r="FHO116" s="364"/>
      <c r="FHP116" s="364"/>
      <c r="FHQ116" s="364"/>
      <c r="FHR116" s="364"/>
      <c r="FHS116" s="364"/>
      <c r="FHT116" s="364"/>
      <c r="FHU116" s="364"/>
      <c r="FHV116" s="364"/>
      <c r="FHW116" s="364"/>
      <c r="FHX116" s="364"/>
      <c r="FHY116" s="364"/>
      <c r="FHZ116" s="364"/>
      <c r="FIA116" s="364"/>
      <c r="FIB116" s="364"/>
      <c r="FIC116" s="364"/>
      <c r="FID116" s="364"/>
      <c r="FIE116" s="364"/>
      <c r="FIF116" s="364"/>
      <c r="FIG116" s="364"/>
      <c r="FIH116" s="364"/>
      <c r="FII116" s="364"/>
      <c r="FIJ116" s="364"/>
      <c r="FIK116" s="364"/>
      <c r="FIL116" s="364"/>
      <c r="FIM116" s="364"/>
      <c r="FIN116" s="364"/>
      <c r="FIO116" s="364"/>
      <c r="FIP116" s="364"/>
      <c r="FIQ116" s="364"/>
      <c r="FIR116" s="364"/>
      <c r="FIS116" s="364"/>
      <c r="FIT116" s="364"/>
      <c r="FIU116" s="364"/>
      <c r="FIV116" s="364"/>
      <c r="FIW116" s="364"/>
      <c r="FIX116" s="364"/>
      <c r="FIY116" s="364"/>
      <c r="FIZ116" s="364"/>
      <c r="FJA116" s="364"/>
      <c r="FJB116" s="364"/>
      <c r="FJC116" s="364"/>
      <c r="FJD116" s="364"/>
      <c r="FJE116" s="364"/>
      <c r="FJF116" s="364"/>
      <c r="FJG116" s="364"/>
      <c r="FJH116" s="364"/>
      <c r="FJI116" s="364"/>
      <c r="FJJ116" s="364"/>
      <c r="FJK116" s="364"/>
      <c r="FJL116" s="364"/>
      <c r="FJM116" s="364"/>
      <c r="FJN116" s="364"/>
      <c r="FJO116" s="364"/>
      <c r="FJP116" s="364"/>
      <c r="FJQ116" s="364"/>
      <c r="FJR116" s="364"/>
      <c r="FJS116" s="364"/>
      <c r="FJT116" s="364"/>
      <c r="FJU116" s="364"/>
      <c r="FJV116" s="364"/>
      <c r="FJW116" s="364"/>
      <c r="FJX116" s="364"/>
      <c r="FJY116" s="364"/>
      <c r="FJZ116" s="364"/>
      <c r="FKA116" s="364"/>
      <c r="FKB116" s="364"/>
      <c r="FKC116" s="364"/>
      <c r="FKD116" s="364"/>
      <c r="FKE116" s="364"/>
      <c r="FKF116" s="364"/>
      <c r="FKG116" s="364"/>
      <c r="FKH116" s="364"/>
      <c r="FKI116" s="364"/>
      <c r="FKJ116" s="364"/>
      <c r="FKK116" s="364"/>
      <c r="FKL116" s="364"/>
      <c r="FKM116" s="364"/>
      <c r="FKN116" s="364"/>
      <c r="FKO116" s="364"/>
      <c r="FKP116" s="364"/>
      <c r="FKQ116" s="364"/>
      <c r="FKR116" s="364"/>
      <c r="FKS116" s="364"/>
      <c r="FKT116" s="364"/>
      <c r="FKU116" s="364"/>
      <c r="FKV116" s="364"/>
      <c r="FKW116" s="364"/>
      <c r="FKX116" s="364"/>
      <c r="FKY116" s="364"/>
      <c r="FKZ116" s="364"/>
      <c r="FLA116" s="364"/>
      <c r="FLB116" s="364"/>
      <c r="FLC116" s="364"/>
      <c r="FLD116" s="364"/>
      <c r="FLE116" s="364"/>
      <c r="FLF116" s="364"/>
      <c r="FLG116" s="364"/>
      <c r="FLH116" s="364"/>
      <c r="FLI116" s="364"/>
      <c r="FLJ116" s="364"/>
      <c r="FLK116" s="364"/>
      <c r="FLL116" s="364"/>
      <c r="FLM116" s="364"/>
      <c r="FLN116" s="364"/>
      <c r="FLO116" s="364"/>
      <c r="FLP116" s="364"/>
      <c r="FLQ116" s="364"/>
      <c r="FLR116" s="364"/>
      <c r="FLS116" s="364"/>
      <c r="FLT116" s="364"/>
      <c r="FLU116" s="364"/>
      <c r="FLV116" s="364"/>
      <c r="FLW116" s="364"/>
      <c r="FLX116" s="364"/>
      <c r="FLY116" s="364"/>
      <c r="FLZ116" s="364"/>
      <c r="FMA116" s="364"/>
      <c r="FMB116" s="364"/>
      <c r="FMC116" s="364"/>
      <c r="FMD116" s="364"/>
      <c r="FME116" s="364"/>
      <c r="FMF116" s="364"/>
      <c r="FMG116" s="364"/>
      <c r="FMH116" s="364"/>
      <c r="FMI116" s="364"/>
      <c r="FMJ116" s="364"/>
      <c r="FMK116" s="364"/>
      <c r="FML116" s="364"/>
      <c r="FMM116" s="364"/>
      <c r="FMN116" s="364"/>
      <c r="FMO116" s="364"/>
      <c r="FMP116" s="364"/>
      <c r="FMQ116" s="364"/>
      <c r="FMR116" s="364"/>
      <c r="FMS116" s="364"/>
      <c r="FMT116" s="364"/>
      <c r="FMU116" s="364"/>
      <c r="FMV116" s="364"/>
      <c r="FMW116" s="364"/>
      <c r="FMX116" s="364"/>
      <c r="FMY116" s="364"/>
      <c r="FMZ116" s="364"/>
      <c r="FNA116" s="364"/>
      <c r="FNB116" s="364"/>
      <c r="FNC116" s="364"/>
      <c r="FND116" s="364"/>
      <c r="FNE116" s="364"/>
      <c r="FNF116" s="364"/>
      <c r="FNG116" s="364"/>
      <c r="FNH116" s="364"/>
      <c r="FNI116" s="364"/>
      <c r="FNJ116" s="364"/>
      <c r="FNK116" s="364"/>
      <c r="FNL116" s="364"/>
      <c r="FNM116" s="364"/>
      <c r="FNN116" s="364"/>
      <c r="FNO116" s="364"/>
      <c r="FNP116" s="364"/>
      <c r="FNQ116" s="364"/>
      <c r="FNR116" s="364"/>
      <c r="FNS116" s="364"/>
      <c r="FNT116" s="364"/>
      <c r="FNU116" s="364"/>
      <c r="FNV116" s="364"/>
      <c r="FNW116" s="364"/>
      <c r="FNX116" s="364"/>
      <c r="FNY116" s="364"/>
      <c r="FNZ116" s="364"/>
      <c r="FOA116" s="364"/>
      <c r="FOB116" s="364"/>
      <c r="FOC116" s="364"/>
      <c r="FOD116" s="364"/>
      <c r="FOE116" s="364"/>
      <c r="FOF116" s="364"/>
      <c r="FOG116" s="364"/>
      <c r="FOH116" s="364"/>
      <c r="FOI116" s="364"/>
      <c r="FOJ116" s="364"/>
      <c r="FOK116" s="364"/>
      <c r="FOL116" s="364"/>
      <c r="FOM116" s="364"/>
      <c r="FON116" s="364"/>
      <c r="FOO116" s="364"/>
      <c r="FOP116" s="364"/>
      <c r="FOQ116" s="364"/>
      <c r="FOR116" s="364"/>
      <c r="FOS116" s="364"/>
      <c r="FOT116" s="364"/>
      <c r="FOU116" s="364"/>
      <c r="FOV116" s="364"/>
      <c r="FOW116" s="364"/>
      <c r="FOX116" s="364"/>
      <c r="FOY116" s="364"/>
      <c r="FOZ116" s="364"/>
      <c r="FPA116" s="364"/>
      <c r="FPB116" s="364"/>
      <c r="FPC116" s="364"/>
      <c r="FPD116" s="364"/>
      <c r="FPE116" s="364"/>
      <c r="FPF116" s="364"/>
      <c r="FPG116" s="364"/>
      <c r="FPH116" s="364"/>
      <c r="FPI116" s="364"/>
      <c r="FPJ116" s="364"/>
      <c r="FPK116" s="364"/>
      <c r="FPL116" s="364"/>
      <c r="FPM116" s="364"/>
      <c r="FPN116" s="364"/>
      <c r="FPO116" s="364"/>
      <c r="FPP116" s="364"/>
      <c r="FPQ116" s="364"/>
      <c r="FPR116" s="364"/>
      <c r="FPS116" s="364"/>
      <c r="FPT116" s="364"/>
      <c r="FPU116" s="364"/>
      <c r="FPV116" s="364"/>
      <c r="FPW116" s="364"/>
      <c r="FPX116" s="364"/>
      <c r="FPY116" s="364"/>
      <c r="FPZ116" s="364"/>
      <c r="FQA116" s="364"/>
      <c r="FQB116" s="364"/>
      <c r="FQC116" s="364"/>
      <c r="FQD116" s="364"/>
      <c r="FQE116" s="364"/>
      <c r="FQF116" s="364"/>
      <c r="FQG116" s="364"/>
      <c r="FQH116" s="364"/>
      <c r="FQI116" s="364"/>
      <c r="FQJ116" s="364"/>
      <c r="FQK116" s="364"/>
      <c r="FQL116" s="364"/>
      <c r="FQM116" s="364"/>
      <c r="FQN116" s="364"/>
      <c r="FQO116" s="364"/>
      <c r="FQP116" s="364"/>
      <c r="FQQ116" s="364"/>
      <c r="FQR116" s="364"/>
      <c r="FQS116" s="364"/>
      <c r="FQT116" s="364"/>
      <c r="FQU116" s="364"/>
      <c r="FQV116" s="364"/>
      <c r="FQW116" s="364"/>
      <c r="FQX116" s="364"/>
      <c r="FQY116" s="364"/>
      <c r="FQZ116" s="364"/>
      <c r="FRA116" s="364"/>
      <c r="FRB116" s="364"/>
      <c r="FRC116" s="364"/>
      <c r="FRD116" s="364"/>
      <c r="FRE116" s="364"/>
      <c r="FRF116" s="364"/>
      <c r="FRG116" s="364"/>
      <c r="FRH116" s="364"/>
      <c r="FRI116" s="364"/>
      <c r="FRJ116" s="364"/>
      <c r="FRK116" s="364"/>
      <c r="FRL116" s="364"/>
      <c r="FRM116" s="364"/>
      <c r="FRN116" s="364"/>
      <c r="FRO116" s="364"/>
      <c r="FRP116" s="364"/>
      <c r="FRQ116" s="364"/>
      <c r="FRR116" s="364"/>
      <c r="FRS116" s="364"/>
      <c r="FRT116" s="364"/>
      <c r="FRU116" s="364"/>
      <c r="FRV116" s="364"/>
      <c r="FRW116" s="364"/>
      <c r="FRX116" s="364"/>
      <c r="FRY116" s="364"/>
      <c r="FRZ116" s="364"/>
      <c r="FSA116" s="364"/>
      <c r="FSB116" s="364"/>
      <c r="FSC116" s="364"/>
      <c r="FSD116" s="364"/>
      <c r="FSE116" s="364"/>
      <c r="FSF116" s="364"/>
      <c r="FSG116" s="364"/>
      <c r="FSH116" s="364"/>
      <c r="FSI116" s="364"/>
      <c r="FSJ116" s="364"/>
      <c r="FSK116" s="364"/>
      <c r="FSL116" s="364"/>
      <c r="FSM116" s="364"/>
      <c r="FSN116" s="364"/>
      <c r="FSO116" s="364"/>
      <c r="FSP116" s="364"/>
      <c r="FSQ116" s="364"/>
      <c r="FSR116" s="364"/>
      <c r="FSS116" s="364"/>
      <c r="FST116" s="364"/>
      <c r="FSU116" s="364"/>
      <c r="FSV116" s="364"/>
      <c r="FSW116" s="364"/>
      <c r="FSX116" s="364"/>
      <c r="FSY116" s="364"/>
      <c r="FSZ116" s="364"/>
      <c r="FTA116" s="364"/>
      <c r="FTB116" s="364"/>
      <c r="FTC116" s="364"/>
      <c r="FTD116" s="364"/>
      <c r="FTE116" s="364"/>
      <c r="FTF116" s="364"/>
      <c r="FTG116" s="364"/>
      <c r="FTH116" s="364"/>
      <c r="FTI116" s="364"/>
      <c r="FTJ116" s="364"/>
      <c r="FTK116" s="364"/>
      <c r="FTL116" s="364"/>
      <c r="FTM116" s="364"/>
      <c r="FTN116" s="364"/>
      <c r="FTO116" s="364"/>
      <c r="FTP116" s="364"/>
      <c r="FTQ116" s="364"/>
      <c r="FTR116" s="364"/>
      <c r="FTS116" s="364"/>
      <c r="FTT116" s="364"/>
      <c r="FTU116" s="364"/>
      <c r="FTV116" s="364"/>
      <c r="FTW116" s="364"/>
      <c r="FTX116" s="364"/>
      <c r="FTY116" s="364"/>
      <c r="FTZ116" s="364"/>
      <c r="FUA116" s="364"/>
      <c r="FUB116" s="364"/>
      <c r="FUC116" s="364"/>
      <c r="FUD116" s="364"/>
      <c r="FUE116" s="364"/>
      <c r="FUF116" s="364"/>
      <c r="FUG116" s="364"/>
      <c r="FUH116" s="364"/>
      <c r="FUI116" s="364"/>
      <c r="FUJ116" s="364"/>
      <c r="FUK116" s="364"/>
      <c r="FUL116" s="364"/>
      <c r="FUM116" s="364"/>
      <c r="FUN116" s="364"/>
      <c r="FUO116" s="364"/>
      <c r="FUP116" s="364"/>
      <c r="FUQ116" s="364"/>
      <c r="FUR116" s="364"/>
      <c r="FUS116" s="364"/>
      <c r="FUT116" s="364"/>
      <c r="FUU116" s="364"/>
      <c r="FUV116" s="364"/>
      <c r="FUW116" s="364"/>
      <c r="FUX116" s="364"/>
      <c r="FUY116" s="364"/>
      <c r="FUZ116" s="364"/>
      <c r="FVA116" s="364"/>
      <c r="FVB116" s="364"/>
      <c r="FVC116" s="364"/>
      <c r="FVD116" s="364"/>
      <c r="FVE116" s="364"/>
      <c r="FVF116" s="364"/>
      <c r="FVG116" s="364"/>
      <c r="FVH116" s="364"/>
      <c r="FVI116" s="364"/>
      <c r="FVJ116" s="364"/>
      <c r="FVK116" s="364"/>
      <c r="FVL116" s="364"/>
      <c r="FVM116" s="364"/>
      <c r="FVN116" s="364"/>
      <c r="FVO116" s="364"/>
      <c r="FVP116" s="364"/>
      <c r="FVQ116" s="364"/>
      <c r="FVR116" s="364"/>
      <c r="FVS116" s="364"/>
      <c r="FVT116" s="364"/>
      <c r="FVU116" s="364"/>
      <c r="FVV116" s="364"/>
      <c r="FVW116" s="364"/>
      <c r="FVX116" s="364"/>
      <c r="FVY116" s="364"/>
      <c r="FVZ116" s="364"/>
      <c r="FWA116" s="364"/>
      <c r="FWB116" s="364"/>
      <c r="FWC116" s="364"/>
      <c r="FWD116" s="364"/>
      <c r="FWE116" s="364"/>
      <c r="FWF116" s="364"/>
      <c r="FWG116" s="364"/>
      <c r="FWH116" s="364"/>
      <c r="FWI116" s="364"/>
      <c r="FWJ116" s="364"/>
      <c r="FWK116" s="364"/>
      <c r="FWL116" s="364"/>
      <c r="FWM116" s="364"/>
      <c r="FWN116" s="364"/>
      <c r="FWO116" s="364"/>
      <c r="FWP116" s="364"/>
      <c r="FWQ116" s="364"/>
      <c r="FWR116" s="364"/>
      <c r="FWS116" s="364"/>
      <c r="FWT116" s="364"/>
      <c r="FWU116" s="364"/>
      <c r="FWV116" s="364"/>
      <c r="FWW116" s="364"/>
      <c r="FWX116" s="364"/>
      <c r="FWY116" s="364"/>
      <c r="FWZ116" s="364"/>
      <c r="FXA116" s="364"/>
      <c r="FXB116" s="364"/>
      <c r="FXC116" s="364"/>
      <c r="FXD116" s="364"/>
      <c r="FXE116" s="364"/>
      <c r="FXF116" s="364"/>
      <c r="FXG116" s="364"/>
      <c r="FXH116" s="364"/>
      <c r="FXI116" s="364"/>
      <c r="FXJ116" s="364"/>
      <c r="FXK116" s="364"/>
      <c r="FXL116" s="364"/>
      <c r="FXM116" s="364"/>
      <c r="FXN116" s="364"/>
      <c r="FXO116" s="364"/>
      <c r="FXP116" s="364"/>
      <c r="FXQ116" s="364"/>
      <c r="FXR116" s="364"/>
      <c r="FXS116" s="364"/>
      <c r="FXT116" s="364"/>
      <c r="FXU116" s="364"/>
      <c r="FXV116" s="364"/>
      <c r="FXW116" s="364"/>
      <c r="FXX116" s="364"/>
      <c r="FXY116" s="364"/>
      <c r="FXZ116" s="364"/>
      <c r="FYA116" s="364"/>
      <c r="FYB116" s="364"/>
      <c r="FYC116" s="364"/>
      <c r="FYD116" s="364"/>
      <c r="FYE116" s="364"/>
      <c r="FYF116" s="364"/>
      <c r="FYG116" s="364"/>
      <c r="FYH116" s="364"/>
      <c r="FYI116" s="364"/>
      <c r="FYJ116" s="364"/>
      <c r="FYK116" s="364"/>
      <c r="FYL116" s="364"/>
      <c r="FYM116" s="364"/>
      <c r="FYN116" s="364"/>
      <c r="FYO116" s="364"/>
      <c r="FYP116" s="364"/>
      <c r="FYQ116" s="364"/>
      <c r="FYR116" s="364"/>
      <c r="FYS116" s="364"/>
      <c r="FYT116" s="364"/>
      <c r="FYU116" s="364"/>
      <c r="FYV116" s="364"/>
      <c r="FYW116" s="364"/>
      <c r="FYX116" s="364"/>
      <c r="FYY116" s="364"/>
      <c r="FYZ116" s="364"/>
      <c r="FZA116" s="364"/>
      <c r="FZB116" s="364"/>
      <c r="FZC116" s="364"/>
      <c r="FZD116" s="364"/>
      <c r="FZE116" s="364"/>
      <c r="FZF116" s="364"/>
      <c r="FZG116" s="364"/>
      <c r="FZH116" s="364"/>
      <c r="FZI116" s="364"/>
      <c r="FZJ116" s="364"/>
      <c r="FZK116" s="364"/>
      <c r="FZL116" s="364"/>
      <c r="FZM116" s="364"/>
      <c r="FZN116" s="364"/>
      <c r="FZO116" s="364"/>
      <c r="FZP116" s="364"/>
      <c r="FZQ116" s="364"/>
      <c r="FZR116" s="364"/>
      <c r="FZS116" s="364"/>
      <c r="FZT116" s="364"/>
      <c r="FZU116" s="364"/>
      <c r="FZV116" s="364"/>
      <c r="FZW116" s="364"/>
      <c r="FZX116" s="364"/>
      <c r="FZY116" s="364"/>
      <c r="FZZ116" s="364"/>
      <c r="GAA116" s="364"/>
      <c r="GAB116" s="364"/>
      <c r="GAC116" s="364"/>
      <c r="GAD116" s="364"/>
      <c r="GAE116" s="364"/>
      <c r="GAF116" s="364"/>
      <c r="GAG116" s="364"/>
      <c r="GAH116" s="364"/>
      <c r="GAI116" s="364"/>
      <c r="GAJ116" s="364"/>
      <c r="GAK116" s="364"/>
      <c r="GAL116" s="364"/>
      <c r="GAM116" s="364"/>
      <c r="GAN116" s="364"/>
      <c r="GAO116" s="364"/>
      <c r="GAP116" s="364"/>
      <c r="GAQ116" s="364"/>
      <c r="GAR116" s="364"/>
      <c r="GAS116" s="364"/>
      <c r="GAT116" s="364"/>
      <c r="GAU116" s="364"/>
      <c r="GAV116" s="364"/>
      <c r="GAW116" s="364"/>
      <c r="GAX116" s="364"/>
      <c r="GAY116" s="364"/>
      <c r="GAZ116" s="364"/>
      <c r="GBA116" s="364"/>
      <c r="GBB116" s="364"/>
      <c r="GBC116" s="364"/>
      <c r="GBD116" s="364"/>
      <c r="GBE116" s="364"/>
      <c r="GBF116" s="364"/>
      <c r="GBG116" s="364"/>
      <c r="GBH116" s="364"/>
      <c r="GBI116" s="364"/>
      <c r="GBJ116" s="364"/>
      <c r="GBK116" s="364"/>
      <c r="GBL116" s="364"/>
      <c r="GBM116" s="364"/>
      <c r="GBN116" s="364"/>
      <c r="GBO116" s="364"/>
      <c r="GBP116" s="364"/>
      <c r="GBQ116" s="364"/>
      <c r="GBR116" s="364"/>
      <c r="GBS116" s="364"/>
      <c r="GBT116" s="364"/>
      <c r="GBU116" s="364"/>
      <c r="GBV116" s="364"/>
      <c r="GBW116" s="364"/>
      <c r="GBX116" s="364"/>
      <c r="GBY116" s="364"/>
      <c r="GBZ116" s="364"/>
      <c r="GCA116" s="364"/>
      <c r="GCB116" s="364"/>
      <c r="GCC116" s="364"/>
      <c r="GCD116" s="364"/>
      <c r="GCE116" s="364"/>
      <c r="GCF116" s="364"/>
      <c r="GCG116" s="364"/>
      <c r="GCH116" s="364"/>
      <c r="GCI116" s="364"/>
      <c r="GCJ116" s="364"/>
      <c r="GCK116" s="364"/>
      <c r="GCL116" s="364"/>
      <c r="GCM116" s="364"/>
      <c r="GCN116" s="364"/>
      <c r="GCO116" s="364"/>
      <c r="GCP116" s="364"/>
      <c r="GCQ116" s="364"/>
      <c r="GCR116" s="364"/>
      <c r="GCS116" s="364"/>
      <c r="GCT116" s="364"/>
      <c r="GCU116" s="364"/>
      <c r="GCV116" s="364"/>
      <c r="GCW116" s="364"/>
      <c r="GCX116" s="364"/>
      <c r="GCY116" s="364"/>
      <c r="GCZ116" s="364"/>
      <c r="GDA116" s="364"/>
      <c r="GDB116" s="364"/>
      <c r="GDC116" s="364"/>
      <c r="GDD116" s="364"/>
      <c r="GDE116" s="364"/>
      <c r="GDF116" s="364"/>
      <c r="GDG116" s="364"/>
      <c r="GDH116" s="364"/>
      <c r="GDI116" s="364"/>
      <c r="GDJ116" s="364"/>
      <c r="GDK116" s="364"/>
      <c r="GDL116" s="364"/>
      <c r="GDM116" s="364"/>
      <c r="GDN116" s="364"/>
      <c r="GDO116" s="364"/>
      <c r="GDP116" s="364"/>
      <c r="GDQ116" s="364"/>
      <c r="GDR116" s="364"/>
      <c r="GDS116" s="364"/>
      <c r="GDT116" s="364"/>
      <c r="GDU116" s="364"/>
      <c r="GDV116" s="364"/>
      <c r="GDW116" s="364"/>
      <c r="GDX116" s="364"/>
      <c r="GDY116" s="364"/>
      <c r="GDZ116" s="364"/>
      <c r="GEA116" s="364"/>
      <c r="GEB116" s="364"/>
      <c r="GEC116" s="364"/>
      <c r="GED116" s="364"/>
      <c r="GEE116" s="364"/>
      <c r="GEF116" s="364"/>
      <c r="GEG116" s="364"/>
      <c r="GEH116" s="364"/>
      <c r="GEI116" s="364"/>
      <c r="GEJ116" s="364"/>
      <c r="GEK116" s="364"/>
      <c r="GEL116" s="364"/>
      <c r="GEM116" s="364"/>
      <c r="GEN116" s="364"/>
      <c r="GEO116" s="364"/>
      <c r="GEP116" s="364"/>
      <c r="GEQ116" s="364"/>
      <c r="GER116" s="364"/>
      <c r="GES116" s="364"/>
      <c r="GET116" s="364"/>
      <c r="GEU116" s="364"/>
      <c r="GEV116" s="364"/>
      <c r="GEW116" s="364"/>
      <c r="GEX116" s="364"/>
      <c r="GEY116" s="364"/>
      <c r="GEZ116" s="364"/>
      <c r="GFA116" s="364"/>
      <c r="GFB116" s="364"/>
      <c r="GFC116" s="364"/>
      <c r="GFD116" s="364"/>
      <c r="GFE116" s="364"/>
      <c r="GFF116" s="364"/>
      <c r="GFG116" s="364"/>
      <c r="GFH116" s="364"/>
      <c r="GFI116" s="364"/>
      <c r="GFJ116" s="364"/>
      <c r="GFK116" s="364"/>
      <c r="GFL116" s="364"/>
      <c r="GFM116" s="364"/>
      <c r="GFN116" s="364"/>
      <c r="GFO116" s="364"/>
      <c r="GFP116" s="364"/>
      <c r="GFQ116" s="364"/>
      <c r="GFR116" s="364"/>
      <c r="GFS116" s="364"/>
      <c r="GFT116" s="364"/>
      <c r="GFU116" s="364"/>
      <c r="GFV116" s="364"/>
      <c r="GFW116" s="364"/>
      <c r="GFX116" s="364"/>
      <c r="GFY116" s="364"/>
      <c r="GFZ116" s="364"/>
      <c r="GGA116" s="364"/>
      <c r="GGB116" s="364"/>
      <c r="GGC116" s="364"/>
      <c r="GGD116" s="364"/>
      <c r="GGE116" s="364"/>
      <c r="GGF116" s="364"/>
      <c r="GGG116" s="364"/>
      <c r="GGH116" s="364"/>
      <c r="GGI116" s="364"/>
      <c r="GGJ116" s="364"/>
      <c r="GGK116" s="364"/>
      <c r="GGL116" s="364"/>
      <c r="GGM116" s="364"/>
      <c r="GGN116" s="364"/>
      <c r="GGO116" s="364"/>
      <c r="GGP116" s="364"/>
      <c r="GGQ116" s="364"/>
      <c r="GGR116" s="364"/>
      <c r="GGS116" s="364"/>
      <c r="GGT116" s="364"/>
      <c r="GGU116" s="364"/>
      <c r="GGV116" s="364"/>
      <c r="GGW116" s="364"/>
      <c r="GGX116" s="364"/>
      <c r="GGY116" s="364"/>
      <c r="GGZ116" s="364"/>
      <c r="GHA116" s="364"/>
      <c r="GHB116" s="364"/>
      <c r="GHC116" s="364"/>
      <c r="GHD116" s="364"/>
      <c r="GHE116" s="364"/>
      <c r="GHF116" s="364"/>
      <c r="GHG116" s="364"/>
      <c r="GHH116" s="364"/>
      <c r="GHI116" s="364"/>
      <c r="GHJ116" s="364"/>
      <c r="GHK116" s="364"/>
      <c r="GHL116" s="364"/>
      <c r="GHM116" s="364"/>
      <c r="GHN116" s="364"/>
      <c r="GHO116" s="364"/>
      <c r="GHP116" s="364"/>
      <c r="GHQ116" s="364"/>
      <c r="GHR116" s="364"/>
      <c r="GHS116" s="364"/>
      <c r="GHT116" s="364"/>
      <c r="GHU116" s="364"/>
      <c r="GHV116" s="364"/>
      <c r="GHW116" s="364"/>
      <c r="GHX116" s="364"/>
      <c r="GHY116" s="364"/>
      <c r="GHZ116" s="364"/>
      <c r="GIA116" s="364"/>
      <c r="GIB116" s="364"/>
      <c r="GIC116" s="364"/>
      <c r="GID116" s="364"/>
      <c r="GIE116" s="364"/>
      <c r="GIF116" s="364"/>
      <c r="GIG116" s="364"/>
      <c r="GIH116" s="364"/>
      <c r="GII116" s="364"/>
      <c r="GIJ116" s="364"/>
      <c r="GIK116" s="364"/>
      <c r="GIL116" s="364"/>
      <c r="GIM116" s="364"/>
      <c r="GIN116" s="364"/>
      <c r="GIO116" s="364"/>
      <c r="GIP116" s="364"/>
      <c r="GIQ116" s="364"/>
      <c r="GIR116" s="364"/>
      <c r="GIS116" s="364"/>
      <c r="GIT116" s="364"/>
      <c r="GIU116" s="364"/>
      <c r="GIV116" s="364"/>
      <c r="GIW116" s="364"/>
      <c r="GIX116" s="364"/>
      <c r="GIY116" s="364"/>
      <c r="GIZ116" s="364"/>
      <c r="GJA116" s="364"/>
      <c r="GJB116" s="364"/>
      <c r="GJC116" s="364"/>
      <c r="GJD116" s="364"/>
      <c r="GJE116" s="364"/>
      <c r="GJF116" s="364"/>
      <c r="GJG116" s="364"/>
      <c r="GJH116" s="364"/>
      <c r="GJI116" s="364"/>
      <c r="GJJ116" s="364"/>
      <c r="GJK116" s="364"/>
      <c r="GJL116" s="364"/>
      <c r="GJM116" s="364"/>
      <c r="GJN116" s="364"/>
      <c r="GJO116" s="364"/>
      <c r="GJP116" s="364"/>
      <c r="GJQ116" s="364"/>
      <c r="GJR116" s="364"/>
      <c r="GJS116" s="364"/>
      <c r="GJT116" s="364"/>
      <c r="GJU116" s="364"/>
      <c r="GJV116" s="364"/>
      <c r="GJW116" s="364"/>
      <c r="GJX116" s="364"/>
      <c r="GJY116" s="364"/>
      <c r="GJZ116" s="364"/>
      <c r="GKA116" s="364"/>
      <c r="GKB116" s="364"/>
      <c r="GKC116" s="364"/>
      <c r="GKD116" s="364"/>
      <c r="GKE116" s="364"/>
      <c r="GKF116" s="364"/>
      <c r="GKG116" s="364"/>
      <c r="GKH116" s="364"/>
      <c r="GKI116" s="364"/>
      <c r="GKJ116" s="364"/>
      <c r="GKK116" s="364"/>
      <c r="GKL116" s="364"/>
      <c r="GKM116" s="364"/>
      <c r="GKN116" s="364"/>
      <c r="GKO116" s="364"/>
      <c r="GKP116" s="364"/>
      <c r="GKQ116" s="364"/>
      <c r="GKR116" s="364"/>
      <c r="GKS116" s="364"/>
      <c r="GKT116" s="364"/>
      <c r="GKU116" s="364"/>
      <c r="GKV116" s="364"/>
      <c r="GKW116" s="364"/>
      <c r="GKX116" s="364"/>
      <c r="GKY116" s="364"/>
      <c r="GKZ116" s="364"/>
      <c r="GLA116" s="364"/>
      <c r="GLB116" s="364"/>
      <c r="GLC116" s="364"/>
      <c r="GLD116" s="364"/>
      <c r="GLE116" s="364"/>
      <c r="GLF116" s="364"/>
      <c r="GLG116" s="364"/>
      <c r="GLH116" s="364"/>
      <c r="GLI116" s="364"/>
      <c r="GLJ116" s="364"/>
      <c r="GLK116" s="364"/>
      <c r="GLL116" s="364"/>
      <c r="GLM116" s="364"/>
      <c r="GLN116" s="364"/>
      <c r="GLO116" s="364"/>
      <c r="GLP116" s="364"/>
      <c r="GLQ116" s="364"/>
      <c r="GLR116" s="364"/>
      <c r="GLS116" s="364"/>
      <c r="GLT116" s="364"/>
      <c r="GLU116" s="364"/>
      <c r="GLV116" s="364"/>
      <c r="GLW116" s="364"/>
      <c r="GLX116" s="364"/>
      <c r="GLY116" s="364"/>
      <c r="GLZ116" s="364"/>
      <c r="GMA116" s="364"/>
      <c r="GMB116" s="364"/>
      <c r="GMC116" s="364"/>
      <c r="GMD116" s="364"/>
      <c r="GME116" s="364"/>
      <c r="GMF116" s="364"/>
      <c r="GMG116" s="364"/>
      <c r="GMH116" s="364"/>
      <c r="GMI116" s="364"/>
      <c r="GMJ116" s="364"/>
      <c r="GMK116" s="364"/>
      <c r="GML116" s="364"/>
      <c r="GMM116" s="364"/>
      <c r="GMN116" s="364"/>
      <c r="GMO116" s="364"/>
      <c r="GMP116" s="364"/>
      <c r="GMQ116" s="364"/>
      <c r="GMR116" s="364"/>
      <c r="GMS116" s="364"/>
      <c r="GMT116" s="364"/>
      <c r="GMU116" s="364"/>
      <c r="GMV116" s="364"/>
      <c r="GMW116" s="364"/>
      <c r="GMX116" s="364"/>
      <c r="GMY116" s="364"/>
      <c r="GMZ116" s="364"/>
      <c r="GNA116" s="364"/>
      <c r="GNB116" s="364"/>
      <c r="GNC116" s="364"/>
      <c r="GND116" s="364"/>
      <c r="GNE116" s="364"/>
      <c r="GNF116" s="364"/>
      <c r="GNG116" s="364"/>
      <c r="GNH116" s="364"/>
      <c r="GNI116" s="364"/>
      <c r="GNJ116" s="364"/>
      <c r="GNK116" s="364"/>
      <c r="GNL116" s="364"/>
      <c r="GNM116" s="364"/>
      <c r="GNN116" s="364"/>
      <c r="GNO116" s="364"/>
      <c r="GNP116" s="364"/>
      <c r="GNQ116" s="364"/>
      <c r="GNR116" s="364"/>
      <c r="GNS116" s="364"/>
      <c r="GNT116" s="364"/>
      <c r="GNU116" s="364"/>
      <c r="GNV116" s="364"/>
      <c r="GNW116" s="364"/>
      <c r="GNX116" s="364"/>
      <c r="GNY116" s="364"/>
      <c r="GNZ116" s="364"/>
      <c r="GOA116" s="364"/>
      <c r="GOB116" s="364"/>
      <c r="GOC116" s="364"/>
      <c r="GOD116" s="364"/>
      <c r="GOE116" s="364"/>
      <c r="GOF116" s="364"/>
      <c r="GOG116" s="364"/>
      <c r="GOH116" s="364"/>
      <c r="GOI116" s="364"/>
      <c r="GOJ116" s="364"/>
      <c r="GOK116" s="364"/>
      <c r="GOL116" s="364"/>
      <c r="GOM116" s="364"/>
      <c r="GON116" s="364"/>
      <c r="GOO116" s="364"/>
      <c r="GOP116" s="364"/>
      <c r="GOQ116" s="364"/>
      <c r="GOR116" s="364"/>
      <c r="GOS116" s="364"/>
      <c r="GOT116" s="364"/>
      <c r="GOU116" s="364"/>
      <c r="GOV116" s="364"/>
      <c r="GOW116" s="364"/>
      <c r="GOX116" s="364"/>
      <c r="GOY116" s="364"/>
      <c r="GOZ116" s="364"/>
      <c r="GPA116" s="364"/>
      <c r="GPB116" s="364"/>
      <c r="GPC116" s="364"/>
      <c r="GPD116" s="364"/>
      <c r="GPE116" s="364"/>
      <c r="GPF116" s="364"/>
      <c r="GPG116" s="364"/>
      <c r="GPH116" s="364"/>
      <c r="GPI116" s="364"/>
      <c r="GPJ116" s="364"/>
      <c r="GPK116" s="364"/>
      <c r="GPL116" s="364"/>
      <c r="GPM116" s="364"/>
      <c r="GPN116" s="364"/>
      <c r="GPO116" s="364"/>
      <c r="GPP116" s="364"/>
      <c r="GPQ116" s="364"/>
      <c r="GPR116" s="364"/>
      <c r="GPS116" s="364"/>
      <c r="GPT116" s="364"/>
      <c r="GPU116" s="364"/>
      <c r="GPV116" s="364"/>
      <c r="GPW116" s="364"/>
      <c r="GPX116" s="364"/>
      <c r="GPY116" s="364"/>
      <c r="GPZ116" s="364"/>
      <c r="GQA116" s="364"/>
      <c r="GQB116" s="364"/>
      <c r="GQC116" s="364"/>
      <c r="GQD116" s="364"/>
      <c r="GQE116" s="364"/>
      <c r="GQF116" s="364"/>
      <c r="GQG116" s="364"/>
      <c r="GQH116" s="364"/>
      <c r="GQI116" s="364"/>
      <c r="GQJ116" s="364"/>
      <c r="GQK116" s="364"/>
      <c r="GQL116" s="364"/>
      <c r="GQM116" s="364"/>
      <c r="GQN116" s="364"/>
      <c r="GQO116" s="364"/>
      <c r="GQP116" s="364"/>
      <c r="GQQ116" s="364"/>
      <c r="GQR116" s="364"/>
      <c r="GQS116" s="364"/>
      <c r="GQT116" s="364"/>
      <c r="GQU116" s="364"/>
      <c r="GQV116" s="364"/>
      <c r="GQW116" s="364"/>
      <c r="GQX116" s="364"/>
      <c r="GQY116" s="364"/>
      <c r="GQZ116" s="364"/>
      <c r="GRA116" s="364"/>
      <c r="GRB116" s="364"/>
      <c r="GRC116" s="364"/>
      <c r="GRD116" s="364"/>
      <c r="GRE116" s="364"/>
      <c r="GRF116" s="364"/>
      <c r="GRG116" s="364"/>
      <c r="GRH116" s="364"/>
      <c r="GRI116" s="364"/>
      <c r="GRJ116" s="364"/>
      <c r="GRK116" s="364"/>
      <c r="GRL116" s="364"/>
      <c r="GRM116" s="364"/>
      <c r="GRN116" s="364"/>
      <c r="GRO116" s="364"/>
      <c r="GRP116" s="364"/>
      <c r="GRQ116" s="364"/>
      <c r="GRR116" s="364"/>
      <c r="GRS116" s="364"/>
      <c r="GRT116" s="364"/>
      <c r="GRU116" s="364"/>
      <c r="GRV116" s="364"/>
      <c r="GRW116" s="364"/>
      <c r="GRX116" s="364"/>
      <c r="GRY116" s="364"/>
      <c r="GRZ116" s="364"/>
      <c r="GSA116" s="364"/>
      <c r="GSB116" s="364"/>
      <c r="GSC116" s="364"/>
      <c r="GSD116" s="364"/>
      <c r="GSE116" s="364"/>
      <c r="GSF116" s="364"/>
      <c r="GSG116" s="364"/>
      <c r="GSH116" s="364"/>
      <c r="GSI116" s="364"/>
      <c r="GSJ116" s="364"/>
      <c r="GSK116" s="364"/>
      <c r="GSL116" s="364"/>
      <c r="GSM116" s="364"/>
      <c r="GSN116" s="364"/>
      <c r="GSO116" s="364"/>
      <c r="GSP116" s="364"/>
      <c r="GSQ116" s="364"/>
      <c r="GSR116" s="364"/>
      <c r="GSS116" s="364"/>
      <c r="GST116" s="364"/>
      <c r="GSU116" s="364"/>
      <c r="GSV116" s="364"/>
      <c r="GSW116" s="364"/>
      <c r="GSX116" s="364"/>
      <c r="GSY116" s="364"/>
      <c r="GSZ116" s="364"/>
      <c r="GTA116" s="364"/>
      <c r="GTB116" s="364"/>
      <c r="GTC116" s="364"/>
      <c r="GTD116" s="364"/>
      <c r="GTE116" s="364"/>
      <c r="GTF116" s="364"/>
      <c r="GTG116" s="364"/>
      <c r="GTH116" s="364"/>
      <c r="GTI116" s="364"/>
      <c r="GTJ116" s="364"/>
      <c r="GTK116" s="364"/>
      <c r="GTL116" s="364"/>
      <c r="GTM116" s="364"/>
      <c r="GTN116" s="364"/>
      <c r="GTO116" s="364"/>
      <c r="GTP116" s="364"/>
      <c r="GTQ116" s="364"/>
      <c r="GTR116" s="364"/>
      <c r="GTS116" s="364"/>
      <c r="GTT116" s="364"/>
      <c r="GTU116" s="364"/>
      <c r="GTV116" s="364"/>
      <c r="GTW116" s="364"/>
      <c r="GTX116" s="364"/>
      <c r="GTY116" s="364"/>
      <c r="GTZ116" s="364"/>
      <c r="GUA116" s="364"/>
      <c r="GUB116" s="364"/>
      <c r="GUC116" s="364"/>
      <c r="GUD116" s="364"/>
      <c r="GUE116" s="364"/>
      <c r="GUF116" s="364"/>
      <c r="GUG116" s="364"/>
      <c r="GUH116" s="364"/>
      <c r="GUI116" s="364"/>
      <c r="GUJ116" s="364"/>
      <c r="GUK116" s="364"/>
      <c r="GUL116" s="364"/>
      <c r="GUM116" s="364"/>
      <c r="GUN116" s="364"/>
      <c r="GUO116" s="364"/>
      <c r="GUP116" s="364"/>
      <c r="GUQ116" s="364"/>
      <c r="GUR116" s="364"/>
      <c r="GUS116" s="364"/>
      <c r="GUT116" s="364"/>
      <c r="GUU116" s="364"/>
      <c r="GUV116" s="364"/>
      <c r="GUW116" s="364"/>
      <c r="GUX116" s="364"/>
      <c r="GUY116" s="364"/>
      <c r="GUZ116" s="364"/>
      <c r="GVA116" s="364"/>
      <c r="GVB116" s="364"/>
      <c r="GVC116" s="364"/>
      <c r="GVD116" s="364"/>
      <c r="GVE116" s="364"/>
      <c r="GVF116" s="364"/>
      <c r="GVG116" s="364"/>
      <c r="GVH116" s="364"/>
      <c r="GVI116" s="364"/>
      <c r="GVJ116" s="364"/>
      <c r="GVK116" s="364"/>
      <c r="GVL116" s="364"/>
      <c r="GVM116" s="364"/>
      <c r="GVN116" s="364"/>
      <c r="GVO116" s="364"/>
      <c r="GVP116" s="364"/>
      <c r="GVQ116" s="364"/>
      <c r="GVR116" s="364"/>
      <c r="GVS116" s="364"/>
      <c r="GVT116" s="364"/>
      <c r="GVU116" s="364"/>
      <c r="GVV116" s="364"/>
      <c r="GVW116" s="364"/>
      <c r="GVX116" s="364"/>
      <c r="GVY116" s="364"/>
      <c r="GVZ116" s="364"/>
      <c r="GWA116" s="364"/>
      <c r="GWB116" s="364"/>
      <c r="GWC116" s="364"/>
      <c r="GWD116" s="364"/>
      <c r="GWE116" s="364"/>
      <c r="GWF116" s="364"/>
      <c r="GWG116" s="364"/>
      <c r="GWH116" s="364"/>
      <c r="GWI116" s="364"/>
      <c r="GWJ116" s="364"/>
      <c r="GWK116" s="364"/>
      <c r="GWL116" s="364"/>
      <c r="GWM116" s="364"/>
      <c r="GWN116" s="364"/>
      <c r="GWO116" s="364"/>
      <c r="GWP116" s="364"/>
      <c r="GWQ116" s="364"/>
      <c r="GWR116" s="364"/>
      <c r="GWS116" s="364"/>
      <c r="GWT116" s="364"/>
      <c r="GWU116" s="364"/>
      <c r="GWV116" s="364"/>
      <c r="GWW116" s="364"/>
      <c r="GWX116" s="364"/>
      <c r="GWY116" s="364"/>
      <c r="GWZ116" s="364"/>
      <c r="GXA116" s="364"/>
      <c r="GXB116" s="364"/>
      <c r="GXC116" s="364"/>
      <c r="GXD116" s="364"/>
      <c r="GXE116" s="364"/>
      <c r="GXF116" s="364"/>
      <c r="GXG116" s="364"/>
      <c r="GXH116" s="364"/>
      <c r="GXI116" s="364"/>
      <c r="GXJ116" s="364"/>
      <c r="GXK116" s="364"/>
      <c r="GXL116" s="364"/>
      <c r="GXM116" s="364"/>
      <c r="GXN116" s="364"/>
      <c r="GXO116" s="364"/>
      <c r="GXP116" s="364"/>
      <c r="GXQ116" s="364"/>
      <c r="GXR116" s="364"/>
      <c r="GXS116" s="364"/>
      <c r="GXT116" s="364"/>
      <c r="GXU116" s="364"/>
      <c r="GXV116" s="364"/>
      <c r="GXW116" s="364"/>
      <c r="GXX116" s="364"/>
      <c r="GXY116" s="364"/>
      <c r="GXZ116" s="364"/>
      <c r="GYA116" s="364"/>
      <c r="GYB116" s="364"/>
      <c r="GYC116" s="364"/>
      <c r="GYD116" s="364"/>
      <c r="GYE116" s="364"/>
      <c r="GYF116" s="364"/>
      <c r="GYG116" s="364"/>
      <c r="GYH116" s="364"/>
      <c r="GYI116" s="364"/>
      <c r="GYJ116" s="364"/>
      <c r="GYK116" s="364"/>
      <c r="GYL116" s="364"/>
      <c r="GYM116" s="364"/>
      <c r="GYN116" s="364"/>
      <c r="GYO116" s="364"/>
      <c r="GYP116" s="364"/>
      <c r="GYQ116" s="364"/>
      <c r="GYR116" s="364"/>
      <c r="GYS116" s="364"/>
      <c r="GYT116" s="364"/>
      <c r="GYU116" s="364"/>
      <c r="GYV116" s="364"/>
      <c r="GYW116" s="364"/>
      <c r="GYX116" s="364"/>
      <c r="GYY116" s="364"/>
      <c r="GYZ116" s="364"/>
      <c r="GZA116" s="364"/>
      <c r="GZB116" s="364"/>
      <c r="GZC116" s="364"/>
      <c r="GZD116" s="364"/>
      <c r="GZE116" s="364"/>
      <c r="GZF116" s="364"/>
      <c r="GZG116" s="364"/>
      <c r="GZH116" s="364"/>
      <c r="GZI116" s="364"/>
      <c r="GZJ116" s="364"/>
      <c r="GZK116" s="364"/>
      <c r="GZL116" s="364"/>
      <c r="GZM116" s="364"/>
      <c r="GZN116" s="364"/>
      <c r="GZO116" s="364"/>
      <c r="GZP116" s="364"/>
      <c r="GZQ116" s="364"/>
      <c r="GZR116" s="364"/>
      <c r="GZS116" s="364"/>
      <c r="GZT116" s="364"/>
      <c r="GZU116" s="364"/>
      <c r="GZV116" s="364"/>
      <c r="GZW116" s="364"/>
      <c r="GZX116" s="364"/>
      <c r="GZY116" s="364"/>
      <c r="GZZ116" s="364"/>
      <c r="HAA116" s="364"/>
      <c r="HAB116" s="364"/>
      <c r="HAC116" s="364"/>
      <c r="HAD116" s="364"/>
      <c r="HAE116" s="364"/>
      <c r="HAF116" s="364"/>
      <c r="HAG116" s="364"/>
      <c r="HAH116" s="364"/>
      <c r="HAI116" s="364"/>
      <c r="HAJ116" s="364"/>
      <c r="HAK116" s="364"/>
      <c r="HAL116" s="364"/>
      <c r="HAM116" s="364"/>
      <c r="HAN116" s="364"/>
      <c r="HAO116" s="364"/>
      <c r="HAP116" s="364"/>
      <c r="HAQ116" s="364"/>
      <c r="HAR116" s="364"/>
      <c r="HAS116" s="364"/>
      <c r="HAT116" s="364"/>
      <c r="HAU116" s="364"/>
      <c r="HAV116" s="364"/>
      <c r="HAW116" s="364"/>
      <c r="HAX116" s="364"/>
      <c r="HAY116" s="364"/>
      <c r="HAZ116" s="364"/>
      <c r="HBA116" s="364"/>
      <c r="HBB116" s="364"/>
      <c r="HBC116" s="364"/>
      <c r="HBD116" s="364"/>
      <c r="HBE116" s="364"/>
      <c r="HBF116" s="364"/>
      <c r="HBG116" s="364"/>
      <c r="HBH116" s="364"/>
      <c r="HBI116" s="364"/>
      <c r="HBJ116" s="364"/>
      <c r="HBK116" s="364"/>
      <c r="HBL116" s="364"/>
      <c r="HBM116" s="364"/>
      <c r="HBN116" s="364"/>
      <c r="HBO116" s="364"/>
      <c r="HBP116" s="364"/>
      <c r="HBQ116" s="364"/>
      <c r="HBR116" s="364"/>
      <c r="HBS116" s="364"/>
      <c r="HBT116" s="364"/>
      <c r="HBU116" s="364"/>
      <c r="HBV116" s="364"/>
      <c r="HBW116" s="364"/>
      <c r="HBX116" s="364"/>
      <c r="HBY116" s="364"/>
      <c r="HBZ116" s="364"/>
      <c r="HCA116" s="364"/>
      <c r="HCB116" s="364"/>
      <c r="HCC116" s="364"/>
      <c r="HCD116" s="364"/>
      <c r="HCE116" s="364"/>
      <c r="HCF116" s="364"/>
      <c r="HCG116" s="364"/>
      <c r="HCH116" s="364"/>
      <c r="HCI116" s="364"/>
      <c r="HCJ116" s="364"/>
      <c r="HCK116" s="364"/>
      <c r="HCL116" s="364"/>
      <c r="HCM116" s="364"/>
      <c r="HCN116" s="364"/>
      <c r="HCO116" s="364"/>
      <c r="HCP116" s="364"/>
      <c r="HCQ116" s="364"/>
      <c r="HCR116" s="364"/>
      <c r="HCS116" s="364"/>
      <c r="HCT116" s="364"/>
      <c r="HCU116" s="364"/>
      <c r="HCV116" s="364"/>
      <c r="HCW116" s="364"/>
      <c r="HCX116" s="364"/>
      <c r="HCY116" s="364"/>
      <c r="HCZ116" s="364"/>
      <c r="HDA116" s="364"/>
      <c r="HDB116" s="364"/>
      <c r="HDC116" s="364"/>
      <c r="HDD116" s="364"/>
      <c r="HDE116" s="364"/>
      <c r="HDF116" s="364"/>
      <c r="HDG116" s="364"/>
      <c r="HDH116" s="364"/>
      <c r="HDI116" s="364"/>
      <c r="HDJ116" s="364"/>
      <c r="HDK116" s="364"/>
      <c r="HDL116" s="364"/>
      <c r="HDM116" s="364"/>
      <c r="HDN116" s="364"/>
      <c r="HDO116" s="364"/>
      <c r="HDP116" s="364"/>
      <c r="HDQ116" s="364"/>
      <c r="HDR116" s="364"/>
      <c r="HDS116" s="364"/>
      <c r="HDT116" s="364"/>
      <c r="HDU116" s="364"/>
      <c r="HDV116" s="364"/>
      <c r="HDW116" s="364"/>
      <c r="HDX116" s="364"/>
      <c r="HDY116" s="364"/>
      <c r="HDZ116" s="364"/>
      <c r="HEA116" s="364"/>
      <c r="HEB116" s="364"/>
      <c r="HEC116" s="364"/>
      <c r="HED116" s="364"/>
      <c r="HEE116" s="364"/>
      <c r="HEF116" s="364"/>
      <c r="HEG116" s="364"/>
      <c r="HEH116" s="364"/>
      <c r="HEI116" s="364"/>
      <c r="HEJ116" s="364"/>
      <c r="HEK116" s="364"/>
      <c r="HEL116" s="364"/>
      <c r="HEM116" s="364"/>
      <c r="HEN116" s="364"/>
      <c r="HEO116" s="364"/>
      <c r="HEP116" s="364"/>
      <c r="HEQ116" s="364"/>
      <c r="HER116" s="364"/>
      <c r="HES116" s="364"/>
      <c r="HET116" s="364"/>
      <c r="HEU116" s="364"/>
      <c r="HEV116" s="364"/>
      <c r="HEW116" s="364"/>
      <c r="HEX116" s="364"/>
      <c r="HEY116" s="364"/>
      <c r="HEZ116" s="364"/>
      <c r="HFA116" s="364"/>
      <c r="HFB116" s="364"/>
      <c r="HFC116" s="364"/>
      <c r="HFD116" s="364"/>
      <c r="HFE116" s="364"/>
      <c r="HFF116" s="364"/>
      <c r="HFG116" s="364"/>
      <c r="HFH116" s="364"/>
      <c r="HFI116" s="364"/>
      <c r="HFJ116" s="364"/>
      <c r="HFK116" s="364"/>
      <c r="HFL116" s="364"/>
      <c r="HFM116" s="364"/>
      <c r="HFN116" s="364"/>
      <c r="HFO116" s="364"/>
      <c r="HFP116" s="364"/>
      <c r="HFQ116" s="364"/>
      <c r="HFR116" s="364"/>
      <c r="HFS116" s="364"/>
      <c r="HFT116" s="364"/>
      <c r="HFU116" s="364"/>
      <c r="HFV116" s="364"/>
      <c r="HFW116" s="364"/>
      <c r="HFX116" s="364"/>
      <c r="HFY116" s="364"/>
      <c r="HFZ116" s="364"/>
      <c r="HGA116" s="364"/>
      <c r="HGB116" s="364"/>
      <c r="HGC116" s="364"/>
      <c r="HGD116" s="364"/>
      <c r="HGE116" s="364"/>
      <c r="HGF116" s="364"/>
      <c r="HGG116" s="364"/>
      <c r="HGH116" s="364"/>
      <c r="HGI116" s="364"/>
      <c r="HGJ116" s="364"/>
      <c r="HGK116" s="364"/>
      <c r="HGL116" s="364"/>
      <c r="HGM116" s="364"/>
      <c r="HGN116" s="364"/>
      <c r="HGO116" s="364"/>
      <c r="HGP116" s="364"/>
      <c r="HGQ116" s="364"/>
      <c r="HGR116" s="364"/>
      <c r="HGS116" s="364"/>
      <c r="HGT116" s="364"/>
      <c r="HGU116" s="364"/>
      <c r="HGV116" s="364"/>
      <c r="HGW116" s="364"/>
      <c r="HGX116" s="364"/>
      <c r="HGY116" s="364"/>
      <c r="HGZ116" s="364"/>
      <c r="HHA116" s="364"/>
      <c r="HHB116" s="364"/>
      <c r="HHC116" s="364"/>
      <c r="HHD116" s="364"/>
      <c r="HHE116" s="364"/>
      <c r="HHF116" s="364"/>
      <c r="HHG116" s="364"/>
      <c r="HHH116" s="364"/>
      <c r="HHI116" s="364"/>
      <c r="HHJ116" s="364"/>
      <c r="HHK116" s="364"/>
      <c r="HHL116" s="364"/>
      <c r="HHM116" s="364"/>
      <c r="HHN116" s="364"/>
      <c r="HHO116" s="364"/>
      <c r="HHP116" s="364"/>
      <c r="HHQ116" s="364"/>
      <c r="HHR116" s="364"/>
      <c r="HHS116" s="364"/>
      <c r="HHT116" s="364"/>
      <c r="HHU116" s="364"/>
      <c r="HHV116" s="364"/>
      <c r="HHW116" s="364"/>
      <c r="HHX116" s="364"/>
      <c r="HHY116" s="364"/>
      <c r="HHZ116" s="364"/>
      <c r="HIA116" s="364"/>
      <c r="HIB116" s="364"/>
      <c r="HIC116" s="364"/>
      <c r="HID116" s="364"/>
      <c r="HIE116" s="364"/>
      <c r="HIF116" s="364"/>
      <c r="HIG116" s="364"/>
      <c r="HIH116" s="364"/>
      <c r="HII116" s="364"/>
      <c r="HIJ116" s="364"/>
      <c r="HIK116" s="364"/>
      <c r="HIL116" s="364"/>
      <c r="HIM116" s="364"/>
      <c r="HIN116" s="364"/>
      <c r="HIO116" s="364"/>
      <c r="HIP116" s="364"/>
      <c r="HIQ116" s="364"/>
      <c r="HIR116" s="364"/>
      <c r="HIS116" s="364"/>
      <c r="HIT116" s="364"/>
      <c r="HIU116" s="364"/>
      <c r="HIV116" s="364"/>
      <c r="HIW116" s="364"/>
      <c r="HIX116" s="364"/>
      <c r="HIY116" s="364"/>
      <c r="HIZ116" s="364"/>
      <c r="HJA116" s="364"/>
      <c r="HJB116" s="364"/>
      <c r="HJC116" s="364"/>
      <c r="HJD116" s="364"/>
      <c r="HJE116" s="364"/>
      <c r="HJF116" s="364"/>
      <c r="HJG116" s="364"/>
      <c r="HJH116" s="364"/>
      <c r="HJI116" s="364"/>
      <c r="HJJ116" s="364"/>
      <c r="HJK116" s="364"/>
      <c r="HJL116" s="364"/>
      <c r="HJM116" s="364"/>
      <c r="HJN116" s="364"/>
      <c r="HJO116" s="364"/>
      <c r="HJP116" s="364"/>
      <c r="HJQ116" s="364"/>
      <c r="HJR116" s="364"/>
      <c r="HJS116" s="364"/>
      <c r="HJT116" s="364"/>
      <c r="HJU116" s="364"/>
      <c r="HJV116" s="364"/>
      <c r="HJW116" s="364"/>
      <c r="HJX116" s="364"/>
      <c r="HJY116" s="364"/>
      <c r="HJZ116" s="364"/>
      <c r="HKA116" s="364"/>
      <c r="HKB116" s="364"/>
      <c r="HKC116" s="364"/>
      <c r="HKD116" s="364"/>
      <c r="HKE116" s="364"/>
      <c r="HKF116" s="364"/>
      <c r="HKG116" s="364"/>
      <c r="HKH116" s="364"/>
      <c r="HKI116" s="364"/>
      <c r="HKJ116" s="364"/>
      <c r="HKK116" s="364"/>
      <c r="HKL116" s="364"/>
      <c r="HKM116" s="364"/>
      <c r="HKN116" s="364"/>
      <c r="HKO116" s="364"/>
      <c r="HKP116" s="364"/>
      <c r="HKQ116" s="364"/>
      <c r="HKR116" s="364"/>
      <c r="HKS116" s="364"/>
      <c r="HKT116" s="364"/>
      <c r="HKU116" s="364"/>
      <c r="HKV116" s="364"/>
      <c r="HKW116" s="364"/>
      <c r="HKX116" s="364"/>
      <c r="HKY116" s="364"/>
      <c r="HKZ116" s="364"/>
      <c r="HLA116" s="364"/>
      <c r="HLB116" s="364"/>
      <c r="HLC116" s="364"/>
      <c r="HLD116" s="364"/>
      <c r="HLE116" s="364"/>
      <c r="HLF116" s="364"/>
      <c r="HLG116" s="364"/>
      <c r="HLH116" s="364"/>
      <c r="HLI116" s="364"/>
      <c r="HLJ116" s="364"/>
      <c r="HLK116" s="364"/>
      <c r="HLL116" s="364"/>
      <c r="HLM116" s="364"/>
      <c r="HLN116" s="364"/>
      <c r="HLO116" s="364"/>
      <c r="HLP116" s="364"/>
      <c r="HLQ116" s="364"/>
      <c r="HLR116" s="364"/>
      <c r="HLS116" s="364"/>
      <c r="HLT116" s="364"/>
      <c r="HLU116" s="364"/>
      <c r="HLV116" s="364"/>
      <c r="HLW116" s="364"/>
      <c r="HLX116" s="364"/>
      <c r="HLY116" s="364"/>
      <c r="HLZ116" s="364"/>
      <c r="HMA116" s="364"/>
      <c r="HMB116" s="364"/>
      <c r="HMC116" s="364"/>
      <c r="HMD116" s="364"/>
      <c r="HME116" s="364"/>
      <c r="HMF116" s="364"/>
      <c r="HMG116" s="364"/>
      <c r="HMH116" s="364"/>
      <c r="HMI116" s="364"/>
      <c r="HMJ116" s="364"/>
      <c r="HMK116" s="364"/>
      <c r="HML116" s="364"/>
      <c r="HMM116" s="364"/>
      <c r="HMN116" s="364"/>
      <c r="HMO116" s="364"/>
      <c r="HMP116" s="364"/>
      <c r="HMQ116" s="364"/>
      <c r="HMR116" s="364"/>
      <c r="HMS116" s="364"/>
      <c r="HMT116" s="364"/>
      <c r="HMU116" s="364"/>
      <c r="HMV116" s="364"/>
      <c r="HMW116" s="364"/>
      <c r="HMX116" s="364"/>
      <c r="HMY116" s="364"/>
      <c r="HMZ116" s="364"/>
      <c r="HNA116" s="364"/>
      <c r="HNB116" s="364"/>
      <c r="HNC116" s="364"/>
      <c r="HND116" s="364"/>
      <c r="HNE116" s="364"/>
      <c r="HNF116" s="364"/>
      <c r="HNG116" s="364"/>
      <c r="HNH116" s="364"/>
      <c r="HNI116" s="364"/>
      <c r="HNJ116" s="364"/>
      <c r="HNK116" s="364"/>
      <c r="HNL116" s="364"/>
      <c r="HNM116" s="364"/>
      <c r="HNN116" s="364"/>
      <c r="HNO116" s="364"/>
      <c r="HNP116" s="364"/>
      <c r="HNQ116" s="364"/>
      <c r="HNR116" s="364"/>
      <c r="HNS116" s="364"/>
      <c r="HNT116" s="364"/>
      <c r="HNU116" s="364"/>
      <c r="HNV116" s="364"/>
      <c r="HNW116" s="364"/>
      <c r="HNX116" s="364"/>
      <c r="HNY116" s="364"/>
      <c r="HNZ116" s="364"/>
      <c r="HOA116" s="364"/>
      <c r="HOB116" s="364"/>
      <c r="HOC116" s="364"/>
      <c r="HOD116" s="364"/>
      <c r="HOE116" s="364"/>
      <c r="HOF116" s="364"/>
      <c r="HOG116" s="364"/>
      <c r="HOH116" s="364"/>
      <c r="HOI116" s="364"/>
      <c r="HOJ116" s="364"/>
      <c r="HOK116" s="364"/>
      <c r="HOL116" s="364"/>
      <c r="HOM116" s="364"/>
      <c r="HON116" s="364"/>
      <c r="HOO116" s="364"/>
      <c r="HOP116" s="364"/>
      <c r="HOQ116" s="364"/>
      <c r="HOR116" s="364"/>
      <c r="HOS116" s="364"/>
      <c r="HOT116" s="364"/>
      <c r="HOU116" s="364"/>
      <c r="HOV116" s="364"/>
      <c r="HOW116" s="364"/>
      <c r="HOX116" s="364"/>
      <c r="HOY116" s="364"/>
      <c r="HOZ116" s="364"/>
      <c r="HPA116" s="364"/>
      <c r="HPB116" s="364"/>
      <c r="HPC116" s="364"/>
      <c r="HPD116" s="364"/>
      <c r="HPE116" s="364"/>
      <c r="HPF116" s="364"/>
      <c r="HPG116" s="364"/>
      <c r="HPH116" s="364"/>
      <c r="HPI116" s="364"/>
      <c r="HPJ116" s="364"/>
      <c r="HPK116" s="364"/>
      <c r="HPL116" s="364"/>
      <c r="HPM116" s="364"/>
      <c r="HPN116" s="364"/>
      <c r="HPO116" s="364"/>
      <c r="HPP116" s="364"/>
      <c r="HPQ116" s="364"/>
      <c r="HPR116" s="364"/>
      <c r="HPS116" s="364"/>
      <c r="HPT116" s="364"/>
      <c r="HPU116" s="364"/>
      <c r="HPV116" s="364"/>
      <c r="HPW116" s="364"/>
      <c r="HPX116" s="364"/>
      <c r="HPY116" s="364"/>
      <c r="HPZ116" s="364"/>
      <c r="HQA116" s="364"/>
      <c r="HQB116" s="364"/>
      <c r="HQC116" s="364"/>
      <c r="HQD116" s="364"/>
      <c r="HQE116" s="364"/>
      <c r="HQF116" s="364"/>
      <c r="HQG116" s="364"/>
      <c r="HQH116" s="364"/>
      <c r="HQI116" s="364"/>
      <c r="HQJ116" s="364"/>
      <c r="HQK116" s="364"/>
      <c r="HQL116" s="364"/>
      <c r="HQM116" s="364"/>
      <c r="HQN116" s="364"/>
      <c r="HQO116" s="364"/>
      <c r="HQP116" s="364"/>
      <c r="HQQ116" s="364"/>
      <c r="HQR116" s="364"/>
      <c r="HQS116" s="364"/>
      <c r="HQT116" s="364"/>
      <c r="HQU116" s="364"/>
      <c r="HQV116" s="364"/>
      <c r="HQW116" s="364"/>
      <c r="HQX116" s="364"/>
      <c r="HQY116" s="364"/>
      <c r="HQZ116" s="364"/>
      <c r="HRA116" s="364"/>
      <c r="HRB116" s="364"/>
      <c r="HRC116" s="364"/>
      <c r="HRD116" s="364"/>
      <c r="HRE116" s="364"/>
      <c r="HRF116" s="364"/>
      <c r="HRG116" s="364"/>
      <c r="HRH116" s="364"/>
      <c r="HRI116" s="364"/>
      <c r="HRJ116" s="364"/>
      <c r="HRK116" s="364"/>
      <c r="HRL116" s="364"/>
      <c r="HRM116" s="364"/>
      <c r="HRN116" s="364"/>
      <c r="HRO116" s="364"/>
      <c r="HRP116" s="364"/>
      <c r="HRQ116" s="364"/>
      <c r="HRR116" s="364"/>
      <c r="HRS116" s="364"/>
      <c r="HRT116" s="364"/>
      <c r="HRU116" s="364"/>
      <c r="HRV116" s="364"/>
      <c r="HRW116" s="364"/>
      <c r="HRX116" s="364"/>
      <c r="HRY116" s="364"/>
      <c r="HRZ116" s="364"/>
      <c r="HSA116" s="364"/>
      <c r="HSB116" s="364"/>
      <c r="HSC116" s="364"/>
      <c r="HSD116" s="364"/>
      <c r="HSE116" s="364"/>
      <c r="HSF116" s="364"/>
      <c r="HSG116" s="364"/>
      <c r="HSH116" s="364"/>
      <c r="HSI116" s="364"/>
      <c r="HSJ116" s="364"/>
      <c r="HSK116" s="364"/>
      <c r="HSL116" s="364"/>
      <c r="HSM116" s="364"/>
      <c r="HSN116" s="364"/>
      <c r="HSO116" s="364"/>
      <c r="HSP116" s="364"/>
      <c r="HSQ116" s="364"/>
      <c r="HSR116" s="364"/>
      <c r="HSS116" s="364"/>
      <c r="HST116" s="364"/>
      <c r="HSU116" s="364"/>
      <c r="HSV116" s="364"/>
      <c r="HSW116" s="364"/>
      <c r="HSX116" s="364"/>
      <c r="HSY116" s="364"/>
      <c r="HSZ116" s="364"/>
      <c r="HTA116" s="364"/>
      <c r="HTB116" s="364"/>
      <c r="HTC116" s="364"/>
      <c r="HTD116" s="364"/>
      <c r="HTE116" s="364"/>
      <c r="HTF116" s="364"/>
      <c r="HTG116" s="364"/>
      <c r="HTH116" s="364"/>
      <c r="HTI116" s="364"/>
      <c r="HTJ116" s="364"/>
      <c r="HTK116" s="364"/>
      <c r="HTL116" s="364"/>
      <c r="HTM116" s="364"/>
      <c r="HTN116" s="364"/>
      <c r="HTO116" s="364"/>
      <c r="HTP116" s="364"/>
      <c r="HTQ116" s="364"/>
      <c r="HTR116" s="364"/>
      <c r="HTS116" s="364"/>
      <c r="HTT116" s="364"/>
      <c r="HTU116" s="364"/>
      <c r="HTV116" s="364"/>
      <c r="HTW116" s="364"/>
      <c r="HTX116" s="364"/>
      <c r="HTY116" s="364"/>
      <c r="HTZ116" s="364"/>
      <c r="HUA116" s="364"/>
      <c r="HUB116" s="364"/>
      <c r="HUC116" s="364"/>
      <c r="HUD116" s="364"/>
      <c r="HUE116" s="364"/>
      <c r="HUF116" s="364"/>
      <c r="HUG116" s="364"/>
      <c r="HUH116" s="364"/>
      <c r="HUI116" s="364"/>
      <c r="HUJ116" s="364"/>
      <c r="HUK116" s="364"/>
      <c r="HUL116" s="364"/>
      <c r="HUM116" s="364"/>
      <c r="HUN116" s="364"/>
      <c r="HUO116" s="364"/>
      <c r="HUP116" s="364"/>
      <c r="HUQ116" s="364"/>
      <c r="HUR116" s="364"/>
      <c r="HUS116" s="364"/>
      <c r="HUT116" s="364"/>
      <c r="HUU116" s="364"/>
      <c r="HUV116" s="364"/>
      <c r="HUW116" s="364"/>
      <c r="HUX116" s="364"/>
      <c r="HUY116" s="364"/>
      <c r="HUZ116" s="364"/>
      <c r="HVA116" s="364"/>
      <c r="HVB116" s="364"/>
      <c r="HVC116" s="364"/>
      <c r="HVD116" s="364"/>
      <c r="HVE116" s="364"/>
      <c r="HVF116" s="364"/>
      <c r="HVG116" s="364"/>
      <c r="HVH116" s="364"/>
      <c r="HVI116" s="364"/>
      <c r="HVJ116" s="364"/>
      <c r="HVK116" s="364"/>
      <c r="HVL116" s="364"/>
      <c r="HVM116" s="364"/>
      <c r="HVN116" s="364"/>
      <c r="HVO116" s="364"/>
      <c r="HVP116" s="364"/>
      <c r="HVQ116" s="364"/>
      <c r="HVR116" s="364"/>
      <c r="HVS116" s="364"/>
      <c r="HVT116" s="364"/>
      <c r="HVU116" s="364"/>
      <c r="HVV116" s="364"/>
      <c r="HVW116" s="364"/>
      <c r="HVX116" s="364"/>
      <c r="HVY116" s="364"/>
      <c r="HVZ116" s="364"/>
      <c r="HWA116" s="364"/>
      <c r="HWB116" s="364"/>
      <c r="HWC116" s="364"/>
      <c r="HWD116" s="364"/>
      <c r="HWE116" s="364"/>
      <c r="HWF116" s="364"/>
      <c r="HWG116" s="364"/>
      <c r="HWH116" s="364"/>
      <c r="HWI116" s="364"/>
      <c r="HWJ116" s="364"/>
      <c r="HWK116" s="364"/>
      <c r="HWL116" s="364"/>
      <c r="HWM116" s="364"/>
      <c r="HWN116" s="364"/>
      <c r="HWO116" s="364"/>
      <c r="HWP116" s="364"/>
      <c r="HWQ116" s="364"/>
      <c r="HWR116" s="364"/>
      <c r="HWS116" s="364"/>
      <c r="HWT116" s="364"/>
      <c r="HWU116" s="364"/>
      <c r="HWV116" s="364"/>
      <c r="HWW116" s="364"/>
      <c r="HWX116" s="364"/>
      <c r="HWY116" s="364"/>
      <c r="HWZ116" s="364"/>
      <c r="HXA116" s="364"/>
      <c r="HXB116" s="364"/>
      <c r="HXC116" s="364"/>
      <c r="HXD116" s="364"/>
      <c r="HXE116" s="364"/>
      <c r="HXF116" s="364"/>
      <c r="HXG116" s="364"/>
      <c r="HXH116" s="364"/>
      <c r="HXI116" s="364"/>
      <c r="HXJ116" s="364"/>
      <c r="HXK116" s="364"/>
      <c r="HXL116" s="364"/>
      <c r="HXM116" s="364"/>
      <c r="HXN116" s="364"/>
      <c r="HXO116" s="364"/>
      <c r="HXP116" s="364"/>
      <c r="HXQ116" s="364"/>
      <c r="HXR116" s="364"/>
      <c r="HXS116" s="364"/>
      <c r="HXT116" s="364"/>
      <c r="HXU116" s="364"/>
      <c r="HXV116" s="364"/>
      <c r="HXW116" s="364"/>
      <c r="HXX116" s="364"/>
      <c r="HXY116" s="364"/>
      <c r="HXZ116" s="364"/>
      <c r="HYA116" s="364"/>
      <c r="HYB116" s="364"/>
      <c r="HYC116" s="364"/>
      <c r="HYD116" s="364"/>
      <c r="HYE116" s="364"/>
      <c r="HYF116" s="364"/>
      <c r="HYG116" s="364"/>
      <c r="HYH116" s="364"/>
      <c r="HYI116" s="364"/>
      <c r="HYJ116" s="364"/>
      <c r="HYK116" s="364"/>
      <c r="HYL116" s="364"/>
      <c r="HYM116" s="364"/>
      <c r="HYN116" s="364"/>
      <c r="HYO116" s="364"/>
      <c r="HYP116" s="364"/>
      <c r="HYQ116" s="364"/>
      <c r="HYR116" s="364"/>
      <c r="HYS116" s="364"/>
      <c r="HYT116" s="364"/>
      <c r="HYU116" s="364"/>
      <c r="HYV116" s="364"/>
      <c r="HYW116" s="364"/>
      <c r="HYX116" s="364"/>
      <c r="HYY116" s="364"/>
      <c r="HYZ116" s="364"/>
      <c r="HZA116" s="364"/>
      <c r="HZB116" s="364"/>
      <c r="HZC116" s="364"/>
      <c r="HZD116" s="364"/>
      <c r="HZE116" s="364"/>
      <c r="HZF116" s="364"/>
      <c r="HZG116" s="364"/>
      <c r="HZH116" s="364"/>
      <c r="HZI116" s="364"/>
      <c r="HZJ116" s="364"/>
      <c r="HZK116" s="364"/>
      <c r="HZL116" s="364"/>
      <c r="HZM116" s="364"/>
      <c r="HZN116" s="364"/>
      <c r="HZO116" s="364"/>
      <c r="HZP116" s="364"/>
      <c r="HZQ116" s="364"/>
      <c r="HZR116" s="364"/>
      <c r="HZS116" s="364"/>
      <c r="HZT116" s="364"/>
      <c r="HZU116" s="364"/>
      <c r="HZV116" s="364"/>
      <c r="HZW116" s="364"/>
      <c r="HZX116" s="364"/>
      <c r="HZY116" s="364"/>
      <c r="HZZ116" s="364"/>
      <c r="IAA116" s="364"/>
      <c r="IAB116" s="364"/>
      <c r="IAC116" s="364"/>
      <c r="IAD116" s="364"/>
      <c r="IAE116" s="364"/>
      <c r="IAF116" s="364"/>
      <c r="IAG116" s="364"/>
      <c r="IAH116" s="364"/>
      <c r="IAI116" s="364"/>
      <c r="IAJ116" s="364"/>
      <c r="IAK116" s="364"/>
      <c r="IAL116" s="364"/>
      <c r="IAM116" s="364"/>
      <c r="IAN116" s="364"/>
      <c r="IAO116" s="364"/>
      <c r="IAP116" s="364"/>
      <c r="IAQ116" s="364"/>
      <c r="IAR116" s="364"/>
      <c r="IAS116" s="364"/>
      <c r="IAT116" s="364"/>
      <c r="IAU116" s="364"/>
      <c r="IAV116" s="364"/>
      <c r="IAW116" s="364"/>
      <c r="IAX116" s="364"/>
      <c r="IAY116" s="364"/>
      <c r="IAZ116" s="364"/>
      <c r="IBA116" s="364"/>
      <c r="IBB116" s="364"/>
      <c r="IBC116" s="364"/>
      <c r="IBD116" s="364"/>
      <c r="IBE116" s="364"/>
      <c r="IBF116" s="364"/>
      <c r="IBG116" s="364"/>
      <c r="IBH116" s="364"/>
      <c r="IBI116" s="364"/>
      <c r="IBJ116" s="364"/>
      <c r="IBK116" s="364"/>
      <c r="IBL116" s="364"/>
      <c r="IBM116" s="364"/>
      <c r="IBN116" s="364"/>
      <c r="IBO116" s="364"/>
      <c r="IBP116" s="364"/>
      <c r="IBQ116" s="364"/>
      <c r="IBR116" s="364"/>
      <c r="IBS116" s="364"/>
      <c r="IBT116" s="364"/>
      <c r="IBU116" s="364"/>
      <c r="IBV116" s="364"/>
      <c r="IBW116" s="364"/>
      <c r="IBX116" s="364"/>
      <c r="IBY116" s="364"/>
      <c r="IBZ116" s="364"/>
      <c r="ICA116" s="364"/>
      <c r="ICB116" s="364"/>
      <c r="ICC116" s="364"/>
      <c r="ICD116" s="364"/>
      <c r="ICE116" s="364"/>
      <c r="ICF116" s="364"/>
      <c r="ICG116" s="364"/>
      <c r="ICH116" s="364"/>
      <c r="ICI116" s="364"/>
      <c r="ICJ116" s="364"/>
      <c r="ICK116" s="364"/>
      <c r="ICL116" s="364"/>
      <c r="ICM116" s="364"/>
      <c r="ICN116" s="364"/>
      <c r="ICO116" s="364"/>
      <c r="ICP116" s="364"/>
      <c r="ICQ116" s="364"/>
      <c r="ICR116" s="364"/>
      <c r="ICS116" s="364"/>
      <c r="ICT116" s="364"/>
      <c r="ICU116" s="364"/>
      <c r="ICV116" s="364"/>
      <c r="ICW116" s="364"/>
      <c r="ICX116" s="364"/>
      <c r="ICY116" s="364"/>
      <c r="ICZ116" s="364"/>
      <c r="IDA116" s="364"/>
      <c r="IDB116" s="364"/>
      <c r="IDC116" s="364"/>
      <c r="IDD116" s="364"/>
      <c r="IDE116" s="364"/>
      <c r="IDF116" s="364"/>
      <c r="IDG116" s="364"/>
      <c r="IDH116" s="364"/>
      <c r="IDI116" s="364"/>
      <c r="IDJ116" s="364"/>
      <c r="IDK116" s="364"/>
      <c r="IDL116" s="364"/>
      <c r="IDM116" s="364"/>
      <c r="IDN116" s="364"/>
      <c r="IDO116" s="364"/>
      <c r="IDP116" s="364"/>
      <c r="IDQ116" s="364"/>
      <c r="IDR116" s="364"/>
      <c r="IDS116" s="364"/>
      <c r="IDT116" s="364"/>
      <c r="IDU116" s="364"/>
      <c r="IDV116" s="364"/>
      <c r="IDW116" s="364"/>
      <c r="IDX116" s="364"/>
      <c r="IDY116" s="364"/>
      <c r="IDZ116" s="364"/>
      <c r="IEA116" s="364"/>
      <c r="IEB116" s="364"/>
      <c r="IEC116" s="364"/>
      <c r="IED116" s="364"/>
      <c r="IEE116" s="364"/>
      <c r="IEF116" s="364"/>
      <c r="IEG116" s="364"/>
      <c r="IEH116" s="364"/>
      <c r="IEI116" s="364"/>
      <c r="IEJ116" s="364"/>
      <c r="IEK116" s="364"/>
      <c r="IEL116" s="364"/>
      <c r="IEM116" s="364"/>
      <c r="IEN116" s="364"/>
      <c r="IEO116" s="364"/>
      <c r="IEP116" s="364"/>
      <c r="IEQ116" s="364"/>
      <c r="IER116" s="364"/>
      <c r="IES116" s="364"/>
      <c r="IET116" s="364"/>
      <c r="IEU116" s="364"/>
      <c r="IEV116" s="364"/>
      <c r="IEW116" s="364"/>
      <c r="IEX116" s="364"/>
      <c r="IEY116" s="364"/>
      <c r="IEZ116" s="364"/>
      <c r="IFA116" s="364"/>
      <c r="IFB116" s="364"/>
      <c r="IFC116" s="364"/>
      <c r="IFD116" s="364"/>
      <c r="IFE116" s="364"/>
      <c r="IFF116" s="364"/>
      <c r="IFG116" s="364"/>
      <c r="IFH116" s="364"/>
      <c r="IFI116" s="364"/>
      <c r="IFJ116" s="364"/>
      <c r="IFK116" s="364"/>
      <c r="IFL116" s="364"/>
      <c r="IFM116" s="364"/>
      <c r="IFN116" s="364"/>
      <c r="IFO116" s="364"/>
      <c r="IFP116" s="364"/>
      <c r="IFQ116" s="364"/>
      <c r="IFR116" s="364"/>
      <c r="IFS116" s="364"/>
      <c r="IFT116" s="364"/>
      <c r="IFU116" s="364"/>
      <c r="IFV116" s="364"/>
      <c r="IFW116" s="364"/>
      <c r="IFX116" s="364"/>
      <c r="IFY116" s="364"/>
      <c r="IFZ116" s="364"/>
      <c r="IGA116" s="364"/>
      <c r="IGB116" s="364"/>
      <c r="IGC116" s="364"/>
      <c r="IGD116" s="364"/>
      <c r="IGE116" s="364"/>
      <c r="IGF116" s="364"/>
      <c r="IGG116" s="364"/>
      <c r="IGH116" s="364"/>
      <c r="IGI116" s="364"/>
      <c r="IGJ116" s="364"/>
      <c r="IGK116" s="364"/>
      <c r="IGL116" s="364"/>
      <c r="IGM116" s="364"/>
      <c r="IGN116" s="364"/>
      <c r="IGO116" s="364"/>
      <c r="IGP116" s="364"/>
      <c r="IGQ116" s="364"/>
      <c r="IGR116" s="364"/>
      <c r="IGS116" s="364"/>
      <c r="IGT116" s="364"/>
      <c r="IGU116" s="364"/>
      <c r="IGV116" s="364"/>
      <c r="IGW116" s="364"/>
      <c r="IGX116" s="364"/>
      <c r="IGY116" s="364"/>
      <c r="IGZ116" s="364"/>
      <c r="IHA116" s="364"/>
      <c r="IHB116" s="364"/>
      <c r="IHC116" s="364"/>
      <c r="IHD116" s="364"/>
      <c r="IHE116" s="364"/>
      <c r="IHF116" s="364"/>
      <c r="IHG116" s="364"/>
      <c r="IHH116" s="364"/>
      <c r="IHI116" s="364"/>
      <c r="IHJ116" s="364"/>
      <c r="IHK116" s="364"/>
      <c r="IHL116" s="364"/>
      <c r="IHM116" s="364"/>
      <c r="IHN116" s="364"/>
      <c r="IHO116" s="364"/>
      <c r="IHP116" s="364"/>
      <c r="IHQ116" s="364"/>
      <c r="IHR116" s="364"/>
      <c r="IHS116" s="364"/>
      <c r="IHT116" s="364"/>
      <c r="IHU116" s="364"/>
      <c r="IHV116" s="364"/>
      <c r="IHW116" s="364"/>
      <c r="IHX116" s="364"/>
      <c r="IHY116" s="364"/>
      <c r="IHZ116" s="364"/>
      <c r="IIA116" s="364"/>
      <c r="IIB116" s="364"/>
      <c r="IIC116" s="364"/>
      <c r="IID116" s="364"/>
      <c r="IIE116" s="364"/>
      <c r="IIF116" s="364"/>
      <c r="IIG116" s="364"/>
      <c r="IIH116" s="364"/>
      <c r="III116" s="364"/>
      <c r="IIJ116" s="364"/>
      <c r="IIK116" s="364"/>
      <c r="IIL116" s="364"/>
      <c r="IIM116" s="364"/>
      <c r="IIN116" s="364"/>
      <c r="IIO116" s="364"/>
      <c r="IIP116" s="364"/>
      <c r="IIQ116" s="364"/>
      <c r="IIR116" s="364"/>
      <c r="IIS116" s="364"/>
      <c r="IIT116" s="364"/>
      <c r="IIU116" s="364"/>
      <c r="IIV116" s="364"/>
      <c r="IIW116" s="364"/>
      <c r="IIX116" s="364"/>
      <c r="IIY116" s="364"/>
      <c r="IIZ116" s="364"/>
      <c r="IJA116" s="364"/>
      <c r="IJB116" s="364"/>
      <c r="IJC116" s="364"/>
      <c r="IJD116" s="364"/>
      <c r="IJE116" s="364"/>
      <c r="IJF116" s="364"/>
      <c r="IJG116" s="364"/>
      <c r="IJH116" s="364"/>
      <c r="IJI116" s="364"/>
      <c r="IJJ116" s="364"/>
      <c r="IJK116" s="364"/>
      <c r="IJL116" s="364"/>
      <c r="IJM116" s="364"/>
      <c r="IJN116" s="364"/>
      <c r="IJO116" s="364"/>
      <c r="IJP116" s="364"/>
      <c r="IJQ116" s="364"/>
      <c r="IJR116" s="364"/>
      <c r="IJS116" s="364"/>
      <c r="IJT116" s="364"/>
      <c r="IJU116" s="364"/>
      <c r="IJV116" s="364"/>
      <c r="IJW116" s="364"/>
      <c r="IJX116" s="364"/>
      <c r="IJY116" s="364"/>
      <c r="IJZ116" s="364"/>
      <c r="IKA116" s="364"/>
      <c r="IKB116" s="364"/>
      <c r="IKC116" s="364"/>
      <c r="IKD116" s="364"/>
      <c r="IKE116" s="364"/>
      <c r="IKF116" s="364"/>
      <c r="IKG116" s="364"/>
      <c r="IKH116" s="364"/>
      <c r="IKI116" s="364"/>
      <c r="IKJ116" s="364"/>
      <c r="IKK116" s="364"/>
      <c r="IKL116" s="364"/>
      <c r="IKM116" s="364"/>
      <c r="IKN116" s="364"/>
      <c r="IKO116" s="364"/>
      <c r="IKP116" s="364"/>
      <c r="IKQ116" s="364"/>
      <c r="IKR116" s="364"/>
      <c r="IKS116" s="364"/>
      <c r="IKT116" s="364"/>
      <c r="IKU116" s="364"/>
      <c r="IKV116" s="364"/>
      <c r="IKW116" s="364"/>
      <c r="IKX116" s="364"/>
      <c r="IKY116" s="364"/>
      <c r="IKZ116" s="364"/>
      <c r="ILA116" s="364"/>
      <c r="ILB116" s="364"/>
      <c r="ILC116" s="364"/>
      <c r="ILD116" s="364"/>
      <c r="ILE116" s="364"/>
      <c r="ILF116" s="364"/>
      <c r="ILG116" s="364"/>
      <c r="ILH116" s="364"/>
      <c r="ILI116" s="364"/>
      <c r="ILJ116" s="364"/>
      <c r="ILK116" s="364"/>
      <c r="ILL116" s="364"/>
      <c r="ILM116" s="364"/>
      <c r="ILN116" s="364"/>
      <c r="ILO116" s="364"/>
      <c r="ILP116" s="364"/>
      <c r="ILQ116" s="364"/>
      <c r="ILR116" s="364"/>
      <c r="ILS116" s="364"/>
      <c r="ILT116" s="364"/>
      <c r="ILU116" s="364"/>
      <c r="ILV116" s="364"/>
      <c r="ILW116" s="364"/>
      <c r="ILX116" s="364"/>
      <c r="ILY116" s="364"/>
      <c r="ILZ116" s="364"/>
      <c r="IMA116" s="364"/>
      <c r="IMB116" s="364"/>
      <c r="IMC116" s="364"/>
      <c r="IMD116" s="364"/>
      <c r="IME116" s="364"/>
      <c r="IMF116" s="364"/>
      <c r="IMG116" s="364"/>
      <c r="IMH116" s="364"/>
      <c r="IMI116" s="364"/>
      <c r="IMJ116" s="364"/>
      <c r="IMK116" s="364"/>
      <c r="IML116" s="364"/>
      <c r="IMM116" s="364"/>
      <c r="IMN116" s="364"/>
      <c r="IMO116" s="364"/>
      <c r="IMP116" s="364"/>
      <c r="IMQ116" s="364"/>
      <c r="IMR116" s="364"/>
      <c r="IMS116" s="364"/>
      <c r="IMT116" s="364"/>
      <c r="IMU116" s="364"/>
      <c r="IMV116" s="364"/>
      <c r="IMW116" s="364"/>
      <c r="IMX116" s="364"/>
      <c r="IMY116" s="364"/>
      <c r="IMZ116" s="364"/>
      <c r="INA116" s="364"/>
      <c r="INB116" s="364"/>
      <c r="INC116" s="364"/>
      <c r="IND116" s="364"/>
      <c r="INE116" s="364"/>
      <c r="INF116" s="364"/>
      <c r="ING116" s="364"/>
      <c r="INH116" s="364"/>
      <c r="INI116" s="364"/>
      <c r="INJ116" s="364"/>
      <c r="INK116" s="364"/>
      <c r="INL116" s="364"/>
      <c r="INM116" s="364"/>
      <c r="INN116" s="364"/>
      <c r="INO116" s="364"/>
      <c r="INP116" s="364"/>
      <c r="INQ116" s="364"/>
      <c r="INR116" s="364"/>
      <c r="INS116" s="364"/>
      <c r="INT116" s="364"/>
      <c r="INU116" s="364"/>
      <c r="INV116" s="364"/>
      <c r="INW116" s="364"/>
      <c r="INX116" s="364"/>
      <c r="INY116" s="364"/>
      <c r="INZ116" s="364"/>
      <c r="IOA116" s="364"/>
      <c r="IOB116" s="364"/>
      <c r="IOC116" s="364"/>
      <c r="IOD116" s="364"/>
      <c r="IOE116" s="364"/>
      <c r="IOF116" s="364"/>
      <c r="IOG116" s="364"/>
      <c r="IOH116" s="364"/>
      <c r="IOI116" s="364"/>
      <c r="IOJ116" s="364"/>
      <c r="IOK116" s="364"/>
      <c r="IOL116" s="364"/>
      <c r="IOM116" s="364"/>
      <c r="ION116" s="364"/>
      <c r="IOO116" s="364"/>
      <c r="IOP116" s="364"/>
      <c r="IOQ116" s="364"/>
      <c r="IOR116" s="364"/>
      <c r="IOS116" s="364"/>
      <c r="IOT116" s="364"/>
      <c r="IOU116" s="364"/>
      <c r="IOV116" s="364"/>
      <c r="IOW116" s="364"/>
      <c r="IOX116" s="364"/>
      <c r="IOY116" s="364"/>
      <c r="IOZ116" s="364"/>
      <c r="IPA116" s="364"/>
      <c r="IPB116" s="364"/>
      <c r="IPC116" s="364"/>
      <c r="IPD116" s="364"/>
      <c r="IPE116" s="364"/>
      <c r="IPF116" s="364"/>
      <c r="IPG116" s="364"/>
      <c r="IPH116" s="364"/>
      <c r="IPI116" s="364"/>
      <c r="IPJ116" s="364"/>
      <c r="IPK116" s="364"/>
      <c r="IPL116" s="364"/>
      <c r="IPM116" s="364"/>
      <c r="IPN116" s="364"/>
      <c r="IPO116" s="364"/>
      <c r="IPP116" s="364"/>
      <c r="IPQ116" s="364"/>
      <c r="IPR116" s="364"/>
      <c r="IPS116" s="364"/>
      <c r="IPT116" s="364"/>
      <c r="IPU116" s="364"/>
      <c r="IPV116" s="364"/>
      <c r="IPW116" s="364"/>
      <c r="IPX116" s="364"/>
      <c r="IPY116" s="364"/>
      <c r="IPZ116" s="364"/>
      <c r="IQA116" s="364"/>
      <c r="IQB116" s="364"/>
      <c r="IQC116" s="364"/>
      <c r="IQD116" s="364"/>
      <c r="IQE116" s="364"/>
      <c r="IQF116" s="364"/>
      <c r="IQG116" s="364"/>
      <c r="IQH116" s="364"/>
      <c r="IQI116" s="364"/>
      <c r="IQJ116" s="364"/>
      <c r="IQK116" s="364"/>
      <c r="IQL116" s="364"/>
      <c r="IQM116" s="364"/>
      <c r="IQN116" s="364"/>
      <c r="IQO116" s="364"/>
      <c r="IQP116" s="364"/>
      <c r="IQQ116" s="364"/>
      <c r="IQR116" s="364"/>
      <c r="IQS116" s="364"/>
      <c r="IQT116" s="364"/>
      <c r="IQU116" s="364"/>
      <c r="IQV116" s="364"/>
      <c r="IQW116" s="364"/>
      <c r="IQX116" s="364"/>
      <c r="IQY116" s="364"/>
      <c r="IQZ116" s="364"/>
      <c r="IRA116" s="364"/>
      <c r="IRB116" s="364"/>
      <c r="IRC116" s="364"/>
      <c r="IRD116" s="364"/>
      <c r="IRE116" s="364"/>
      <c r="IRF116" s="364"/>
      <c r="IRG116" s="364"/>
      <c r="IRH116" s="364"/>
      <c r="IRI116" s="364"/>
      <c r="IRJ116" s="364"/>
      <c r="IRK116" s="364"/>
      <c r="IRL116" s="364"/>
      <c r="IRM116" s="364"/>
      <c r="IRN116" s="364"/>
      <c r="IRO116" s="364"/>
      <c r="IRP116" s="364"/>
      <c r="IRQ116" s="364"/>
      <c r="IRR116" s="364"/>
      <c r="IRS116" s="364"/>
      <c r="IRT116" s="364"/>
      <c r="IRU116" s="364"/>
      <c r="IRV116" s="364"/>
      <c r="IRW116" s="364"/>
      <c r="IRX116" s="364"/>
      <c r="IRY116" s="364"/>
      <c r="IRZ116" s="364"/>
      <c r="ISA116" s="364"/>
      <c r="ISB116" s="364"/>
      <c r="ISC116" s="364"/>
      <c r="ISD116" s="364"/>
      <c r="ISE116" s="364"/>
      <c r="ISF116" s="364"/>
      <c r="ISG116" s="364"/>
      <c r="ISH116" s="364"/>
      <c r="ISI116" s="364"/>
      <c r="ISJ116" s="364"/>
      <c r="ISK116" s="364"/>
      <c r="ISL116" s="364"/>
      <c r="ISM116" s="364"/>
      <c r="ISN116" s="364"/>
      <c r="ISO116" s="364"/>
      <c r="ISP116" s="364"/>
      <c r="ISQ116" s="364"/>
      <c r="ISR116" s="364"/>
      <c r="ISS116" s="364"/>
      <c r="IST116" s="364"/>
      <c r="ISU116" s="364"/>
      <c r="ISV116" s="364"/>
      <c r="ISW116" s="364"/>
      <c r="ISX116" s="364"/>
      <c r="ISY116" s="364"/>
      <c r="ISZ116" s="364"/>
      <c r="ITA116" s="364"/>
      <c r="ITB116" s="364"/>
      <c r="ITC116" s="364"/>
      <c r="ITD116" s="364"/>
      <c r="ITE116" s="364"/>
      <c r="ITF116" s="364"/>
      <c r="ITG116" s="364"/>
      <c r="ITH116" s="364"/>
      <c r="ITI116" s="364"/>
      <c r="ITJ116" s="364"/>
      <c r="ITK116" s="364"/>
      <c r="ITL116" s="364"/>
      <c r="ITM116" s="364"/>
      <c r="ITN116" s="364"/>
      <c r="ITO116" s="364"/>
      <c r="ITP116" s="364"/>
      <c r="ITQ116" s="364"/>
      <c r="ITR116" s="364"/>
      <c r="ITS116" s="364"/>
      <c r="ITT116" s="364"/>
      <c r="ITU116" s="364"/>
      <c r="ITV116" s="364"/>
      <c r="ITW116" s="364"/>
      <c r="ITX116" s="364"/>
      <c r="ITY116" s="364"/>
      <c r="ITZ116" s="364"/>
      <c r="IUA116" s="364"/>
      <c r="IUB116" s="364"/>
      <c r="IUC116" s="364"/>
      <c r="IUD116" s="364"/>
      <c r="IUE116" s="364"/>
      <c r="IUF116" s="364"/>
      <c r="IUG116" s="364"/>
      <c r="IUH116" s="364"/>
      <c r="IUI116" s="364"/>
      <c r="IUJ116" s="364"/>
      <c r="IUK116" s="364"/>
      <c r="IUL116" s="364"/>
      <c r="IUM116" s="364"/>
      <c r="IUN116" s="364"/>
      <c r="IUO116" s="364"/>
      <c r="IUP116" s="364"/>
      <c r="IUQ116" s="364"/>
      <c r="IUR116" s="364"/>
      <c r="IUS116" s="364"/>
      <c r="IUT116" s="364"/>
      <c r="IUU116" s="364"/>
      <c r="IUV116" s="364"/>
      <c r="IUW116" s="364"/>
      <c r="IUX116" s="364"/>
      <c r="IUY116" s="364"/>
      <c r="IUZ116" s="364"/>
      <c r="IVA116" s="364"/>
      <c r="IVB116" s="364"/>
      <c r="IVC116" s="364"/>
      <c r="IVD116" s="364"/>
      <c r="IVE116" s="364"/>
      <c r="IVF116" s="364"/>
      <c r="IVG116" s="364"/>
      <c r="IVH116" s="364"/>
      <c r="IVI116" s="364"/>
      <c r="IVJ116" s="364"/>
      <c r="IVK116" s="364"/>
      <c r="IVL116" s="364"/>
      <c r="IVM116" s="364"/>
      <c r="IVN116" s="364"/>
      <c r="IVO116" s="364"/>
      <c r="IVP116" s="364"/>
      <c r="IVQ116" s="364"/>
      <c r="IVR116" s="364"/>
      <c r="IVS116" s="364"/>
      <c r="IVT116" s="364"/>
      <c r="IVU116" s="364"/>
      <c r="IVV116" s="364"/>
      <c r="IVW116" s="364"/>
      <c r="IVX116" s="364"/>
      <c r="IVY116" s="364"/>
      <c r="IVZ116" s="364"/>
      <c r="IWA116" s="364"/>
      <c r="IWB116" s="364"/>
      <c r="IWC116" s="364"/>
      <c r="IWD116" s="364"/>
      <c r="IWE116" s="364"/>
      <c r="IWF116" s="364"/>
      <c r="IWG116" s="364"/>
      <c r="IWH116" s="364"/>
      <c r="IWI116" s="364"/>
      <c r="IWJ116" s="364"/>
      <c r="IWK116" s="364"/>
      <c r="IWL116" s="364"/>
      <c r="IWM116" s="364"/>
      <c r="IWN116" s="364"/>
      <c r="IWO116" s="364"/>
      <c r="IWP116" s="364"/>
      <c r="IWQ116" s="364"/>
      <c r="IWR116" s="364"/>
      <c r="IWS116" s="364"/>
      <c r="IWT116" s="364"/>
      <c r="IWU116" s="364"/>
      <c r="IWV116" s="364"/>
      <c r="IWW116" s="364"/>
      <c r="IWX116" s="364"/>
      <c r="IWY116" s="364"/>
      <c r="IWZ116" s="364"/>
      <c r="IXA116" s="364"/>
      <c r="IXB116" s="364"/>
      <c r="IXC116" s="364"/>
      <c r="IXD116" s="364"/>
      <c r="IXE116" s="364"/>
      <c r="IXF116" s="364"/>
      <c r="IXG116" s="364"/>
      <c r="IXH116" s="364"/>
      <c r="IXI116" s="364"/>
      <c r="IXJ116" s="364"/>
      <c r="IXK116" s="364"/>
      <c r="IXL116" s="364"/>
      <c r="IXM116" s="364"/>
      <c r="IXN116" s="364"/>
      <c r="IXO116" s="364"/>
      <c r="IXP116" s="364"/>
      <c r="IXQ116" s="364"/>
      <c r="IXR116" s="364"/>
      <c r="IXS116" s="364"/>
      <c r="IXT116" s="364"/>
      <c r="IXU116" s="364"/>
      <c r="IXV116" s="364"/>
      <c r="IXW116" s="364"/>
      <c r="IXX116" s="364"/>
      <c r="IXY116" s="364"/>
      <c r="IXZ116" s="364"/>
      <c r="IYA116" s="364"/>
      <c r="IYB116" s="364"/>
      <c r="IYC116" s="364"/>
      <c r="IYD116" s="364"/>
      <c r="IYE116" s="364"/>
      <c r="IYF116" s="364"/>
      <c r="IYG116" s="364"/>
      <c r="IYH116" s="364"/>
      <c r="IYI116" s="364"/>
      <c r="IYJ116" s="364"/>
      <c r="IYK116" s="364"/>
      <c r="IYL116" s="364"/>
      <c r="IYM116" s="364"/>
      <c r="IYN116" s="364"/>
      <c r="IYO116" s="364"/>
      <c r="IYP116" s="364"/>
      <c r="IYQ116" s="364"/>
      <c r="IYR116" s="364"/>
      <c r="IYS116" s="364"/>
      <c r="IYT116" s="364"/>
      <c r="IYU116" s="364"/>
      <c r="IYV116" s="364"/>
      <c r="IYW116" s="364"/>
      <c r="IYX116" s="364"/>
      <c r="IYY116" s="364"/>
      <c r="IYZ116" s="364"/>
      <c r="IZA116" s="364"/>
      <c r="IZB116" s="364"/>
      <c r="IZC116" s="364"/>
      <c r="IZD116" s="364"/>
      <c r="IZE116" s="364"/>
      <c r="IZF116" s="364"/>
      <c r="IZG116" s="364"/>
      <c r="IZH116" s="364"/>
      <c r="IZI116" s="364"/>
      <c r="IZJ116" s="364"/>
      <c r="IZK116" s="364"/>
      <c r="IZL116" s="364"/>
      <c r="IZM116" s="364"/>
      <c r="IZN116" s="364"/>
      <c r="IZO116" s="364"/>
      <c r="IZP116" s="364"/>
      <c r="IZQ116" s="364"/>
      <c r="IZR116" s="364"/>
      <c r="IZS116" s="364"/>
      <c r="IZT116" s="364"/>
      <c r="IZU116" s="364"/>
      <c r="IZV116" s="364"/>
      <c r="IZW116" s="364"/>
      <c r="IZX116" s="364"/>
      <c r="IZY116" s="364"/>
      <c r="IZZ116" s="364"/>
      <c r="JAA116" s="364"/>
      <c r="JAB116" s="364"/>
      <c r="JAC116" s="364"/>
      <c r="JAD116" s="364"/>
      <c r="JAE116" s="364"/>
      <c r="JAF116" s="364"/>
      <c r="JAG116" s="364"/>
      <c r="JAH116" s="364"/>
      <c r="JAI116" s="364"/>
      <c r="JAJ116" s="364"/>
      <c r="JAK116" s="364"/>
      <c r="JAL116" s="364"/>
      <c r="JAM116" s="364"/>
      <c r="JAN116" s="364"/>
      <c r="JAO116" s="364"/>
      <c r="JAP116" s="364"/>
      <c r="JAQ116" s="364"/>
      <c r="JAR116" s="364"/>
      <c r="JAS116" s="364"/>
      <c r="JAT116" s="364"/>
      <c r="JAU116" s="364"/>
      <c r="JAV116" s="364"/>
      <c r="JAW116" s="364"/>
      <c r="JAX116" s="364"/>
      <c r="JAY116" s="364"/>
      <c r="JAZ116" s="364"/>
      <c r="JBA116" s="364"/>
      <c r="JBB116" s="364"/>
      <c r="JBC116" s="364"/>
      <c r="JBD116" s="364"/>
      <c r="JBE116" s="364"/>
      <c r="JBF116" s="364"/>
      <c r="JBG116" s="364"/>
      <c r="JBH116" s="364"/>
      <c r="JBI116" s="364"/>
      <c r="JBJ116" s="364"/>
      <c r="JBK116" s="364"/>
      <c r="JBL116" s="364"/>
      <c r="JBM116" s="364"/>
      <c r="JBN116" s="364"/>
      <c r="JBO116" s="364"/>
      <c r="JBP116" s="364"/>
      <c r="JBQ116" s="364"/>
      <c r="JBR116" s="364"/>
      <c r="JBS116" s="364"/>
      <c r="JBT116" s="364"/>
      <c r="JBU116" s="364"/>
      <c r="JBV116" s="364"/>
      <c r="JBW116" s="364"/>
      <c r="JBX116" s="364"/>
      <c r="JBY116" s="364"/>
      <c r="JBZ116" s="364"/>
      <c r="JCA116" s="364"/>
      <c r="JCB116" s="364"/>
      <c r="JCC116" s="364"/>
      <c r="JCD116" s="364"/>
      <c r="JCE116" s="364"/>
      <c r="JCF116" s="364"/>
      <c r="JCG116" s="364"/>
      <c r="JCH116" s="364"/>
      <c r="JCI116" s="364"/>
      <c r="JCJ116" s="364"/>
      <c r="JCK116" s="364"/>
      <c r="JCL116" s="364"/>
      <c r="JCM116" s="364"/>
      <c r="JCN116" s="364"/>
      <c r="JCO116" s="364"/>
      <c r="JCP116" s="364"/>
      <c r="JCQ116" s="364"/>
      <c r="JCR116" s="364"/>
      <c r="JCS116" s="364"/>
      <c r="JCT116" s="364"/>
      <c r="JCU116" s="364"/>
      <c r="JCV116" s="364"/>
      <c r="JCW116" s="364"/>
      <c r="JCX116" s="364"/>
      <c r="JCY116" s="364"/>
      <c r="JCZ116" s="364"/>
      <c r="JDA116" s="364"/>
      <c r="JDB116" s="364"/>
      <c r="JDC116" s="364"/>
      <c r="JDD116" s="364"/>
      <c r="JDE116" s="364"/>
      <c r="JDF116" s="364"/>
      <c r="JDG116" s="364"/>
      <c r="JDH116" s="364"/>
      <c r="JDI116" s="364"/>
      <c r="JDJ116" s="364"/>
      <c r="JDK116" s="364"/>
      <c r="JDL116" s="364"/>
      <c r="JDM116" s="364"/>
      <c r="JDN116" s="364"/>
      <c r="JDO116" s="364"/>
      <c r="JDP116" s="364"/>
      <c r="JDQ116" s="364"/>
      <c r="JDR116" s="364"/>
      <c r="JDS116" s="364"/>
      <c r="JDT116" s="364"/>
      <c r="JDU116" s="364"/>
      <c r="JDV116" s="364"/>
      <c r="JDW116" s="364"/>
      <c r="JDX116" s="364"/>
      <c r="JDY116" s="364"/>
      <c r="JDZ116" s="364"/>
      <c r="JEA116" s="364"/>
      <c r="JEB116" s="364"/>
      <c r="JEC116" s="364"/>
      <c r="JED116" s="364"/>
      <c r="JEE116" s="364"/>
      <c r="JEF116" s="364"/>
      <c r="JEG116" s="364"/>
      <c r="JEH116" s="364"/>
      <c r="JEI116" s="364"/>
      <c r="JEJ116" s="364"/>
      <c r="JEK116" s="364"/>
      <c r="JEL116" s="364"/>
      <c r="JEM116" s="364"/>
      <c r="JEN116" s="364"/>
      <c r="JEO116" s="364"/>
      <c r="JEP116" s="364"/>
      <c r="JEQ116" s="364"/>
      <c r="JER116" s="364"/>
      <c r="JES116" s="364"/>
      <c r="JET116" s="364"/>
      <c r="JEU116" s="364"/>
      <c r="JEV116" s="364"/>
      <c r="JEW116" s="364"/>
      <c r="JEX116" s="364"/>
      <c r="JEY116" s="364"/>
      <c r="JEZ116" s="364"/>
      <c r="JFA116" s="364"/>
      <c r="JFB116" s="364"/>
      <c r="JFC116" s="364"/>
      <c r="JFD116" s="364"/>
      <c r="JFE116" s="364"/>
      <c r="JFF116" s="364"/>
      <c r="JFG116" s="364"/>
      <c r="JFH116" s="364"/>
      <c r="JFI116" s="364"/>
      <c r="JFJ116" s="364"/>
      <c r="JFK116" s="364"/>
      <c r="JFL116" s="364"/>
      <c r="JFM116" s="364"/>
      <c r="JFN116" s="364"/>
      <c r="JFO116" s="364"/>
      <c r="JFP116" s="364"/>
      <c r="JFQ116" s="364"/>
      <c r="JFR116" s="364"/>
      <c r="JFS116" s="364"/>
      <c r="JFT116" s="364"/>
      <c r="JFU116" s="364"/>
      <c r="JFV116" s="364"/>
      <c r="JFW116" s="364"/>
      <c r="JFX116" s="364"/>
      <c r="JFY116" s="364"/>
      <c r="JFZ116" s="364"/>
      <c r="JGA116" s="364"/>
      <c r="JGB116" s="364"/>
      <c r="JGC116" s="364"/>
      <c r="JGD116" s="364"/>
      <c r="JGE116" s="364"/>
      <c r="JGF116" s="364"/>
      <c r="JGG116" s="364"/>
      <c r="JGH116" s="364"/>
      <c r="JGI116" s="364"/>
      <c r="JGJ116" s="364"/>
      <c r="JGK116" s="364"/>
      <c r="JGL116" s="364"/>
      <c r="JGM116" s="364"/>
      <c r="JGN116" s="364"/>
      <c r="JGO116" s="364"/>
      <c r="JGP116" s="364"/>
      <c r="JGQ116" s="364"/>
      <c r="JGR116" s="364"/>
      <c r="JGS116" s="364"/>
      <c r="JGT116" s="364"/>
      <c r="JGU116" s="364"/>
      <c r="JGV116" s="364"/>
      <c r="JGW116" s="364"/>
      <c r="JGX116" s="364"/>
      <c r="JGY116" s="364"/>
      <c r="JGZ116" s="364"/>
      <c r="JHA116" s="364"/>
      <c r="JHB116" s="364"/>
      <c r="JHC116" s="364"/>
      <c r="JHD116" s="364"/>
      <c r="JHE116" s="364"/>
      <c r="JHF116" s="364"/>
      <c r="JHG116" s="364"/>
      <c r="JHH116" s="364"/>
      <c r="JHI116" s="364"/>
      <c r="JHJ116" s="364"/>
      <c r="JHK116" s="364"/>
      <c r="JHL116" s="364"/>
      <c r="JHM116" s="364"/>
      <c r="JHN116" s="364"/>
      <c r="JHO116" s="364"/>
      <c r="JHP116" s="364"/>
      <c r="JHQ116" s="364"/>
      <c r="JHR116" s="364"/>
      <c r="JHS116" s="364"/>
      <c r="JHT116" s="364"/>
      <c r="JHU116" s="364"/>
      <c r="JHV116" s="364"/>
      <c r="JHW116" s="364"/>
      <c r="JHX116" s="364"/>
      <c r="JHY116" s="364"/>
      <c r="JHZ116" s="364"/>
      <c r="JIA116" s="364"/>
      <c r="JIB116" s="364"/>
      <c r="JIC116" s="364"/>
      <c r="JID116" s="364"/>
      <c r="JIE116" s="364"/>
      <c r="JIF116" s="364"/>
      <c r="JIG116" s="364"/>
      <c r="JIH116" s="364"/>
      <c r="JII116" s="364"/>
      <c r="JIJ116" s="364"/>
      <c r="JIK116" s="364"/>
      <c r="JIL116" s="364"/>
      <c r="JIM116" s="364"/>
      <c r="JIN116" s="364"/>
      <c r="JIO116" s="364"/>
      <c r="JIP116" s="364"/>
      <c r="JIQ116" s="364"/>
      <c r="JIR116" s="364"/>
      <c r="JIS116" s="364"/>
      <c r="JIT116" s="364"/>
      <c r="JIU116" s="364"/>
      <c r="JIV116" s="364"/>
      <c r="JIW116" s="364"/>
      <c r="JIX116" s="364"/>
      <c r="JIY116" s="364"/>
      <c r="JIZ116" s="364"/>
      <c r="JJA116" s="364"/>
      <c r="JJB116" s="364"/>
      <c r="JJC116" s="364"/>
      <c r="JJD116" s="364"/>
      <c r="JJE116" s="364"/>
      <c r="JJF116" s="364"/>
      <c r="JJG116" s="364"/>
      <c r="JJH116" s="364"/>
      <c r="JJI116" s="364"/>
      <c r="JJJ116" s="364"/>
      <c r="JJK116" s="364"/>
      <c r="JJL116" s="364"/>
      <c r="JJM116" s="364"/>
      <c r="JJN116" s="364"/>
      <c r="JJO116" s="364"/>
      <c r="JJP116" s="364"/>
      <c r="JJQ116" s="364"/>
      <c r="JJR116" s="364"/>
      <c r="JJS116" s="364"/>
      <c r="JJT116" s="364"/>
      <c r="JJU116" s="364"/>
      <c r="JJV116" s="364"/>
      <c r="JJW116" s="364"/>
      <c r="JJX116" s="364"/>
      <c r="JJY116" s="364"/>
      <c r="JJZ116" s="364"/>
      <c r="JKA116" s="364"/>
      <c r="JKB116" s="364"/>
      <c r="JKC116" s="364"/>
      <c r="JKD116" s="364"/>
      <c r="JKE116" s="364"/>
      <c r="JKF116" s="364"/>
      <c r="JKG116" s="364"/>
      <c r="JKH116" s="364"/>
      <c r="JKI116" s="364"/>
      <c r="JKJ116" s="364"/>
      <c r="JKK116" s="364"/>
      <c r="JKL116" s="364"/>
      <c r="JKM116" s="364"/>
      <c r="JKN116" s="364"/>
      <c r="JKO116" s="364"/>
      <c r="JKP116" s="364"/>
      <c r="JKQ116" s="364"/>
      <c r="JKR116" s="364"/>
      <c r="JKS116" s="364"/>
      <c r="JKT116" s="364"/>
      <c r="JKU116" s="364"/>
      <c r="JKV116" s="364"/>
      <c r="JKW116" s="364"/>
      <c r="JKX116" s="364"/>
      <c r="JKY116" s="364"/>
      <c r="JKZ116" s="364"/>
      <c r="JLA116" s="364"/>
      <c r="JLB116" s="364"/>
      <c r="JLC116" s="364"/>
      <c r="JLD116" s="364"/>
      <c r="JLE116" s="364"/>
      <c r="JLF116" s="364"/>
      <c r="JLG116" s="364"/>
      <c r="JLH116" s="364"/>
      <c r="JLI116" s="364"/>
      <c r="JLJ116" s="364"/>
      <c r="JLK116" s="364"/>
      <c r="JLL116" s="364"/>
      <c r="JLM116" s="364"/>
      <c r="JLN116" s="364"/>
      <c r="JLO116" s="364"/>
      <c r="JLP116" s="364"/>
      <c r="JLQ116" s="364"/>
      <c r="JLR116" s="364"/>
      <c r="JLS116" s="364"/>
      <c r="JLT116" s="364"/>
      <c r="JLU116" s="364"/>
      <c r="JLV116" s="364"/>
      <c r="JLW116" s="364"/>
      <c r="JLX116" s="364"/>
      <c r="JLY116" s="364"/>
      <c r="JLZ116" s="364"/>
      <c r="JMA116" s="364"/>
      <c r="JMB116" s="364"/>
      <c r="JMC116" s="364"/>
      <c r="JMD116" s="364"/>
      <c r="JME116" s="364"/>
      <c r="JMF116" s="364"/>
      <c r="JMG116" s="364"/>
      <c r="JMH116" s="364"/>
      <c r="JMI116" s="364"/>
      <c r="JMJ116" s="364"/>
      <c r="JMK116" s="364"/>
      <c r="JML116" s="364"/>
      <c r="JMM116" s="364"/>
      <c r="JMN116" s="364"/>
      <c r="JMO116" s="364"/>
      <c r="JMP116" s="364"/>
      <c r="JMQ116" s="364"/>
      <c r="JMR116" s="364"/>
      <c r="JMS116" s="364"/>
      <c r="JMT116" s="364"/>
      <c r="JMU116" s="364"/>
      <c r="JMV116" s="364"/>
      <c r="JMW116" s="364"/>
      <c r="JMX116" s="364"/>
      <c r="JMY116" s="364"/>
      <c r="JMZ116" s="364"/>
      <c r="JNA116" s="364"/>
      <c r="JNB116" s="364"/>
      <c r="JNC116" s="364"/>
      <c r="JND116" s="364"/>
      <c r="JNE116" s="364"/>
      <c r="JNF116" s="364"/>
      <c r="JNG116" s="364"/>
      <c r="JNH116" s="364"/>
      <c r="JNI116" s="364"/>
      <c r="JNJ116" s="364"/>
      <c r="JNK116" s="364"/>
      <c r="JNL116" s="364"/>
      <c r="JNM116" s="364"/>
      <c r="JNN116" s="364"/>
      <c r="JNO116" s="364"/>
      <c r="JNP116" s="364"/>
      <c r="JNQ116" s="364"/>
      <c r="JNR116" s="364"/>
      <c r="JNS116" s="364"/>
      <c r="JNT116" s="364"/>
      <c r="JNU116" s="364"/>
      <c r="JNV116" s="364"/>
      <c r="JNW116" s="364"/>
      <c r="JNX116" s="364"/>
      <c r="JNY116" s="364"/>
      <c r="JNZ116" s="364"/>
      <c r="JOA116" s="364"/>
      <c r="JOB116" s="364"/>
      <c r="JOC116" s="364"/>
      <c r="JOD116" s="364"/>
      <c r="JOE116" s="364"/>
      <c r="JOF116" s="364"/>
      <c r="JOG116" s="364"/>
      <c r="JOH116" s="364"/>
      <c r="JOI116" s="364"/>
      <c r="JOJ116" s="364"/>
      <c r="JOK116" s="364"/>
      <c r="JOL116" s="364"/>
      <c r="JOM116" s="364"/>
      <c r="JON116" s="364"/>
      <c r="JOO116" s="364"/>
      <c r="JOP116" s="364"/>
      <c r="JOQ116" s="364"/>
      <c r="JOR116" s="364"/>
      <c r="JOS116" s="364"/>
      <c r="JOT116" s="364"/>
      <c r="JOU116" s="364"/>
      <c r="JOV116" s="364"/>
      <c r="JOW116" s="364"/>
      <c r="JOX116" s="364"/>
      <c r="JOY116" s="364"/>
      <c r="JOZ116" s="364"/>
      <c r="JPA116" s="364"/>
      <c r="JPB116" s="364"/>
      <c r="JPC116" s="364"/>
      <c r="JPD116" s="364"/>
      <c r="JPE116" s="364"/>
      <c r="JPF116" s="364"/>
      <c r="JPG116" s="364"/>
      <c r="JPH116" s="364"/>
      <c r="JPI116" s="364"/>
      <c r="JPJ116" s="364"/>
      <c r="JPK116" s="364"/>
      <c r="JPL116" s="364"/>
      <c r="JPM116" s="364"/>
      <c r="JPN116" s="364"/>
      <c r="JPO116" s="364"/>
      <c r="JPP116" s="364"/>
      <c r="JPQ116" s="364"/>
      <c r="JPR116" s="364"/>
      <c r="JPS116" s="364"/>
      <c r="JPT116" s="364"/>
      <c r="JPU116" s="364"/>
      <c r="JPV116" s="364"/>
      <c r="JPW116" s="364"/>
      <c r="JPX116" s="364"/>
      <c r="JPY116" s="364"/>
      <c r="JPZ116" s="364"/>
      <c r="JQA116" s="364"/>
      <c r="JQB116" s="364"/>
      <c r="JQC116" s="364"/>
      <c r="JQD116" s="364"/>
      <c r="JQE116" s="364"/>
      <c r="JQF116" s="364"/>
      <c r="JQG116" s="364"/>
      <c r="JQH116" s="364"/>
      <c r="JQI116" s="364"/>
      <c r="JQJ116" s="364"/>
      <c r="JQK116" s="364"/>
      <c r="JQL116" s="364"/>
      <c r="JQM116" s="364"/>
      <c r="JQN116" s="364"/>
      <c r="JQO116" s="364"/>
      <c r="JQP116" s="364"/>
      <c r="JQQ116" s="364"/>
      <c r="JQR116" s="364"/>
      <c r="JQS116" s="364"/>
      <c r="JQT116" s="364"/>
      <c r="JQU116" s="364"/>
      <c r="JQV116" s="364"/>
      <c r="JQW116" s="364"/>
      <c r="JQX116" s="364"/>
      <c r="JQY116" s="364"/>
      <c r="JQZ116" s="364"/>
      <c r="JRA116" s="364"/>
      <c r="JRB116" s="364"/>
      <c r="JRC116" s="364"/>
      <c r="JRD116" s="364"/>
      <c r="JRE116" s="364"/>
      <c r="JRF116" s="364"/>
      <c r="JRG116" s="364"/>
      <c r="JRH116" s="364"/>
      <c r="JRI116" s="364"/>
      <c r="JRJ116" s="364"/>
      <c r="JRK116" s="364"/>
      <c r="JRL116" s="364"/>
      <c r="JRM116" s="364"/>
      <c r="JRN116" s="364"/>
      <c r="JRO116" s="364"/>
      <c r="JRP116" s="364"/>
      <c r="JRQ116" s="364"/>
      <c r="JRR116" s="364"/>
      <c r="JRS116" s="364"/>
      <c r="JRT116" s="364"/>
      <c r="JRU116" s="364"/>
      <c r="JRV116" s="364"/>
      <c r="JRW116" s="364"/>
      <c r="JRX116" s="364"/>
      <c r="JRY116" s="364"/>
      <c r="JRZ116" s="364"/>
      <c r="JSA116" s="364"/>
      <c r="JSB116" s="364"/>
      <c r="JSC116" s="364"/>
      <c r="JSD116" s="364"/>
      <c r="JSE116" s="364"/>
      <c r="JSF116" s="364"/>
      <c r="JSG116" s="364"/>
      <c r="JSH116" s="364"/>
      <c r="JSI116" s="364"/>
      <c r="JSJ116" s="364"/>
      <c r="JSK116" s="364"/>
      <c r="JSL116" s="364"/>
      <c r="JSM116" s="364"/>
      <c r="JSN116" s="364"/>
      <c r="JSO116" s="364"/>
      <c r="JSP116" s="364"/>
      <c r="JSQ116" s="364"/>
      <c r="JSR116" s="364"/>
      <c r="JSS116" s="364"/>
      <c r="JST116" s="364"/>
      <c r="JSU116" s="364"/>
      <c r="JSV116" s="364"/>
      <c r="JSW116" s="364"/>
      <c r="JSX116" s="364"/>
      <c r="JSY116" s="364"/>
      <c r="JSZ116" s="364"/>
      <c r="JTA116" s="364"/>
      <c r="JTB116" s="364"/>
      <c r="JTC116" s="364"/>
      <c r="JTD116" s="364"/>
      <c r="JTE116" s="364"/>
      <c r="JTF116" s="364"/>
      <c r="JTG116" s="364"/>
      <c r="JTH116" s="364"/>
      <c r="JTI116" s="364"/>
      <c r="JTJ116" s="364"/>
      <c r="JTK116" s="364"/>
      <c r="JTL116" s="364"/>
      <c r="JTM116" s="364"/>
      <c r="JTN116" s="364"/>
      <c r="JTO116" s="364"/>
      <c r="JTP116" s="364"/>
      <c r="JTQ116" s="364"/>
      <c r="JTR116" s="364"/>
      <c r="JTS116" s="364"/>
      <c r="JTT116" s="364"/>
      <c r="JTU116" s="364"/>
      <c r="JTV116" s="364"/>
      <c r="JTW116" s="364"/>
      <c r="JTX116" s="364"/>
      <c r="JTY116" s="364"/>
      <c r="JTZ116" s="364"/>
      <c r="JUA116" s="364"/>
      <c r="JUB116" s="364"/>
      <c r="JUC116" s="364"/>
      <c r="JUD116" s="364"/>
      <c r="JUE116" s="364"/>
      <c r="JUF116" s="364"/>
      <c r="JUG116" s="364"/>
      <c r="JUH116" s="364"/>
      <c r="JUI116" s="364"/>
      <c r="JUJ116" s="364"/>
      <c r="JUK116" s="364"/>
      <c r="JUL116" s="364"/>
      <c r="JUM116" s="364"/>
      <c r="JUN116" s="364"/>
      <c r="JUO116" s="364"/>
      <c r="JUP116" s="364"/>
      <c r="JUQ116" s="364"/>
      <c r="JUR116" s="364"/>
      <c r="JUS116" s="364"/>
      <c r="JUT116" s="364"/>
      <c r="JUU116" s="364"/>
      <c r="JUV116" s="364"/>
      <c r="JUW116" s="364"/>
      <c r="JUX116" s="364"/>
      <c r="JUY116" s="364"/>
      <c r="JUZ116" s="364"/>
      <c r="JVA116" s="364"/>
      <c r="JVB116" s="364"/>
      <c r="JVC116" s="364"/>
      <c r="JVD116" s="364"/>
      <c r="JVE116" s="364"/>
      <c r="JVF116" s="364"/>
      <c r="JVG116" s="364"/>
      <c r="JVH116" s="364"/>
      <c r="JVI116" s="364"/>
      <c r="JVJ116" s="364"/>
      <c r="JVK116" s="364"/>
      <c r="JVL116" s="364"/>
      <c r="JVM116" s="364"/>
      <c r="JVN116" s="364"/>
      <c r="JVO116" s="364"/>
      <c r="JVP116" s="364"/>
      <c r="JVQ116" s="364"/>
      <c r="JVR116" s="364"/>
      <c r="JVS116" s="364"/>
      <c r="JVT116" s="364"/>
      <c r="JVU116" s="364"/>
      <c r="JVV116" s="364"/>
      <c r="JVW116" s="364"/>
      <c r="JVX116" s="364"/>
      <c r="JVY116" s="364"/>
      <c r="JVZ116" s="364"/>
      <c r="JWA116" s="364"/>
      <c r="JWB116" s="364"/>
      <c r="JWC116" s="364"/>
      <c r="JWD116" s="364"/>
      <c r="JWE116" s="364"/>
      <c r="JWF116" s="364"/>
      <c r="JWG116" s="364"/>
      <c r="JWH116" s="364"/>
      <c r="JWI116" s="364"/>
      <c r="JWJ116" s="364"/>
      <c r="JWK116" s="364"/>
      <c r="JWL116" s="364"/>
      <c r="JWM116" s="364"/>
      <c r="JWN116" s="364"/>
      <c r="JWO116" s="364"/>
      <c r="JWP116" s="364"/>
      <c r="JWQ116" s="364"/>
      <c r="JWR116" s="364"/>
      <c r="JWS116" s="364"/>
      <c r="JWT116" s="364"/>
      <c r="JWU116" s="364"/>
      <c r="JWV116" s="364"/>
      <c r="JWW116" s="364"/>
      <c r="JWX116" s="364"/>
      <c r="JWY116" s="364"/>
      <c r="JWZ116" s="364"/>
      <c r="JXA116" s="364"/>
      <c r="JXB116" s="364"/>
      <c r="JXC116" s="364"/>
      <c r="JXD116" s="364"/>
      <c r="JXE116" s="364"/>
      <c r="JXF116" s="364"/>
      <c r="JXG116" s="364"/>
      <c r="JXH116" s="364"/>
      <c r="JXI116" s="364"/>
      <c r="JXJ116" s="364"/>
      <c r="JXK116" s="364"/>
      <c r="JXL116" s="364"/>
      <c r="JXM116" s="364"/>
      <c r="JXN116" s="364"/>
      <c r="JXO116" s="364"/>
      <c r="JXP116" s="364"/>
      <c r="JXQ116" s="364"/>
      <c r="JXR116" s="364"/>
      <c r="JXS116" s="364"/>
      <c r="JXT116" s="364"/>
      <c r="JXU116" s="364"/>
      <c r="JXV116" s="364"/>
      <c r="JXW116" s="364"/>
      <c r="JXX116" s="364"/>
      <c r="JXY116" s="364"/>
      <c r="JXZ116" s="364"/>
      <c r="JYA116" s="364"/>
      <c r="JYB116" s="364"/>
      <c r="JYC116" s="364"/>
      <c r="JYD116" s="364"/>
      <c r="JYE116" s="364"/>
      <c r="JYF116" s="364"/>
      <c r="JYG116" s="364"/>
      <c r="JYH116" s="364"/>
      <c r="JYI116" s="364"/>
      <c r="JYJ116" s="364"/>
      <c r="JYK116" s="364"/>
      <c r="JYL116" s="364"/>
      <c r="JYM116" s="364"/>
      <c r="JYN116" s="364"/>
      <c r="JYO116" s="364"/>
      <c r="JYP116" s="364"/>
      <c r="JYQ116" s="364"/>
      <c r="JYR116" s="364"/>
      <c r="JYS116" s="364"/>
      <c r="JYT116" s="364"/>
      <c r="JYU116" s="364"/>
      <c r="JYV116" s="364"/>
      <c r="JYW116" s="364"/>
      <c r="JYX116" s="364"/>
      <c r="JYY116" s="364"/>
      <c r="JYZ116" s="364"/>
      <c r="JZA116" s="364"/>
      <c r="JZB116" s="364"/>
      <c r="JZC116" s="364"/>
      <c r="JZD116" s="364"/>
      <c r="JZE116" s="364"/>
      <c r="JZF116" s="364"/>
      <c r="JZG116" s="364"/>
      <c r="JZH116" s="364"/>
      <c r="JZI116" s="364"/>
      <c r="JZJ116" s="364"/>
      <c r="JZK116" s="364"/>
      <c r="JZL116" s="364"/>
      <c r="JZM116" s="364"/>
      <c r="JZN116" s="364"/>
      <c r="JZO116" s="364"/>
      <c r="JZP116" s="364"/>
      <c r="JZQ116" s="364"/>
      <c r="JZR116" s="364"/>
      <c r="JZS116" s="364"/>
      <c r="JZT116" s="364"/>
      <c r="JZU116" s="364"/>
      <c r="JZV116" s="364"/>
      <c r="JZW116" s="364"/>
      <c r="JZX116" s="364"/>
      <c r="JZY116" s="364"/>
      <c r="JZZ116" s="364"/>
      <c r="KAA116" s="364"/>
      <c r="KAB116" s="364"/>
      <c r="KAC116" s="364"/>
      <c r="KAD116" s="364"/>
      <c r="KAE116" s="364"/>
      <c r="KAF116" s="364"/>
      <c r="KAG116" s="364"/>
      <c r="KAH116" s="364"/>
      <c r="KAI116" s="364"/>
      <c r="KAJ116" s="364"/>
      <c r="KAK116" s="364"/>
      <c r="KAL116" s="364"/>
      <c r="KAM116" s="364"/>
      <c r="KAN116" s="364"/>
      <c r="KAO116" s="364"/>
      <c r="KAP116" s="364"/>
      <c r="KAQ116" s="364"/>
      <c r="KAR116" s="364"/>
      <c r="KAS116" s="364"/>
      <c r="KAT116" s="364"/>
      <c r="KAU116" s="364"/>
      <c r="KAV116" s="364"/>
      <c r="KAW116" s="364"/>
      <c r="KAX116" s="364"/>
      <c r="KAY116" s="364"/>
      <c r="KAZ116" s="364"/>
      <c r="KBA116" s="364"/>
      <c r="KBB116" s="364"/>
      <c r="KBC116" s="364"/>
      <c r="KBD116" s="364"/>
      <c r="KBE116" s="364"/>
      <c r="KBF116" s="364"/>
      <c r="KBG116" s="364"/>
      <c r="KBH116" s="364"/>
      <c r="KBI116" s="364"/>
      <c r="KBJ116" s="364"/>
      <c r="KBK116" s="364"/>
      <c r="KBL116" s="364"/>
      <c r="KBM116" s="364"/>
      <c r="KBN116" s="364"/>
      <c r="KBO116" s="364"/>
      <c r="KBP116" s="364"/>
      <c r="KBQ116" s="364"/>
      <c r="KBR116" s="364"/>
      <c r="KBS116" s="364"/>
      <c r="KBT116" s="364"/>
      <c r="KBU116" s="364"/>
      <c r="KBV116" s="364"/>
      <c r="KBW116" s="364"/>
      <c r="KBX116" s="364"/>
      <c r="KBY116" s="364"/>
      <c r="KBZ116" s="364"/>
      <c r="KCA116" s="364"/>
      <c r="KCB116" s="364"/>
      <c r="KCC116" s="364"/>
      <c r="KCD116" s="364"/>
      <c r="KCE116" s="364"/>
      <c r="KCF116" s="364"/>
      <c r="KCG116" s="364"/>
      <c r="KCH116" s="364"/>
      <c r="KCI116" s="364"/>
      <c r="KCJ116" s="364"/>
      <c r="KCK116" s="364"/>
      <c r="KCL116" s="364"/>
      <c r="KCM116" s="364"/>
      <c r="KCN116" s="364"/>
      <c r="KCO116" s="364"/>
      <c r="KCP116" s="364"/>
      <c r="KCQ116" s="364"/>
      <c r="KCR116" s="364"/>
      <c r="KCS116" s="364"/>
      <c r="KCT116" s="364"/>
      <c r="KCU116" s="364"/>
      <c r="KCV116" s="364"/>
      <c r="KCW116" s="364"/>
      <c r="KCX116" s="364"/>
      <c r="KCY116" s="364"/>
      <c r="KCZ116" s="364"/>
      <c r="KDA116" s="364"/>
      <c r="KDB116" s="364"/>
      <c r="KDC116" s="364"/>
      <c r="KDD116" s="364"/>
      <c r="KDE116" s="364"/>
      <c r="KDF116" s="364"/>
      <c r="KDG116" s="364"/>
      <c r="KDH116" s="364"/>
      <c r="KDI116" s="364"/>
      <c r="KDJ116" s="364"/>
      <c r="KDK116" s="364"/>
      <c r="KDL116" s="364"/>
      <c r="KDM116" s="364"/>
      <c r="KDN116" s="364"/>
      <c r="KDO116" s="364"/>
      <c r="KDP116" s="364"/>
      <c r="KDQ116" s="364"/>
      <c r="KDR116" s="364"/>
      <c r="KDS116" s="364"/>
      <c r="KDT116" s="364"/>
      <c r="KDU116" s="364"/>
      <c r="KDV116" s="364"/>
      <c r="KDW116" s="364"/>
      <c r="KDX116" s="364"/>
      <c r="KDY116" s="364"/>
      <c r="KDZ116" s="364"/>
      <c r="KEA116" s="364"/>
      <c r="KEB116" s="364"/>
      <c r="KEC116" s="364"/>
      <c r="KED116" s="364"/>
      <c r="KEE116" s="364"/>
      <c r="KEF116" s="364"/>
      <c r="KEG116" s="364"/>
      <c r="KEH116" s="364"/>
      <c r="KEI116" s="364"/>
      <c r="KEJ116" s="364"/>
      <c r="KEK116" s="364"/>
      <c r="KEL116" s="364"/>
      <c r="KEM116" s="364"/>
      <c r="KEN116" s="364"/>
      <c r="KEO116" s="364"/>
      <c r="KEP116" s="364"/>
      <c r="KEQ116" s="364"/>
      <c r="KER116" s="364"/>
      <c r="KES116" s="364"/>
      <c r="KET116" s="364"/>
      <c r="KEU116" s="364"/>
      <c r="KEV116" s="364"/>
      <c r="KEW116" s="364"/>
      <c r="KEX116" s="364"/>
      <c r="KEY116" s="364"/>
      <c r="KEZ116" s="364"/>
      <c r="KFA116" s="364"/>
      <c r="KFB116" s="364"/>
      <c r="KFC116" s="364"/>
      <c r="KFD116" s="364"/>
      <c r="KFE116" s="364"/>
      <c r="KFF116" s="364"/>
      <c r="KFG116" s="364"/>
      <c r="KFH116" s="364"/>
      <c r="KFI116" s="364"/>
      <c r="KFJ116" s="364"/>
      <c r="KFK116" s="364"/>
      <c r="KFL116" s="364"/>
      <c r="KFM116" s="364"/>
      <c r="KFN116" s="364"/>
      <c r="KFO116" s="364"/>
      <c r="KFP116" s="364"/>
      <c r="KFQ116" s="364"/>
      <c r="KFR116" s="364"/>
      <c r="KFS116" s="364"/>
      <c r="KFT116" s="364"/>
      <c r="KFU116" s="364"/>
      <c r="KFV116" s="364"/>
      <c r="KFW116" s="364"/>
      <c r="KFX116" s="364"/>
      <c r="KFY116" s="364"/>
      <c r="KFZ116" s="364"/>
      <c r="KGA116" s="364"/>
      <c r="KGB116" s="364"/>
      <c r="KGC116" s="364"/>
      <c r="KGD116" s="364"/>
      <c r="KGE116" s="364"/>
      <c r="KGF116" s="364"/>
      <c r="KGG116" s="364"/>
      <c r="KGH116" s="364"/>
      <c r="KGI116" s="364"/>
      <c r="KGJ116" s="364"/>
      <c r="KGK116" s="364"/>
      <c r="KGL116" s="364"/>
      <c r="KGM116" s="364"/>
      <c r="KGN116" s="364"/>
      <c r="KGO116" s="364"/>
      <c r="KGP116" s="364"/>
      <c r="KGQ116" s="364"/>
      <c r="KGR116" s="364"/>
      <c r="KGS116" s="364"/>
      <c r="KGT116" s="364"/>
      <c r="KGU116" s="364"/>
      <c r="KGV116" s="364"/>
      <c r="KGW116" s="364"/>
      <c r="KGX116" s="364"/>
      <c r="KGY116" s="364"/>
      <c r="KGZ116" s="364"/>
      <c r="KHA116" s="364"/>
      <c r="KHB116" s="364"/>
      <c r="KHC116" s="364"/>
      <c r="KHD116" s="364"/>
      <c r="KHE116" s="364"/>
      <c r="KHF116" s="364"/>
      <c r="KHG116" s="364"/>
      <c r="KHH116" s="364"/>
      <c r="KHI116" s="364"/>
      <c r="KHJ116" s="364"/>
      <c r="KHK116" s="364"/>
      <c r="KHL116" s="364"/>
      <c r="KHM116" s="364"/>
      <c r="KHN116" s="364"/>
      <c r="KHO116" s="364"/>
      <c r="KHP116" s="364"/>
      <c r="KHQ116" s="364"/>
      <c r="KHR116" s="364"/>
      <c r="KHS116" s="364"/>
      <c r="KHT116" s="364"/>
      <c r="KHU116" s="364"/>
      <c r="KHV116" s="364"/>
      <c r="KHW116" s="364"/>
      <c r="KHX116" s="364"/>
      <c r="KHY116" s="364"/>
      <c r="KHZ116" s="364"/>
      <c r="KIA116" s="364"/>
      <c r="KIB116" s="364"/>
      <c r="KIC116" s="364"/>
      <c r="KID116" s="364"/>
      <c r="KIE116" s="364"/>
      <c r="KIF116" s="364"/>
      <c r="KIG116" s="364"/>
      <c r="KIH116" s="364"/>
      <c r="KII116" s="364"/>
      <c r="KIJ116" s="364"/>
      <c r="KIK116" s="364"/>
      <c r="KIL116" s="364"/>
      <c r="KIM116" s="364"/>
      <c r="KIN116" s="364"/>
      <c r="KIO116" s="364"/>
      <c r="KIP116" s="364"/>
      <c r="KIQ116" s="364"/>
      <c r="KIR116" s="364"/>
      <c r="KIS116" s="364"/>
      <c r="KIT116" s="364"/>
      <c r="KIU116" s="364"/>
      <c r="KIV116" s="364"/>
      <c r="KIW116" s="364"/>
      <c r="KIX116" s="364"/>
      <c r="KIY116" s="364"/>
      <c r="KIZ116" s="364"/>
      <c r="KJA116" s="364"/>
      <c r="KJB116" s="364"/>
      <c r="KJC116" s="364"/>
      <c r="KJD116" s="364"/>
      <c r="KJE116" s="364"/>
      <c r="KJF116" s="364"/>
      <c r="KJG116" s="364"/>
      <c r="KJH116" s="364"/>
      <c r="KJI116" s="364"/>
      <c r="KJJ116" s="364"/>
      <c r="KJK116" s="364"/>
      <c r="KJL116" s="364"/>
      <c r="KJM116" s="364"/>
      <c r="KJN116" s="364"/>
      <c r="KJO116" s="364"/>
      <c r="KJP116" s="364"/>
      <c r="KJQ116" s="364"/>
      <c r="KJR116" s="364"/>
      <c r="KJS116" s="364"/>
      <c r="KJT116" s="364"/>
      <c r="KJU116" s="364"/>
      <c r="KJV116" s="364"/>
      <c r="KJW116" s="364"/>
      <c r="KJX116" s="364"/>
      <c r="KJY116" s="364"/>
      <c r="KJZ116" s="364"/>
      <c r="KKA116" s="364"/>
      <c r="KKB116" s="364"/>
      <c r="KKC116" s="364"/>
      <c r="KKD116" s="364"/>
      <c r="KKE116" s="364"/>
      <c r="KKF116" s="364"/>
      <c r="KKG116" s="364"/>
      <c r="KKH116" s="364"/>
      <c r="KKI116" s="364"/>
      <c r="KKJ116" s="364"/>
      <c r="KKK116" s="364"/>
      <c r="KKL116" s="364"/>
      <c r="KKM116" s="364"/>
      <c r="KKN116" s="364"/>
      <c r="KKO116" s="364"/>
      <c r="KKP116" s="364"/>
      <c r="KKQ116" s="364"/>
      <c r="KKR116" s="364"/>
      <c r="KKS116" s="364"/>
      <c r="KKT116" s="364"/>
      <c r="KKU116" s="364"/>
      <c r="KKV116" s="364"/>
      <c r="KKW116" s="364"/>
      <c r="KKX116" s="364"/>
      <c r="KKY116" s="364"/>
      <c r="KKZ116" s="364"/>
      <c r="KLA116" s="364"/>
      <c r="KLB116" s="364"/>
      <c r="KLC116" s="364"/>
      <c r="KLD116" s="364"/>
      <c r="KLE116" s="364"/>
      <c r="KLF116" s="364"/>
      <c r="KLG116" s="364"/>
      <c r="KLH116" s="364"/>
      <c r="KLI116" s="364"/>
      <c r="KLJ116" s="364"/>
      <c r="KLK116" s="364"/>
      <c r="KLL116" s="364"/>
      <c r="KLM116" s="364"/>
      <c r="KLN116" s="364"/>
      <c r="KLO116" s="364"/>
      <c r="KLP116" s="364"/>
      <c r="KLQ116" s="364"/>
      <c r="KLR116" s="364"/>
      <c r="KLS116" s="364"/>
      <c r="KLT116" s="364"/>
      <c r="KLU116" s="364"/>
      <c r="KLV116" s="364"/>
      <c r="KLW116" s="364"/>
      <c r="KLX116" s="364"/>
      <c r="KLY116" s="364"/>
      <c r="KLZ116" s="364"/>
      <c r="KMA116" s="364"/>
      <c r="KMB116" s="364"/>
      <c r="KMC116" s="364"/>
      <c r="KMD116" s="364"/>
      <c r="KME116" s="364"/>
      <c r="KMF116" s="364"/>
      <c r="KMG116" s="364"/>
      <c r="KMH116" s="364"/>
      <c r="KMI116" s="364"/>
      <c r="KMJ116" s="364"/>
      <c r="KMK116" s="364"/>
      <c r="KML116" s="364"/>
      <c r="KMM116" s="364"/>
      <c r="KMN116" s="364"/>
      <c r="KMO116" s="364"/>
      <c r="KMP116" s="364"/>
      <c r="KMQ116" s="364"/>
      <c r="KMR116" s="364"/>
      <c r="KMS116" s="364"/>
      <c r="KMT116" s="364"/>
      <c r="KMU116" s="364"/>
      <c r="KMV116" s="364"/>
      <c r="KMW116" s="364"/>
      <c r="KMX116" s="364"/>
      <c r="KMY116" s="364"/>
      <c r="KMZ116" s="364"/>
      <c r="KNA116" s="364"/>
      <c r="KNB116" s="364"/>
      <c r="KNC116" s="364"/>
      <c r="KND116" s="364"/>
      <c r="KNE116" s="364"/>
      <c r="KNF116" s="364"/>
      <c r="KNG116" s="364"/>
      <c r="KNH116" s="364"/>
      <c r="KNI116" s="364"/>
      <c r="KNJ116" s="364"/>
      <c r="KNK116" s="364"/>
      <c r="KNL116" s="364"/>
      <c r="KNM116" s="364"/>
      <c r="KNN116" s="364"/>
      <c r="KNO116" s="364"/>
      <c r="KNP116" s="364"/>
      <c r="KNQ116" s="364"/>
      <c r="KNR116" s="364"/>
      <c r="KNS116" s="364"/>
      <c r="KNT116" s="364"/>
      <c r="KNU116" s="364"/>
      <c r="KNV116" s="364"/>
      <c r="KNW116" s="364"/>
      <c r="KNX116" s="364"/>
      <c r="KNY116" s="364"/>
      <c r="KNZ116" s="364"/>
      <c r="KOA116" s="364"/>
      <c r="KOB116" s="364"/>
      <c r="KOC116" s="364"/>
      <c r="KOD116" s="364"/>
      <c r="KOE116" s="364"/>
      <c r="KOF116" s="364"/>
      <c r="KOG116" s="364"/>
      <c r="KOH116" s="364"/>
      <c r="KOI116" s="364"/>
      <c r="KOJ116" s="364"/>
      <c r="KOK116" s="364"/>
      <c r="KOL116" s="364"/>
      <c r="KOM116" s="364"/>
      <c r="KON116" s="364"/>
      <c r="KOO116" s="364"/>
      <c r="KOP116" s="364"/>
      <c r="KOQ116" s="364"/>
      <c r="KOR116" s="364"/>
      <c r="KOS116" s="364"/>
      <c r="KOT116" s="364"/>
      <c r="KOU116" s="364"/>
      <c r="KOV116" s="364"/>
      <c r="KOW116" s="364"/>
      <c r="KOX116" s="364"/>
      <c r="KOY116" s="364"/>
      <c r="KOZ116" s="364"/>
      <c r="KPA116" s="364"/>
      <c r="KPB116" s="364"/>
      <c r="KPC116" s="364"/>
      <c r="KPD116" s="364"/>
      <c r="KPE116" s="364"/>
      <c r="KPF116" s="364"/>
      <c r="KPG116" s="364"/>
      <c r="KPH116" s="364"/>
      <c r="KPI116" s="364"/>
      <c r="KPJ116" s="364"/>
      <c r="KPK116" s="364"/>
      <c r="KPL116" s="364"/>
      <c r="KPM116" s="364"/>
      <c r="KPN116" s="364"/>
      <c r="KPO116" s="364"/>
      <c r="KPP116" s="364"/>
      <c r="KPQ116" s="364"/>
      <c r="KPR116" s="364"/>
      <c r="KPS116" s="364"/>
      <c r="KPT116" s="364"/>
      <c r="KPU116" s="364"/>
      <c r="KPV116" s="364"/>
      <c r="KPW116" s="364"/>
      <c r="KPX116" s="364"/>
      <c r="KPY116" s="364"/>
      <c r="KPZ116" s="364"/>
      <c r="KQA116" s="364"/>
      <c r="KQB116" s="364"/>
      <c r="KQC116" s="364"/>
      <c r="KQD116" s="364"/>
      <c r="KQE116" s="364"/>
      <c r="KQF116" s="364"/>
      <c r="KQG116" s="364"/>
      <c r="KQH116" s="364"/>
      <c r="KQI116" s="364"/>
      <c r="KQJ116" s="364"/>
      <c r="KQK116" s="364"/>
      <c r="KQL116" s="364"/>
      <c r="KQM116" s="364"/>
      <c r="KQN116" s="364"/>
      <c r="KQO116" s="364"/>
      <c r="KQP116" s="364"/>
      <c r="KQQ116" s="364"/>
      <c r="KQR116" s="364"/>
      <c r="KQS116" s="364"/>
      <c r="KQT116" s="364"/>
      <c r="KQU116" s="364"/>
      <c r="KQV116" s="364"/>
      <c r="KQW116" s="364"/>
      <c r="KQX116" s="364"/>
      <c r="KQY116" s="364"/>
      <c r="KQZ116" s="364"/>
      <c r="KRA116" s="364"/>
      <c r="KRB116" s="364"/>
      <c r="KRC116" s="364"/>
      <c r="KRD116" s="364"/>
      <c r="KRE116" s="364"/>
      <c r="KRF116" s="364"/>
      <c r="KRG116" s="364"/>
      <c r="KRH116" s="364"/>
      <c r="KRI116" s="364"/>
      <c r="KRJ116" s="364"/>
      <c r="KRK116" s="364"/>
      <c r="KRL116" s="364"/>
      <c r="KRM116" s="364"/>
      <c r="KRN116" s="364"/>
      <c r="KRO116" s="364"/>
      <c r="KRP116" s="364"/>
      <c r="KRQ116" s="364"/>
      <c r="KRR116" s="364"/>
      <c r="KRS116" s="364"/>
      <c r="KRT116" s="364"/>
      <c r="KRU116" s="364"/>
      <c r="KRV116" s="364"/>
      <c r="KRW116" s="364"/>
      <c r="KRX116" s="364"/>
      <c r="KRY116" s="364"/>
      <c r="KRZ116" s="364"/>
      <c r="KSA116" s="364"/>
      <c r="KSB116" s="364"/>
      <c r="KSC116" s="364"/>
      <c r="KSD116" s="364"/>
      <c r="KSE116" s="364"/>
      <c r="KSF116" s="364"/>
      <c r="KSG116" s="364"/>
      <c r="KSH116" s="364"/>
      <c r="KSI116" s="364"/>
      <c r="KSJ116" s="364"/>
      <c r="KSK116" s="364"/>
      <c r="KSL116" s="364"/>
      <c r="KSM116" s="364"/>
      <c r="KSN116" s="364"/>
      <c r="KSO116" s="364"/>
      <c r="KSP116" s="364"/>
      <c r="KSQ116" s="364"/>
      <c r="KSR116" s="364"/>
      <c r="KSS116" s="364"/>
      <c r="KST116" s="364"/>
      <c r="KSU116" s="364"/>
      <c r="KSV116" s="364"/>
      <c r="KSW116" s="364"/>
      <c r="KSX116" s="364"/>
      <c r="KSY116" s="364"/>
      <c r="KSZ116" s="364"/>
      <c r="KTA116" s="364"/>
      <c r="KTB116" s="364"/>
      <c r="KTC116" s="364"/>
      <c r="KTD116" s="364"/>
      <c r="KTE116" s="364"/>
      <c r="KTF116" s="364"/>
      <c r="KTG116" s="364"/>
      <c r="KTH116" s="364"/>
      <c r="KTI116" s="364"/>
      <c r="KTJ116" s="364"/>
      <c r="KTK116" s="364"/>
      <c r="KTL116" s="364"/>
      <c r="KTM116" s="364"/>
      <c r="KTN116" s="364"/>
      <c r="KTO116" s="364"/>
      <c r="KTP116" s="364"/>
      <c r="KTQ116" s="364"/>
      <c r="KTR116" s="364"/>
      <c r="KTS116" s="364"/>
      <c r="KTT116" s="364"/>
      <c r="KTU116" s="364"/>
      <c r="KTV116" s="364"/>
      <c r="KTW116" s="364"/>
      <c r="KTX116" s="364"/>
      <c r="KTY116" s="364"/>
      <c r="KTZ116" s="364"/>
      <c r="KUA116" s="364"/>
      <c r="KUB116" s="364"/>
      <c r="KUC116" s="364"/>
      <c r="KUD116" s="364"/>
      <c r="KUE116" s="364"/>
      <c r="KUF116" s="364"/>
      <c r="KUG116" s="364"/>
      <c r="KUH116" s="364"/>
      <c r="KUI116" s="364"/>
      <c r="KUJ116" s="364"/>
      <c r="KUK116" s="364"/>
      <c r="KUL116" s="364"/>
      <c r="KUM116" s="364"/>
      <c r="KUN116" s="364"/>
      <c r="KUO116" s="364"/>
      <c r="KUP116" s="364"/>
      <c r="KUQ116" s="364"/>
      <c r="KUR116" s="364"/>
      <c r="KUS116" s="364"/>
      <c r="KUT116" s="364"/>
      <c r="KUU116" s="364"/>
      <c r="KUV116" s="364"/>
      <c r="KUW116" s="364"/>
      <c r="KUX116" s="364"/>
      <c r="KUY116" s="364"/>
      <c r="KUZ116" s="364"/>
      <c r="KVA116" s="364"/>
      <c r="KVB116" s="364"/>
      <c r="KVC116" s="364"/>
      <c r="KVD116" s="364"/>
      <c r="KVE116" s="364"/>
      <c r="KVF116" s="364"/>
      <c r="KVG116" s="364"/>
      <c r="KVH116" s="364"/>
      <c r="KVI116" s="364"/>
      <c r="KVJ116" s="364"/>
      <c r="KVK116" s="364"/>
      <c r="KVL116" s="364"/>
      <c r="KVM116" s="364"/>
      <c r="KVN116" s="364"/>
      <c r="KVO116" s="364"/>
      <c r="KVP116" s="364"/>
      <c r="KVQ116" s="364"/>
      <c r="KVR116" s="364"/>
      <c r="KVS116" s="364"/>
      <c r="KVT116" s="364"/>
      <c r="KVU116" s="364"/>
      <c r="KVV116" s="364"/>
      <c r="KVW116" s="364"/>
      <c r="KVX116" s="364"/>
      <c r="KVY116" s="364"/>
      <c r="KVZ116" s="364"/>
      <c r="KWA116" s="364"/>
      <c r="KWB116" s="364"/>
      <c r="KWC116" s="364"/>
      <c r="KWD116" s="364"/>
      <c r="KWE116" s="364"/>
      <c r="KWF116" s="364"/>
      <c r="KWG116" s="364"/>
      <c r="KWH116" s="364"/>
      <c r="KWI116" s="364"/>
      <c r="KWJ116" s="364"/>
      <c r="KWK116" s="364"/>
      <c r="KWL116" s="364"/>
      <c r="KWM116" s="364"/>
      <c r="KWN116" s="364"/>
      <c r="KWO116" s="364"/>
      <c r="KWP116" s="364"/>
      <c r="KWQ116" s="364"/>
      <c r="KWR116" s="364"/>
      <c r="KWS116" s="364"/>
      <c r="KWT116" s="364"/>
      <c r="KWU116" s="364"/>
      <c r="KWV116" s="364"/>
      <c r="KWW116" s="364"/>
      <c r="KWX116" s="364"/>
      <c r="KWY116" s="364"/>
      <c r="KWZ116" s="364"/>
      <c r="KXA116" s="364"/>
      <c r="KXB116" s="364"/>
      <c r="KXC116" s="364"/>
      <c r="KXD116" s="364"/>
      <c r="KXE116" s="364"/>
      <c r="KXF116" s="364"/>
      <c r="KXG116" s="364"/>
      <c r="KXH116" s="364"/>
      <c r="KXI116" s="364"/>
      <c r="KXJ116" s="364"/>
      <c r="KXK116" s="364"/>
      <c r="KXL116" s="364"/>
      <c r="KXM116" s="364"/>
      <c r="KXN116" s="364"/>
      <c r="KXO116" s="364"/>
      <c r="KXP116" s="364"/>
      <c r="KXQ116" s="364"/>
      <c r="KXR116" s="364"/>
      <c r="KXS116" s="364"/>
      <c r="KXT116" s="364"/>
      <c r="KXU116" s="364"/>
      <c r="KXV116" s="364"/>
      <c r="KXW116" s="364"/>
      <c r="KXX116" s="364"/>
      <c r="KXY116" s="364"/>
      <c r="KXZ116" s="364"/>
      <c r="KYA116" s="364"/>
      <c r="KYB116" s="364"/>
      <c r="KYC116" s="364"/>
      <c r="KYD116" s="364"/>
      <c r="KYE116" s="364"/>
      <c r="KYF116" s="364"/>
      <c r="KYG116" s="364"/>
      <c r="KYH116" s="364"/>
      <c r="KYI116" s="364"/>
      <c r="KYJ116" s="364"/>
      <c r="KYK116" s="364"/>
      <c r="KYL116" s="364"/>
      <c r="KYM116" s="364"/>
      <c r="KYN116" s="364"/>
      <c r="KYO116" s="364"/>
      <c r="KYP116" s="364"/>
      <c r="KYQ116" s="364"/>
      <c r="KYR116" s="364"/>
      <c r="KYS116" s="364"/>
      <c r="KYT116" s="364"/>
      <c r="KYU116" s="364"/>
      <c r="KYV116" s="364"/>
      <c r="KYW116" s="364"/>
      <c r="KYX116" s="364"/>
      <c r="KYY116" s="364"/>
      <c r="KYZ116" s="364"/>
      <c r="KZA116" s="364"/>
      <c r="KZB116" s="364"/>
      <c r="KZC116" s="364"/>
      <c r="KZD116" s="364"/>
      <c r="KZE116" s="364"/>
      <c r="KZF116" s="364"/>
      <c r="KZG116" s="364"/>
      <c r="KZH116" s="364"/>
      <c r="KZI116" s="364"/>
      <c r="KZJ116" s="364"/>
      <c r="KZK116" s="364"/>
      <c r="KZL116" s="364"/>
      <c r="KZM116" s="364"/>
      <c r="KZN116" s="364"/>
      <c r="KZO116" s="364"/>
      <c r="KZP116" s="364"/>
      <c r="KZQ116" s="364"/>
      <c r="KZR116" s="364"/>
      <c r="KZS116" s="364"/>
      <c r="KZT116" s="364"/>
      <c r="KZU116" s="364"/>
      <c r="KZV116" s="364"/>
      <c r="KZW116" s="364"/>
      <c r="KZX116" s="364"/>
      <c r="KZY116" s="364"/>
      <c r="KZZ116" s="364"/>
      <c r="LAA116" s="364"/>
      <c r="LAB116" s="364"/>
      <c r="LAC116" s="364"/>
      <c r="LAD116" s="364"/>
      <c r="LAE116" s="364"/>
      <c r="LAF116" s="364"/>
      <c r="LAG116" s="364"/>
      <c r="LAH116" s="364"/>
      <c r="LAI116" s="364"/>
      <c r="LAJ116" s="364"/>
      <c r="LAK116" s="364"/>
      <c r="LAL116" s="364"/>
      <c r="LAM116" s="364"/>
      <c r="LAN116" s="364"/>
      <c r="LAO116" s="364"/>
      <c r="LAP116" s="364"/>
      <c r="LAQ116" s="364"/>
      <c r="LAR116" s="364"/>
      <c r="LAS116" s="364"/>
      <c r="LAT116" s="364"/>
      <c r="LAU116" s="364"/>
      <c r="LAV116" s="364"/>
      <c r="LAW116" s="364"/>
      <c r="LAX116" s="364"/>
      <c r="LAY116" s="364"/>
      <c r="LAZ116" s="364"/>
      <c r="LBA116" s="364"/>
      <c r="LBB116" s="364"/>
      <c r="LBC116" s="364"/>
      <c r="LBD116" s="364"/>
      <c r="LBE116" s="364"/>
      <c r="LBF116" s="364"/>
      <c r="LBG116" s="364"/>
      <c r="LBH116" s="364"/>
      <c r="LBI116" s="364"/>
      <c r="LBJ116" s="364"/>
      <c r="LBK116" s="364"/>
      <c r="LBL116" s="364"/>
      <c r="LBM116" s="364"/>
      <c r="LBN116" s="364"/>
      <c r="LBO116" s="364"/>
      <c r="LBP116" s="364"/>
      <c r="LBQ116" s="364"/>
      <c r="LBR116" s="364"/>
      <c r="LBS116" s="364"/>
      <c r="LBT116" s="364"/>
      <c r="LBU116" s="364"/>
      <c r="LBV116" s="364"/>
      <c r="LBW116" s="364"/>
      <c r="LBX116" s="364"/>
      <c r="LBY116" s="364"/>
      <c r="LBZ116" s="364"/>
      <c r="LCA116" s="364"/>
      <c r="LCB116" s="364"/>
      <c r="LCC116" s="364"/>
      <c r="LCD116" s="364"/>
      <c r="LCE116" s="364"/>
      <c r="LCF116" s="364"/>
      <c r="LCG116" s="364"/>
      <c r="LCH116" s="364"/>
      <c r="LCI116" s="364"/>
      <c r="LCJ116" s="364"/>
      <c r="LCK116" s="364"/>
      <c r="LCL116" s="364"/>
      <c r="LCM116" s="364"/>
      <c r="LCN116" s="364"/>
      <c r="LCO116" s="364"/>
      <c r="LCP116" s="364"/>
      <c r="LCQ116" s="364"/>
      <c r="LCR116" s="364"/>
      <c r="LCS116" s="364"/>
      <c r="LCT116" s="364"/>
      <c r="LCU116" s="364"/>
      <c r="LCV116" s="364"/>
      <c r="LCW116" s="364"/>
      <c r="LCX116" s="364"/>
      <c r="LCY116" s="364"/>
      <c r="LCZ116" s="364"/>
      <c r="LDA116" s="364"/>
      <c r="LDB116" s="364"/>
      <c r="LDC116" s="364"/>
      <c r="LDD116" s="364"/>
      <c r="LDE116" s="364"/>
      <c r="LDF116" s="364"/>
      <c r="LDG116" s="364"/>
      <c r="LDH116" s="364"/>
      <c r="LDI116" s="364"/>
      <c r="LDJ116" s="364"/>
      <c r="LDK116" s="364"/>
      <c r="LDL116" s="364"/>
      <c r="LDM116" s="364"/>
      <c r="LDN116" s="364"/>
      <c r="LDO116" s="364"/>
      <c r="LDP116" s="364"/>
      <c r="LDQ116" s="364"/>
      <c r="LDR116" s="364"/>
      <c r="LDS116" s="364"/>
      <c r="LDT116" s="364"/>
      <c r="LDU116" s="364"/>
      <c r="LDV116" s="364"/>
      <c r="LDW116" s="364"/>
      <c r="LDX116" s="364"/>
      <c r="LDY116" s="364"/>
      <c r="LDZ116" s="364"/>
      <c r="LEA116" s="364"/>
      <c r="LEB116" s="364"/>
      <c r="LEC116" s="364"/>
      <c r="LED116" s="364"/>
      <c r="LEE116" s="364"/>
      <c r="LEF116" s="364"/>
      <c r="LEG116" s="364"/>
      <c r="LEH116" s="364"/>
      <c r="LEI116" s="364"/>
      <c r="LEJ116" s="364"/>
      <c r="LEK116" s="364"/>
      <c r="LEL116" s="364"/>
      <c r="LEM116" s="364"/>
      <c r="LEN116" s="364"/>
      <c r="LEO116" s="364"/>
      <c r="LEP116" s="364"/>
      <c r="LEQ116" s="364"/>
      <c r="LER116" s="364"/>
      <c r="LES116" s="364"/>
      <c r="LET116" s="364"/>
      <c r="LEU116" s="364"/>
      <c r="LEV116" s="364"/>
      <c r="LEW116" s="364"/>
      <c r="LEX116" s="364"/>
      <c r="LEY116" s="364"/>
      <c r="LEZ116" s="364"/>
      <c r="LFA116" s="364"/>
      <c r="LFB116" s="364"/>
      <c r="LFC116" s="364"/>
      <c r="LFD116" s="364"/>
      <c r="LFE116" s="364"/>
      <c r="LFF116" s="364"/>
      <c r="LFG116" s="364"/>
      <c r="LFH116" s="364"/>
      <c r="LFI116" s="364"/>
      <c r="LFJ116" s="364"/>
      <c r="LFK116" s="364"/>
      <c r="LFL116" s="364"/>
      <c r="LFM116" s="364"/>
      <c r="LFN116" s="364"/>
      <c r="LFO116" s="364"/>
      <c r="LFP116" s="364"/>
      <c r="LFQ116" s="364"/>
      <c r="LFR116" s="364"/>
      <c r="LFS116" s="364"/>
      <c r="LFT116" s="364"/>
      <c r="LFU116" s="364"/>
      <c r="LFV116" s="364"/>
      <c r="LFW116" s="364"/>
      <c r="LFX116" s="364"/>
      <c r="LFY116" s="364"/>
      <c r="LFZ116" s="364"/>
      <c r="LGA116" s="364"/>
      <c r="LGB116" s="364"/>
      <c r="LGC116" s="364"/>
      <c r="LGD116" s="364"/>
      <c r="LGE116" s="364"/>
      <c r="LGF116" s="364"/>
      <c r="LGG116" s="364"/>
      <c r="LGH116" s="364"/>
      <c r="LGI116" s="364"/>
      <c r="LGJ116" s="364"/>
      <c r="LGK116" s="364"/>
      <c r="LGL116" s="364"/>
      <c r="LGM116" s="364"/>
      <c r="LGN116" s="364"/>
      <c r="LGO116" s="364"/>
      <c r="LGP116" s="364"/>
      <c r="LGQ116" s="364"/>
      <c r="LGR116" s="364"/>
      <c r="LGS116" s="364"/>
      <c r="LGT116" s="364"/>
      <c r="LGU116" s="364"/>
      <c r="LGV116" s="364"/>
      <c r="LGW116" s="364"/>
      <c r="LGX116" s="364"/>
      <c r="LGY116" s="364"/>
      <c r="LGZ116" s="364"/>
      <c r="LHA116" s="364"/>
      <c r="LHB116" s="364"/>
      <c r="LHC116" s="364"/>
      <c r="LHD116" s="364"/>
      <c r="LHE116" s="364"/>
      <c r="LHF116" s="364"/>
      <c r="LHG116" s="364"/>
      <c r="LHH116" s="364"/>
      <c r="LHI116" s="364"/>
      <c r="LHJ116" s="364"/>
      <c r="LHK116" s="364"/>
      <c r="LHL116" s="364"/>
      <c r="LHM116" s="364"/>
      <c r="LHN116" s="364"/>
      <c r="LHO116" s="364"/>
      <c r="LHP116" s="364"/>
      <c r="LHQ116" s="364"/>
      <c r="LHR116" s="364"/>
      <c r="LHS116" s="364"/>
      <c r="LHT116" s="364"/>
      <c r="LHU116" s="364"/>
      <c r="LHV116" s="364"/>
      <c r="LHW116" s="364"/>
      <c r="LHX116" s="364"/>
      <c r="LHY116" s="364"/>
      <c r="LHZ116" s="364"/>
      <c r="LIA116" s="364"/>
      <c r="LIB116" s="364"/>
      <c r="LIC116" s="364"/>
      <c r="LID116" s="364"/>
      <c r="LIE116" s="364"/>
      <c r="LIF116" s="364"/>
      <c r="LIG116" s="364"/>
      <c r="LIH116" s="364"/>
      <c r="LII116" s="364"/>
      <c r="LIJ116" s="364"/>
      <c r="LIK116" s="364"/>
      <c r="LIL116" s="364"/>
      <c r="LIM116" s="364"/>
      <c r="LIN116" s="364"/>
      <c r="LIO116" s="364"/>
      <c r="LIP116" s="364"/>
      <c r="LIQ116" s="364"/>
      <c r="LIR116" s="364"/>
      <c r="LIS116" s="364"/>
      <c r="LIT116" s="364"/>
      <c r="LIU116" s="364"/>
      <c r="LIV116" s="364"/>
      <c r="LIW116" s="364"/>
      <c r="LIX116" s="364"/>
      <c r="LIY116" s="364"/>
      <c r="LIZ116" s="364"/>
      <c r="LJA116" s="364"/>
      <c r="LJB116" s="364"/>
      <c r="LJC116" s="364"/>
      <c r="LJD116" s="364"/>
      <c r="LJE116" s="364"/>
      <c r="LJF116" s="364"/>
      <c r="LJG116" s="364"/>
      <c r="LJH116" s="364"/>
      <c r="LJI116" s="364"/>
      <c r="LJJ116" s="364"/>
      <c r="LJK116" s="364"/>
      <c r="LJL116" s="364"/>
      <c r="LJM116" s="364"/>
      <c r="LJN116" s="364"/>
      <c r="LJO116" s="364"/>
      <c r="LJP116" s="364"/>
      <c r="LJQ116" s="364"/>
      <c r="LJR116" s="364"/>
      <c r="LJS116" s="364"/>
      <c r="LJT116" s="364"/>
      <c r="LJU116" s="364"/>
      <c r="LJV116" s="364"/>
      <c r="LJW116" s="364"/>
      <c r="LJX116" s="364"/>
      <c r="LJY116" s="364"/>
      <c r="LJZ116" s="364"/>
      <c r="LKA116" s="364"/>
      <c r="LKB116" s="364"/>
      <c r="LKC116" s="364"/>
      <c r="LKD116" s="364"/>
      <c r="LKE116" s="364"/>
      <c r="LKF116" s="364"/>
      <c r="LKG116" s="364"/>
      <c r="LKH116" s="364"/>
      <c r="LKI116" s="364"/>
      <c r="LKJ116" s="364"/>
      <c r="LKK116" s="364"/>
      <c r="LKL116" s="364"/>
      <c r="LKM116" s="364"/>
      <c r="LKN116" s="364"/>
      <c r="LKO116" s="364"/>
      <c r="LKP116" s="364"/>
      <c r="LKQ116" s="364"/>
      <c r="LKR116" s="364"/>
      <c r="LKS116" s="364"/>
      <c r="LKT116" s="364"/>
      <c r="LKU116" s="364"/>
      <c r="LKV116" s="364"/>
      <c r="LKW116" s="364"/>
      <c r="LKX116" s="364"/>
      <c r="LKY116" s="364"/>
      <c r="LKZ116" s="364"/>
      <c r="LLA116" s="364"/>
      <c r="LLB116" s="364"/>
      <c r="LLC116" s="364"/>
      <c r="LLD116" s="364"/>
      <c r="LLE116" s="364"/>
      <c r="LLF116" s="364"/>
      <c r="LLG116" s="364"/>
      <c r="LLH116" s="364"/>
      <c r="LLI116" s="364"/>
      <c r="LLJ116" s="364"/>
      <c r="LLK116" s="364"/>
      <c r="LLL116" s="364"/>
      <c r="LLM116" s="364"/>
      <c r="LLN116" s="364"/>
      <c r="LLO116" s="364"/>
      <c r="LLP116" s="364"/>
      <c r="LLQ116" s="364"/>
      <c r="LLR116" s="364"/>
      <c r="LLS116" s="364"/>
      <c r="LLT116" s="364"/>
      <c r="LLU116" s="364"/>
      <c r="LLV116" s="364"/>
      <c r="LLW116" s="364"/>
      <c r="LLX116" s="364"/>
      <c r="LLY116" s="364"/>
      <c r="LLZ116" s="364"/>
      <c r="LMA116" s="364"/>
      <c r="LMB116" s="364"/>
      <c r="LMC116" s="364"/>
      <c r="LMD116" s="364"/>
      <c r="LME116" s="364"/>
      <c r="LMF116" s="364"/>
      <c r="LMG116" s="364"/>
      <c r="LMH116" s="364"/>
      <c r="LMI116" s="364"/>
      <c r="LMJ116" s="364"/>
      <c r="LMK116" s="364"/>
      <c r="LML116" s="364"/>
      <c r="LMM116" s="364"/>
      <c r="LMN116" s="364"/>
      <c r="LMO116" s="364"/>
      <c r="LMP116" s="364"/>
      <c r="LMQ116" s="364"/>
      <c r="LMR116" s="364"/>
      <c r="LMS116" s="364"/>
      <c r="LMT116" s="364"/>
      <c r="LMU116" s="364"/>
      <c r="LMV116" s="364"/>
      <c r="LMW116" s="364"/>
      <c r="LMX116" s="364"/>
      <c r="LMY116" s="364"/>
      <c r="LMZ116" s="364"/>
      <c r="LNA116" s="364"/>
      <c r="LNB116" s="364"/>
      <c r="LNC116" s="364"/>
      <c r="LND116" s="364"/>
      <c r="LNE116" s="364"/>
      <c r="LNF116" s="364"/>
      <c r="LNG116" s="364"/>
      <c r="LNH116" s="364"/>
      <c r="LNI116" s="364"/>
      <c r="LNJ116" s="364"/>
      <c r="LNK116" s="364"/>
      <c r="LNL116" s="364"/>
      <c r="LNM116" s="364"/>
      <c r="LNN116" s="364"/>
      <c r="LNO116" s="364"/>
      <c r="LNP116" s="364"/>
      <c r="LNQ116" s="364"/>
      <c r="LNR116" s="364"/>
      <c r="LNS116" s="364"/>
      <c r="LNT116" s="364"/>
      <c r="LNU116" s="364"/>
      <c r="LNV116" s="364"/>
      <c r="LNW116" s="364"/>
      <c r="LNX116" s="364"/>
      <c r="LNY116" s="364"/>
      <c r="LNZ116" s="364"/>
      <c r="LOA116" s="364"/>
      <c r="LOB116" s="364"/>
      <c r="LOC116" s="364"/>
      <c r="LOD116" s="364"/>
      <c r="LOE116" s="364"/>
      <c r="LOF116" s="364"/>
      <c r="LOG116" s="364"/>
      <c r="LOH116" s="364"/>
      <c r="LOI116" s="364"/>
      <c r="LOJ116" s="364"/>
      <c r="LOK116" s="364"/>
      <c r="LOL116" s="364"/>
      <c r="LOM116" s="364"/>
      <c r="LON116" s="364"/>
      <c r="LOO116" s="364"/>
      <c r="LOP116" s="364"/>
      <c r="LOQ116" s="364"/>
      <c r="LOR116" s="364"/>
      <c r="LOS116" s="364"/>
      <c r="LOT116" s="364"/>
      <c r="LOU116" s="364"/>
      <c r="LOV116" s="364"/>
      <c r="LOW116" s="364"/>
      <c r="LOX116" s="364"/>
      <c r="LOY116" s="364"/>
      <c r="LOZ116" s="364"/>
      <c r="LPA116" s="364"/>
      <c r="LPB116" s="364"/>
      <c r="LPC116" s="364"/>
      <c r="LPD116" s="364"/>
      <c r="LPE116" s="364"/>
      <c r="LPF116" s="364"/>
      <c r="LPG116" s="364"/>
      <c r="LPH116" s="364"/>
      <c r="LPI116" s="364"/>
      <c r="LPJ116" s="364"/>
      <c r="LPK116" s="364"/>
      <c r="LPL116" s="364"/>
      <c r="LPM116" s="364"/>
      <c r="LPN116" s="364"/>
      <c r="LPO116" s="364"/>
      <c r="LPP116" s="364"/>
      <c r="LPQ116" s="364"/>
      <c r="LPR116" s="364"/>
      <c r="LPS116" s="364"/>
      <c r="LPT116" s="364"/>
      <c r="LPU116" s="364"/>
      <c r="LPV116" s="364"/>
      <c r="LPW116" s="364"/>
      <c r="LPX116" s="364"/>
      <c r="LPY116" s="364"/>
      <c r="LPZ116" s="364"/>
      <c r="LQA116" s="364"/>
      <c r="LQB116" s="364"/>
      <c r="LQC116" s="364"/>
      <c r="LQD116" s="364"/>
      <c r="LQE116" s="364"/>
      <c r="LQF116" s="364"/>
      <c r="LQG116" s="364"/>
      <c r="LQH116" s="364"/>
      <c r="LQI116" s="364"/>
      <c r="LQJ116" s="364"/>
      <c r="LQK116" s="364"/>
      <c r="LQL116" s="364"/>
      <c r="LQM116" s="364"/>
      <c r="LQN116" s="364"/>
      <c r="LQO116" s="364"/>
      <c r="LQP116" s="364"/>
      <c r="LQQ116" s="364"/>
      <c r="LQR116" s="364"/>
      <c r="LQS116" s="364"/>
      <c r="LQT116" s="364"/>
      <c r="LQU116" s="364"/>
      <c r="LQV116" s="364"/>
      <c r="LQW116" s="364"/>
      <c r="LQX116" s="364"/>
      <c r="LQY116" s="364"/>
      <c r="LQZ116" s="364"/>
      <c r="LRA116" s="364"/>
      <c r="LRB116" s="364"/>
      <c r="LRC116" s="364"/>
      <c r="LRD116" s="364"/>
      <c r="LRE116" s="364"/>
      <c r="LRF116" s="364"/>
      <c r="LRG116" s="364"/>
      <c r="LRH116" s="364"/>
      <c r="LRI116" s="364"/>
      <c r="LRJ116" s="364"/>
      <c r="LRK116" s="364"/>
      <c r="LRL116" s="364"/>
      <c r="LRM116" s="364"/>
      <c r="LRN116" s="364"/>
      <c r="LRO116" s="364"/>
      <c r="LRP116" s="364"/>
      <c r="LRQ116" s="364"/>
      <c r="LRR116" s="364"/>
      <c r="LRS116" s="364"/>
      <c r="LRT116" s="364"/>
      <c r="LRU116" s="364"/>
      <c r="LRV116" s="364"/>
      <c r="LRW116" s="364"/>
      <c r="LRX116" s="364"/>
      <c r="LRY116" s="364"/>
      <c r="LRZ116" s="364"/>
      <c r="LSA116" s="364"/>
      <c r="LSB116" s="364"/>
      <c r="LSC116" s="364"/>
      <c r="LSD116" s="364"/>
      <c r="LSE116" s="364"/>
      <c r="LSF116" s="364"/>
      <c r="LSG116" s="364"/>
      <c r="LSH116" s="364"/>
      <c r="LSI116" s="364"/>
      <c r="LSJ116" s="364"/>
      <c r="LSK116" s="364"/>
      <c r="LSL116" s="364"/>
      <c r="LSM116" s="364"/>
      <c r="LSN116" s="364"/>
      <c r="LSO116" s="364"/>
      <c r="LSP116" s="364"/>
      <c r="LSQ116" s="364"/>
      <c r="LSR116" s="364"/>
      <c r="LSS116" s="364"/>
      <c r="LST116" s="364"/>
      <c r="LSU116" s="364"/>
      <c r="LSV116" s="364"/>
      <c r="LSW116" s="364"/>
      <c r="LSX116" s="364"/>
      <c r="LSY116" s="364"/>
      <c r="LSZ116" s="364"/>
      <c r="LTA116" s="364"/>
      <c r="LTB116" s="364"/>
      <c r="LTC116" s="364"/>
      <c r="LTD116" s="364"/>
      <c r="LTE116" s="364"/>
      <c r="LTF116" s="364"/>
      <c r="LTG116" s="364"/>
      <c r="LTH116" s="364"/>
      <c r="LTI116" s="364"/>
      <c r="LTJ116" s="364"/>
      <c r="LTK116" s="364"/>
      <c r="LTL116" s="364"/>
      <c r="LTM116" s="364"/>
      <c r="LTN116" s="364"/>
      <c r="LTO116" s="364"/>
      <c r="LTP116" s="364"/>
      <c r="LTQ116" s="364"/>
      <c r="LTR116" s="364"/>
      <c r="LTS116" s="364"/>
      <c r="LTT116" s="364"/>
      <c r="LTU116" s="364"/>
      <c r="LTV116" s="364"/>
      <c r="LTW116" s="364"/>
      <c r="LTX116" s="364"/>
      <c r="LTY116" s="364"/>
      <c r="LTZ116" s="364"/>
      <c r="LUA116" s="364"/>
      <c r="LUB116" s="364"/>
      <c r="LUC116" s="364"/>
      <c r="LUD116" s="364"/>
      <c r="LUE116" s="364"/>
      <c r="LUF116" s="364"/>
      <c r="LUG116" s="364"/>
      <c r="LUH116" s="364"/>
      <c r="LUI116" s="364"/>
      <c r="LUJ116" s="364"/>
      <c r="LUK116" s="364"/>
      <c r="LUL116" s="364"/>
      <c r="LUM116" s="364"/>
      <c r="LUN116" s="364"/>
      <c r="LUO116" s="364"/>
      <c r="LUP116" s="364"/>
      <c r="LUQ116" s="364"/>
      <c r="LUR116" s="364"/>
      <c r="LUS116" s="364"/>
      <c r="LUT116" s="364"/>
      <c r="LUU116" s="364"/>
      <c r="LUV116" s="364"/>
      <c r="LUW116" s="364"/>
      <c r="LUX116" s="364"/>
      <c r="LUY116" s="364"/>
      <c r="LUZ116" s="364"/>
      <c r="LVA116" s="364"/>
      <c r="LVB116" s="364"/>
      <c r="LVC116" s="364"/>
      <c r="LVD116" s="364"/>
      <c r="LVE116" s="364"/>
      <c r="LVF116" s="364"/>
      <c r="LVG116" s="364"/>
      <c r="LVH116" s="364"/>
      <c r="LVI116" s="364"/>
      <c r="LVJ116" s="364"/>
      <c r="LVK116" s="364"/>
      <c r="LVL116" s="364"/>
      <c r="LVM116" s="364"/>
      <c r="LVN116" s="364"/>
      <c r="LVO116" s="364"/>
      <c r="LVP116" s="364"/>
      <c r="LVQ116" s="364"/>
      <c r="LVR116" s="364"/>
      <c r="LVS116" s="364"/>
      <c r="LVT116" s="364"/>
      <c r="LVU116" s="364"/>
      <c r="LVV116" s="364"/>
      <c r="LVW116" s="364"/>
      <c r="LVX116" s="364"/>
      <c r="LVY116" s="364"/>
      <c r="LVZ116" s="364"/>
      <c r="LWA116" s="364"/>
      <c r="LWB116" s="364"/>
      <c r="LWC116" s="364"/>
      <c r="LWD116" s="364"/>
      <c r="LWE116" s="364"/>
      <c r="LWF116" s="364"/>
      <c r="LWG116" s="364"/>
      <c r="LWH116" s="364"/>
      <c r="LWI116" s="364"/>
      <c r="LWJ116" s="364"/>
      <c r="LWK116" s="364"/>
      <c r="LWL116" s="364"/>
      <c r="LWM116" s="364"/>
      <c r="LWN116" s="364"/>
      <c r="LWO116" s="364"/>
      <c r="LWP116" s="364"/>
      <c r="LWQ116" s="364"/>
      <c r="LWR116" s="364"/>
      <c r="LWS116" s="364"/>
      <c r="LWT116" s="364"/>
      <c r="LWU116" s="364"/>
      <c r="LWV116" s="364"/>
      <c r="LWW116" s="364"/>
      <c r="LWX116" s="364"/>
      <c r="LWY116" s="364"/>
      <c r="LWZ116" s="364"/>
      <c r="LXA116" s="364"/>
      <c r="LXB116" s="364"/>
      <c r="LXC116" s="364"/>
      <c r="LXD116" s="364"/>
      <c r="LXE116" s="364"/>
      <c r="LXF116" s="364"/>
      <c r="LXG116" s="364"/>
      <c r="LXH116" s="364"/>
      <c r="LXI116" s="364"/>
      <c r="LXJ116" s="364"/>
      <c r="LXK116" s="364"/>
      <c r="LXL116" s="364"/>
      <c r="LXM116" s="364"/>
      <c r="LXN116" s="364"/>
      <c r="LXO116" s="364"/>
      <c r="LXP116" s="364"/>
      <c r="LXQ116" s="364"/>
      <c r="LXR116" s="364"/>
      <c r="LXS116" s="364"/>
      <c r="LXT116" s="364"/>
      <c r="LXU116" s="364"/>
      <c r="LXV116" s="364"/>
      <c r="LXW116" s="364"/>
      <c r="LXX116" s="364"/>
      <c r="LXY116" s="364"/>
      <c r="LXZ116" s="364"/>
      <c r="LYA116" s="364"/>
      <c r="LYB116" s="364"/>
      <c r="LYC116" s="364"/>
      <c r="LYD116" s="364"/>
      <c r="LYE116" s="364"/>
      <c r="LYF116" s="364"/>
      <c r="LYG116" s="364"/>
      <c r="LYH116" s="364"/>
      <c r="LYI116" s="364"/>
      <c r="LYJ116" s="364"/>
      <c r="LYK116" s="364"/>
      <c r="LYL116" s="364"/>
      <c r="LYM116" s="364"/>
      <c r="LYN116" s="364"/>
      <c r="LYO116" s="364"/>
      <c r="LYP116" s="364"/>
      <c r="LYQ116" s="364"/>
      <c r="LYR116" s="364"/>
      <c r="LYS116" s="364"/>
      <c r="LYT116" s="364"/>
      <c r="LYU116" s="364"/>
      <c r="LYV116" s="364"/>
      <c r="LYW116" s="364"/>
      <c r="LYX116" s="364"/>
      <c r="LYY116" s="364"/>
      <c r="LYZ116" s="364"/>
      <c r="LZA116" s="364"/>
      <c r="LZB116" s="364"/>
      <c r="LZC116" s="364"/>
      <c r="LZD116" s="364"/>
      <c r="LZE116" s="364"/>
      <c r="LZF116" s="364"/>
      <c r="LZG116" s="364"/>
      <c r="LZH116" s="364"/>
      <c r="LZI116" s="364"/>
      <c r="LZJ116" s="364"/>
      <c r="LZK116" s="364"/>
      <c r="LZL116" s="364"/>
      <c r="LZM116" s="364"/>
      <c r="LZN116" s="364"/>
      <c r="LZO116" s="364"/>
      <c r="LZP116" s="364"/>
      <c r="LZQ116" s="364"/>
      <c r="LZR116" s="364"/>
      <c r="LZS116" s="364"/>
      <c r="LZT116" s="364"/>
      <c r="LZU116" s="364"/>
      <c r="LZV116" s="364"/>
      <c r="LZW116" s="364"/>
      <c r="LZX116" s="364"/>
      <c r="LZY116" s="364"/>
      <c r="LZZ116" s="364"/>
      <c r="MAA116" s="364"/>
      <c r="MAB116" s="364"/>
      <c r="MAC116" s="364"/>
      <c r="MAD116" s="364"/>
      <c r="MAE116" s="364"/>
      <c r="MAF116" s="364"/>
      <c r="MAG116" s="364"/>
      <c r="MAH116" s="364"/>
      <c r="MAI116" s="364"/>
      <c r="MAJ116" s="364"/>
      <c r="MAK116" s="364"/>
      <c r="MAL116" s="364"/>
      <c r="MAM116" s="364"/>
      <c r="MAN116" s="364"/>
      <c r="MAO116" s="364"/>
      <c r="MAP116" s="364"/>
      <c r="MAQ116" s="364"/>
      <c r="MAR116" s="364"/>
      <c r="MAS116" s="364"/>
      <c r="MAT116" s="364"/>
      <c r="MAU116" s="364"/>
      <c r="MAV116" s="364"/>
      <c r="MAW116" s="364"/>
      <c r="MAX116" s="364"/>
      <c r="MAY116" s="364"/>
      <c r="MAZ116" s="364"/>
      <c r="MBA116" s="364"/>
      <c r="MBB116" s="364"/>
      <c r="MBC116" s="364"/>
      <c r="MBD116" s="364"/>
      <c r="MBE116" s="364"/>
      <c r="MBF116" s="364"/>
      <c r="MBG116" s="364"/>
      <c r="MBH116" s="364"/>
      <c r="MBI116" s="364"/>
      <c r="MBJ116" s="364"/>
      <c r="MBK116" s="364"/>
      <c r="MBL116" s="364"/>
      <c r="MBM116" s="364"/>
      <c r="MBN116" s="364"/>
      <c r="MBO116" s="364"/>
      <c r="MBP116" s="364"/>
      <c r="MBQ116" s="364"/>
      <c r="MBR116" s="364"/>
      <c r="MBS116" s="364"/>
      <c r="MBT116" s="364"/>
      <c r="MBU116" s="364"/>
      <c r="MBV116" s="364"/>
      <c r="MBW116" s="364"/>
      <c r="MBX116" s="364"/>
      <c r="MBY116" s="364"/>
      <c r="MBZ116" s="364"/>
      <c r="MCA116" s="364"/>
      <c r="MCB116" s="364"/>
      <c r="MCC116" s="364"/>
      <c r="MCD116" s="364"/>
      <c r="MCE116" s="364"/>
      <c r="MCF116" s="364"/>
      <c r="MCG116" s="364"/>
      <c r="MCH116" s="364"/>
      <c r="MCI116" s="364"/>
      <c r="MCJ116" s="364"/>
      <c r="MCK116" s="364"/>
      <c r="MCL116" s="364"/>
      <c r="MCM116" s="364"/>
      <c r="MCN116" s="364"/>
      <c r="MCO116" s="364"/>
      <c r="MCP116" s="364"/>
      <c r="MCQ116" s="364"/>
      <c r="MCR116" s="364"/>
      <c r="MCS116" s="364"/>
      <c r="MCT116" s="364"/>
      <c r="MCU116" s="364"/>
      <c r="MCV116" s="364"/>
      <c r="MCW116" s="364"/>
      <c r="MCX116" s="364"/>
      <c r="MCY116" s="364"/>
      <c r="MCZ116" s="364"/>
      <c r="MDA116" s="364"/>
      <c r="MDB116" s="364"/>
      <c r="MDC116" s="364"/>
      <c r="MDD116" s="364"/>
      <c r="MDE116" s="364"/>
      <c r="MDF116" s="364"/>
      <c r="MDG116" s="364"/>
      <c r="MDH116" s="364"/>
      <c r="MDI116" s="364"/>
      <c r="MDJ116" s="364"/>
      <c r="MDK116" s="364"/>
      <c r="MDL116" s="364"/>
      <c r="MDM116" s="364"/>
      <c r="MDN116" s="364"/>
      <c r="MDO116" s="364"/>
      <c r="MDP116" s="364"/>
      <c r="MDQ116" s="364"/>
      <c r="MDR116" s="364"/>
      <c r="MDS116" s="364"/>
      <c r="MDT116" s="364"/>
      <c r="MDU116" s="364"/>
      <c r="MDV116" s="364"/>
      <c r="MDW116" s="364"/>
      <c r="MDX116" s="364"/>
      <c r="MDY116" s="364"/>
      <c r="MDZ116" s="364"/>
      <c r="MEA116" s="364"/>
      <c r="MEB116" s="364"/>
      <c r="MEC116" s="364"/>
      <c r="MED116" s="364"/>
      <c r="MEE116" s="364"/>
      <c r="MEF116" s="364"/>
      <c r="MEG116" s="364"/>
      <c r="MEH116" s="364"/>
      <c r="MEI116" s="364"/>
      <c r="MEJ116" s="364"/>
      <c r="MEK116" s="364"/>
      <c r="MEL116" s="364"/>
      <c r="MEM116" s="364"/>
      <c r="MEN116" s="364"/>
      <c r="MEO116" s="364"/>
      <c r="MEP116" s="364"/>
      <c r="MEQ116" s="364"/>
      <c r="MER116" s="364"/>
      <c r="MES116" s="364"/>
      <c r="MET116" s="364"/>
      <c r="MEU116" s="364"/>
      <c r="MEV116" s="364"/>
      <c r="MEW116" s="364"/>
      <c r="MEX116" s="364"/>
      <c r="MEY116" s="364"/>
      <c r="MEZ116" s="364"/>
      <c r="MFA116" s="364"/>
      <c r="MFB116" s="364"/>
      <c r="MFC116" s="364"/>
      <c r="MFD116" s="364"/>
      <c r="MFE116" s="364"/>
      <c r="MFF116" s="364"/>
      <c r="MFG116" s="364"/>
      <c r="MFH116" s="364"/>
      <c r="MFI116" s="364"/>
      <c r="MFJ116" s="364"/>
      <c r="MFK116" s="364"/>
      <c r="MFL116" s="364"/>
      <c r="MFM116" s="364"/>
      <c r="MFN116" s="364"/>
      <c r="MFO116" s="364"/>
      <c r="MFP116" s="364"/>
      <c r="MFQ116" s="364"/>
      <c r="MFR116" s="364"/>
      <c r="MFS116" s="364"/>
      <c r="MFT116" s="364"/>
      <c r="MFU116" s="364"/>
      <c r="MFV116" s="364"/>
      <c r="MFW116" s="364"/>
      <c r="MFX116" s="364"/>
      <c r="MFY116" s="364"/>
      <c r="MFZ116" s="364"/>
      <c r="MGA116" s="364"/>
      <c r="MGB116" s="364"/>
      <c r="MGC116" s="364"/>
      <c r="MGD116" s="364"/>
      <c r="MGE116" s="364"/>
      <c r="MGF116" s="364"/>
      <c r="MGG116" s="364"/>
      <c r="MGH116" s="364"/>
      <c r="MGI116" s="364"/>
      <c r="MGJ116" s="364"/>
      <c r="MGK116" s="364"/>
      <c r="MGL116" s="364"/>
      <c r="MGM116" s="364"/>
      <c r="MGN116" s="364"/>
      <c r="MGO116" s="364"/>
      <c r="MGP116" s="364"/>
      <c r="MGQ116" s="364"/>
      <c r="MGR116" s="364"/>
      <c r="MGS116" s="364"/>
      <c r="MGT116" s="364"/>
      <c r="MGU116" s="364"/>
      <c r="MGV116" s="364"/>
      <c r="MGW116" s="364"/>
      <c r="MGX116" s="364"/>
      <c r="MGY116" s="364"/>
      <c r="MGZ116" s="364"/>
      <c r="MHA116" s="364"/>
      <c r="MHB116" s="364"/>
      <c r="MHC116" s="364"/>
      <c r="MHD116" s="364"/>
      <c r="MHE116" s="364"/>
      <c r="MHF116" s="364"/>
      <c r="MHG116" s="364"/>
      <c r="MHH116" s="364"/>
      <c r="MHI116" s="364"/>
      <c r="MHJ116" s="364"/>
      <c r="MHK116" s="364"/>
      <c r="MHL116" s="364"/>
      <c r="MHM116" s="364"/>
      <c r="MHN116" s="364"/>
      <c r="MHO116" s="364"/>
      <c r="MHP116" s="364"/>
      <c r="MHQ116" s="364"/>
      <c r="MHR116" s="364"/>
      <c r="MHS116" s="364"/>
      <c r="MHT116" s="364"/>
      <c r="MHU116" s="364"/>
      <c r="MHV116" s="364"/>
      <c r="MHW116" s="364"/>
      <c r="MHX116" s="364"/>
      <c r="MHY116" s="364"/>
      <c r="MHZ116" s="364"/>
      <c r="MIA116" s="364"/>
      <c r="MIB116" s="364"/>
      <c r="MIC116" s="364"/>
      <c r="MID116" s="364"/>
      <c r="MIE116" s="364"/>
      <c r="MIF116" s="364"/>
      <c r="MIG116" s="364"/>
      <c r="MIH116" s="364"/>
      <c r="MII116" s="364"/>
      <c r="MIJ116" s="364"/>
      <c r="MIK116" s="364"/>
      <c r="MIL116" s="364"/>
      <c r="MIM116" s="364"/>
      <c r="MIN116" s="364"/>
      <c r="MIO116" s="364"/>
      <c r="MIP116" s="364"/>
      <c r="MIQ116" s="364"/>
      <c r="MIR116" s="364"/>
      <c r="MIS116" s="364"/>
      <c r="MIT116" s="364"/>
      <c r="MIU116" s="364"/>
      <c r="MIV116" s="364"/>
      <c r="MIW116" s="364"/>
      <c r="MIX116" s="364"/>
      <c r="MIY116" s="364"/>
      <c r="MIZ116" s="364"/>
      <c r="MJA116" s="364"/>
      <c r="MJB116" s="364"/>
      <c r="MJC116" s="364"/>
      <c r="MJD116" s="364"/>
      <c r="MJE116" s="364"/>
      <c r="MJF116" s="364"/>
      <c r="MJG116" s="364"/>
      <c r="MJH116" s="364"/>
      <c r="MJI116" s="364"/>
      <c r="MJJ116" s="364"/>
      <c r="MJK116" s="364"/>
      <c r="MJL116" s="364"/>
      <c r="MJM116" s="364"/>
      <c r="MJN116" s="364"/>
      <c r="MJO116" s="364"/>
      <c r="MJP116" s="364"/>
      <c r="MJQ116" s="364"/>
      <c r="MJR116" s="364"/>
      <c r="MJS116" s="364"/>
      <c r="MJT116" s="364"/>
      <c r="MJU116" s="364"/>
      <c r="MJV116" s="364"/>
      <c r="MJW116" s="364"/>
      <c r="MJX116" s="364"/>
      <c r="MJY116" s="364"/>
      <c r="MJZ116" s="364"/>
      <c r="MKA116" s="364"/>
      <c r="MKB116" s="364"/>
      <c r="MKC116" s="364"/>
      <c r="MKD116" s="364"/>
      <c r="MKE116" s="364"/>
      <c r="MKF116" s="364"/>
      <c r="MKG116" s="364"/>
      <c r="MKH116" s="364"/>
      <c r="MKI116" s="364"/>
      <c r="MKJ116" s="364"/>
      <c r="MKK116" s="364"/>
      <c r="MKL116" s="364"/>
      <c r="MKM116" s="364"/>
      <c r="MKN116" s="364"/>
      <c r="MKO116" s="364"/>
      <c r="MKP116" s="364"/>
      <c r="MKQ116" s="364"/>
      <c r="MKR116" s="364"/>
      <c r="MKS116" s="364"/>
      <c r="MKT116" s="364"/>
      <c r="MKU116" s="364"/>
      <c r="MKV116" s="364"/>
      <c r="MKW116" s="364"/>
      <c r="MKX116" s="364"/>
      <c r="MKY116" s="364"/>
      <c r="MKZ116" s="364"/>
      <c r="MLA116" s="364"/>
      <c r="MLB116" s="364"/>
      <c r="MLC116" s="364"/>
      <c r="MLD116" s="364"/>
      <c r="MLE116" s="364"/>
      <c r="MLF116" s="364"/>
      <c r="MLG116" s="364"/>
      <c r="MLH116" s="364"/>
      <c r="MLI116" s="364"/>
      <c r="MLJ116" s="364"/>
      <c r="MLK116" s="364"/>
      <c r="MLL116" s="364"/>
      <c r="MLM116" s="364"/>
      <c r="MLN116" s="364"/>
      <c r="MLO116" s="364"/>
      <c r="MLP116" s="364"/>
      <c r="MLQ116" s="364"/>
      <c r="MLR116" s="364"/>
      <c r="MLS116" s="364"/>
      <c r="MLT116" s="364"/>
      <c r="MLU116" s="364"/>
      <c r="MLV116" s="364"/>
      <c r="MLW116" s="364"/>
      <c r="MLX116" s="364"/>
      <c r="MLY116" s="364"/>
      <c r="MLZ116" s="364"/>
      <c r="MMA116" s="364"/>
      <c r="MMB116" s="364"/>
      <c r="MMC116" s="364"/>
      <c r="MMD116" s="364"/>
      <c r="MME116" s="364"/>
      <c r="MMF116" s="364"/>
      <c r="MMG116" s="364"/>
      <c r="MMH116" s="364"/>
      <c r="MMI116" s="364"/>
      <c r="MMJ116" s="364"/>
      <c r="MMK116" s="364"/>
      <c r="MML116" s="364"/>
      <c r="MMM116" s="364"/>
      <c r="MMN116" s="364"/>
      <c r="MMO116" s="364"/>
      <c r="MMP116" s="364"/>
      <c r="MMQ116" s="364"/>
      <c r="MMR116" s="364"/>
      <c r="MMS116" s="364"/>
      <c r="MMT116" s="364"/>
      <c r="MMU116" s="364"/>
      <c r="MMV116" s="364"/>
      <c r="MMW116" s="364"/>
      <c r="MMX116" s="364"/>
      <c r="MMY116" s="364"/>
      <c r="MMZ116" s="364"/>
      <c r="MNA116" s="364"/>
      <c r="MNB116" s="364"/>
      <c r="MNC116" s="364"/>
      <c r="MND116" s="364"/>
      <c r="MNE116" s="364"/>
      <c r="MNF116" s="364"/>
      <c r="MNG116" s="364"/>
      <c r="MNH116" s="364"/>
      <c r="MNI116" s="364"/>
      <c r="MNJ116" s="364"/>
      <c r="MNK116" s="364"/>
      <c r="MNL116" s="364"/>
      <c r="MNM116" s="364"/>
      <c r="MNN116" s="364"/>
      <c r="MNO116" s="364"/>
      <c r="MNP116" s="364"/>
      <c r="MNQ116" s="364"/>
      <c r="MNR116" s="364"/>
      <c r="MNS116" s="364"/>
      <c r="MNT116" s="364"/>
      <c r="MNU116" s="364"/>
      <c r="MNV116" s="364"/>
      <c r="MNW116" s="364"/>
      <c r="MNX116" s="364"/>
      <c r="MNY116" s="364"/>
      <c r="MNZ116" s="364"/>
      <c r="MOA116" s="364"/>
      <c r="MOB116" s="364"/>
      <c r="MOC116" s="364"/>
      <c r="MOD116" s="364"/>
      <c r="MOE116" s="364"/>
      <c r="MOF116" s="364"/>
      <c r="MOG116" s="364"/>
      <c r="MOH116" s="364"/>
      <c r="MOI116" s="364"/>
      <c r="MOJ116" s="364"/>
      <c r="MOK116" s="364"/>
      <c r="MOL116" s="364"/>
      <c r="MOM116" s="364"/>
      <c r="MON116" s="364"/>
      <c r="MOO116" s="364"/>
      <c r="MOP116" s="364"/>
      <c r="MOQ116" s="364"/>
      <c r="MOR116" s="364"/>
      <c r="MOS116" s="364"/>
      <c r="MOT116" s="364"/>
      <c r="MOU116" s="364"/>
      <c r="MOV116" s="364"/>
      <c r="MOW116" s="364"/>
      <c r="MOX116" s="364"/>
      <c r="MOY116" s="364"/>
      <c r="MOZ116" s="364"/>
      <c r="MPA116" s="364"/>
      <c r="MPB116" s="364"/>
      <c r="MPC116" s="364"/>
      <c r="MPD116" s="364"/>
      <c r="MPE116" s="364"/>
      <c r="MPF116" s="364"/>
      <c r="MPG116" s="364"/>
      <c r="MPH116" s="364"/>
      <c r="MPI116" s="364"/>
      <c r="MPJ116" s="364"/>
      <c r="MPK116" s="364"/>
      <c r="MPL116" s="364"/>
      <c r="MPM116" s="364"/>
      <c r="MPN116" s="364"/>
      <c r="MPO116" s="364"/>
      <c r="MPP116" s="364"/>
      <c r="MPQ116" s="364"/>
      <c r="MPR116" s="364"/>
      <c r="MPS116" s="364"/>
      <c r="MPT116" s="364"/>
      <c r="MPU116" s="364"/>
      <c r="MPV116" s="364"/>
      <c r="MPW116" s="364"/>
      <c r="MPX116" s="364"/>
      <c r="MPY116" s="364"/>
      <c r="MPZ116" s="364"/>
      <c r="MQA116" s="364"/>
      <c r="MQB116" s="364"/>
      <c r="MQC116" s="364"/>
      <c r="MQD116" s="364"/>
      <c r="MQE116" s="364"/>
      <c r="MQF116" s="364"/>
      <c r="MQG116" s="364"/>
      <c r="MQH116" s="364"/>
      <c r="MQI116" s="364"/>
      <c r="MQJ116" s="364"/>
      <c r="MQK116" s="364"/>
      <c r="MQL116" s="364"/>
      <c r="MQM116" s="364"/>
      <c r="MQN116" s="364"/>
      <c r="MQO116" s="364"/>
      <c r="MQP116" s="364"/>
      <c r="MQQ116" s="364"/>
      <c r="MQR116" s="364"/>
      <c r="MQS116" s="364"/>
      <c r="MQT116" s="364"/>
      <c r="MQU116" s="364"/>
      <c r="MQV116" s="364"/>
      <c r="MQW116" s="364"/>
      <c r="MQX116" s="364"/>
      <c r="MQY116" s="364"/>
      <c r="MQZ116" s="364"/>
      <c r="MRA116" s="364"/>
      <c r="MRB116" s="364"/>
      <c r="MRC116" s="364"/>
      <c r="MRD116" s="364"/>
      <c r="MRE116" s="364"/>
      <c r="MRF116" s="364"/>
      <c r="MRG116" s="364"/>
      <c r="MRH116" s="364"/>
      <c r="MRI116" s="364"/>
      <c r="MRJ116" s="364"/>
      <c r="MRK116" s="364"/>
      <c r="MRL116" s="364"/>
      <c r="MRM116" s="364"/>
      <c r="MRN116" s="364"/>
      <c r="MRO116" s="364"/>
      <c r="MRP116" s="364"/>
      <c r="MRQ116" s="364"/>
      <c r="MRR116" s="364"/>
      <c r="MRS116" s="364"/>
      <c r="MRT116" s="364"/>
      <c r="MRU116" s="364"/>
      <c r="MRV116" s="364"/>
      <c r="MRW116" s="364"/>
      <c r="MRX116" s="364"/>
      <c r="MRY116" s="364"/>
      <c r="MRZ116" s="364"/>
      <c r="MSA116" s="364"/>
      <c r="MSB116" s="364"/>
      <c r="MSC116" s="364"/>
      <c r="MSD116" s="364"/>
      <c r="MSE116" s="364"/>
      <c r="MSF116" s="364"/>
      <c r="MSG116" s="364"/>
      <c r="MSH116" s="364"/>
      <c r="MSI116" s="364"/>
      <c r="MSJ116" s="364"/>
      <c r="MSK116" s="364"/>
      <c r="MSL116" s="364"/>
      <c r="MSM116" s="364"/>
      <c r="MSN116" s="364"/>
      <c r="MSO116" s="364"/>
      <c r="MSP116" s="364"/>
      <c r="MSQ116" s="364"/>
      <c r="MSR116" s="364"/>
      <c r="MSS116" s="364"/>
      <c r="MST116" s="364"/>
      <c r="MSU116" s="364"/>
      <c r="MSV116" s="364"/>
      <c r="MSW116" s="364"/>
      <c r="MSX116" s="364"/>
      <c r="MSY116" s="364"/>
      <c r="MSZ116" s="364"/>
      <c r="MTA116" s="364"/>
      <c r="MTB116" s="364"/>
      <c r="MTC116" s="364"/>
      <c r="MTD116" s="364"/>
      <c r="MTE116" s="364"/>
      <c r="MTF116" s="364"/>
      <c r="MTG116" s="364"/>
      <c r="MTH116" s="364"/>
      <c r="MTI116" s="364"/>
      <c r="MTJ116" s="364"/>
      <c r="MTK116" s="364"/>
      <c r="MTL116" s="364"/>
      <c r="MTM116" s="364"/>
      <c r="MTN116" s="364"/>
      <c r="MTO116" s="364"/>
      <c r="MTP116" s="364"/>
      <c r="MTQ116" s="364"/>
      <c r="MTR116" s="364"/>
      <c r="MTS116" s="364"/>
      <c r="MTT116" s="364"/>
      <c r="MTU116" s="364"/>
      <c r="MTV116" s="364"/>
      <c r="MTW116" s="364"/>
      <c r="MTX116" s="364"/>
      <c r="MTY116" s="364"/>
      <c r="MTZ116" s="364"/>
      <c r="MUA116" s="364"/>
      <c r="MUB116" s="364"/>
      <c r="MUC116" s="364"/>
      <c r="MUD116" s="364"/>
      <c r="MUE116" s="364"/>
      <c r="MUF116" s="364"/>
      <c r="MUG116" s="364"/>
      <c r="MUH116" s="364"/>
      <c r="MUI116" s="364"/>
      <c r="MUJ116" s="364"/>
      <c r="MUK116" s="364"/>
      <c r="MUL116" s="364"/>
      <c r="MUM116" s="364"/>
      <c r="MUN116" s="364"/>
      <c r="MUO116" s="364"/>
      <c r="MUP116" s="364"/>
      <c r="MUQ116" s="364"/>
      <c r="MUR116" s="364"/>
      <c r="MUS116" s="364"/>
      <c r="MUT116" s="364"/>
      <c r="MUU116" s="364"/>
      <c r="MUV116" s="364"/>
      <c r="MUW116" s="364"/>
      <c r="MUX116" s="364"/>
      <c r="MUY116" s="364"/>
      <c r="MUZ116" s="364"/>
      <c r="MVA116" s="364"/>
      <c r="MVB116" s="364"/>
      <c r="MVC116" s="364"/>
      <c r="MVD116" s="364"/>
      <c r="MVE116" s="364"/>
      <c r="MVF116" s="364"/>
      <c r="MVG116" s="364"/>
      <c r="MVH116" s="364"/>
      <c r="MVI116" s="364"/>
      <c r="MVJ116" s="364"/>
      <c r="MVK116" s="364"/>
      <c r="MVL116" s="364"/>
      <c r="MVM116" s="364"/>
      <c r="MVN116" s="364"/>
      <c r="MVO116" s="364"/>
      <c r="MVP116" s="364"/>
      <c r="MVQ116" s="364"/>
      <c r="MVR116" s="364"/>
      <c r="MVS116" s="364"/>
      <c r="MVT116" s="364"/>
      <c r="MVU116" s="364"/>
      <c r="MVV116" s="364"/>
      <c r="MVW116" s="364"/>
      <c r="MVX116" s="364"/>
      <c r="MVY116" s="364"/>
      <c r="MVZ116" s="364"/>
      <c r="MWA116" s="364"/>
      <c r="MWB116" s="364"/>
      <c r="MWC116" s="364"/>
      <c r="MWD116" s="364"/>
      <c r="MWE116" s="364"/>
      <c r="MWF116" s="364"/>
      <c r="MWG116" s="364"/>
      <c r="MWH116" s="364"/>
      <c r="MWI116" s="364"/>
      <c r="MWJ116" s="364"/>
      <c r="MWK116" s="364"/>
      <c r="MWL116" s="364"/>
      <c r="MWM116" s="364"/>
      <c r="MWN116" s="364"/>
      <c r="MWO116" s="364"/>
      <c r="MWP116" s="364"/>
      <c r="MWQ116" s="364"/>
      <c r="MWR116" s="364"/>
      <c r="MWS116" s="364"/>
      <c r="MWT116" s="364"/>
      <c r="MWU116" s="364"/>
      <c r="MWV116" s="364"/>
      <c r="MWW116" s="364"/>
      <c r="MWX116" s="364"/>
      <c r="MWY116" s="364"/>
      <c r="MWZ116" s="364"/>
      <c r="MXA116" s="364"/>
      <c r="MXB116" s="364"/>
      <c r="MXC116" s="364"/>
      <c r="MXD116" s="364"/>
      <c r="MXE116" s="364"/>
      <c r="MXF116" s="364"/>
      <c r="MXG116" s="364"/>
      <c r="MXH116" s="364"/>
      <c r="MXI116" s="364"/>
      <c r="MXJ116" s="364"/>
      <c r="MXK116" s="364"/>
      <c r="MXL116" s="364"/>
      <c r="MXM116" s="364"/>
      <c r="MXN116" s="364"/>
      <c r="MXO116" s="364"/>
      <c r="MXP116" s="364"/>
      <c r="MXQ116" s="364"/>
      <c r="MXR116" s="364"/>
      <c r="MXS116" s="364"/>
      <c r="MXT116" s="364"/>
      <c r="MXU116" s="364"/>
      <c r="MXV116" s="364"/>
      <c r="MXW116" s="364"/>
      <c r="MXX116" s="364"/>
      <c r="MXY116" s="364"/>
      <c r="MXZ116" s="364"/>
      <c r="MYA116" s="364"/>
      <c r="MYB116" s="364"/>
      <c r="MYC116" s="364"/>
      <c r="MYD116" s="364"/>
      <c r="MYE116" s="364"/>
      <c r="MYF116" s="364"/>
      <c r="MYG116" s="364"/>
      <c r="MYH116" s="364"/>
      <c r="MYI116" s="364"/>
      <c r="MYJ116" s="364"/>
      <c r="MYK116" s="364"/>
      <c r="MYL116" s="364"/>
      <c r="MYM116" s="364"/>
      <c r="MYN116" s="364"/>
      <c r="MYO116" s="364"/>
      <c r="MYP116" s="364"/>
      <c r="MYQ116" s="364"/>
      <c r="MYR116" s="364"/>
      <c r="MYS116" s="364"/>
      <c r="MYT116" s="364"/>
      <c r="MYU116" s="364"/>
      <c r="MYV116" s="364"/>
      <c r="MYW116" s="364"/>
      <c r="MYX116" s="364"/>
      <c r="MYY116" s="364"/>
      <c r="MYZ116" s="364"/>
      <c r="MZA116" s="364"/>
      <c r="MZB116" s="364"/>
      <c r="MZC116" s="364"/>
      <c r="MZD116" s="364"/>
      <c r="MZE116" s="364"/>
      <c r="MZF116" s="364"/>
      <c r="MZG116" s="364"/>
      <c r="MZH116" s="364"/>
      <c r="MZI116" s="364"/>
      <c r="MZJ116" s="364"/>
      <c r="MZK116" s="364"/>
      <c r="MZL116" s="364"/>
      <c r="MZM116" s="364"/>
      <c r="MZN116" s="364"/>
      <c r="MZO116" s="364"/>
      <c r="MZP116" s="364"/>
      <c r="MZQ116" s="364"/>
      <c r="MZR116" s="364"/>
      <c r="MZS116" s="364"/>
      <c r="MZT116" s="364"/>
      <c r="MZU116" s="364"/>
      <c r="MZV116" s="364"/>
      <c r="MZW116" s="364"/>
      <c r="MZX116" s="364"/>
      <c r="MZY116" s="364"/>
      <c r="MZZ116" s="364"/>
      <c r="NAA116" s="364"/>
      <c r="NAB116" s="364"/>
      <c r="NAC116" s="364"/>
      <c r="NAD116" s="364"/>
      <c r="NAE116" s="364"/>
      <c r="NAF116" s="364"/>
      <c r="NAG116" s="364"/>
      <c r="NAH116" s="364"/>
      <c r="NAI116" s="364"/>
      <c r="NAJ116" s="364"/>
      <c r="NAK116" s="364"/>
      <c r="NAL116" s="364"/>
      <c r="NAM116" s="364"/>
      <c r="NAN116" s="364"/>
      <c r="NAO116" s="364"/>
      <c r="NAP116" s="364"/>
      <c r="NAQ116" s="364"/>
      <c r="NAR116" s="364"/>
      <c r="NAS116" s="364"/>
      <c r="NAT116" s="364"/>
      <c r="NAU116" s="364"/>
      <c r="NAV116" s="364"/>
      <c r="NAW116" s="364"/>
      <c r="NAX116" s="364"/>
      <c r="NAY116" s="364"/>
      <c r="NAZ116" s="364"/>
      <c r="NBA116" s="364"/>
      <c r="NBB116" s="364"/>
      <c r="NBC116" s="364"/>
      <c r="NBD116" s="364"/>
      <c r="NBE116" s="364"/>
      <c r="NBF116" s="364"/>
      <c r="NBG116" s="364"/>
      <c r="NBH116" s="364"/>
      <c r="NBI116" s="364"/>
      <c r="NBJ116" s="364"/>
      <c r="NBK116" s="364"/>
      <c r="NBL116" s="364"/>
      <c r="NBM116" s="364"/>
      <c r="NBN116" s="364"/>
      <c r="NBO116" s="364"/>
      <c r="NBP116" s="364"/>
      <c r="NBQ116" s="364"/>
      <c r="NBR116" s="364"/>
      <c r="NBS116" s="364"/>
      <c r="NBT116" s="364"/>
      <c r="NBU116" s="364"/>
      <c r="NBV116" s="364"/>
      <c r="NBW116" s="364"/>
      <c r="NBX116" s="364"/>
      <c r="NBY116" s="364"/>
      <c r="NBZ116" s="364"/>
      <c r="NCA116" s="364"/>
      <c r="NCB116" s="364"/>
      <c r="NCC116" s="364"/>
      <c r="NCD116" s="364"/>
      <c r="NCE116" s="364"/>
      <c r="NCF116" s="364"/>
      <c r="NCG116" s="364"/>
      <c r="NCH116" s="364"/>
      <c r="NCI116" s="364"/>
      <c r="NCJ116" s="364"/>
      <c r="NCK116" s="364"/>
      <c r="NCL116" s="364"/>
      <c r="NCM116" s="364"/>
      <c r="NCN116" s="364"/>
      <c r="NCO116" s="364"/>
      <c r="NCP116" s="364"/>
      <c r="NCQ116" s="364"/>
      <c r="NCR116" s="364"/>
      <c r="NCS116" s="364"/>
      <c r="NCT116" s="364"/>
      <c r="NCU116" s="364"/>
      <c r="NCV116" s="364"/>
      <c r="NCW116" s="364"/>
      <c r="NCX116" s="364"/>
      <c r="NCY116" s="364"/>
      <c r="NCZ116" s="364"/>
      <c r="NDA116" s="364"/>
      <c r="NDB116" s="364"/>
      <c r="NDC116" s="364"/>
      <c r="NDD116" s="364"/>
      <c r="NDE116" s="364"/>
      <c r="NDF116" s="364"/>
      <c r="NDG116" s="364"/>
      <c r="NDH116" s="364"/>
      <c r="NDI116" s="364"/>
      <c r="NDJ116" s="364"/>
      <c r="NDK116" s="364"/>
      <c r="NDL116" s="364"/>
      <c r="NDM116" s="364"/>
      <c r="NDN116" s="364"/>
      <c r="NDO116" s="364"/>
      <c r="NDP116" s="364"/>
      <c r="NDQ116" s="364"/>
      <c r="NDR116" s="364"/>
      <c r="NDS116" s="364"/>
      <c r="NDT116" s="364"/>
      <c r="NDU116" s="364"/>
      <c r="NDV116" s="364"/>
      <c r="NDW116" s="364"/>
      <c r="NDX116" s="364"/>
      <c r="NDY116" s="364"/>
      <c r="NDZ116" s="364"/>
      <c r="NEA116" s="364"/>
      <c r="NEB116" s="364"/>
      <c r="NEC116" s="364"/>
      <c r="NED116" s="364"/>
      <c r="NEE116" s="364"/>
      <c r="NEF116" s="364"/>
      <c r="NEG116" s="364"/>
      <c r="NEH116" s="364"/>
      <c r="NEI116" s="364"/>
      <c r="NEJ116" s="364"/>
      <c r="NEK116" s="364"/>
      <c r="NEL116" s="364"/>
      <c r="NEM116" s="364"/>
      <c r="NEN116" s="364"/>
      <c r="NEO116" s="364"/>
      <c r="NEP116" s="364"/>
      <c r="NEQ116" s="364"/>
      <c r="NER116" s="364"/>
      <c r="NES116" s="364"/>
      <c r="NET116" s="364"/>
      <c r="NEU116" s="364"/>
      <c r="NEV116" s="364"/>
      <c r="NEW116" s="364"/>
      <c r="NEX116" s="364"/>
      <c r="NEY116" s="364"/>
      <c r="NEZ116" s="364"/>
      <c r="NFA116" s="364"/>
      <c r="NFB116" s="364"/>
      <c r="NFC116" s="364"/>
      <c r="NFD116" s="364"/>
      <c r="NFE116" s="364"/>
      <c r="NFF116" s="364"/>
      <c r="NFG116" s="364"/>
      <c r="NFH116" s="364"/>
      <c r="NFI116" s="364"/>
      <c r="NFJ116" s="364"/>
      <c r="NFK116" s="364"/>
      <c r="NFL116" s="364"/>
      <c r="NFM116" s="364"/>
      <c r="NFN116" s="364"/>
      <c r="NFO116" s="364"/>
      <c r="NFP116" s="364"/>
      <c r="NFQ116" s="364"/>
      <c r="NFR116" s="364"/>
      <c r="NFS116" s="364"/>
      <c r="NFT116" s="364"/>
      <c r="NFU116" s="364"/>
      <c r="NFV116" s="364"/>
      <c r="NFW116" s="364"/>
      <c r="NFX116" s="364"/>
      <c r="NFY116" s="364"/>
      <c r="NFZ116" s="364"/>
      <c r="NGA116" s="364"/>
      <c r="NGB116" s="364"/>
      <c r="NGC116" s="364"/>
      <c r="NGD116" s="364"/>
      <c r="NGE116" s="364"/>
      <c r="NGF116" s="364"/>
      <c r="NGG116" s="364"/>
      <c r="NGH116" s="364"/>
      <c r="NGI116" s="364"/>
      <c r="NGJ116" s="364"/>
      <c r="NGK116" s="364"/>
      <c r="NGL116" s="364"/>
      <c r="NGM116" s="364"/>
      <c r="NGN116" s="364"/>
      <c r="NGO116" s="364"/>
      <c r="NGP116" s="364"/>
      <c r="NGQ116" s="364"/>
      <c r="NGR116" s="364"/>
      <c r="NGS116" s="364"/>
      <c r="NGT116" s="364"/>
      <c r="NGU116" s="364"/>
      <c r="NGV116" s="364"/>
      <c r="NGW116" s="364"/>
      <c r="NGX116" s="364"/>
      <c r="NGY116" s="364"/>
      <c r="NGZ116" s="364"/>
      <c r="NHA116" s="364"/>
      <c r="NHB116" s="364"/>
      <c r="NHC116" s="364"/>
      <c r="NHD116" s="364"/>
      <c r="NHE116" s="364"/>
      <c r="NHF116" s="364"/>
      <c r="NHG116" s="364"/>
      <c r="NHH116" s="364"/>
      <c r="NHI116" s="364"/>
      <c r="NHJ116" s="364"/>
      <c r="NHK116" s="364"/>
      <c r="NHL116" s="364"/>
      <c r="NHM116" s="364"/>
      <c r="NHN116" s="364"/>
      <c r="NHO116" s="364"/>
      <c r="NHP116" s="364"/>
      <c r="NHQ116" s="364"/>
      <c r="NHR116" s="364"/>
      <c r="NHS116" s="364"/>
      <c r="NHT116" s="364"/>
      <c r="NHU116" s="364"/>
      <c r="NHV116" s="364"/>
      <c r="NHW116" s="364"/>
      <c r="NHX116" s="364"/>
      <c r="NHY116" s="364"/>
      <c r="NHZ116" s="364"/>
      <c r="NIA116" s="364"/>
      <c r="NIB116" s="364"/>
      <c r="NIC116" s="364"/>
      <c r="NID116" s="364"/>
      <c r="NIE116" s="364"/>
      <c r="NIF116" s="364"/>
      <c r="NIG116" s="364"/>
      <c r="NIH116" s="364"/>
      <c r="NII116" s="364"/>
      <c r="NIJ116" s="364"/>
      <c r="NIK116" s="364"/>
      <c r="NIL116" s="364"/>
      <c r="NIM116" s="364"/>
      <c r="NIN116" s="364"/>
      <c r="NIO116" s="364"/>
      <c r="NIP116" s="364"/>
      <c r="NIQ116" s="364"/>
      <c r="NIR116" s="364"/>
      <c r="NIS116" s="364"/>
      <c r="NIT116" s="364"/>
      <c r="NIU116" s="364"/>
      <c r="NIV116" s="364"/>
      <c r="NIW116" s="364"/>
      <c r="NIX116" s="364"/>
      <c r="NIY116" s="364"/>
      <c r="NIZ116" s="364"/>
      <c r="NJA116" s="364"/>
      <c r="NJB116" s="364"/>
      <c r="NJC116" s="364"/>
      <c r="NJD116" s="364"/>
      <c r="NJE116" s="364"/>
      <c r="NJF116" s="364"/>
      <c r="NJG116" s="364"/>
      <c r="NJH116" s="364"/>
      <c r="NJI116" s="364"/>
      <c r="NJJ116" s="364"/>
      <c r="NJK116" s="364"/>
      <c r="NJL116" s="364"/>
      <c r="NJM116" s="364"/>
      <c r="NJN116" s="364"/>
      <c r="NJO116" s="364"/>
      <c r="NJP116" s="364"/>
      <c r="NJQ116" s="364"/>
      <c r="NJR116" s="364"/>
      <c r="NJS116" s="364"/>
      <c r="NJT116" s="364"/>
      <c r="NJU116" s="364"/>
      <c r="NJV116" s="364"/>
      <c r="NJW116" s="364"/>
      <c r="NJX116" s="364"/>
      <c r="NJY116" s="364"/>
      <c r="NJZ116" s="364"/>
      <c r="NKA116" s="364"/>
      <c r="NKB116" s="364"/>
      <c r="NKC116" s="364"/>
      <c r="NKD116" s="364"/>
      <c r="NKE116" s="364"/>
      <c r="NKF116" s="364"/>
      <c r="NKG116" s="364"/>
      <c r="NKH116" s="364"/>
      <c r="NKI116" s="364"/>
      <c r="NKJ116" s="364"/>
      <c r="NKK116" s="364"/>
      <c r="NKL116" s="364"/>
      <c r="NKM116" s="364"/>
      <c r="NKN116" s="364"/>
      <c r="NKO116" s="364"/>
      <c r="NKP116" s="364"/>
      <c r="NKQ116" s="364"/>
      <c r="NKR116" s="364"/>
      <c r="NKS116" s="364"/>
      <c r="NKT116" s="364"/>
      <c r="NKU116" s="364"/>
      <c r="NKV116" s="364"/>
      <c r="NKW116" s="364"/>
      <c r="NKX116" s="364"/>
      <c r="NKY116" s="364"/>
      <c r="NKZ116" s="364"/>
      <c r="NLA116" s="364"/>
      <c r="NLB116" s="364"/>
      <c r="NLC116" s="364"/>
      <c r="NLD116" s="364"/>
      <c r="NLE116" s="364"/>
      <c r="NLF116" s="364"/>
      <c r="NLG116" s="364"/>
      <c r="NLH116" s="364"/>
      <c r="NLI116" s="364"/>
      <c r="NLJ116" s="364"/>
      <c r="NLK116" s="364"/>
      <c r="NLL116" s="364"/>
      <c r="NLM116" s="364"/>
      <c r="NLN116" s="364"/>
      <c r="NLO116" s="364"/>
      <c r="NLP116" s="364"/>
      <c r="NLQ116" s="364"/>
      <c r="NLR116" s="364"/>
      <c r="NLS116" s="364"/>
      <c r="NLT116" s="364"/>
      <c r="NLU116" s="364"/>
      <c r="NLV116" s="364"/>
      <c r="NLW116" s="364"/>
      <c r="NLX116" s="364"/>
      <c r="NLY116" s="364"/>
      <c r="NLZ116" s="364"/>
      <c r="NMA116" s="364"/>
      <c r="NMB116" s="364"/>
      <c r="NMC116" s="364"/>
      <c r="NMD116" s="364"/>
      <c r="NME116" s="364"/>
      <c r="NMF116" s="364"/>
      <c r="NMG116" s="364"/>
      <c r="NMH116" s="364"/>
      <c r="NMI116" s="364"/>
      <c r="NMJ116" s="364"/>
      <c r="NMK116" s="364"/>
      <c r="NML116" s="364"/>
      <c r="NMM116" s="364"/>
      <c r="NMN116" s="364"/>
      <c r="NMO116" s="364"/>
      <c r="NMP116" s="364"/>
      <c r="NMQ116" s="364"/>
      <c r="NMR116" s="364"/>
      <c r="NMS116" s="364"/>
      <c r="NMT116" s="364"/>
      <c r="NMU116" s="364"/>
      <c r="NMV116" s="364"/>
      <c r="NMW116" s="364"/>
      <c r="NMX116" s="364"/>
      <c r="NMY116" s="364"/>
      <c r="NMZ116" s="364"/>
      <c r="NNA116" s="364"/>
      <c r="NNB116" s="364"/>
      <c r="NNC116" s="364"/>
      <c r="NND116" s="364"/>
      <c r="NNE116" s="364"/>
      <c r="NNF116" s="364"/>
      <c r="NNG116" s="364"/>
      <c r="NNH116" s="364"/>
      <c r="NNI116" s="364"/>
      <c r="NNJ116" s="364"/>
      <c r="NNK116" s="364"/>
      <c r="NNL116" s="364"/>
      <c r="NNM116" s="364"/>
      <c r="NNN116" s="364"/>
      <c r="NNO116" s="364"/>
      <c r="NNP116" s="364"/>
      <c r="NNQ116" s="364"/>
      <c r="NNR116" s="364"/>
      <c r="NNS116" s="364"/>
      <c r="NNT116" s="364"/>
      <c r="NNU116" s="364"/>
      <c r="NNV116" s="364"/>
      <c r="NNW116" s="364"/>
      <c r="NNX116" s="364"/>
      <c r="NNY116" s="364"/>
      <c r="NNZ116" s="364"/>
      <c r="NOA116" s="364"/>
      <c r="NOB116" s="364"/>
      <c r="NOC116" s="364"/>
      <c r="NOD116" s="364"/>
      <c r="NOE116" s="364"/>
      <c r="NOF116" s="364"/>
      <c r="NOG116" s="364"/>
      <c r="NOH116" s="364"/>
      <c r="NOI116" s="364"/>
      <c r="NOJ116" s="364"/>
      <c r="NOK116" s="364"/>
      <c r="NOL116" s="364"/>
      <c r="NOM116" s="364"/>
      <c r="NON116" s="364"/>
      <c r="NOO116" s="364"/>
      <c r="NOP116" s="364"/>
      <c r="NOQ116" s="364"/>
      <c r="NOR116" s="364"/>
      <c r="NOS116" s="364"/>
      <c r="NOT116" s="364"/>
      <c r="NOU116" s="364"/>
      <c r="NOV116" s="364"/>
      <c r="NOW116" s="364"/>
      <c r="NOX116" s="364"/>
      <c r="NOY116" s="364"/>
      <c r="NOZ116" s="364"/>
      <c r="NPA116" s="364"/>
      <c r="NPB116" s="364"/>
      <c r="NPC116" s="364"/>
      <c r="NPD116" s="364"/>
      <c r="NPE116" s="364"/>
      <c r="NPF116" s="364"/>
      <c r="NPG116" s="364"/>
      <c r="NPH116" s="364"/>
      <c r="NPI116" s="364"/>
      <c r="NPJ116" s="364"/>
      <c r="NPK116" s="364"/>
      <c r="NPL116" s="364"/>
      <c r="NPM116" s="364"/>
      <c r="NPN116" s="364"/>
      <c r="NPO116" s="364"/>
      <c r="NPP116" s="364"/>
      <c r="NPQ116" s="364"/>
      <c r="NPR116" s="364"/>
      <c r="NPS116" s="364"/>
      <c r="NPT116" s="364"/>
      <c r="NPU116" s="364"/>
      <c r="NPV116" s="364"/>
      <c r="NPW116" s="364"/>
      <c r="NPX116" s="364"/>
      <c r="NPY116" s="364"/>
      <c r="NPZ116" s="364"/>
      <c r="NQA116" s="364"/>
      <c r="NQB116" s="364"/>
      <c r="NQC116" s="364"/>
      <c r="NQD116" s="364"/>
      <c r="NQE116" s="364"/>
      <c r="NQF116" s="364"/>
      <c r="NQG116" s="364"/>
      <c r="NQH116" s="364"/>
      <c r="NQI116" s="364"/>
      <c r="NQJ116" s="364"/>
      <c r="NQK116" s="364"/>
      <c r="NQL116" s="364"/>
      <c r="NQM116" s="364"/>
      <c r="NQN116" s="364"/>
      <c r="NQO116" s="364"/>
      <c r="NQP116" s="364"/>
      <c r="NQQ116" s="364"/>
      <c r="NQR116" s="364"/>
      <c r="NQS116" s="364"/>
      <c r="NQT116" s="364"/>
      <c r="NQU116" s="364"/>
      <c r="NQV116" s="364"/>
      <c r="NQW116" s="364"/>
      <c r="NQX116" s="364"/>
      <c r="NQY116" s="364"/>
      <c r="NQZ116" s="364"/>
      <c r="NRA116" s="364"/>
      <c r="NRB116" s="364"/>
      <c r="NRC116" s="364"/>
      <c r="NRD116" s="364"/>
      <c r="NRE116" s="364"/>
      <c r="NRF116" s="364"/>
      <c r="NRG116" s="364"/>
      <c r="NRH116" s="364"/>
      <c r="NRI116" s="364"/>
      <c r="NRJ116" s="364"/>
      <c r="NRK116" s="364"/>
      <c r="NRL116" s="364"/>
      <c r="NRM116" s="364"/>
      <c r="NRN116" s="364"/>
      <c r="NRO116" s="364"/>
      <c r="NRP116" s="364"/>
      <c r="NRQ116" s="364"/>
      <c r="NRR116" s="364"/>
      <c r="NRS116" s="364"/>
      <c r="NRT116" s="364"/>
      <c r="NRU116" s="364"/>
      <c r="NRV116" s="364"/>
      <c r="NRW116" s="364"/>
      <c r="NRX116" s="364"/>
      <c r="NRY116" s="364"/>
      <c r="NRZ116" s="364"/>
      <c r="NSA116" s="364"/>
      <c r="NSB116" s="364"/>
      <c r="NSC116" s="364"/>
      <c r="NSD116" s="364"/>
      <c r="NSE116" s="364"/>
      <c r="NSF116" s="364"/>
      <c r="NSG116" s="364"/>
      <c r="NSH116" s="364"/>
      <c r="NSI116" s="364"/>
      <c r="NSJ116" s="364"/>
      <c r="NSK116" s="364"/>
      <c r="NSL116" s="364"/>
      <c r="NSM116" s="364"/>
      <c r="NSN116" s="364"/>
      <c r="NSO116" s="364"/>
      <c r="NSP116" s="364"/>
      <c r="NSQ116" s="364"/>
      <c r="NSR116" s="364"/>
      <c r="NSS116" s="364"/>
      <c r="NST116" s="364"/>
      <c r="NSU116" s="364"/>
      <c r="NSV116" s="364"/>
      <c r="NSW116" s="364"/>
      <c r="NSX116" s="364"/>
      <c r="NSY116" s="364"/>
      <c r="NSZ116" s="364"/>
      <c r="NTA116" s="364"/>
      <c r="NTB116" s="364"/>
      <c r="NTC116" s="364"/>
      <c r="NTD116" s="364"/>
      <c r="NTE116" s="364"/>
      <c r="NTF116" s="364"/>
      <c r="NTG116" s="364"/>
      <c r="NTH116" s="364"/>
      <c r="NTI116" s="364"/>
      <c r="NTJ116" s="364"/>
      <c r="NTK116" s="364"/>
      <c r="NTL116" s="364"/>
      <c r="NTM116" s="364"/>
      <c r="NTN116" s="364"/>
      <c r="NTO116" s="364"/>
      <c r="NTP116" s="364"/>
      <c r="NTQ116" s="364"/>
      <c r="NTR116" s="364"/>
      <c r="NTS116" s="364"/>
      <c r="NTT116" s="364"/>
      <c r="NTU116" s="364"/>
      <c r="NTV116" s="364"/>
      <c r="NTW116" s="364"/>
      <c r="NTX116" s="364"/>
      <c r="NTY116" s="364"/>
      <c r="NTZ116" s="364"/>
      <c r="NUA116" s="364"/>
      <c r="NUB116" s="364"/>
      <c r="NUC116" s="364"/>
      <c r="NUD116" s="364"/>
      <c r="NUE116" s="364"/>
      <c r="NUF116" s="364"/>
      <c r="NUG116" s="364"/>
      <c r="NUH116" s="364"/>
      <c r="NUI116" s="364"/>
      <c r="NUJ116" s="364"/>
      <c r="NUK116" s="364"/>
      <c r="NUL116" s="364"/>
      <c r="NUM116" s="364"/>
      <c r="NUN116" s="364"/>
      <c r="NUO116" s="364"/>
      <c r="NUP116" s="364"/>
      <c r="NUQ116" s="364"/>
      <c r="NUR116" s="364"/>
      <c r="NUS116" s="364"/>
      <c r="NUT116" s="364"/>
      <c r="NUU116" s="364"/>
      <c r="NUV116" s="364"/>
      <c r="NUW116" s="364"/>
      <c r="NUX116" s="364"/>
      <c r="NUY116" s="364"/>
      <c r="NUZ116" s="364"/>
      <c r="NVA116" s="364"/>
      <c r="NVB116" s="364"/>
      <c r="NVC116" s="364"/>
      <c r="NVD116" s="364"/>
      <c r="NVE116" s="364"/>
      <c r="NVF116" s="364"/>
      <c r="NVG116" s="364"/>
      <c r="NVH116" s="364"/>
      <c r="NVI116" s="364"/>
      <c r="NVJ116" s="364"/>
      <c r="NVK116" s="364"/>
      <c r="NVL116" s="364"/>
      <c r="NVM116" s="364"/>
      <c r="NVN116" s="364"/>
      <c r="NVO116" s="364"/>
      <c r="NVP116" s="364"/>
      <c r="NVQ116" s="364"/>
      <c r="NVR116" s="364"/>
      <c r="NVS116" s="364"/>
      <c r="NVT116" s="364"/>
      <c r="NVU116" s="364"/>
      <c r="NVV116" s="364"/>
      <c r="NVW116" s="364"/>
      <c r="NVX116" s="364"/>
      <c r="NVY116" s="364"/>
      <c r="NVZ116" s="364"/>
      <c r="NWA116" s="364"/>
      <c r="NWB116" s="364"/>
      <c r="NWC116" s="364"/>
      <c r="NWD116" s="364"/>
      <c r="NWE116" s="364"/>
      <c r="NWF116" s="364"/>
      <c r="NWG116" s="364"/>
      <c r="NWH116" s="364"/>
      <c r="NWI116" s="364"/>
      <c r="NWJ116" s="364"/>
      <c r="NWK116" s="364"/>
      <c r="NWL116" s="364"/>
      <c r="NWM116" s="364"/>
      <c r="NWN116" s="364"/>
      <c r="NWO116" s="364"/>
      <c r="NWP116" s="364"/>
      <c r="NWQ116" s="364"/>
      <c r="NWR116" s="364"/>
      <c r="NWS116" s="364"/>
      <c r="NWT116" s="364"/>
      <c r="NWU116" s="364"/>
      <c r="NWV116" s="364"/>
      <c r="NWW116" s="364"/>
      <c r="NWX116" s="364"/>
      <c r="NWY116" s="364"/>
      <c r="NWZ116" s="364"/>
      <c r="NXA116" s="364"/>
      <c r="NXB116" s="364"/>
      <c r="NXC116" s="364"/>
      <c r="NXD116" s="364"/>
      <c r="NXE116" s="364"/>
      <c r="NXF116" s="364"/>
      <c r="NXG116" s="364"/>
      <c r="NXH116" s="364"/>
      <c r="NXI116" s="364"/>
      <c r="NXJ116" s="364"/>
      <c r="NXK116" s="364"/>
      <c r="NXL116" s="364"/>
      <c r="NXM116" s="364"/>
      <c r="NXN116" s="364"/>
      <c r="NXO116" s="364"/>
      <c r="NXP116" s="364"/>
      <c r="NXQ116" s="364"/>
      <c r="NXR116" s="364"/>
      <c r="NXS116" s="364"/>
      <c r="NXT116" s="364"/>
      <c r="NXU116" s="364"/>
      <c r="NXV116" s="364"/>
      <c r="NXW116" s="364"/>
      <c r="NXX116" s="364"/>
      <c r="NXY116" s="364"/>
      <c r="NXZ116" s="364"/>
      <c r="NYA116" s="364"/>
      <c r="NYB116" s="364"/>
      <c r="NYC116" s="364"/>
      <c r="NYD116" s="364"/>
      <c r="NYE116" s="364"/>
      <c r="NYF116" s="364"/>
      <c r="NYG116" s="364"/>
      <c r="NYH116" s="364"/>
      <c r="NYI116" s="364"/>
      <c r="NYJ116" s="364"/>
      <c r="NYK116" s="364"/>
      <c r="NYL116" s="364"/>
      <c r="NYM116" s="364"/>
      <c r="NYN116" s="364"/>
      <c r="NYO116" s="364"/>
      <c r="NYP116" s="364"/>
      <c r="NYQ116" s="364"/>
      <c r="NYR116" s="364"/>
      <c r="NYS116" s="364"/>
      <c r="NYT116" s="364"/>
      <c r="NYU116" s="364"/>
      <c r="NYV116" s="364"/>
      <c r="NYW116" s="364"/>
      <c r="NYX116" s="364"/>
      <c r="NYY116" s="364"/>
      <c r="NYZ116" s="364"/>
      <c r="NZA116" s="364"/>
      <c r="NZB116" s="364"/>
      <c r="NZC116" s="364"/>
      <c r="NZD116" s="364"/>
      <c r="NZE116" s="364"/>
      <c r="NZF116" s="364"/>
      <c r="NZG116" s="364"/>
      <c r="NZH116" s="364"/>
      <c r="NZI116" s="364"/>
      <c r="NZJ116" s="364"/>
      <c r="NZK116" s="364"/>
      <c r="NZL116" s="364"/>
      <c r="NZM116" s="364"/>
      <c r="NZN116" s="364"/>
      <c r="NZO116" s="364"/>
      <c r="NZP116" s="364"/>
      <c r="NZQ116" s="364"/>
      <c r="NZR116" s="364"/>
      <c r="NZS116" s="364"/>
      <c r="NZT116" s="364"/>
      <c r="NZU116" s="364"/>
      <c r="NZV116" s="364"/>
      <c r="NZW116" s="364"/>
      <c r="NZX116" s="364"/>
      <c r="NZY116" s="364"/>
      <c r="NZZ116" s="364"/>
      <c r="OAA116" s="364"/>
      <c r="OAB116" s="364"/>
      <c r="OAC116" s="364"/>
      <c r="OAD116" s="364"/>
      <c r="OAE116" s="364"/>
      <c r="OAF116" s="364"/>
      <c r="OAG116" s="364"/>
      <c r="OAH116" s="364"/>
      <c r="OAI116" s="364"/>
      <c r="OAJ116" s="364"/>
      <c r="OAK116" s="364"/>
      <c r="OAL116" s="364"/>
      <c r="OAM116" s="364"/>
      <c r="OAN116" s="364"/>
      <c r="OAO116" s="364"/>
      <c r="OAP116" s="364"/>
      <c r="OAQ116" s="364"/>
      <c r="OAR116" s="364"/>
      <c r="OAS116" s="364"/>
      <c r="OAT116" s="364"/>
      <c r="OAU116" s="364"/>
      <c r="OAV116" s="364"/>
      <c r="OAW116" s="364"/>
      <c r="OAX116" s="364"/>
      <c r="OAY116" s="364"/>
      <c r="OAZ116" s="364"/>
      <c r="OBA116" s="364"/>
      <c r="OBB116" s="364"/>
      <c r="OBC116" s="364"/>
      <c r="OBD116" s="364"/>
      <c r="OBE116" s="364"/>
      <c r="OBF116" s="364"/>
      <c r="OBG116" s="364"/>
      <c r="OBH116" s="364"/>
      <c r="OBI116" s="364"/>
      <c r="OBJ116" s="364"/>
      <c r="OBK116" s="364"/>
      <c r="OBL116" s="364"/>
      <c r="OBM116" s="364"/>
      <c r="OBN116" s="364"/>
      <c r="OBO116" s="364"/>
      <c r="OBP116" s="364"/>
      <c r="OBQ116" s="364"/>
      <c r="OBR116" s="364"/>
      <c r="OBS116" s="364"/>
      <c r="OBT116" s="364"/>
      <c r="OBU116" s="364"/>
      <c r="OBV116" s="364"/>
      <c r="OBW116" s="364"/>
      <c r="OBX116" s="364"/>
      <c r="OBY116" s="364"/>
      <c r="OBZ116" s="364"/>
      <c r="OCA116" s="364"/>
      <c r="OCB116" s="364"/>
      <c r="OCC116" s="364"/>
      <c r="OCD116" s="364"/>
      <c r="OCE116" s="364"/>
      <c r="OCF116" s="364"/>
      <c r="OCG116" s="364"/>
      <c r="OCH116" s="364"/>
      <c r="OCI116" s="364"/>
      <c r="OCJ116" s="364"/>
      <c r="OCK116" s="364"/>
      <c r="OCL116" s="364"/>
      <c r="OCM116" s="364"/>
      <c r="OCN116" s="364"/>
      <c r="OCO116" s="364"/>
      <c r="OCP116" s="364"/>
      <c r="OCQ116" s="364"/>
      <c r="OCR116" s="364"/>
      <c r="OCS116" s="364"/>
      <c r="OCT116" s="364"/>
      <c r="OCU116" s="364"/>
      <c r="OCV116" s="364"/>
      <c r="OCW116" s="364"/>
      <c r="OCX116" s="364"/>
      <c r="OCY116" s="364"/>
      <c r="OCZ116" s="364"/>
      <c r="ODA116" s="364"/>
      <c r="ODB116" s="364"/>
      <c r="ODC116" s="364"/>
      <c r="ODD116" s="364"/>
      <c r="ODE116" s="364"/>
      <c r="ODF116" s="364"/>
      <c r="ODG116" s="364"/>
      <c r="ODH116" s="364"/>
      <c r="ODI116" s="364"/>
      <c r="ODJ116" s="364"/>
      <c r="ODK116" s="364"/>
      <c r="ODL116" s="364"/>
      <c r="ODM116" s="364"/>
      <c r="ODN116" s="364"/>
      <c r="ODO116" s="364"/>
      <c r="ODP116" s="364"/>
      <c r="ODQ116" s="364"/>
      <c r="ODR116" s="364"/>
      <c r="ODS116" s="364"/>
      <c r="ODT116" s="364"/>
      <c r="ODU116" s="364"/>
      <c r="ODV116" s="364"/>
      <c r="ODW116" s="364"/>
      <c r="ODX116" s="364"/>
      <c r="ODY116" s="364"/>
      <c r="ODZ116" s="364"/>
      <c r="OEA116" s="364"/>
      <c r="OEB116" s="364"/>
      <c r="OEC116" s="364"/>
      <c r="OED116" s="364"/>
      <c r="OEE116" s="364"/>
      <c r="OEF116" s="364"/>
      <c r="OEG116" s="364"/>
      <c r="OEH116" s="364"/>
      <c r="OEI116" s="364"/>
      <c r="OEJ116" s="364"/>
      <c r="OEK116" s="364"/>
      <c r="OEL116" s="364"/>
      <c r="OEM116" s="364"/>
      <c r="OEN116" s="364"/>
      <c r="OEO116" s="364"/>
      <c r="OEP116" s="364"/>
      <c r="OEQ116" s="364"/>
      <c r="OER116" s="364"/>
      <c r="OES116" s="364"/>
      <c r="OET116" s="364"/>
      <c r="OEU116" s="364"/>
      <c r="OEV116" s="364"/>
      <c r="OEW116" s="364"/>
      <c r="OEX116" s="364"/>
      <c r="OEY116" s="364"/>
      <c r="OEZ116" s="364"/>
      <c r="OFA116" s="364"/>
      <c r="OFB116" s="364"/>
      <c r="OFC116" s="364"/>
      <c r="OFD116" s="364"/>
      <c r="OFE116" s="364"/>
      <c r="OFF116" s="364"/>
      <c r="OFG116" s="364"/>
      <c r="OFH116" s="364"/>
      <c r="OFI116" s="364"/>
      <c r="OFJ116" s="364"/>
      <c r="OFK116" s="364"/>
      <c r="OFL116" s="364"/>
      <c r="OFM116" s="364"/>
      <c r="OFN116" s="364"/>
      <c r="OFO116" s="364"/>
      <c r="OFP116" s="364"/>
      <c r="OFQ116" s="364"/>
      <c r="OFR116" s="364"/>
      <c r="OFS116" s="364"/>
      <c r="OFT116" s="364"/>
      <c r="OFU116" s="364"/>
      <c r="OFV116" s="364"/>
      <c r="OFW116" s="364"/>
      <c r="OFX116" s="364"/>
      <c r="OFY116" s="364"/>
      <c r="OFZ116" s="364"/>
      <c r="OGA116" s="364"/>
      <c r="OGB116" s="364"/>
      <c r="OGC116" s="364"/>
      <c r="OGD116" s="364"/>
      <c r="OGE116" s="364"/>
      <c r="OGF116" s="364"/>
      <c r="OGG116" s="364"/>
      <c r="OGH116" s="364"/>
      <c r="OGI116" s="364"/>
      <c r="OGJ116" s="364"/>
      <c r="OGK116" s="364"/>
      <c r="OGL116" s="364"/>
      <c r="OGM116" s="364"/>
      <c r="OGN116" s="364"/>
      <c r="OGO116" s="364"/>
      <c r="OGP116" s="364"/>
      <c r="OGQ116" s="364"/>
      <c r="OGR116" s="364"/>
      <c r="OGS116" s="364"/>
      <c r="OGT116" s="364"/>
      <c r="OGU116" s="364"/>
      <c r="OGV116" s="364"/>
      <c r="OGW116" s="364"/>
      <c r="OGX116" s="364"/>
      <c r="OGY116" s="364"/>
      <c r="OGZ116" s="364"/>
      <c r="OHA116" s="364"/>
      <c r="OHB116" s="364"/>
      <c r="OHC116" s="364"/>
      <c r="OHD116" s="364"/>
      <c r="OHE116" s="364"/>
      <c r="OHF116" s="364"/>
      <c r="OHG116" s="364"/>
      <c r="OHH116" s="364"/>
      <c r="OHI116" s="364"/>
      <c r="OHJ116" s="364"/>
      <c r="OHK116" s="364"/>
      <c r="OHL116" s="364"/>
      <c r="OHM116" s="364"/>
      <c r="OHN116" s="364"/>
      <c r="OHO116" s="364"/>
      <c r="OHP116" s="364"/>
      <c r="OHQ116" s="364"/>
      <c r="OHR116" s="364"/>
      <c r="OHS116" s="364"/>
      <c r="OHT116" s="364"/>
      <c r="OHU116" s="364"/>
      <c r="OHV116" s="364"/>
      <c r="OHW116" s="364"/>
      <c r="OHX116" s="364"/>
      <c r="OHY116" s="364"/>
      <c r="OHZ116" s="364"/>
      <c r="OIA116" s="364"/>
      <c r="OIB116" s="364"/>
      <c r="OIC116" s="364"/>
      <c r="OID116" s="364"/>
      <c r="OIE116" s="364"/>
      <c r="OIF116" s="364"/>
      <c r="OIG116" s="364"/>
      <c r="OIH116" s="364"/>
      <c r="OII116" s="364"/>
      <c r="OIJ116" s="364"/>
      <c r="OIK116" s="364"/>
      <c r="OIL116" s="364"/>
      <c r="OIM116" s="364"/>
      <c r="OIN116" s="364"/>
      <c r="OIO116" s="364"/>
      <c r="OIP116" s="364"/>
      <c r="OIQ116" s="364"/>
      <c r="OIR116" s="364"/>
      <c r="OIS116" s="364"/>
      <c r="OIT116" s="364"/>
      <c r="OIU116" s="364"/>
      <c r="OIV116" s="364"/>
      <c r="OIW116" s="364"/>
      <c r="OIX116" s="364"/>
      <c r="OIY116" s="364"/>
      <c r="OIZ116" s="364"/>
      <c r="OJA116" s="364"/>
      <c r="OJB116" s="364"/>
      <c r="OJC116" s="364"/>
      <c r="OJD116" s="364"/>
      <c r="OJE116" s="364"/>
      <c r="OJF116" s="364"/>
      <c r="OJG116" s="364"/>
      <c r="OJH116" s="364"/>
      <c r="OJI116" s="364"/>
      <c r="OJJ116" s="364"/>
      <c r="OJK116" s="364"/>
      <c r="OJL116" s="364"/>
      <c r="OJM116" s="364"/>
      <c r="OJN116" s="364"/>
      <c r="OJO116" s="364"/>
      <c r="OJP116" s="364"/>
      <c r="OJQ116" s="364"/>
      <c r="OJR116" s="364"/>
      <c r="OJS116" s="364"/>
      <c r="OJT116" s="364"/>
      <c r="OJU116" s="364"/>
      <c r="OJV116" s="364"/>
      <c r="OJW116" s="364"/>
      <c r="OJX116" s="364"/>
      <c r="OJY116" s="364"/>
      <c r="OJZ116" s="364"/>
      <c r="OKA116" s="364"/>
      <c r="OKB116" s="364"/>
      <c r="OKC116" s="364"/>
      <c r="OKD116" s="364"/>
      <c r="OKE116" s="364"/>
      <c r="OKF116" s="364"/>
      <c r="OKG116" s="364"/>
      <c r="OKH116" s="364"/>
      <c r="OKI116" s="364"/>
      <c r="OKJ116" s="364"/>
      <c r="OKK116" s="364"/>
      <c r="OKL116" s="364"/>
      <c r="OKM116" s="364"/>
      <c r="OKN116" s="364"/>
      <c r="OKO116" s="364"/>
      <c r="OKP116" s="364"/>
      <c r="OKQ116" s="364"/>
      <c r="OKR116" s="364"/>
      <c r="OKS116" s="364"/>
      <c r="OKT116" s="364"/>
      <c r="OKU116" s="364"/>
      <c r="OKV116" s="364"/>
      <c r="OKW116" s="364"/>
      <c r="OKX116" s="364"/>
      <c r="OKY116" s="364"/>
      <c r="OKZ116" s="364"/>
      <c r="OLA116" s="364"/>
      <c r="OLB116" s="364"/>
      <c r="OLC116" s="364"/>
      <c r="OLD116" s="364"/>
      <c r="OLE116" s="364"/>
      <c r="OLF116" s="364"/>
      <c r="OLG116" s="364"/>
      <c r="OLH116" s="364"/>
      <c r="OLI116" s="364"/>
      <c r="OLJ116" s="364"/>
      <c r="OLK116" s="364"/>
      <c r="OLL116" s="364"/>
      <c r="OLM116" s="364"/>
      <c r="OLN116" s="364"/>
      <c r="OLO116" s="364"/>
      <c r="OLP116" s="364"/>
      <c r="OLQ116" s="364"/>
      <c r="OLR116" s="364"/>
      <c r="OLS116" s="364"/>
      <c r="OLT116" s="364"/>
      <c r="OLU116" s="364"/>
      <c r="OLV116" s="364"/>
      <c r="OLW116" s="364"/>
      <c r="OLX116" s="364"/>
      <c r="OLY116" s="364"/>
      <c r="OLZ116" s="364"/>
      <c r="OMA116" s="364"/>
      <c r="OMB116" s="364"/>
      <c r="OMC116" s="364"/>
      <c r="OMD116" s="364"/>
      <c r="OME116" s="364"/>
      <c r="OMF116" s="364"/>
      <c r="OMG116" s="364"/>
      <c r="OMH116" s="364"/>
      <c r="OMI116" s="364"/>
      <c r="OMJ116" s="364"/>
      <c r="OMK116" s="364"/>
      <c r="OML116" s="364"/>
      <c r="OMM116" s="364"/>
      <c r="OMN116" s="364"/>
      <c r="OMO116" s="364"/>
      <c r="OMP116" s="364"/>
      <c r="OMQ116" s="364"/>
      <c r="OMR116" s="364"/>
      <c r="OMS116" s="364"/>
      <c r="OMT116" s="364"/>
      <c r="OMU116" s="364"/>
      <c r="OMV116" s="364"/>
      <c r="OMW116" s="364"/>
      <c r="OMX116" s="364"/>
      <c r="OMY116" s="364"/>
      <c r="OMZ116" s="364"/>
      <c r="ONA116" s="364"/>
      <c r="ONB116" s="364"/>
      <c r="ONC116" s="364"/>
      <c r="OND116" s="364"/>
      <c r="ONE116" s="364"/>
      <c r="ONF116" s="364"/>
      <c r="ONG116" s="364"/>
      <c r="ONH116" s="364"/>
      <c r="ONI116" s="364"/>
      <c r="ONJ116" s="364"/>
      <c r="ONK116" s="364"/>
      <c r="ONL116" s="364"/>
      <c r="ONM116" s="364"/>
      <c r="ONN116" s="364"/>
      <c r="ONO116" s="364"/>
      <c r="ONP116" s="364"/>
      <c r="ONQ116" s="364"/>
      <c r="ONR116" s="364"/>
      <c r="ONS116" s="364"/>
      <c r="ONT116" s="364"/>
      <c r="ONU116" s="364"/>
      <c r="ONV116" s="364"/>
      <c r="ONW116" s="364"/>
      <c r="ONX116" s="364"/>
      <c r="ONY116" s="364"/>
      <c r="ONZ116" s="364"/>
      <c r="OOA116" s="364"/>
      <c r="OOB116" s="364"/>
      <c r="OOC116" s="364"/>
      <c r="OOD116" s="364"/>
      <c r="OOE116" s="364"/>
      <c r="OOF116" s="364"/>
      <c r="OOG116" s="364"/>
      <c r="OOH116" s="364"/>
      <c r="OOI116" s="364"/>
      <c r="OOJ116" s="364"/>
      <c r="OOK116" s="364"/>
      <c r="OOL116" s="364"/>
      <c r="OOM116" s="364"/>
      <c r="OON116" s="364"/>
      <c r="OOO116" s="364"/>
      <c r="OOP116" s="364"/>
      <c r="OOQ116" s="364"/>
      <c r="OOR116" s="364"/>
      <c r="OOS116" s="364"/>
      <c r="OOT116" s="364"/>
      <c r="OOU116" s="364"/>
      <c r="OOV116" s="364"/>
      <c r="OOW116" s="364"/>
      <c r="OOX116" s="364"/>
      <c r="OOY116" s="364"/>
      <c r="OOZ116" s="364"/>
      <c r="OPA116" s="364"/>
      <c r="OPB116" s="364"/>
      <c r="OPC116" s="364"/>
      <c r="OPD116" s="364"/>
      <c r="OPE116" s="364"/>
      <c r="OPF116" s="364"/>
      <c r="OPG116" s="364"/>
      <c r="OPH116" s="364"/>
      <c r="OPI116" s="364"/>
      <c r="OPJ116" s="364"/>
      <c r="OPK116" s="364"/>
      <c r="OPL116" s="364"/>
      <c r="OPM116" s="364"/>
      <c r="OPN116" s="364"/>
      <c r="OPO116" s="364"/>
      <c r="OPP116" s="364"/>
      <c r="OPQ116" s="364"/>
      <c r="OPR116" s="364"/>
      <c r="OPS116" s="364"/>
      <c r="OPT116" s="364"/>
      <c r="OPU116" s="364"/>
      <c r="OPV116" s="364"/>
      <c r="OPW116" s="364"/>
      <c r="OPX116" s="364"/>
      <c r="OPY116" s="364"/>
      <c r="OPZ116" s="364"/>
      <c r="OQA116" s="364"/>
      <c r="OQB116" s="364"/>
      <c r="OQC116" s="364"/>
      <c r="OQD116" s="364"/>
      <c r="OQE116" s="364"/>
      <c r="OQF116" s="364"/>
      <c r="OQG116" s="364"/>
      <c r="OQH116" s="364"/>
      <c r="OQI116" s="364"/>
      <c r="OQJ116" s="364"/>
      <c r="OQK116" s="364"/>
      <c r="OQL116" s="364"/>
      <c r="OQM116" s="364"/>
      <c r="OQN116" s="364"/>
      <c r="OQO116" s="364"/>
      <c r="OQP116" s="364"/>
      <c r="OQQ116" s="364"/>
      <c r="OQR116" s="364"/>
      <c r="OQS116" s="364"/>
      <c r="OQT116" s="364"/>
      <c r="OQU116" s="364"/>
      <c r="OQV116" s="364"/>
      <c r="OQW116" s="364"/>
      <c r="OQX116" s="364"/>
      <c r="OQY116" s="364"/>
      <c r="OQZ116" s="364"/>
      <c r="ORA116" s="364"/>
      <c r="ORB116" s="364"/>
      <c r="ORC116" s="364"/>
      <c r="ORD116" s="364"/>
      <c r="ORE116" s="364"/>
      <c r="ORF116" s="364"/>
      <c r="ORG116" s="364"/>
      <c r="ORH116" s="364"/>
      <c r="ORI116" s="364"/>
      <c r="ORJ116" s="364"/>
      <c r="ORK116" s="364"/>
      <c r="ORL116" s="364"/>
      <c r="ORM116" s="364"/>
      <c r="ORN116" s="364"/>
      <c r="ORO116" s="364"/>
      <c r="ORP116" s="364"/>
      <c r="ORQ116" s="364"/>
      <c r="ORR116" s="364"/>
      <c r="ORS116" s="364"/>
      <c r="ORT116" s="364"/>
      <c r="ORU116" s="364"/>
      <c r="ORV116" s="364"/>
      <c r="ORW116" s="364"/>
      <c r="ORX116" s="364"/>
      <c r="ORY116" s="364"/>
      <c r="ORZ116" s="364"/>
      <c r="OSA116" s="364"/>
      <c r="OSB116" s="364"/>
      <c r="OSC116" s="364"/>
      <c r="OSD116" s="364"/>
      <c r="OSE116" s="364"/>
      <c r="OSF116" s="364"/>
      <c r="OSG116" s="364"/>
      <c r="OSH116" s="364"/>
      <c r="OSI116" s="364"/>
      <c r="OSJ116" s="364"/>
      <c r="OSK116" s="364"/>
      <c r="OSL116" s="364"/>
      <c r="OSM116" s="364"/>
      <c r="OSN116" s="364"/>
      <c r="OSO116" s="364"/>
      <c r="OSP116" s="364"/>
      <c r="OSQ116" s="364"/>
      <c r="OSR116" s="364"/>
      <c r="OSS116" s="364"/>
      <c r="OST116" s="364"/>
      <c r="OSU116" s="364"/>
      <c r="OSV116" s="364"/>
      <c r="OSW116" s="364"/>
      <c r="OSX116" s="364"/>
      <c r="OSY116" s="364"/>
      <c r="OSZ116" s="364"/>
      <c r="OTA116" s="364"/>
      <c r="OTB116" s="364"/>
      <c r="OTC116" s="364"/>
      <c r="OTD116" s="364"/>
      <c r="OTE116" s="364"/>
      <c r="OTF116" s="364"/>
      <c r="OTG116" s="364"/>
      <c r="OTH116" s="364"/>
      <c r="OTI116" s="364"/>
      <c r="OTJ116" s="364"/>
      <c r="OTK116" s="364"/>
      <c r="OTL116" s="364"/>
      <c r="OTM116" s="364"/>
      <c r="OTN116" s="364"/>
      <c r="OTO116" s="364"/>
      <c r="OTP116" s="364"/>
      <c r="OTQ116" s="364"/>
      <c r="OTR116" s="364"/>
      <c r="OTS116" s="364"/>
      <c r="OTT116" s="364"/>
      <c r="OTU116" s="364"/>
      <c r="OTV116" s="364"/>
      <c r="OTW116" s="364"/>
      <c r="OTX116" s="364"/>
      <c r="OTY116" s="364"/>
      <c r="OTZ116" s="364"/>
      <c r="OUA116" s="364"/>
      <c r="OUB116" s="364"/>
      <c r="OUC116" s="364"/>
      <c r="OUD116" s="364"/>
      <c r="OUE116" s="364"/>
      <c r="OUF116" s="364"/>
      <c r="OUG116" s="364"/>
      <c r="OUH116" s="364"/>
      <c r="OUI116" s="364"/>
      <c r="OUJ116" s="364"/>
      <c r="OUK116" s="364"/>
      <c r="OUL116" s="364"/>
      <c r="OUM116" s="364"/>
      <c r="OUN116" s="364"/>
      <c r="OUO116" s="364"/>
      <c r="OUP116" s="364"/>
      <c r="OUQ116" s="364"/>
      <c r="OUR116" s="364"/>
      <c r="OUS116" s="364"/>
      <c r="OUT116" s="364"/>
      <c r="OUU116" s="364"/>
      <c r="OUV116" s="364"/>
      <c r="OUW116" s="364"/>
      <c r="OUX116" s="364"/>
      <c r="OUY116" s="364"/>
      <c r="OUZ116" s="364"/>
      <c r="OVA116" s="364"/>
      <c r="OVB116" s="364"/>
      <c r="OVC116" s="364"/>
      <c r="OVD116" s="364"/>
      <c r="OVE116" s="364"/>
      <c r="OVF116" s="364"/>
      <c r="OVG116" s="364"/>
      <c r="OVH116" s="364"/>
      <c r="OVI116" s="364"/>
      <c r="OVJ116" s="364"/>
      <c r="OVK116" s="364"/>
      <c r="OVL116" s="364"/>
      <c r="OVM116" s="364"/>
      <c r="OVN116" s="364"/>
      <c r="OVO116" s="364"/>
      <c r="OVP116" s="364"/>
      <c r="OVQ116" s="364"/>
      <c r="OVR116" s="364"/>
      <c r="OVS116" s="364"/>
      <c r="OVT116" s="364"/>
      <c r="OVU116" s="364"/>
      <c r="OVV116" s="364"/>
      <c r="OVW116" s="364"/>
      <c r="OVX116" s="364"/>
      <c r="OVY116" s="364"/>
      <c r="OVZ116" s="364"/>
      <c r="OWA116" s="364"/>
      <c r="OWB116" s="364"/>
      <c r="OWC116" s="364"/>
      <c r="OWD116" s="364"/>
      <c r="OWE116" s="364"/>
      <c r="OWF116" s="364"/>
      <c r="OWG116" s="364"/>
      <c r="OWH116" s="364"/>
      <c r="OWI116" s="364"/>
      <c r="OWJ116" s="364"/>
      <c r="OWK116" s="364"/>
      <c r="OWL116" s="364"/>
      <c r="OWM116" s="364"/>
      <c r="OWN116" s="364"/>
      <c r="OWO116" s="364"/>
      <c r="OWP116" s="364"/>
      <c r="OWQ116" s="364"/>
      <c r="OWR116" s="364"/>
      <c r="OWS116" s="364"/>
      <c r="OWT116" s="364"/>
      <c r="OWU116" s="364"/>
      <c r="OWV116" s="364"/>
      <c r="OWW116" s="364"/>
      <c r="OWX116" s="364"/>
      <c r="OWY116" s="364"/>
      <c r="OWZ116" s="364"/>
      <c r="OXA116" s="364"/>
      <c r="OXB116" s="364"/>
      <c r="OXC116" s="364"/>
      <c r="OXD116" s="364"/>
      <c r="OXE116" s="364"/>
      <c r="OXF116" s="364"/>
      <c r="OXG116" s="364"/>
      <c r="OXH116" s="364"/>
      <c r="OXI116" s="364"/>
      <c r="OXJ116" s="364"/>
      <c r="OXK116" s="364"/>
      <c r="OXL116" s="364"/>
      <c r="OXM116" s="364"/>
      <c r="OXN116" s="364"/>
      <c r="OXO116" s="364"/>
      <c r="OXP116" s="364"/>
      <c r="OXQ116" s="364"/>
      <c r="OXR116" s="364"/>
      <c r="OXS116" s="364"/>
      <c r="OXT116" s="364"/>
      <c r="OXU116" s="364"/>
      <c r="OXV116" s="364"/>
      <c r="OXW116" s="364"/>
      <c r="OXX116" s="364"/>
      <c r="OXY116" s="364"/>
      <c r="OXZ116" s="364"/>
      <c r="OYA116" s="364"/>
      <c r="OYB116" s="364"/>
      <c r="OYC116" s="364"/>
      <c r="OYD116" s="364"/>
      <c r="OYE116" s="364"/>
      <c r="OYF116" s="364"/>
      <c r="OYG116" s="364"/>
      <c r="OYH116" s="364"/>
      <c r="OYI116" s="364"/>
      <c r="OYJ116" s="364"/>
      <c r="OYK116" s="364"/>
      <c r="OYL116" s="364"/>
      <c r="OYM116" s="364"/>
      <c r="OYN116" s="364"/>
      <c r="OYO116" s="364"/>
      <c r="OYP116" s="364"/>
      <c r="OYQ116" s="364"/>
      <c r="OYR116" s="364"/>
      <c r="OYS116" s="364"/>
      <c r="OYT116" s="364"/>
      <c r="OYU116" s="364"/>
      <c r="OYV116" s="364"/>
      <c r="OYW116" s="364"/>
      <c r="OYX116" s="364"/>
      <c r="OYY116" s="364"/>
      <c r="OYZ116" s="364"/>
      <c r="OZA116" s="364"/>
      <c r="OZB116" s="364"/>
      <c r="OZC116" s="364"/>
      <c r="OZD116" s="364"/>
      <c r="OZE116" s="364"/>
      <c r="OZF116" s="364"/>
      <c r="OZG116" s="364"/>
      <c r="OZH116" s="364"/>
      <c r="OZI116" s="364"/>
      <c r="OZJ116" s="364"/>
      <c r="OZK116" s="364"/>
      <c r="OZL116" s="364"/>
      <c r="OZM116" s="364"/>
      <c r="OZN116" s="364"/>
      <c r="OZO116" s="364"/>
      <c r="OZP116" s="364"/>
      <c r="OZQ116" s="364"/>
      <c r="OZR116" s="364"/>
      <c r="OZS116" s="364"/>
      <c r="OZT116" s="364"/>
      <c r="OZU116" s="364"/>
      <c r="OZV116" s="364"/>
      <c r="OZW116" s="364"/>
      <c r="OZX116" s="364"/>
      <c r="OZY116" s="364"/>
      <c r="OZZ116" s="364"/>
      <c r="PAA116" s="364"/>
      <c r="PAB116" s="364"/>
      <c r="PAC116" s="364"/>
      <c r="PAD116" s="364"/>
      <c r="PAE116" s="364"/>
      <c r="PAF116" s="364"/>
      <c r="PAG116" s="364"/>
      <c r="PAH116" s="364"/>
      <c r="PAI116" s="364"/>
      <c r="PAJ116" s="364"/>
      <c r="PAK116" s="364"/>
      <c r="PAL116" s="364"/>
      <c r="PAM116" s="364"/>
      <c r="PAN116" s="364"/>
      <c r="PAO116" s="364"/>
      <c r="PAP116" s="364"/>
      <c r="PAQ116" s="364"/>
      <c r="PAR116" s="364"/>
      <c r="PAS116" s="364"/>
      <c r="PAT116" s="364"/>
      <c r="PAU116" s="364"/>
      <c r="PAV116" s="364"/>
      <c r="PAW116" s="364"/>
      <c r="PAX116" s="364"/>
      <c r="PAY116" s="364"/>
      <c r="PAZ116" s="364"/>
      <c r="PBA116" s="364"/>
      <c r="PBB116" s="364"/>
      <c r="PBC116" s="364"/>
      <c r="PBD116" s="364"/>
      <c r="PBE116" s="364"/>
      <c r="PBF116" s="364"/>
      <c r="PBG116" s="364"/>
      <c r="PBH116" s="364"/>
      <c r="PBI116" s="364"/>
      <c r="PBJ116" s="364"/>
      <c r="PBK116" s="364"/>
      <c r="PBL116" s="364"/>
      <c r="PBM116" s="364"/>
      <c r="PBN116" s="364"/>
      <c r="PBO116" s="364"/>
      <c r="PBP116" s="364"/>
      <c r="PBQ116" s="364"/>
      <c r="PBR116" s="364"/>
      <c r="PBS116" s="364"/>
      <c r="PBT116" s="364"/>
      <c r="PBU116" s="364"/>
      <c r="PBV116" s="364"/>
      <c r="PBW116" s="364"/>
      <c r="PBX116" s="364"/>
      <c r="PBY116" s="364"/>
      <c r="PBZ116" s="364"/>
      <c r="PCA116" s="364"/>
      <c r="PCB116" s="364"/>
      <c r="PCC116" s="364"/>
      <c r="PCD116" s="364"/>
      <c r="PCE116" s="364"/>
      <c r="PCF116" s="364"/>
      <c r="PCG116" s="364"/>
      <c r="PCH116" s="364"/>
      <c r="PCI116" s="364"/>
      <c r="PCJ116" s="364"/>
      <c r="PCK116" s="364"/>
      <c r="PCL116" s="364"/>
      <c r="PCM116" s="364"/>
      <c r="PCN116" s="364"/>
      <c r="PCO116" s="364"/>
      <c r="PCP116" s="364"/>
      <c r="PCQ116" s="364"/>
      <c r="PCR116" s="364"/>
      <c r="PCS116" s="364"/>
      <c r="PCT116" s="364"/>
      <c r="PCU116" s="364"/>
      <c r="PCV116" s="364"/>
      <c r="PCW116" s="364"/>
      <c r="PCX116" s="364"/>
      <c r="PCY116" s="364"/>
      <c r="PCZ116" s="364"/>
      <c r="PDA116" s="364"/>
      <c r="PDB116" s="364"/>
      <c r="PDC116" s="364"/>
      <c r="PDD116" s="364"/>
      <c r="PDE116" s="364"/>
      <c r="PDF116" s="364"/>
      <c r="PDG116" s="364"/>
      <c r="PDH116" s="364"/>
      <c r="PDI116" s="364"/>
      <c r="PDJ116" s="364"/>
      <c r="PDK116" s="364"/>
      <c r="PDL116" s="364"/>
      <c r="PDM116" s="364"/>
      <c r="PDN116" s="364"/>
      <c r="PDO116" s="364"/>
      <c r="PDP116" s="364"/>
      <c r="PDQ116" s="364"/>
      <c r="PDR116" s="364"/>
      <c r="PDS116" s="364"/>
      <c r="PDT116" s="364"/>
      <c r="PDU116" s="364"/>
      <c r="PDV116" s="364"/>
      <c r="PDW116" s="364"/>
      <c r="PDX116" s="364"/>
      <c r="PDY116" s="364"/>
      <c r="PDZ116" s="364"/>
      <c r="PEA116" s="364"/>
      <c r="PEB116" s="364"/>
      <c r="PEC116" s="364"/>
      <c r="PED116" s="364"/>
      <c r="PEE116" s="364"/>
      <c r="PEF116" s="364"/>
      <c r="PEG116" s="364"/>
      <c r="PEH116" s="364"/>
      <c r="PEI116" s="364"/>
      <c r="PEJ116" s="364"/>
      <c r="PEK116" s="364"/>
      <c r="PEL116" s="364"/>
      <c r="PEM116" s="364"/>
      <c r="PEN116" s="364"/>
      <c r="PEO116" s="364"/>
      <c r="PEP116" s="364"/>
      <c r="PEQ116" s="364"/>
      <c r="PER116" s="364"/>
      <c r="PES116" s="364"/>
      <c r="PET116" s="364"/>
      <c r="PEU116" s="364"/>
      <c r="PEV116" s="364"/>
      <c r="PEW116" s="364"/>
      <c r="PEX116" s="364"/>
      <c r="PEY116" s="364"/>
      <c r="PEZ116" s="364"/>
      <c r="PFA116" s="364"/>
      <c r="PFB116" s="364"/>
      <c r="PFC116" s="364"/>
      <c r="PFD116" s="364"/>
      <c r="PFE116" s="364"/>
      <c r="PFF116" s="364"/>
      <c r="PFG116" s="364"/>
      <c r="PFH116" s="364"/>
      <c r="PFI116" s="364"/>
      <c r="PFJ116" s="364"/>
      <c r="PFK116" s="364"/>
      <c r="PFL116" s="364"/>
      <c r="PFM116" s="364"/>
      <c r="PFN116" s="364"/>
      <c r="PFO116" s="364"/>
      <c r="PFP116" s="364"/>
      <c r="PFQ116" s="364"/>
      <c r="PFR116" s="364"/>
      <c r="PFS116" s="364"/>
      <c r="PFT116" s="364"/>
      <c r="PFU116" s="364"/>
      <c r="PFV116" s="364"/>
      <c r="PFW116" s="364"/>
      <c r="PFX116" s="364"/>
      <c r="PFY116" s="364"/>
      <c r="PFZ116" s="364"/>
      <c r="PGA116" s="364"/>
      <c r="PGB116" s="364"/>
      <c r="PGC116" s="364"/>
      <c r="PGD116" s="364"/>
      <c r="PGE116" s="364"/>
      <c r="PGF116" s="364"/>
      <c r="PGG116" s="364"/>
      <c r="PGH116" s="364"/>
      <c r="PGI116" s="364"/>
      <c r="PGJ116" s="364"/>
      <c r="PGK116" s="364"/>
      <c r="PGL116" s="364"/>
      <c r="PGM116" s="364"/>
      <c r="PGN116" s="364"/>
      <c r="PGO116" s="364"/>
      <c r="PGP116" s="364"/>
      <c r="PGQ116" s="364"/>
      <c r="PGR116" s="364"/>
      <c r="PGS116" s="364"/>
      <c r="PGT116" s="364"/>
      <c r="PGU116" s="364"/>
      <c r="PGV116" s="364"/>
      <c r="PGW116" s="364"/>
      <c r="PGX116" s="364"/>
      <c r="PGY116" s="364"/>
      <c r="PGZ116" s="364"/>
      <c r="PHA116" s="364"/>
      <c r="PHB116" s="364"/>
      <c r="PHC116" s="364"/>
      <c r="PHD116" s="364"/>
      <c r="PHE116" s="364"/>
      <c r="PHF116" s="364"/>
      <c r="PHG116" s="364"/>
      <c r="PHH116" s="364"/>
      <c r="PHI116" s="364"/>
      <c r="PHJ116" s="364"/>
      <c r="PHK116" s="364"/>
      <c r="PHL116" s="364"/>
      <c r="PHM116" s="364"/>
      <c r="PHN116" s="364"/>
      <c r="PHO116" s="364"/>
      <c r="PHP116" s="364"/>
      <c r="PHQ116" s="364"/>
      <c r="PHR116" s="364"/>
      <c r="PHS116" s="364"/>
      <c r="PHT116" s="364"/>
      <c r="PHU116" s="364"/>
      <c r="PHV116" s="364"/>
      <c r="PHW116" s="364"/>
      <c r="PHX116" s="364"/>
      <c r="PHY116" s="364"/>
      <c r="PHZ116" s="364"/>
      <c r="PIA116" s="364"/>
      <c r="PIB116" s="364"/>
      <c r="PIC116" s="364"/>
      <c r="PID116" s="364"/>
      <c r="PIE116" s="364"/>
      <c r="PIF116" s="364"/>
      <c r="PIG116" s="364"/>
      <c r="PIH116" s="364"/>
      <c r="PII116" s="364"/>
      <c r="PIJ116" s="364"/>
      <c r="PIK116" s="364"/>
      <c r="PIL116" s="364"/>
      <c r="PIM116" s="364"/>
      <c r="PIN116" s="364"/>
      <c r="PIO116" s="364"/>
      <c r="PIP116" s="364"/>
      <c r="PIQ116" s="364"/>
      <c r="PIR116" s="364"/>
      <c r="PIS116" s="364"/>
      <c r="PIT116" s="364"/>
      <c r="PIU116" s="364"/>
      <c r="PIV116" s="364"/>
      <c r="PIW116" s="364"/>
      <c r="PIX116" s="364"/>
      <c r="PIY116" s="364"/>
      <c r="PIZ116" s="364"/>
      <c r="PJA116" s="364"/>
      <c r="PJB116" s="364"/>
      <c r="PJC116" s="364"/>
      <c r="PJD116" s="364"/>
      <c r="PJE116" s="364"/>
      <c r="PJF116" s="364"/>
      <c r="PJG116" s="364"/>
      <c r="PJH116" s="364"/>
      <c r="PJI116" s="364"/>
      <c r="PJJ116" s="364"/>
      <c r="PJK116" s="364"/>
      <c r="PJL116" s="364"/>
      <c r="PJM116" s="364"/>
      <c r="PJN116" s="364"/>
      <c r="PJO116" s="364"/>
      <c r="PJP116" s="364"/>
      <c r="PJQ116" s="364"/>
      <c r="PJR116" s="364"/>
      <c r="PJS116" s="364"/>
      <c r="PJT116" s="364"/>
      <c r="PJU116" s="364"/>
      <c r="PJV116" s="364"/>
      <c r="PJW116" s="364"/>
      <c r="PJX116" s="364"/>
      <c r="PJY116" s="364"/>
      <c r="PJZ116" s="364"/>
      <c r="PKA116" s="364"/>
      <c r="PKB116" s="364"/>
      <c r="PKC116" s="364"/>
      <c r="PKD116" s="364"/>
      <c r="PKE116" s="364"/>
      <c r="PKF116" s="364"/>
      <c r="PKG116" s="364"/>
      <c r="PKH116" s="364"/>
      <c r="PKI116" s="364"/>
      <c r="PKJ116" s="364"/>
      <c r="PKK116" s="364"/>
      <c r="PKL116" s="364"/>
      <c r="PKM116" s="364"/>
      <c r="PKN116" s="364"/>
      <c r="PKO116" s="364"/>
      <c r="PKP116" s="364"/>
      <c r="PKQ116" s="364"/>
      <c r="PKR116" s="364"/>
      <c r="PKS116" s="364"/>
      <c r="PKT116" s="364"/>
      <c r="PKU116" s="364"/>
      <c r="PKV116" s="364"/>
      <c r="PKW116" s="364"/>
      <c r="PKX116" s="364"/>
      <c r="PKY116" s="364"/>
      <c r="PKZ116" s="364"/>
      <c r="PLA116" s="364"/>
      <c r="PLB116" s="364"/>
      <c r="PLC116" s="364"/>
      <c r="PLD116" s="364"/>
      <c r="PLE116" s="364"/>
      <c r="PLF116" s="364"/>
      <c r="PLG116" s="364"/>
      <c r="PLH116" s="364"/>
      <c r="PLI116" s="364"/>
      <c r="PLJ116" s="364"/>
      <c r="PLK116" s="364"/>
      <c r="PLL116" s="364"/>
      <c r="PLM116" s="364"/>
      <c r="PLN116" s="364"/>
      <c r="PLO116" s="364"/>
      <c r="PLP116" s="364"/>
      <c r="PLQ116" s="364"/>
      <c r="PLR116" s="364"/>
      <c r="PLS116" s="364"/>
      <c r="PLT116" s="364"/>
      <c r="PLU116" s="364"/>
      <c r="PLV116" s="364"/>
      <c r="PLW116" s="364"/>
      <c r="PLX116" s="364"/>
      <c r="PLY116" s="364"/>
      <c r="PLZ116" s="364"/>
      <c r="PMA116" s="364"/>
      <c r="PMB116" s="364"/>
      <c r="PMC116" s="364"/>
      <c r="PMD116" s="364"/>
      <c r="PME116" s="364"/>
      <c r="PMF116" s="364"/>
      <c r="PMG116" s="364"/>
      <c r="PMH116" s="364"/>
      <c r="PMI116" s="364"/>
      <c r="PMJ116" s="364"/>
      <c r="PMK116" s="364"/>
      <c r="PML116" s="364"/>
      <c r="PMM116" s="364"/>
      <c r="PMN116" s="364"/>
      <c r="PMO116" s="364"/>
      <c r="PMP116" s="364"/>
      <c r="PMQ116" s="364"/>
      <c r="PMR116" s="364"/>
      <c r="PMS116" s="364"/>
      <c r="PMT116" s="364"/>
      <c r="PMU116" s="364"/>
      <c r="PMV116" s="364"/>
      <c r="PMW116" s="364"/>
      <c r="PMX116" s="364"/>
      <c r="PMY116" s="364"/>
      <c r="PMZ116" s="364"/>
      <c r="PNA116" s="364"/>
      <c r="PNB116" s="364"/>
      <c r="PNC116" s="364"/>
      <c r="PND116" s="364"/>
      <c r="PNE116" s="364"/>
      <c r="PNF116" s="364"/>
      <c r="PNG116" s="364"/>
      <c r="PNH116" s="364"/>
      <c r="PNI116" s="364"/>
      <c r="PNJ116" s="364"/>
      <c r="PNK116" s="364"/>
      <c r="PNL116" s="364"/>
      <c r="PNM116" s="364"/>
      <c r="PNN116" s="364"/>
      <c r="PNO116" s="364"/>
      <c r="PNP116" s="364"/>
      <c r="PNQ116" s="364"/>
      <c r="PNR116" s="364"/>
      <c r="PNS116" s="364"/>
      <c r="PNT116" s="364"/>
      <c r="PNU116" s="364"/>
      <c r="PNV116" s="364"/>
      <c r="PNW116" s="364"/>
      <c r="PNX116" s="364"/>
      <c r="PNY116" s="364"/>
      <c r="PNZ116" s="364"/>
      <c r="POA116" s="364"/>
      <c r="POB116" s="364"/>
      <c r="POC116" s="364"/>
      <c r="POD116" s="364"/>
      <c r="POE116" s="364"/>
      <c r="POF116" s="364"/>
      <c r="POG116" s="364"/>
      <c r="POH116" s="364"/>
      <c r="POI116" s="364"/>
      <c r="POJ116" s="364"/>
      <c r="POK116" s="364"/>
      <c r="POL116" s="364"/>
      <c r="POM116" s="364"/>
      <c r="PON116" s="364"/>
      <c r="POO116" s="364"/>
      <c r="POP116" s="364"/>
      <c r="POQ116" s="364"/>
      <c r="POR116" s="364"/>
      <c r="POS116" s="364"/>
      <c r="POT116" s="364"/>
      <c r="POU116" s="364"/>
      <c r="POV116" s="364"/>
      <c r="POW116" s="364"/>
      <c r="POX116" s="364"/>
      <c r="POY116" s="364"/>
      <c r="POZ116" s="364"/>
      <c r="PPA116" s="364"/>
      <c r="PPB116" s="364"/>
      <c r="PPC116" s="364"/>
      <c r="PPD116" s="364"/>
      <c r="PPE116" s="364"/>
      <c r="PPF116" s="364"/>
      <c r="PPG116" s="364"/>
      <c r="PPH116" s="364"/>
      <c r="PPI116" s="364"/>
      <c r="PPJ116" s="364"/>
      <c r="PPK116" s="364"/>
      <c r="PPL116" s="364"/>
      <c r="PPM116" s="364"/>
      <c r="PPN116" s="364"/>
      <c r="PPO116" s="364"/>
      <c r="PPP116" s="364"/>
      <c r="PPQ116" s="364"/>
      <c r="PPR116" s="364"/>
      <c r="PPS116" s="364"/>
      <c r="PPT116" s="364"/>
      <c r="PPU116" s="364"/>
      <c r="PPV116" s="364"/>
      <c r="PPW116" s="364"/>
      <c r="PPX116" s="364"/>
      <c r="PPY116" s="364"/>
      <c r="PPZ116" s="364"/>
      <c r="PQA116" s="364"/>
      <c r="PQB116" s="364"/>
      <c r="PQC116" s="364"/>
      <c r="PQD116" s="364"/>
      <c r="PQE116" s="364"/>
      <c r="PQF116" s="364"/>
      <c r="PQG116" s="364"/>
      <c r="PQH116" s="364"/>
      <c r="PQI116" s="364"/>
      <c r="PQJ116" s="364"/>
      <c r="PQK116" s="364"/>
      <c r="PQL116" s="364"/>
      <c r="PQM116" s="364"/>
      <c r="PQN116" s="364"/>
      <c r="PQO116" s="364"/>
      <c r="PQP116" s="364"/>
      <c r="PQQ116" s="364"/>
      <c r="PQR116" s="364"/>
      <c r="PQS116" s="364"/>
      <c r="PQT116" s="364"/>
      <c r="PQU116" s="364"/>
      <c r="PQV116" s="364"/>
      <c r="PQW116" s="364"/>
      <c r="PQX116" s="364"/>
      <c r="PQY116" s="364"/>
      <c r="PQZ116" s="364"/>
      <c r="PRA116" s="364"/>
      <c r="PRB116" s="364"/>
      <c r="PRC116" s="364"/>
      <c r="PRD116" s="364"/>
      <c r="PRE116" s="364"/>
      <c r="PRF116" s="364"/>
      <c r="PRG116" s="364"/>
      <c r="PRH116" s="364"/>
      <c r="PRI116" s="364"/>
      <c r="PRJ116" s="364"/>
      <c r="PRK116" s="364"/>
      <c r="PRL116" s="364"/>
      <c r="PRM116" s="364"/>
      <c r="PRN116" s="364"/>
      <c r="PRO116" s="364"/>
      <c r="PRP116" s="364"/>
      <c r="PRQ116" s="364"/>
      <c r="PRR116" s="364"/>
      <c r="PRS116" s="364"/>
      <c r="PRT116" s="364"/>
      <c r="PRU116" s="364"/>
      <c r="PRV116" s="364"/>
      <c r="PRW116" s="364"/>
      <c r="PRX116" s="364"/>
      <c r="PRY116" s="364"/>
      <c r="PRZ116" s="364"/>
      <c r="PSA116" s="364"/>
      <c r="PSB116" s="364"/>
      <c r="PSC116" s="364"/>
      <c r="PSD116" s="364"/>
      <c r="PSE116" s="364"/>
      <c r="PSF116" s="364"/>
      <c r="PSG116" s="364"/>
      <c r="PSH116" s="364"/>
      <c r="PSI116" s="364"/>
      <c r="PSJ116" s="364"/>
      <c r="PSK116" s="364"/>
      <c r="PSL116" s="364"/>
      <c r="PSM116" s="364"/>
      <c r="PSN116" s="364"/>
      <c r="PSO116" s="364"/>
      <c r="PSP116" s="364"/>
      <c r="PSQ116" s="364"/>
      <c r="PSR116" s="364"/>
      <c r="PSS116" s="364"/>
      <c r="PST116" s="364"/>
      <c r="PSU116" s="364"/>
      <c r="PSV116" s="364"/>
      <c r="PSW116" s="364"/>
      <c r="PSX116" s="364"/>
      <c r="PSY116" s="364"/>
      <c r="PSZ116" s="364"/>
      <c r="PTA116" s="364"/>
      <c r="PTB116" s="364"/>
      <c r="PTC116" s="364"/>
      <c r="PTD116" s="364"/>
      <c r="PTE116" s="364"/>
      <c r="PTF116" s="364"/>
      <c r="PTG116" s="364"/>
      <c r="PTH116" s="364"/>
      <c r="PTI116" s="364"/>
      <c r="PTJ116" s="364"/>
      <c r="PTK116" s="364"/>
      <c r="PTL116" s="364"/>
      <c r="PTM116" s="364"/>
      <c r="PTN116" s="364"/>
      <c r="PTO116" s="364"/>
      <c r="PTP116" s="364"/>
      <c r="PTQ116" s="364"/>
      <c r="PTR116" s="364"/>
      <c r="PTS116" s="364"/>
      <c r="PTT116" s="364"/>
      <c r="PTU116" s="364"/>
      <c r="PTV116" s="364"/>
      <c r="PTW116" s="364"/>
      <c r="PTX116" s="364"/>
      <c r="PTY116" s="364"/>
      <c r="PTZ116" s="364"/>
      <c r="PUA116" s="364"/>
      <c r="PUB116" s="364"/>
      <c r="PUC116" s="364"/>
      <c r="PUD116" s="364"/>
      <c r="PUE116" s="364"/>
      <c r="PUF116" s="364"/>
      <c r="PUG116" s="364"/>
      <c r="PUH116" s="364"/>
      <c r="PUI116" s="364"/>
      <c r="PUJ116" s="364"/>
      <c r="PUK116" s="364"/>
      <c r="PUL116" s="364"/>
      <c r="PUM116" s="364"/>
      <c r="PUN116" s="364"/>
      <c r="PUO116" s="364"/>
      <c r="PUP116" s="364"/>
      <c r="PUQ116" s="364"/>
      <c r="PUR116" s="364"/>
      <c r="PUS116" s="364"/>
      <c r="PUT116" s="364"/>
      <c r="PUU116" s="364"/>
      <c r="PUV116" s="364"/>
      <c r="PUW116" s="364"/>
      <c r="PUX116" s="364"/>
      <c r="PUY116" s="364"/>
      <c r="PUZ116" s="364"/>
      <c r="PVA116" s="364"/>
      <c r="PVB116" s="364"/>
      <c r="PVC116" s="364"/>
      <c r="PVD116" s="364"/>
      <c r="PVE116" s="364"/>
      <c r="PVF116" s="364"/>
      <c r="PVG116" s="364"/>
      <c r="PVH116" s="364"/>
      <c r="PVI116" s="364"/>
      <c r="PVJ116" s="364"/>
      <c r="PVK116" s="364"/>
      <c r="PVL116" s="364"/>
      <c r="PVM116" s="364"/>
      <c r="PVN116" s="364"/>
      <c r="PVO116" s="364"/>
      <c r="PVP116" s="364"/>
      <c r="PVQ116" s="364"/>
      <c r="PVR116" s="364"/>
      <c r="PVS116" s="364"/>
      <c r="PVT116" s="364"/>
      <c r="PVU116" s="364"/>
      <c r="PVV116" s="364"/>
      <c r="PVW116" s="364"/>
      <c r="PVX116" s="364"/>
      <c r="PVY116" s="364"/>
      <c r="PVZ116" s="364"/>
      <c r="PWA116" s="364"/>
      <c r="PWB116" s="364"/>
      <c r="PWC116" s="364"/>
      <c r="PWD116" s="364"/>
      <c r="PWE116" s="364"/>
      <c r="PWF116" s="364"/>
      <c r="PWG116" s="364"/>
      <c r="PWH116" s="364"/>
      <c r="PWI116" s="364"/>
      <c r="PWJ116" s="364"/>
      <c r="PWK116" s="364"/>
      <c r="PWL116" s="364"/>
      <c r="PWM116" s="364"/>
      <c r="PWN116" s="364"/>
      <c r="PWO116" s="364"/>
      <c r="PWP116" s="364"/>
      <c r="PWQ116" s="364"/>
      <c r="PWR116" s="364"/>
      <c r="PWS116" s="364"/>
      <c r="PWT116" s="364"/>
      <c r="PWU116" s="364"/>
      <c r="PWV116" s="364"/>
      <c r="PWW116" s="364"/>
      <c r="PWX116" s="364"/>
      <c r="PWY116" s="364"/>
      <c r="PWZ116" s="364"/>
      <c r="PXA116" s="364"/>
      <c r="PXB116" s="364"/>
      <c r="PXC116" s="364"/>
      <c r="PXD116" s="364"/>
      <c r="PXE116" s="364"/>
      <c r="PXF116" s="364"/>
      <c r="PXG116" s="364"/>
      <c r="PXH116" s="364"/>
      <c r="PXI116" s="364"/>
      <c r="PXJ116" s="364"/>
      <c r="PXK116" s="364"/>
      <c r="PXL116" s="364"/>
      <c r="PXM116" s="364"/>
      <c r="PXN116" s="364"/>
      <c r="PXO116" s="364"/>
      <c r="PXP116" s="364"/>
      <c r="PXQ116" s="364"/>
      <c r="PXR116" s="364"/>
      <c r="PXS116" s="364"/>
      <c r="PXT116" s="364"/>
      <c r="PXU116" s="364"/>
      <c r="PXV116" s="364"/>
      <c r="PXW116" s="364"/>
      <c r="PXX116" s="364"/>
      <c r="PXY116" s="364"/>
      <c r="PXZ116" s="364"/>
      <c r="PYA116" s="364"/>
      <c r="PYB116" s="364"/>
      <c r="PYC116" s="364"/>
      <c r="PYD116" s="364"/>
      <c r="PYE116" s="364"/>
      <c r="PYF116" s="364"/>
      <c r="PYG116" s="364"/>
      <c r="PYH116" s="364"/>
      <c r="PYI116" s="364"/>
      <c r="PYJ116" s="364"/>
      <c r="PYK116" s="364"/>
      <c r="PYL116" s="364"/>
      <c r="PYM116" s="364"/>
      <c r="PYN116" s="364"/>
      <c r="PYO116" s="364"/>
      <c r="PYP116" s="364"/>
      <c r="PYQ116" s="364"/>
      <c r="PYR116" s="364"/>
      <c r="PYS116" s="364"/>
      <c r="PYT116" s="364"/>
      <c r="PYU116" s="364"/>
      <c r="PYV116" s="364"/>
      <c r="PYW116" s="364"/>
      <c r="PYX116" s="364"/>
      <c r="PYY116" s="364"/>
      <c r="PYZ116" s="364"/>
      <c r="PZA116" s="364"/>
      <c r="PZB116" s="364"/>
      <c r="PZC116" s="364"/>
      <c r="PZD116" s="364"/>
      <c r="PZE116" s="364"/>
      <c r="PZF116" s="364"/>
      <c r="PZG116" s="364"/>
      <c r="PZH116" s="364"/>
      <c r="PZI116" s="364"/>
      <c r="PZJ116" s="364"/>
      <c r="PZK116" s="364"/>
      <c r="PZL116" s="364"/>
      <c r="PZM116" s="364"/>
      <c r="PZN116" s="364"/>
      <c r="PZO116" s="364"/>
      <c r="PZP116" s="364"/>
      <c r="PZQ116" s="364"/>
      <c r="PZR116" s="364"/>
      <c r="PZS116" s="364"/>
      <c r="PZT116" s="364"/>
      <c r="PZU116" s="364"/>
      <c r="PZV116" s="364"/>
      <c r="PZW116" s="364"/>
      <c r="PZX116" s="364"/>
      <c r="PZY116" s="364"/>
      <c r="PZZ116" s="364"/>
      <c r="QAA116" s="364"/>
      <c r="QAB116" s="364"/>
      <c r="QAC116" s="364"/>
      <c r="QAD116" s="364"/>
      <c r="QAE116" s="364"/>
      <c r="QAF116" s="364"/>
      <c r="QAG116" s="364"/>
      <c r="QAH116" s="364"/>
      <c r="QAI116" s="364"/>
      <c r="QAJ116" s="364"/>
      <c r="QAK116" s="364"/>
      <c r="QAL116" s="364"/>
      <c r="QAM116" s="364"/>
      <c r="QAN116" s="364"/>
      <c r="QAO116" s="364"/>
      <c r="QAP116" s="364"/>
      <c r="QAQ116" s="364"/>
      <c r="QAR116" s="364"/>
      <c r="QAS116" s="364"/>
      <c r="QAT116" s="364"/>
      <c r="QAU116" s="364"/>
      <c r="QAV116" s="364"/>
      <c r="QAW116" s="364"/>
      <c r="QAX116" s="364"/>
      <c r="QAY116" s="364"/>
      <c r="QAZ116" s="364"/>
      <c r="QBA116" s="364"/>
      <c r="QBB116" s="364"/>
      <c r="QBC116" s="364"/>
      <c r="QBD116" s="364"/>
      <c r="QBE116" s="364"/>
      <c r="QBF116" s="364"/>
      <c r="QBG116" s="364"/>
      <c r="QBH116" s="364"/>
      <c r="QBI116" s="364"/>
      <c r="QBJ116" s="364"/>
      <c r="QBK116" s="364"/>
      <c r="QBL116" s="364"/>
      <c r="QBM116" s="364"/>
      <c r="QBN116" s="364"/>
      <c r="QBO116" s="364"/>
      <c r="QBP116" s="364"/>
      <c r="QBQ116" s="364"/>
      <c r="QBR116" s="364"/>
      <c r="QBS116" s="364"/>
      <c r="QBT116" s="364"/>
      <c r="QBU116" s="364"/>
      <c r="QBV116" s="364"/>
      <c r="QBW116" s="364"/>
      <c r="QBX116" s="364"/>
      <c r="QBY116" s="364"/>
      <c r="QBZ116" s="364"/>
      <c r="QCA116" s="364"/>
      <c r="QCB116" s="364"/>
      <c r="QCC116" s="364"/>
      <c r="QCD116" s="364"/>
      <c r="QCE116" s="364"/>
      <c r="QCF116" s="364"/>
      <c r="QCG116" s="364"/>
      <c r="QCH116" s="364"/>
      <c r="QCI116" s="364"/>
      <c r="QCJ116" s="364"/>
      <c r="QCK116" s="364"/>
      <c r="QCL116" s="364"/>
      <c r="QCM116" s="364"/>
      <c r="QCN116" s="364"/>
      <c r="QCO116" s="364"/>
      <c r="QCP116" s="364"/>
      <c r="QCQ116" s="364"/>
      <c r="QCR116" s="364"/>
      <c r="QCS116" s="364"/>
      <c r="QCT116" s="364"/>
      <c r="QCU116" s="364"/>
      <c r="QCV116" s="364"/>
      <c r="QCW116" s="364"/>
      <c r="QCX116" s="364"/>
      <c r="QCY116" s="364"/>
      <c r="QCZ116" s="364"/>
      <c r="QDA116" s="364"/>
      <c r="QDB116" s="364"/>
      <c r="QDC116" s="364"/>
      <c r="QDD116" s="364"/>
      <c r="QDE116" s="364"/>
      <c r="QDF116" s="364"/>
      <c r="QDG116" s="364"/>
      <c r="QDH116" s="364"/>
      <c r="QDI116" s="364"/>
      <c r="QDJ116" s="364"/>
      <c r="QDK116" s="364"/>
      <c r="QDL116" s="364"/>
      <c r="QDM116" s="364"/>
      <c r="QDN116" s="364"/>
      <c r="QDO116" s="364"/>
      <c r="QDP116" s="364"/>
      <c r="QDQ116" s="364"/>
      <c r="QDR116" s="364"/>
      <c r="QDS116" s="364"/>
      <c r="QDT116" s="364"/>
      <c r="QDU116" s="364"/>
      <c r="QDV116" s="364"/>
      <c r="QDW116" s="364"/>
      <c r="QDX116" s="364"/>
      <c r="QDY116" s="364"/>
      <c r="QDZ116" s="364"/>
      <c r="QEA116" s="364"/>
      <c r="QEB116" s="364"/>
      <c r="QEC116" s="364"/>
      <c r="QED116" s="364"/>
      <c r="QEE116" s="364"/>
      <c r="QEF116" s="364"/>
      <c r="QEG116" s="364"/>
      <c r="QEH116" s="364"/>
      <c r="QEI116" s="364"/>
      <c r="QEJ116" s="364"/>
      <c r="QEK116" s="364"/>
      <c r="QEL116" s="364"/>
      <c r="QEM116" s="364"/>
      <c r="QEN116" s="364"/>
      <c r="QEO116" s="364"/>
      <c r="QEP116" s="364"/>
      <c r="QEQ116" s="364"/>
      <c r="QER116" s="364"/>
      <c r="QES116" s="364"/>
      <c r="QET116" s="364"/>
      <c r="QEU116" s="364"/>
      <c r="QEV116" s="364"/>
      <c r="QEW116" s="364"/>
      <c r="QEX116" s="364"/>
      <c r="QEY116" s="364"/>
      <c r="QEZ116" s="364"/>
      <c r="QFA116" s="364"/>
      <c r="QFB116" s="364"/>
      <c r="QFC116" s="364"/>
      <c r="QFD116" s="364"/>
      <c r="QFE116" s="364"/>
      <c r="QFF116" s="364"/>
      <c r="QFG116" s="364"/>
      <c r="QFH116" s="364"/>
      <c r="QFI116" s="364"/>
      <c r="QFJ116" s="364"/>
      <c r="QFK116" s="364"/>
      <c r="QFL116" s="364"/>
      <c r="QFM116" s="364"/>
      <c r="QFN116" s="364"/>
      <c r="QFO116" s="364"/>
      <c r="QFP116" s="364"/>
      <c r="QFQ116" s="364"/>
      <c r="QFR116" s="364"/>
      <c r="QFS116" s="364"/>
      <c r="QFT116" s="364"/>
      <c r="QFU116" s="364"/>
      <c r="QFV116" s="364"/>
      <c r="QFW116" s="364"/>
      <c r="QFX116" s="364"/>
      <c r="QFY116" s="364"/>
      <c r="QFZ116" s="364"/>
      <c r="QGA116" s="364"/>
      <c r="QGB116" s="364"/>
      <c r="QGC116" s="364"/>
      <c r="QGD116" s="364"/>
      <c r="QGE116" s="364"/>
      <c r="QGF116" s="364"/>
      <c r="QGG116" s="364"/>
      <c r="QGH116" s="364"/>
      <c r="QGI116" s="364"/>
      <c r="QGJ116" s="364"/>
      <c r="QGK116" s="364"/>
      <c r="QGL116" s="364"/>
      <c r="QGM116" s="364"/>
      <c r="QGN116" s="364"/>
      <c r="QGO116" s="364"/>
      <c r="QGP116" s="364"/>
      <c r="QGQ116" s="364"/>
      <c r="QGR116" s="364"/>
      <c r="QGS116" s="364"/>
      <c r="QGT116" s="364"/>
      <c r="QGU116" s="364"/>
      <c r="QGV116" s="364"/>
      <c r="QGW116" s="364"/>
      <c r="QGX116" s="364"/>
      <c r="QGY116" s="364"/>
      <c r="QGZ116" s="364"/>
      <c r="QHA116" s="364"/>
      <c r="QHB116" s="364"/>
      <c r="QHC116" s="364"/>
      <c r="QHD116" s="364"/>
      <c r="QHE116" s="364"/>
      <c r="QHF116" s="364"/>
      <c r="QHG116" s="364"/>
      <c r="QHH116" s="364"/>
      <c r="QHI116" s="364"/>
      <c r="QHJ116" s="364"/>
      <c r="QHK116" s="364"/>
      <c r="QHL116" s="364"/>
      <c r="QHM116" s="364"/>
      <c r="QHN116" s="364"/>
      <c r="QHO116" s="364"/>
      <c r="QHP116" s="364"/>
      <c r="QHQ116" s="364"/>
      <c r="QHR116" s="364"/>
      <c r="QHS116" s="364"/>
      <c r="QHT116" s="364"/>
      <c r="QHU116" s="364"/>
      <c r="QHV116" s="364"/>
      <c r="QHW116" s="364"/>
      <c r="QHX116" s="364"/>
      <c r="QHY116" s="364"/>
      <c r="QHZ116" s="364"/>
      <c r="QIA116" s="364"/>
      <c r="QIB116" s="364"/>
      <c r="QIC116" s="364"/>
      <c r="QID116" s="364"/>
      <c r="QIE116" s="364"/>
      <c r="QIF116" s="364"/>
      <c r="QIG116" s="364"/>
      <c r="QIH116" s="364"/>
      <c r="QII116" s="364"/>
      <c r="QIJ116" s="364"/>
      <c r="QIK116" s="364"/>
      <c r="QIL116" s="364"/>
      <c r="QIM116" s="364"/>
      <c r="QIN116" s="364"/>
      <c r="QIO116" s="364"/>
      <c r="QIP116" s="364"/>
      <c r="QIQ116" s="364"/>
      <c r="QIR116" s="364"/>
      <c r="QIS116" s="364"/>
      <c r="QIT116" s="364"/>
      <c r="QIU116" s="364"/>
      <c r="QIV116" s="364"/>
      <c r="QIW116" s="364"/>
      <c r="QIX116" s="364"/>
      <c r="QIY116" s="364"/>
      <c r="QIZ116" s="364"/>
      <c r="QJA116" s="364"/>
      <c r="QJB116" s="364"/>
      <c r="QJC116" s="364"/>
      <c r="QJD116" s="364"/>
      <c r="QJE116" s="364"/>
      <c r="QJF116" s="364"/>
      <c r="QJG116" s="364"/>
      <c r="QJH116" s="364"/>
      <c r="QJI116" s="364"/>
      <c r="QJJ116" s="364"/>
      <c r="QJK116" s="364"/>
      <c r="QJL116" s="364"/>
      <c r="QJM116" s="364"/>
      <c r="QJN116" s="364"/>
      <c r="QJO116" s="364"/>
      <c r="QJP116" s="364"/>
      <c r="QJQ116" s="364"/>
      <c r="QJR116" s="364"/>
      <c r="QJS116" s="364"/>
      <c r="QJT116" s="364"/>
      <c r="QJU116" s="364"/>
      <c r="QJV116" s="364"/>
      <c r="QJW116" s="364"/>
      <c r="QJX116" s="364"/>
      <c r="QJY116" s="364"/>
      <c r="QJZ116" s="364"/>
      <c r="QKA116" s="364"/>
      <c r="QKB116" s="364"/>
      <c r="QKC116" s="364"/>
      <c r="QKD116" s="364"/>
      <c r="QKE116" s="364"/>
      <c r="QKF116" s="364"/>
      <c r="QKG116" s="364"/>
      <c r="QKH116" s="364"/>
      <c r="QKI116" s="364"/>
      <c r="QKJ116" s="364"/>
      <c r="QKK116" s="364"/>
      <c r="QKL116" s="364"/>
      <c r="QKM116" s="364"/>
      <c r="QKN116" s="364"/>
      <c r="QKO116" s="364"/>
      <c r="QKP116" s="364"/>
      <c r="QKQ116" s="364"/>
      <c r="QKR116" s="364"/>
      <c r="QKS116" s="364"/>
      <c r="QKT116" s="364"/>
      <c r="QKU116" s="364"/>
      <c r="QKV116" s="364"/>
      <c r="QKW116" s="364"/>
      <c r="QKX116" s="364"/>
      <c r="QKY116" s="364"/>
      <c r="QKZ116" s="364"/>
      <c r="QLA116" s="364"/>
      <c r="QLB116" s="364"/>
      <c r="QLC116" s="364"/>
      <c r="QLD116" s="364"/>
      <c r="QLE116" s="364"/>
      <c r="QLF116" s="364"/>
      <c r="QLG116" s="364"/>
      <c r="QLH116" s="364"/>
      <c r="QLI116" s="364"/>
      <c r="QLJ116" s="364"/>
      <c r="QLK116" s="364"/>
      <c r="QLL116" s="364"/>
      <c r="QLM116" s="364"/>
      <c r="QLN116" s="364"/>
      <c r="QLO116" s="364"/>
      <c r="QLP116" s="364"/>
      <c r="QLQ116" s="364"/>
      <c r="QLR116" s="364"/>
      <c r="QLS116" s="364"/>
      <c r="QLT116" s="364"/>
      <c r="QLU116" s="364"/>
      <c r="QLV116" s="364"/>
      <c r="QLW116" s="364"/>
      <c r="QLX116" s="364"/>
      <c r="QLY116" s="364"/>
      <c r="QLZ116" s="364"/>
      <c r="QMA116" s="364"/>
      <c r="QMB116" s="364"/>
      <c r="QMC116" s="364"/>
      <c r="QMD116" s="364"/>
      <c r="QME116" s="364"/>
      <c r="QMF116" s="364"/>
      <c r="QMG116" s="364"/>
      <c r="QMH116" s="364"/>
      <c r="QMI116" s="364"/>
      <c r="QMJ116" s="364"/>
      <c r="QMK116" s="364"/>
      <c r="QML116" s="364"/>
      <c r="QMM116" s="364"/>
      <c r="QMN116" s="364"/>
      <c r="QMO116" s="364"/>
      <c r="QMP116" s="364"/>
      <c r="QMQ116" s="364"/>
      <c r="QMR116" s="364"/>
      <c r="QMS116" s="364"/>
      <c r="QMT116" s="364"/>
      <c r="QMU116" s="364"/>
      <c r="QMV116" s="364"/>
      <c r="QMW116" s="364"/>
      <c r="QMX116" s="364"/>
      <c r="QMY116" s="364"/>
      <c r="QMZ116" s="364"/>
      <c r="QNA116" s="364"/>
      <c r="QNB116" s="364"/>
      <c r="QNC116" s="364"/>
      <c r="QND116" s="364"/>
      <c r="QNE116" s="364"/>
      <c r="QNF116" s="364"/>
      <c r="QNG116" s="364"/>
      <c r="QNH116" s="364"/>
      <c r="QNI116" s="364"/>
      <c r="QNJ116" s="364"/>
      <c r="QNK116" s="364"/>
      <c r="QNL116" s="364"/>
      <c r="QNM116" s="364"/>
      <c r="QNN116" s="364"/>
      <c r="QNO116" s="364"/>
      <c r="QNP116" s="364"/>
      <c r="QNQ116" s="364"/>
      <c r="QNR116" s="364"/>
      <c r="QNS116" s="364"/>
      <c r="QNT116" s="364"/>
      <c r="QNU116" s="364"/>
      <c r="QNV116" s="364"/>
      <c r="QNW116" s="364"/>
      <c r="QNX116" s="364"/>
      <c r="QNY116" s="364"/>
      <c r="QNZ116" s="364"/>
      <c r="QOA116" s="364"/>
      <c r="QOB116" s="364"/>
      <c r="QOC116" s="364"/>
      <c r="QOD116" s="364"/>
      <c r="QOE116" s="364"/>
      <c r="QOF116" s="364"/>
      <c r="QOG116" s="364"/>
      <c r="QOH116" s="364"/>
      <c r="QOI116" s="364"/>
      <c r="QOJ116" s="364"/>
      <c r="QOK116" s="364"/>
      <c r="QOL116" s="364"/>
      <c r="QOM116" s="364"/>
      <c r="QON116" s="364"/>
      <c r="QOO116" s="364"/>
      <c r="QOP116" s="364"/>
      <c r="QOQ116" s="364"/>
      <c r="QOR116" s="364"/>
      <c r="QOS116" s="364"/>
      <c r="QOT116" s="364"/>
      <c r="QOU116" s="364"/>
      <c r="QOV116" s="364"/>
      <c r="QOW116" s="364"/>
      <c r="QOX116" s="364"/>
      <c r="QOY116" s="364"/>
      <c r="QOZ116" s="364"/>
      <c r="QPA116" s="364"/>
      <c r="QPB116" s="364"/>
      <c r="QPC116" s="364"/>
      <c r="QPD116" s="364"/>
      <c r="QPE116" s="364"/>
      <c r="QPF116" s="364"/>
      <c r="QPG116" s="364"/>
      <c r="QPH116" s="364"/>
      <c r="QPI116" s="364"/>
      <c r="QPJ116" s="364"/>
      <c r="QPK116" s="364"/>
      <c r="QPL116" s="364"/>
      <c r="QPM116" s="364"/>
      <c r="QPN116" s="364"/>
      <c r="QPO116" s="364"/>
      <c r="QPP116" s="364"/>
      <c r="QPQ116" s="364"/>
      <c r="QPR116" s="364"/>
      <c r="QPS116" s="364"/>
      <c r="QPT116" s="364"/>
      <c r="QPU116" s="364"/>
      <c r="QPV116" s="364"/>
      <c r="QPW116" s="364"/>
      <c r="QPX116" s="364"/>
      <c r="QPY116" s="364"/>
      <c r="QPZ116" s="364"/>
      <c r="QQA116" s="364"/>
      <c r="QQB116" s="364"/>
      <c r="QQC116" s="364"/>
      <c r="QQD116" s="364"/>
      <c r="QQE116" s="364"/>
      <c r="QQF116" s="364"/>
      <c r="QQG116" s="364"/>
      <c r="QQH116" s="364"/>
      <c r="QQI116" s="364"/>
      <c r="QQJ116" s="364"/>
      <c r="QQK116" s="364"/>
      <c r="QQL116" s="364"/>
      <c r="QQM116" s="364"/>
      <c r="QQN116" s="364"/>
      <c r="QQO116" s="364"/>
      <c r="QQP116" s="364"/>
      <c r="QQQ116" s="364"/>
      <c r="QQR116" s="364"/>
      <c r="QQS116" s="364"/>
      <c r="QQT116" s="364"/>
      <c r="QQU116" s="364"/>
      <c r="QQV116" s="364"/>
      <c r="QQW116" s="364"/>
      <c r="QQX116" s="364"/>
      <c r="QQY116" s="364"/>
      <c r="QQZ116" s="364"/>
      <c r="QRA116" s="364"/>
      <c r="QRB116" s="364"/>
      <c r="QRC116" s="364"/>
      <c r="QRD116" s="364"/>
      <c r="QRE116" s="364"/>
      <c r="QRF116" s="364"/>
      <c r="QRG116" s="364"/>
      <c r="QRH116" s="364"/>
      <c r="QRI116" s="364"/>
      <c r="QRJ116" s="364"/>
      <c r="QRK116" s="364"/>
      <c r="QRL116" s="364"/>
      <c r="QRM116" s="364"/>
      <c r="QRN116" s="364"/>
      <c r="QRO116" s="364"/>
      <c r="QRP116" s="364"/>
      <c r="QRQ116" s="364"/>
      <c r="QRR116" s="364"/>
      <c r="QRS116" s="364"/>
      <c r="QRT116" s="364"/>
      <c r="QRU116" s="364"/>
      <c r="QRV116" s="364"/>
      <c r="QRW116" s="364"/>
      <c r="QRX116" s="364"/>
      <c r="QRY116" s="364"/>
      <c r="QRZ116" s="364"/>
      <c r="QSA116" s="364"/>
      <c r="QSB116" s="364"/>
      <c r="QSC116" s="364"/>
      <c r="QSD116" s="364"/>
      <c r="QSE116" s="364"/>
      <c r="QSF116" s="364"/>
      <c r="QSG116" s="364"/>
      <c r="QSH116" s="364"/>
      <c r="QSI116" s="364"/>
      <c r="QSJ116" s="364"/>
      <c r="QSK116" s="364"/>
      <c r="QSL116" s="364"/>
      <c r="QSM116" s="364"/>
      <c r="QSN116" s="364"/>
      <c r="QSO116" s="364"/>
      <c r="QSP116" s="364"/>
      <c r="QSQ116" s="364"/>
      <c r="QSR116" s="364"/>
      <c r="QSS116" s="364"/>
      <c r="QST116" s="364"/>
      <c r="QSU116" s="364"/>
      <c r="QSV116" s="364"/>
      <c r="QSW116" s="364"/>
      <c r="QSX116" s="364"/>
      <c r="QSY116" s="364"/>
      <c r="QSZ116" s="364"/>
      <c r="QTA116" s="364"/>
      <c r="QTB116" s="364"/>
      <c r="QTC116" s="364"/>
      <c r="QTD116" s="364"/>
      <c r="QTE116" s="364"/>
      <c r="QTF116" s="364"/>
      <c r="QTG116" s="364"/>
      <c r="QTH116" s="364"/>
      <c r="QTI116" s="364"/>
      <c r="QTJ116" s="364"/>
      <c r="QTK116" s="364"/>
      <c r="QTL116" s="364"/>
      <c r="QTM116" s="364"/>
      <c r="QTN116" s="364"/>
      <c r="QTO116" s="364"/>
      <c r="QTP116" s="364"/>
      <c r="QTQ116" s="364"/>
      <c r="QTR116" s="364"/>
      <c r="QTS116" s="364"/>
      <c r="QTT116" s="364"/>
      <c r="QTU116" s="364"/>
      <c r="QTV116" s="364"/>
      <c r="QTW116" s="364"/>
      <c r="QTX116" s="364"/>
      <c r="QTY116" s="364"/>
      <c r="QTZ116" s="364"/>
      <c r="QUA116" s="364"/>
      <c r="QUB116" s="364"/>
      <c r="QUC116" s="364"/>
      <c r="QUD116" s="364"/>
      <c r="QUE116" s="364"/>
      <c r="QUF116" s="364"/>
      <c r="QUG116" s="364"/>
      <c r="QUH116" s="364"/>
      <c r="QUI116" s="364"/>
      <c r="QUJ116" s="364"/>
      <c r="QUK116" s="364"/>
      <c r="QUL116" s="364"/>
      <c r="QUM116" s="364"/>
      <c r="QUN116" s="364"/>
      <c r="QUO116" s="364"/>
      <c r="QUP116" s="364"/>
      <c r="QUQ116" s="364"/>
      <c r="QUR116" s="364"/>
      <c r="QUS116" s="364"/>
      <c r="QUT116" s="364"/>
      <c r="QUU116" s="364"/>
      <c r="QUV116" s="364"/>
      <c r="QUW116" s="364"/>
      <c r="QUX116" s="364"/>
      <c r="QUY116" s="364"/>
      <c r="QUZ116" s="364"/>
      <c r="QVA116" s="364"/>
      <c r="QVB116" s="364"/>
      <c r="QVC116" s="364"/>
      <c r="QVD116" s="364"/>
      <c r="QVE116" s="364"/>
      <c r="QVF116" s="364"/>
      <c r="QVG116" s="364"/>
      <c r="QVH116" s="364"/>
      <c r="QVI116" s="364"/>
      <c r="QVJ116" s="364"/>
      <c r="QVK116" s="364"/>
      <c r="QVL116" s="364"/>
      <c r="QVM116" s="364"/>
      <c r="QVN116" s="364"/>
      <c r="QVO116" s="364"/>
      <c r="QVP116" s="364"/>
      <c r="QVQ116" s="364"/>
      <c r="QVR116" s="364"/>
      <c r="QVS116" s="364"/>
      <c r="QVT116" s="364"/>
      <c r="QVU116" s="364"/>
      <c r="QVV116" s="364"/>
      <c r="QVW116" s="364"/>
      <c r="QVX116" s="364"/>
      <c r="QVY116" s="364"/>
      <c r="QVZ116" s="364"/>
      <c r="QWA116" s="364"/>
      <c r="QWB116" s="364"/>
      <c r="QWC116" s="364"/>
      <c r="QWD116" s="364"/>
      <c r="QWE116" s="364"/>
      <c r="QWF116" s="364"/>
      <c r="QWG116" s="364"/>
      <c r="QWH116" s="364"/>
      <c r="QWI116" s="364"/>
      <c r="QWJ116" s="364"/>
      <c r="QWK116" s="364"/>
      <c r="QWL116" s="364"/>
      <c r="QWM116" s="364"/>
      <c r="QWN116" s="364"/>
      <c r="QWO116" s="364"/>
      <c r="QWP116" s="364"/>
      <c r="QWQ116" s="364"/>
      <c r="QWR116" s="364"/>
      <c r="QWS116" s="364"/>
      <c r="QWT116" s="364"/>
      <c r="QWU116" s="364"/>
      <c r="QWV116" s="364"/>
      <c r="QWW116" s="364"/>
      <c r="QWX116" s="364"/>
      <c r="QWY116" s="364"/>
      <c r="QWZ116" s="364"/>
      <c r="QXA116" s="364"/>
      <c r="QXB116" s="364"/>
      <c r="QXC116" s="364"/>
      <c r="QXD116" s="364"/>
      <c r="QXE116" s="364"/>
      <c r="QXF116" s="364"/>
      <c r="QXG116" s="364"/>
      <c r="QXH116" s="364"/>
      <c r="QXI116" s="364"/>
      <c r="QXJ116" s="364"/>
      <c r="QXK116" s="364"/>
      <c r="QXL116" s="364"/>
      <c r="QXM116" s="364"/>
      <c r="QXN116" s="364"/>
      <c r="QXO116" s="364"/>
      <c r="QXP116" s="364"/>
      <c r="QXQ116" s="364"/>
      <c r="QXR116" s="364"/>
      <c r="QXS116" s="364"/>
      <c r="QXT116" s="364"/>
      <c r="QXU116" s="364"/>
      <c r="QXV116" s="364"/>
      <c r="QXW116" s="364"/>
      <c r="QXX116" s="364"/>
      <c r="QXY116" s="364"/>
      <c r="QXZ116" s="364"/>
      <c r="QYA116" s="364"/>
      <c r="QYB116" s="364"/>
      <c r="QYC116" s="364"/>
      <c r="QYD116" s="364"/>
      <c r="QYE116" s="364"/>
      <c r="QYF116" s="364"/>
      <c r="QYG116" s="364"/>
      <c r="QYH116" s="364"/>
      <c r="QYI116" s="364"/>
      <c r="QYJ116" s="364"/>
      <c r="QYK116" s="364"/>
      <c r="QYL116" s="364"/>
      <c r="QYM116" s="364"/>
      <c r="QYN116" s="364"/>
      <c r="QYO116" s="364"/>
      <c r="QYP116" s="364"/>
      <c r="QYQ116" s="364"/>
      <c r="QYR116" s="364"/>
      <c r="QYS116" s="364"/>
      <c r="QYT116" s="364"/>
      <c r="QYU116" s="364"/>
      <c r="QYV116" s="364"/>
      <c r="QYW116" s="364"/>
      <c r="QYX116" s="364"/>
      <c r="QYY116" s="364"/>
      <c r="QYZ116" s="364"/>
      <c r="QZA116" s="364"/>
      <c r="QZB116" s="364"/>
      <c r="QZC116" s="364"/>
      <c r="QZD116" s="364"/>
      <c r="QZE116" s="364"/>
      <c r="QZF116" s="364"/>
      <c r="QZG116" s="364"/>
      <c r="QZH116" s="364"/>
      <c r="QZI116" s="364"/>
      <c r="QZJ116" s="364"/>
      <c r="QZK116" s="364"/>
      <c r="QZL116" s="364"/>
      <c r="QZM116" s="364"/>
      <c r="QZN116" s="364"/>
      <c r="QZO116" s="364"/>
      <c r="QZP116" s="364"/>
      <c r="QZQ116" s="364"/>
      <c r="QZR116" s="364"/>
      <c r="QZS116" s="364"/>
      <c r="QZT116" s="364"/>
      <c r="QZU116" s="364"/>
      <c r="QZV116" s="364"/>
      <c r="QZW116" s="364"/>
      <c r="QZX116" s="364"/>
      <c r="QZY116" s="364"/>
      <c r="QZZ116" s="364"/>
      <c r="RAA116" s="364"/>
      <c r="RAB116" s="364"/>
      <c r="RAC116" s="364"/>
      <c r="RAD116" s="364"/>
      <c r="RAE116" s="364"/>
      <c r="RAF116" s="364"/>
      <c r="RAG116" s="364"/>
      <c r="RAH116" s="364"/>
      <c r="RAI116" s="364"/>
      <c r="RAJ116" s="364"/>
      <c r="RAK116" s="364"/>
      <c r="RAL116" s="364"/>
      <c r="RAM116" s="364"/>
      <c r="RAN116" s="364"/>
      <c r="RAO116" s="364"/>
      <c r="RAP116" s="364"/>
      <c r="RAQ116" s="364"/>
      <c r="RAR116" s="364"/>
      <c r="RAS116" s="364"/>
      <c r="RAT116" s="364"/>
      <c r="RAU116" s="364"/>
      <c r="RAV116" s="364"/>
      <c r="RAW116" s="364"/>
      <c r="RAX116" s="364"/>
      <c r="RAY116" s="364"/>
      <c r="RAZ116" s="364"/>
      <c r="RBA116" s="364"/>
      <c r="RBB116" s="364"/>
      <c r="RBC116" s="364"/>
      <c r="RBD116" s="364"/>
      <c r="RBE116" s="364"/>
      <c r="RBF116" s="364"/>
      <c r="RBG116" s="364"/>
      <c r="RBH116" s="364"/>
      <c r="RBI116" s="364"/>
      <c r="RBJ116" s="364"/>
      <c r="RBK116" s="364"/>
      <c r="RBL116" s="364"/>
      <c r="RBM116" s="364"/>
      <c r="RBN116" s="364"/>
      <c r="RBO116" s="364"/>
      <c r="RBP116" s="364"/>
      <c r="RBQ116" s="364"/>
      <c r="RBR116" s="364"/>
      <c r="RBS116" s="364"/>
      <c r="RBT116" s="364"/>
      <c r="RBU116" s="364"/>
      <c r="RBV116" s="364"/>
      <c r="RBW116" s="364"/>
      <c r="RBX116" s="364"/>
      <c r="RBY116" s="364"/>
      <c r="RBZ116" s="364"/>
      <c r="RCA116" s="364"/>
      <c r="RCB116" s="364"/>
      <c r="RCC116" s="364"/>
      <c r="RCD116" s="364"/>
      <c r="RCE116" s="364"/>
      <c r="RCF116" s="364"/>
      <c r="RCG116" s="364"/>
      <c r="RCH116" s="364"/>
      <c r="RCI116" s="364"/>
      <c r="RCJ116" s="364"/>
      <c r="RCK116" s="364"/>
      <c r="RCL116" s="364"/>
      <c r="RCM116" s="364"/>
      <c r="RCN116" s="364"/>
      <c r="RCO116" s="364"/>
      <c r="RCP116" s="364"/>
      <c r="RCQ116" s="364"/>
      <c r="RCR116" s="364"/>
      <c r="RCS116" s="364"/>
      <c r="RCT116" s="364"/>
      <c r="RCU116" s="364"/>
      <c r="RCV116" s="364"/>
      <c r="RCW116" s="364"/>
      <c r="RCX116" s="364"/>
      <c r="RCY116" s="364"/>
      <c r="RCZ116" s="364"/>
      <c r="RDA116" s="364"/>
      <c r="RDB116" s="364"/>
      <c r="RDC116" s="364"/>
      <c r="RDD116" s="364"/>
      <c r="RDE116" s="364"/>
      <c r="RDF116" s="364"/>
      <c r="RDG116" s="364"/>
      <c r="RDH116" s="364"/>
      <c r="RDI116" s="364"/>
      <c r="RDJ116" s="364"/>
      <c r="RDK116" s="364"/>
      <c r="RDL116" s="364"/>
      <c r="RDM116" s="364"/>
      <c r="RDN116" s="364"/>
      <c r="RDO116" s="364"/>
      <c r="RDP116" s="364"/>
      <c r="RDQ116" s="364"/>
      <c r="RDR116" s="364"/>
      <c r="RDS116" s="364"/>
      <c r="RDT116" s="364"/>
      <c r="RDU116" s="364"/>
      <c r="RDV116" s="364"/>
      <c r="RDW116" s="364"/>
      <c r="RDX116" s="364"/>
      <c r="RDY116" s="364"/>
      <c r="RDZ116" s="364"/>
      <c r="REA116" s="364"/>
      <c r="REB116" s="364"/>
      <c r="REC116" s="364"/>
      <c r="RED116" s="364"/>
      <c r="REE116" s="364"/>
      <c r="REF116" s="364"/>
      <c r="REG116" s="364"/>
      <c r="REH116" s="364"/>
      <c r="REI116" s="364"/>
      <c r="REJ116" s="364"/>
      <c r="REK116" s="364"/>
      <c r="REL116" s="364"/>
      <c r="REM116" s="364"/>
      <c r="REN116" s="364"/>
      <c r="REO116" s="364"/>
      <c r="REP116" s="364"/>
      <c r="REQ116" s="364"/>
      <c r="RER116" s="364"/>
      <c r="RES116" s="364"/>
      <c r="RET116" s="364"/>
      <c r="REU116" s="364"/>
      <c r="REV116" s="364"/>
      <c r="REW116" s="364"/>
      <c r="REX116" s="364"/>
      <c r="REY116" s="364"/>
      <c r="REZ116" s="364"/>
      <c r="RFA116" s="364"/>
      <c r="RFB116" s="364"/>
      <c r="RFC116" s="364"/>
      <c r="RFD116" s="364"/>
      <c r="RFE116" s="364"/>
      <c r="RFF116" s="364"/>
      <c r="RFG116" s="364"/>
      <c r="RFH116" s="364"/>
      <c r="RFI116" s="364"/>
      <c r="RFJ116" s="364"/>
      <c r="RFK116" s="364"/>
      <c r="RFL116" s="364"/>
      <c r="RFM116" s="364"/>
      <c r="RFN116" s="364"/>
      <c r="RFO116" s="364"/>
      <c r="RFP116" s="364"/>
      <c r="RFQ116" s="364"/>
      <c r="RFR116" s="364"/>
      <c r="RFS116" s="364"/>
      <c r="RFT116" s="364"/>
      <c r="RFU116" s="364"/>
      <c r="RFV116" s="364"/>
      <c r="RFW116" s="364"/>
      <c r="RFX116" s="364"/>
      <c r="RFY116" s="364"/>
      <c r="RFZ116" s="364"/>
      <c r="RGA116" s="364"/>
      <c r="RGB116" s="364"/>
      <c r="RGC116" s="364"/>
      <c r="RGD116" s="364"/>
      <c r="RGE116" s="364"/>
      <c r="RGF116" s="364"/>
      <c r="RGG116" s="364"/>
      <c r="RGH116" s="364"/>
      <c r="RGI116" s="364"/>
      <c r="RGJ116" s="364"/>
      <c r="RGK116" s="364"/>
      <c r="RGL116" s="364"/>
      <c r="RGM116" s="364"/>
      <c r="RGN116" s="364"/>
      <c r="RGO116" s="364"/>
      <c r="RGP116" s="364"/>
      <c r="RGQ116" s="364"/>
      <c r="RGR116" s="364"/>
      <c r="RGS116" s="364"/>
      <c r="RGT116" s="364"/>
      <c r="RGU116" s="364"/>
      <c r="RGV116" s="364"/>
      <c r="RGW116" s="364"/>
      <c r="RGX116" s="364"/>
      <c r="RGY116" s="364"/>
      <c r="RGZ116" s="364"/>
      <c r="RHA116" s="364"/>
      <c r="RHB116" s="364"/>
      <c r="RHC116" s="364"/>
      <c r="RHD116" s="364"/>
      <c r="RHE116" s="364"/>
      <c r="RHF116" s="364"/>
      <c r="RHG116" s="364"/>
      <c r="RHH116" s="364"/>
      <c r="RHI116" s="364"/>
      <c r="RHJ116" s="364"/>
      <c r="RHK116" s="364"/>
      <c r="RHL116" s="364"/>
      <c r="RHM116" s="364"/>
      <c r="RHN116" s="364"/>
      <c r="RHO116" s="364"/>
      <c r="RHP116" s="364"/>
      <c r="RHQ116" s="364"/>
      <c r="RHR116" s="364"/>
      <c r="RHS116" s="364"/>
      <c r="RHT116" s="364"/>
      <c r="RHU116" s="364"/>
      <c r="RHV116" s="364"/>
      <c r="RHW116" s="364"/>
      <c r="RHX116" s="364"/>
      <c r="RHY116" s="364"/>
      <c r="RHZ116" s="364"/>
      <c r="RIA116" s="364"/>
      <c r="RIB116" s="364"/>
      <c r="RIC116" s="364"/>
      <c r="RID116" s="364"/>
      <c r="RIE116" s="364"/>
      <c r="RIF116" s="364"/>
      <c r="RIG116" s="364"/>
      <c r="RIH116" s="364"/>
      <c r="RII116" s="364"/>
      <c r="RIJ116" s="364"/>
      <c r="RIK116" s="364"/>
      <c r="RIL116" s="364"/>
      <c r="RIM116" s="364"/>
      <c r="RIN116" s="364"/>
      <c r="RIO116" s="364"/>
      <c r="RIP116" s="364"/>
      <c r="RIQ116" s="364"/>
      <c r="RIR116" s="364"/>
      <c r="RIS116" s="364"/>
      <c r="RIT116" s="364"/>
      <c r="RIU116" s="364"/>
      <c r="RIV116" s="364"/>
      <c r="RIW116" s="364"/>
      <c r="RIX116" s="364"/>
      <c r="RIY116" s="364"/>
      <c r="RIZ116" s="364"/>
      <c r="RJA116" s="364"/>
      <c r="RJB116" s="364"/>
      <c r="RJC116" s="364"/>
      <c r="RJD116" s="364"/>
      <c r="RJE116" s="364"/>
      <c r="RJF116" s="364"/>
      <c r="RJG116" s="364"/>
      <c r="RJH116" s="364"/>
      <c r="RJI116" s="364"/>
      <c r="RJJ116" s="364"/>
      <c r="RJK116" s="364"/>
      <c r="RJL116" s="364"/>
      <c r="RJM116" s="364"/>
      <c r="RJN116" s="364"/>
      <c r="RJO116" s="364"/>
      <c r="RJP116" s="364"/>
      <c r="RJQ116" s="364"/>
      <c r="RJR116" s="364"/>
      <c r="RJS116" s="364"/>
      <c r="RJT116" s="364"/>
      <c r="RJU116" s="364"/>
      <c r="RJV116" s="364"/>
      <c r="RJW116" s="364"/>
      <c r="RJX116" s="364"/>
      <c r="RJY116" s="364"/>
      <c r="RJZ116" s="364"/>
      <c r="RKA116" s="364"/>
      <c r="RKB116" s="364"/>
      <c r="RKC116" s="364"/>
      <c r="RKD116" s="364"/>
      <c r="RKE116" s="364"/>
      <c r="RKF116" s="364"/>
      <c r="RKG116" s="364"/>
      <c r="RKH116" s="364"/>
      <c r="RKI116" s="364"/>
      <c r="RKJ116" s="364"/>
      <c r="RKK116" s="364"/>
      <c r="RKL116" s="364"/>
      <c r="RKM116" s="364"/>
      <c r="RKN116" s="364"/>
      <c r="RKO116" s="364"/>
      <c r="RKP116" s="364"/>
      <c r="RKQ116" s="364"/>
      <c r="RKR116" s="364"/>
      <c r="RKS116" s="364"/>
      <c r="RKT116" s="364"/>
      <c r="RKU116" s="364"/>
      <c r="RKV116" s="364"/>
      <c r="RKW116" s="364"/>
      <c r="RKX116" s="364"/>
      <c r="RKY116" s="364"/>
      <c r="RKZ116" s="364"/>
      <c r="RLA116" s="364"/>
      <c r="RLB116" s="364"/>
      <c r="RLC116" s="364"/>
      <c r="RLD116" s="364"/>
      <c r="RLE116" s="364"/>
      <c r="RLF116" s="364"/>
      <c r="RLG116" s="364"/>
      <c r="RLH116" s="364"/>
      <c r="RLI116" s="364"/>
      <c r="RLJ116" s="364"/>
      <c r="RLK116" s="364"/>
      <c r="RLL116" s="364"/>
      <c r="RLM116" s="364"/>
      <c r="RLN116" s="364"/>
      <c r="RLO116" s="364"/>
      <c r="RLP116" s="364"/>
      <c r="RLQ116" s="364"/>
      <c r="RLR116" s="364"/>
      <c r="RLS116" s="364"/>
      <c r="RLT116" s="364"/>
      <c r="RLU116" s="364"/>
      <c r="RLV116" s="364"/>
      <c r="RLW116" s="364"/>
      <c r="RLX116" s="364"/>
      <c r="RLY116" s="364"/>
      <c r="RLZ116" s="364"/>
      <c r="RMA116" s="364"/>
      <c r="RMB116" s="364"/>
      <c r="RMC116" s="364"/>
      <c r="RMD116" s="364"/>
      <c r="RME116" s="364"/>
      <c r="RMF116" s="364"/>
      <c r="RMG116" s="364"/>
      <c r="RMH116" s="364"/>
      <c r="RMI116" s="364"/>
      <c r="RMJ116" s="364"/>
      <c r="RMK116" s="364"/>
      <c r="RML116" s="364"/>
      <c r="RMM116" s="364"/>
      <c r="RMN116" s="364"/>
      <c r="RMO116" s="364"/>
      <c r="RMP116" s="364"/>
      <c r="RMQ116" s="364"/>
      <c r="RMR116" s="364"/>
      <c r="RMS116" s="364"/>
      <c r="RMT116" s="364"/>
      <c r="RMU116" s="364"/>
      <c r="RMV116" s="364"/>
      <c r="RMW116" s="364"/>
      <c r="RMX116" s="364"/>
      <c r="RMY116" s="364"/>
      <c r="RMZ116" s="364"/>
      <c r="RNA116" s="364"/>
      <c r="RNB116" s="364"/>
      <c r="RNC116" s="364"/>
      <c r="RND116" s="364"/>
      <c r="RNE116" s="364"/>
      <c r="RNF116" s="364"/>
      <c r="RNG116" s="364"/>
      <c r="RNH116" s="364"/>
      <c r="RNI116" s="364"/>
      <c r="RNJ116" s="364"/>
      <c r="RNK116" s="364"/>
      <c r="RNL116" s="364"/>
      <c r="RNM116" s="364"/>
      <c r="RNN116" s="364"/>
      <c r="RNO116" s="364"/>
      <c r="RNP116" s="364"/>
      <c r="RNQ116" s="364"/>
      <c r="RNR116" s="364"/>
      <c r="RNS116" s="364"/>
      <c r="RNT116" s="364"/>
      <c r="RNU116" s="364"/>
      <c r="RNV116" s="364"/>
      <c r="RNW116" s="364"/>
      <c r="RNX116" s="364"/>
      <c r="RNY116" s="364"/>
      <c r="RNZ116" s="364"/>
      <c r="ROA116" s="364"/>
      <c r="ROB116" s="364"/>
      <c r="ROC116" s="364"/>
      <c r="ROD116" s="364"/>
      <c r="ROE116" s="364"/>
      <c r="ROF116" s="364"/>
      <c r="ROG116" s="364"/>
      <c r="ROH116" s="364"/>
      <c r="ROI116" s="364"/>
      <c r="ROJ116" s="364"/>
      <c r="ROK116" s="364"/>
      <c r="ROL116" s="364"/>
      <c r="ROM116" s="364"/>
      <c r="RON116" s="364"/>
      <c r="ROO116" s="364"/>
      <c r="ROP116" s="364"/>
      <c r="ROQ116" s="364"/>
      <c r="ROR116" s="364"/>
      <c r="ROS116" s="364"/>
      <c r="ROT116" s="364"/>
      <c r="ROU116" s="364"/>
      <c r="ROV116" s="364"/>
      <c r="ROW116" s="364"/>
      <c r="ROX116" s="364"/>
      <c r="ROY116" s="364"/>
      <c r="ROZ116" s="364"/>
      <c r="RPA116" s="364"/>
      <c r="RPB116" s="364"/>
      <c r="RPC116" s="364"/>
      <c r="RPD116" s="364"/>
      <c r="RPE116" s="364"/>
      <c r="RPF116" s="364"/>
      <c r="RPG116" s="364"/>
      <c r="RPH116" s="364"/>
      <c r="RPI116" s="364"/>
      <c r="RPJ116" s="364"/>
      <c r="RPK116" s="364"/>
      <c r="RPL116" s="364"/>
      <c r="RPM116" s="364"/>
      <c r="RPN116" s="364"/>
      <c r="RPO116" s="364"/>
      <c r="RPP116" s="364"/>
      <c r="RPQ116" s="364"/>
      <c r="RPR116" s="364"/>
      <c r="RPS116" s="364"/>
      <c r="RPT116" s="364"/>
      <c r="RPU116" s="364"/>
      <c r="RPV116" s="364"/>
      <c r="RPW116" s="364"/>
      <c r="RPX116" s="364"/>
      <c r="RPY116" s="364"/>
      <c r="RPZ116" s="364"/>
      <c r="RQA116" s="364"/>
      <c r="RQB116" s="364"/>
      <c r="RQC116" s="364"/>
      <c r="RQD116" s="364"/>
      <c r="RQE116" s="364"/>
      <c r="RQF116" s="364"/>
      <c r="RQG116" s="364"/>
      <c r="RQH116" s="364"/>
      <c r="RQI116" s="364"/>
      <c r="RQJ116" s="364"/>
      <c r="RQK116" s="364"/>
      <c r="RQL116" s="364"/>
      <c r="RQM116" s="364"/>
      <c r="RQN116" s="364"/>
      <c r="RQO116" s="364"/>
      <c r="RQP116" s="364"/>
      <c r="RQQ116" s="364"/>
      <c r="RQR116" s="364"/>
      <c r="RQS116" s="364"/>
      <c r="RQT116" s="364"/>
      <c r="RQU116" s="364"/>
      <c r="RQV116" s="364"/>
      <c r="RQW116" s="364"/>
      <c r="RQX116" s="364"/>
      <c r="RQY116" s="364"/>
      <c r="RQZ116" s="364"/>
      <c r="RRA116" s="364"/>
      <c r="RRB116" s="364"/>
      <c r="RRC116" s="364"/>
      <c r="RRD116" s="364"/>
      <c r="RRE116" s="364"/>
      <c r="RRF116" s="364"/>
      <c r="RRG116" s="364"/>
      <c r="RRH116" s="364"/>
      <c r="RRI116" s="364"/>
      <c r="RRJ116" s="364"/>
      <c r="RRK116" s="364"/>
      <c r="RRL116" s="364"/>
      <c r="RRM116" s="364"/>
      <c r="RRN116" s="364"/>
      <c r="RRO116" s="364"/>
      <c r="RRP116" s="364"/>
      <c r="RRQ116" s="364"/>
      <c r="RRR116" s="364"/>
      <c r="RRS116" s="364"/>
      <c r="RRT116" s="364"/>
      <c r="RRU116" s="364"/>
      <c r="RRV116" s="364"/>
      <c r="RRW116" s="364"/>
      <c r="RRX116" s="364"/>
      <c r="RRY116" s="364"/>
      <c r="RRZ116" s="364"/>
      <c r="RSA116" s="364"/>
      <c r="RSB116" s="364"/>
      <c r="RSC116" s="364"/>
      <c r="RSD116" s="364"/>
      <c r="RSE116" s="364"/>
      <c r="RSF116" s="364"/>
      <c r="RSG116" s="364"/>
      <c r="RSH116" s="364"/>
      <c r="RSI116" s="364"/>
      <c r="RSJ116" s="364"/>
      <c r="RSK116" s="364"/>
      <c r="RSL116" s="364"/>
      <c r="RSM116" s="364"/>
      <c r="RSN116" s="364"/>
      <c r="RSO116" s="364"/>
      <c r="RSP116" s="364"/>
      <c r="RSQ116" s="364"/>
      <c r="RSR116" s="364"/>
      <c r="RSS116" s="364"/>
      <c r="RST116" s="364"/>
      <c r="RSU116" s="364"/>
      <c r="RSV116" s="364"/>
      <c r="RSW116" s="364"/>
      <c r="RSX116" s="364"/>
      <c r="RSY116" s="364"/>
      <c r="RSZ116" s="364"/>
      <c r="RTA116" s="364"/>
      <c r="RTB116" s="364"/>
      <c r="RTC116" s="364"/>
      <c r="RTD116" s="364"/>
      <c r="RTE116" s="364"/>
      <c r="RTF116" s="364"/>
      <c r="RTG116" s="364"/>
      <c r="RTH116" s="364"/>
      <c r="RTI116" s="364"/>
      <c r="RTJ116" s="364"/>
      <c r="RTK116" s="364"/>
      <c r="RTL116" s="364"/>
      <c r="RTM116" s="364"/>
      <c r="RTN116" s="364"/>
      <c r="RTO116" s="364"/>
      <c r="RTP116" s="364"/>
      <c r="RTQ116" s="364"/>
      <c r="RTR116" s="364"/>
      <c r="RTS116" s="364"/>
      <c r="RTT116" s="364"/>
      <c r="RTU116" s="364"/>
      <c r="RTV116" s="364"/>
      <c r="RTW116" s="364"/>
      <c r="RTX116" s="364"/>
      <c r="RTY116" s="364"/>
      <c r="RTZ116" s="364"/>
      <c r="RUA116" s="364"/>
      <c r="RUB116" s="364"/>
      <c r="RUC116" s="364"/>
      <c r="RUD116" s="364"/>
      <c r="RUE116" s="364"/>
      <c r="RUF116" s="364"/>
      <c r="RUG116" s="364"/>
      <c r="RUH116" s="364"/>
      <c r="RUI116" s="364"/>
      <c r="RUJ116" s="364"/>
      <c r="RUK116" s="364"/>
      <c r="RUL116" s="364"/>
      <c r="RUM116" s="364"/>
      <c r="RUN116" s="364"/>
      <c r="RUO116" s="364"/>
      <c r="RUP116" s="364"/>
      <c r="RUQ116" s="364"/>
      <c r="RUR116" s="364"/>
      <c r="RUS116" s="364"/>
      <c r="RUT116" s="364"/>
      <c r="RUU116" s="364"/>
      <c r="RUV116" s="364"/>
      <c r="RUW116" s="364"/>
      <c r="RUX116" s="364"/>
      <c r="RUY116" s="364"/>
      <c r="RUZ116" s="364"/>
      <c r="RVA116" s="364"/>
      <c r="RVB116" s="364"/>
      <c r="RVC116" s="364"/>
      <c r="RVD116" s="364"/>
      <c r="RVE116" s="364"/>
      <c r="RVF116" s="364"/>
      <c r="RVG116" s="364"/>
      <c r="RVH116" s="364"/>
      <c r="RVI116" s="364"/>
      <c r="RVJ116" s="364"/>
      <c r="RVK116" s="364"/>
      <c r="RVL116" s="364"/>
      <c r="RVM116" s="364"/>
      <c r="RVN116" s="364"/>
      <c r="RVO116" s="364"/>
      <c r="RVP116" s="364"/>
      <c r="RVQ116" s="364"/>
      <c r="RVR116" s="364"/>
      <c r="RVS116" s="364"/>
      <c r="RVT116" s="364"/>
      <c r="RVU116" s="364"/>
      <c r="RVV116" s="364"/>
      <c r="RVW116" s="364"/>
      <c r="RVX116" s="364"/>
      <c r="RVY116" s="364"/>
      <c r="RVZ116" s="364"/>
      <c r="RWA116" s="364"/>
      <c r="RWB116" s="364"/>
      <c r="RWC116" s="364"/>
      <c r="RWD116" s="364"/>
      <c r="RWE116" s="364"/>
      <c r="RWF116" s="364"/>
      <c r="RWG116" s="364"/>
      <c r="RWH116" s="364"/>
      <c r="RWI116" s="364"/>
      <c r="RWJ116" s="364"/>
      <c r="RWK116" s="364"/>
      <c r="RWL116" s="364"/>
      <c r="RWM116" s="364"/>
      <c r="RWN116" s="364"/>
      <c r="RWO116" s="364"/>
      <c r="RWP116" s="364"/>
      <c r="RWQ116" s="364"/>
      <c r="RWR116" s="364"/>
      <c r="RWS116" s="364"/>
      <c r="RWT116" s="364"/>
      <c r="RWU116" s="364"/>
      <c r="RWV116" s="364"/>
      <c r="RWW116" s="364"/>
      <c r="RWX116" s="364"/>
      <c r="RWY116" s="364"/>
      <c r="RWZ116" s="364"/>
      <c r="RXA116" s="364"/>
      <c r="RXB116" s="364"/>
      <c r="RXC116" s="364"/>
      <c r="RXD116" s="364"/>
      <c r="RXE116" s="364"/>
      <c r="RXF116" s="364"/>
      <c r="RXG116" s="364"/>
      <c r="RXH116" s="364"/>
      <c r="RXI116" s="364"/>
      <c r="RXJ116" s="364"/>
      <c r="RXK116" s="364"/>
      <c r="RXL116" s="364"/>
      <c r="RXM116" s="364"/>
      <c r="RXN116" s="364"/>
      <c r="RXO116" s="364"/>
      <c r="RXP116" s="364"/>
      <c r="RXQ116" s="364"/>
      <c r="RXR116" s="364"/>
      <c r="RXS116" s="364"/>
      <c r="RXT116" s="364"/>
      <c r="RXU116" s="364"/>
      <c r="RXV116" s="364"/>
      <c r="RXW116" s="364"/>
      <c r="RXX116" s="364"/>
      <c r="RXY116" s="364"/>
      <c r="RXZ116" s="364"/>
      <c r="RYA116" s="364"/>
      <c r="RYB116" s="364"/>
      <c r="RYC116" s="364"/>
      <c r="RYD116" s="364"/>
      <c r="RYE116" s="364"/>
      <c r="RYF116" s="364"/>
      <c r="RYG116" s="364"/>
      <c r="RYH116" s="364"/>
      <c r="RYI116" s="364"/>
      <c r="RYJ116" s="364"/>
      <c r="RYK116" s="364"/>
      <c r="RYL116" s="364"/>
      <c r="RYM116" s="364"/>
      <c r="RYN116" s="364"/>
      <c r="RYO116" s="364"/>
      <c r="RYP116" s="364"/>
      <c r="RYQ116" s="364"/>
      <c r="RYR116" s="364"/>
      <c r="RYS116" s="364"/>
      <c r="RYT116" s="364"/>
      <c r="RYU116" s="364"/>
      <c r="RYV116" s="364"/>
      <c r="RYW116" s="364"/>
      <c r="RYX116" s="364"/>
      <c r="RYY116" s="364"/>
      <c r="RYZ116" s="364"/>
      <c r="RZA116" s="364"/>
      <c r="RZB116" s="364"/>
      <c r="RZC116" s="364"/>
      <c r="RZD116" s="364"/>
      <c r="RZE116" s="364"/>
      <c r="RZF116" s="364"/>
      <c r="RZG116" s="364"/>
      <c r="RZH116" s="364"/>
      <c r="RZI116" s="364"/>
      <c r="RZJ116" s="364"/>
      <c r="RZK116" s="364"/>
      <c r="RZL116" s="364"/>
      <c r="RZM116" s="364"/>
      <c r="RZN116" s="364"/>
      <c r="RZO116" s="364"/>
      <c r="RZP116" s="364"/>
      <c r="RZQ116" s="364"/>
      <c r="RZR116" s="364"/>
      <c r="RZS116" s="364"/>
      <c r="RZT116" s="364"/>
      <c r="RZU116" s="364"/>
      <c r="RZV116" s="364"/>
      <c r="RZW116" s="364"/>
      <c r="RZX116" s="364"/>
      <c r="RZY116" s="364"/>
      <c r="RZZ116" s="364"/>
      <c r="SAA116" s="364"/>
      <c r="SAB116" s="364"/>
      <c r="SAC116" s="364"/>
      <c r="SAD116" s="364"/>
      <c r="SAE116" s="364"/>
      <c r="SAF116" s="364"/>
      <c r="SAG116" s="364"/>
      <c r="SAH116" s="364"/>
      <c r="SAI116" s="364"/>
      <c r="SAJ116" s="364"/>
      <c r="SAK116" s="364"/>
      <c r="SAL116" s="364"/>
      <c r="SAM116" s="364"/>
      <c r="SAN116" s="364"/>
      <c r="SAO116" s="364"/>
      <c r="SAP116" s="364"/>
      <c r="SAQ116" s="364"/>
      <c r="SAR116" s="364"/>
      <c r="SAS116" s="364"/>
      <c r="SAT116" s="364"/>
      <c r="SAU116" s="364"/>
      <c r="SAV116" s="364"/>
      <c r="SAW116" s="364"/>
      <c r="SAX116" s="364"/>
      <c r="SAY116" s="364"/>
      <c r="SAZ116" s="364"/>
      <c r="SBA116" s="364"/>
      <c r="SBB116" s="364"/>
      <c r="SBC116" s="364"/>
      <c r="SBD116" s="364"/>
      <c r="SBE116" s="364"/>
      <c r="SBF116" s="364"/>
      <c r="SBG116" s="364"/>
      <c r="SBH116" s="364"/>
      <c r="SBI116" s="364"/>
      <c r="SBJ116" s="364"/>
      <c r="SBK116" s="364"/>
      <c r="SBL116" s="364"/>
      <c r="SBM116" s="364"/>
      <c r="SBN116" s="364"/>
      <c r="SBO116" s="364"/>
      <c r="SBP116" s="364"/>
      <c r="SBQ116" s="364"/>
      <c r="SBR116" s="364"/>
      <c r="SBS116" s="364"/>
      <c r="SBT116" s="364"/>
      <c r="SBU116" s="364"/>
      <c r="SBV116" s="364"/>
      <c r="SBW116" s="364"/>
      <c r="SBX116" s="364"/>
      <c r="SBY116" s="364"/>
      <c r="SBZ116" s="364"/>
      <c r="SCA116" s="364"/>
      <c r="SCB116" s="364"/>
      <c r="SCC116" s="364"/>
      <c r="SCD116" s="364"/>
      <c r="SCE116" s="364"/>
      <c r="SCF116" s="364"/>
      <c r="SCG116" s="364"/>
      <c r="SCH116" s="364"/>
      <c r="SCI116" s="364"/>
      <c r="SCJ116" s="364"/>
      <c r="SCK116" s="364"/>
      <c r="SCL116" s="364"/>
      <c r="SCM116" s="364"/>
      <c r="SCN116" s="364"/>
      <c r="SCO116" s="364"/>
      <c r="SCP116" s="364"/>
      <c r="SCQ116" s="364"/>
      <c r="SCR116" s="364"/>
      <c r="SCS116" s="364"/>
      <c r="SCT116" s="364"/>
      <c r="SCU116" s="364"/>
      <c r="SCV116" s="364"/>
      <c r="SCW116" s="364"/>
      <c r="SCX116" s="364"/>
      <c r="SCY116" s="364"/>
      <c r="SCZ116" s="364"/>
      <c r="SDA116" s="364"/>
      <c r="SDB116" s="364"/>
      <c r="SDC116" s="364"/>
      <c r="SDD116" s="364"/>
      <c r="SDE116" s="364"/>
      <c r="SDF116" s="364"/>
      <c r="SDG116" s="364"/>
      <c r="SDH116" s="364"/>
      <c r="SDI116" s="364"/>
      <c r="SDJ116" s="364"/>
      <c r="SDK116" s="364"/>
      <c r="SDL116" s="364"/>
      <c r="SDM116" s="364"/>
      <c r="SDN116" s="364"/>
      <c r="SDO116" s="364"/>
      <c r="SDP116" s="364"/>
      <c r="SDQ116" s="364"/>
      <c r="SDR116" s="364"/>
      <c r="SDS116" s="364"/>
      <c r="SDT116" s="364"/>
      <c r="SDU116" s="364"/>
      <c r="SDV116" s="364"/>
      <c r="SDW116" s="364"/>
      <c r="SDX116" s="364"/>
      <c r="SDY116" s="364"/>
      <c r="SDZ116" s="364"/>
      <c r="SEA116" s="364"/>
      <c r="SEB116" s="364"/>
      <c r="SEC116" s="364"/>
      <c r="SED116" s="364"/>
      <c r="SEE116" s="364"/>
      <c r="SEF116" s="364"/>
      <c r="SEG116" s="364"/>
      <c r="SEH116" s="364"/>
      <c r="SEI116" s="364"/>
      <c r="SEJ116" s="364"/>
      <c r="SEK116" s="364"/>
      <c r="SEL116" s="364"/>
      <c r="SEM116" s="364"/>
      <c r="SEN116" s="364"/>
      <c r="SEO116" s="364"/>
      <c r="SEP116" s="364"/>
      <c r="SEQ116" s="364"/>
      <c r="SER116" s="364"/>
      <c r="SES116" s="364"/>
      <c r="SET116" s="364"/>
      <c r="SEU116" s="364"/>
      <c r="SEV116" s="364"/>
      <c r="SEW116" s="364"/>
      <c r="SEX116" s="364"/>
      <c r="SEY116" s="364"/>
      <c r="SEZ116" s="364"/>
      <c r="SFA116" s="364"/>
      <c r="SFB116" s="364"/>
      <c r="SFC116" s="364"/>
      <c r="SFD116" s="364"/>
      <c r="SFE116" s="364"/>
      <c r="SFF116" s="364"/>
      <c r="SFG116" s="364"/>
      <c r="SFH116" s="364"/>
      <c r="SFI116" s="364"/>
      <c r="SFJ116" s="364"/>
      <c r="SFK116" s="364"/>
      <c r="SFL116" s="364"/>
      <c r="SFM116" s="364"/>
      <c r="SFN116" s="364"/>
      <c r="SFO116" s="364"/>
      <c r="SFP116" s="364"/>
      <c r="SFQ116" s="364"/>
      <c r="SFR116" s="364"/>
      <c r="SFS116" s="364"/>
      <c r="SFT116" s="364"/>
      <c r="SFU116" s="364"/>
      <c r="SFV116" s="364"/>
      <c r="SFW116" s="364"/>
      <c r="SFX116" s="364"/>
      <c r="SFY116" s="364"/>
      <c r="SFZ116" s="364"/>
      <c r="SGA116" s="364"/>
      <c r="SGB116" s="364"/>
      <c r="SGC116" s="364"/>
      <c r="SGD116" s="364"/>
      <c r="SGE116" s="364"/>
      <c r="SGF116" s="364"/>
      <c r="SGG116" s="364"/>
      <c r="SGH116" s="364"/>
      <c r="SGI116" s="364"/>
      <c r="SGJ116" s="364"/>
      <c r="SGK116" s="364"/>
      <c r="SGL116" s="364"/>
      <c r="SGM116" s="364"/>
      <c r="SGN116" s="364"/>
      <c r="SGO116" s="364"/>
      <c r="SGP116" s="364"/>
      <c r="SGQ116" s="364"/>
      <c r="SGR116" s="364"/>
      <c r="SGS116" s="364"/>
      <c r="SGT116" s="364"/>
      <c r="SGU116" s="364"/>
      <c r="SGV116" s="364"/>
      <c r="SGW116" s="364"/>
      <c r="SGX116" s="364"/>
      <c r="SGY116" s="364"/>
      <c r="SGZ116" s="364"/>
      <c r="SHA116" s="364"/>
      <c r="SHB116" s="364"/>
      <c r="SHC116" s="364"/>
      <c r="SHD116" s="364"/>
      <c r="SHE116" s="364"/>
      <c r="SHF116" s="364"/>
      <c r="SHG116" s="364"/>
      <c r="SHH116" s="364"/>
      <c r="SHI116" s="364"/>
      <c r="SHJ116" s="364"/>
      <c r="SHK116" s="364"/>
      <c r="SHL116" s="364"/>
      <c r="SHM116" s="364"/>
      <c r="SHN116" s="364"/>
      <c r="SHO116" s="364"/>
      <c r="SHP116" s="364"/>
      <c r="SHQ116" s="364"/>
      <c r="SHR116" s="364"/>
      <c r="SHS116" s="364"/>
      <c r="SHT116" s="364"/>
      <c r="SHU116" s="364"/>
      <c r="SHV116" s="364"/>
      <c r="SHW116" s="364"/>
      <c r="SHX116" s="364"/>
      <c r="SHY116" s="364"/>
      <c r="SHZ116" s="364"/>
      <c r="SIA116" s="364"/>
      <c r="SIB116" s="364"/>
      <c r="SIC116" s="364"/>
      <c r="SID116" s="364"/>
      <c r="SIE116" s="364"/>
      <c r="SIF116" s="364"/>
      <c r="SIG116" s="364"/>
      <c r="SIH116" s="364"/>
      <c r="SII116" s="364"/>
      <c r="SIJ116" s="364"/>
      <c r="SIK116" s="364"/>
      <c r="SIL116" s="364"/>
      <c r="SIM116" s="364"/>
      <c r="SIN116" s="364"/>
      <c r="SIO116" s="364"/>
      <c r="SIP116" s="364"/>
      <c r="SIQ116" s="364"/>
      <c r="SIR116" s="364"/>
      <c r="SIS116" s="364"/>
      <c r="SIT116" s="364"/>
      <c r="SIU116" s="364"/>
      <c r="SIV116" s="364"/>
      <c r="SIW116" s="364"/>
      <c r="SIX116" s="364"/>
      <c r="SIY116" s="364"/>
      <c r="SIZ116" s="364"/>
      <c r="SJA116" s="364"/>
      <c r="SJB116" s="364"/>
      <c r="SJC116" s="364"/>
      <c r="SJD116" s="364"/>
      <c r="SJE116" s="364"/>
      <c r="SJF116" s="364"/>
      <c r="SJG116" s="364"/>
      <c r="SJH116" s="364"/>
      <c r="SJI116" s="364"/>
      <c r="SJJ116" s="364"/>
      <c r="SJK116" s="364"/>
      <c r="SJL116" s="364"/>
      <c r="SJM116" s="364"/>
      <c r="SJN116" s="364"/>
      <c r="SJO116" s="364"/>
      <c r="SJP116" s="364"/>
      <c r="SJQ116" s="364"/>
      <c r="SJR116" s="364"/>
      <c r="SJS116" s="364"/>
      <c r="SJT116" s="364"/>
      <c r="SJU116" s="364"/>
      <c r="SJV116" s="364"/>
      <c r="SJW116" s="364"/>
      <c r="SJX116" s="364"/>
      <c r="SJY116" s="364"/>
      <c r="SJZ116" s="364"/>
      <c r="SKA116" s="364"/>
      <c r="SKB116" s="364"/>
      <c r="SKC116" s="364"/>
      <c r="SKD116" s="364"/>
      <c r="SKE116" s="364"/>
      <c r="SKF116" s="364"/>
      <c r="SKG116" s="364"/>
      <c r="SKH116" s="364"/>
      <c r="SKI116" s="364"/>
      <c r="SKJ116" s="364"/>
      <c r="SKK116" s="364"/>
      <c r="SKL116" s="364"/>
      <c r="SKM116" s="364"/>
      <c r="SKN116" s="364"/>
      <c r="SKO116" s="364"/>
      <c r="SKP116" s="364"/>
      <c r="SKQ116" s="364"/>
      <c r="SKR116" s="364"/>
      <c r="SKS116" s="364"/>
      <c r="SKT116" s="364"/>
      <c r="SKU116" s="364"/>
      <c r="SKV116" s="364"/>
      <c r="SKW116" s="364"/>
      <c r="SKX116" s="364"/>
      <c r="SKY116" s="364"/>
      <c r="SKZ116" s="364"/>
      <c r="SLA116" s="364"/>
      <c r="SLB116" s="364"/>
      <c r="SLC116" s="364"/>
      <c r="SLD116" s="364"/>
      <c r="SLE116" s="364"/>
      <c r="SLF116" s="364"/>
      <c r="SLG116" s="364"/>
      <c r="SLH116" s="364"/>
      <c r="SLI116" s="364"/>
      <c r="SLJ116" s="364"/>
      <c r="SLK116" s="364"/>
      <c r="SLL116" s="364"/>
      <c r="SLM116" s="364"/>
      <c r="SLN116" s="364"/>
      <c r="SLO116" s="364"/>
      <c r="SLP116" s="364"/>
      <c r="SLQ116" s="364"/>
      <c r="SLR116" s="364"/>
      <c r="SLS116" s="364"/>
      <c r="SLT116" s="364"/>
      <c r="SLU116" s="364"/>
      <c r="SLV116" s="364"/>
      <c r="SLW116" s="364"/>
      <c r="SLX116" s="364"/>
      <c r="SLY116" s="364"/>
      <c r="SLZ116" s="364"/>
      <c r="SMA116" s="364"/>
      <c r="SMB116" s="364"/>
      <c r="SMC116" s="364"/>
      <c r="SMD116" s="364"/>
      <c r="SME116" s="364"/>
      <c r="SMF116" s="364"/>
      <c r="SMG116" s="364"/>
      <c r="SMH116" s="364"/>
      <c r="SMI116" s="364"/>
      <c r="SMJ116" s="364"/>
      <c r="SMK116" s="364"/>
      <c r="SML116" s="364"/>
      <c r="SMM116" s="364"/>
      <c r="SMN116" s="364"/>
      <c r="SMO116" s="364"/>
      <c r="SMP116" s="364"/>
      <c r="SMQ116" s="364"/>
      <c r="SMR116" s="364"/>
      <c r="SMS116" s="364"/>
      <c r="SMT116" s="364"/>
      <c r="SMU116" s="364"/>
      <c r="SMV116" s="364"/>
      <c r="SMW116" s="364"/>
      <c r="SMX116" s="364"/>
      <c r="SMY116" s="364"/>
      <c r="SMZ116" s="364"/>
      <c r="SNA116" s="364"/>
      <c r="SNB116" s="364"/>
      <c r="SNC116" s="364"/>
      <c r="SND116" s="364"/>
      <c r="SNE116" s="364"/>
      <c r="SNF116" s="364"/>
      <c r="SNG116" s="364"/>
      <c r="SNH116" s="364"/>
      <c r="SNI116" s="364"/>
      <c r="SNJ116" s="364"/>
      <c r="SNK116" s="364"/>
      <c r="SNL116" s="364"/>
      <c r="SNM116" s="364"/>
      <c r="SNN116" s="364"/>
      <c r="SNO116" s="364"/>
      <c r="SNP116" s="364"/>
      <c r="SNQ116" s="364"/>
      <c r="SNR116" s="364"/>
      <c r="SNS116" s="364"/>
      <c r="SNT116" s="364"/>
      <c r="SNU116" s="364"/>
      <c r="SNV116" s="364"/>
      <c r="SNW116" s="364"/>
      <c r="SNX116" s="364"/>
      <c r="SNY116" s="364"/>
      <c r="SNZ116" s="364"/>
      <c r="SOA116" s="364"/>
      <c r="SOB116" s="364"/>
      <c r="SOC116" s="364"/>
      <c r="SOD116" s="364"/>
      <c r="SOE116" s="364"/>
      <c r="SOF116" s="364"/>
      <c r="SOG116" s="364"/>
      <c r="SOH116" s="364"/>
      <c r="SOI116" s="364"/>
      <c r="SOJ116" s="364"/>
      <c r="SOK116" s="364"/>
      <c r="SOL116" s="364"/>
      <c r="SOM116" s="364"/>
      <c r="SON116" s="364"/>
      <c r="SOO116" s="364"/>
      <c r="SOP116" s="364"/>
      <c r="SOQ116" s="364"/>
      <c r="SOR116" s="364"/>
      <c r="SOS116" s="364"/>
      <c r="SOT116" s="364"/>
      <c r="SOU116" s="364"/>
      <c r="SOV116" s="364"/>
      <c r="SOW116" s="364"/>
      <c r="SOX116" s="364"/>
      <c r="SOY116" s="364"/>
      <c r="SOZ116" s="364"/>
      <c r="SPA116" s="364"/>
      <c r="SPB116" s="364"/>
      <c r="SPC116" s="364"/>
      <c r="SPD116" s="364"/>
      <c r="SPE116" s="364"/>
      <c r="SPF116" s="364"/>
      <c r="SPG116" s="364"/>
      <c r="SPH116" s="364"/>
      <c r="SPI116" s="364"/>
      <c r="SPJ116" s="364"/>
      <c r="SPK116" s="364"/>
      <c r="SPL116" s="364"/>
      <c r="SPM116" s="364"/>
      <c r="SPN116" s="364"/>
      <c r="SPO116" s="364"/>
      <c r="SPP116" s="364"/>
      <c r="SPQ116" s="364"/>
      <c r="SPR116" s="364"/>
      <c r="SPS116" s="364"/>
      <c r="SPT116" s="364"/>
      <c r="SPU116" s="364"/>
      <c r="SPV116" s="364"/>
      <c r="SPW116" s="364"/>
      <c r="SPX116" s="364"/>
      <c r="SPY116" s="364"/>
      <c r="SPZ116" s="364"/>
      <c r="SQA116" s="364"/>
      <c r="SQB116" s="364"/>
      <c r="SQC116" s="364"/>
      <c r="SQD116" s="364"/>
      <c r="SQE116" s="364"/>
      <c r="SQF116" s="364"/>
      <c r="SQG116" s="364"/>
      <c r="SQH116" s="364"/>
      <c r="SQI116" s="364"/>
      <c r="SQJ116" s="364"/>
      <c r="SQK116" s="364"/>
      <c r="SQL116" s="364"/>
      <c r="SQM116" s="364"/>
      <c r="SQN116" s="364"/>
      <c r="SQO116" s="364"/>
      <c r="SQP116" s="364"/>
      <c r="SQQ116" s="364"/>
      <c r="SQR116" s="364"/>
      <c r="SQS116" s="364"/>
      <c r="SQT116" s="364"/>
      <c r="SQU116" s="364"/>
      <c r="SQV116" s="364"/>
      <c r="SQW116" s="364"/>
      <c r="SQX116" s="364"/>
      <c r="SQY116" s="364"/>
      <c r="SQZ116" s="364"/>
      <c r="SRA116" s="364"/>
      <c r="SRB116" s="364"/>
      <c r="SRC116" s="364"/>
      <c r="SRD116" s="364"/>
      <c r="SRE116" s="364"/>
      <c r="SRF116" s="364"/>
      <c r="SRG116" s="364"/>
      <c r="SRH116" s="364"/>
      <c r="SRI116" s="364"/>
      <c r="SRJ116" s="364"/>
      <c r="SRK116" s="364"/>
      <c r="SRL116" s="364"/>
      <c r="SRM116" s="364"/>
      <c r="SRN116" s="364"/>
      <c r="SRO116" s="364"/>
      <c r="SRP116" s="364"/>
      <c r="SRQ116" s="364"/>
      <c r="SRR116" s="364"/>
      <c r="SRS116" s="364"/>
      <c r="SRT116" s="364"/>
      <c r="SRU116" s="364"/>
      <c r="SRV116" s="364"/>
      <c r="SRW116" s="364"/>
      <c r="SRX116" s="364"/>
      <c r="SRY116" s="364"/>
      <c r="SRZ116" s="364"/>
      <c r="SSA116" s="364"/>
      <c r="SSB116" s="364"/>
      <c r="SSC116" s="364"/>
      <c r="SSD116" s="364"/>
      <c r="SSE116" s="364"/>
      <c r="SSF116" s="364"/>
      <c r="SSG116" s="364"/>
      <c r="SSH116" s="364"/>
      <c r="SSI116" s="364"/>
      <c r="SSJ116" s="364"/>
      <c r="SSK116" s="364"/>
      <c r="SSL116" s="364"/>
      <c r="SSM116" s="364"/>
      <c r="SSN116" s="364"/>
      <c r="SSO116" s="364"/>
      <c r="SSP116" s="364"/>
      <c r="SSQ116" s="364"/>
      <c r="SSR116" s="364"/>
      <c r="SSS116" s="364"/>
      <c r="SST116" s="364"/>
      <c r="SSU116" s="364"/>
      <c r="SSV116" s="364"/>
      <c r="SSW116" s="364"/>
      <c r="SSX116" s="364"/>
      <c r="SSY116" s="364"/>
      <c r="SSZ116" s="364"/>
      <c r="STA116" s="364"/>
      <c r="STB116" s="364"/>
      <c r="STC116" s="364"/>
      <c r="STD116" s="364"/>
      <c r="STE116" s="364"/>
      <c r="STF116" s="364"/>
      <c r="STG116" s="364"/>
      <c r="STH116" s="364"/>
      <c r="STI116" s="364"/>
      <c r="STJ116" s="364"/>
      <c r="STK116" s="364"/>
      <c r="STL116" s="364"/>
      <c r="STM116" s="364"/>
      <c r="STN116" s="364"/>
      <c r="STO116" s="364"/>
      <c r="STP116" s="364"/>
      <c r="STQ116" s="364"/>
      <c r="STR116" s="364"/>
      <c r="STS116" s="364"/>
      <c r="STT116" s="364"/>
      <c r="STU116" s="364"/>
      <c r="STV116" s="364"/>
      <c r="STW116" s="364"/>
      <c r="STX116" s="364"/>
      <c r="STY116" s="364"/>
      <c r="STZ116" s="364"/>
      <c r="SUA116" s="364"/>
      <c r="SUB116" s="364"/>
      <c r="SUC116" s="364"/>
      <c r="SUD116" s="364"/>
      <c r="SUE116" s="364"/>
      <c r="SUF116" s="364"/>
      <c r="SUG116" s="364"/>
      <c r="SUH116" s="364"/>
      <c r="SUI116" s="364"/>
      <c r="SUJ116" s="364"/>
      <c r="SUK116" s="364"/>
      <c r="SUL116" s="364"/>
      <c r="SUM116" s="364"/>
      <c r="SUN116" s="364"/>
      <c r="SUO116" s="364"/>
      <c r="SUP116" s="364"/>
      <c r="SUQ116" s="364"/>
      <c r="SUR116" s="364"/>
      <c r="SUS116" s="364"/>
      <c r="SUT116" s="364"/>
      <c r="SUU116" s="364"/>
      <c r="SUV116" s="364"/>
      <c r="SUW116" s="364"/>
      <c r="SUX116" s="364"/>
      <c r="SUY116" s="364"/>
      <c r="SUZ116" s="364"/>
      <c r="SVA116" s="364"/>
      <c r="SVB116" s="364"/>
      <c r="SVC116" s="364"/>
      <c r="SVD116" s="364"/>
      <c r="SVE116" s="364"/>
      <c r="SVF116" s="364"/>
      <c r="SVG116" s="364"/>
      <c r="SVH116" s="364"/>
      <c r="SVI116" s="364"/>
      <c r="SVJ116" s="364"/>
      <c r="SVK116" s="364"/>
      <c r="SVL116" s="364"/>
      <c r="SVM116" s="364"/>
      <c r="SVN116" s="364"/>
      <c r="SVO116" s="364"/>
      <c r="SVP116" s="364"/>
      <c r="SVQ116" s="364"/>
      <c r="SVR116" s="364"/>
      <c r="SVS116" s="364"/>
      <c r="SVT116" s="364"/>
      <c r="SVU116" s="364"/>
      <c r="SVV116" s="364"/>
      <c r="SVW116" s="364"/>
      <c r="SVX116" s="364"/>
      <c r="SVY116" s="364"/>
      <c r="SVZ116" s="364"/>
      <c r="SWA116" s="364"/>
      <c r="SWB116" s="364"/>
      <c r="SWC116" s="364"/>
      <c r="SWD116" s="364"/>
      <c r="SWE116" s="364"/>
      <c r="SWF116" s="364"/>
      <c r="SWG116" s="364"/>
      <c r="SWH116" s="364"/>
      <c r="SWI116" s="364"/>
      <c r="SWJ116" s="364"/>
      <c r="SWK116" s="364"/>
      <c r="SWL116" s="364"/>
      <c r="SWM116" s="364"/>
      <c r="SWN116" s="364"/>
      <c r="SWO116" s="364"/>
      <c r="SWP116" s="364"/>
      <c r="SWQ116" s="364"/>
      <c r="SWR116" s="364"/>
      <c r="SWS116" s="364"/>
      <c r="SWT116" s="364"/>
      <c r="SWU116" s="364"/>
      <c r="SWV116" s="364"/>
      <c r="SWW116" s="364"/>
      <c r="SWX116" s="364"/>
      <c r="SWY116" s="364"/>
      <c r="SWZ116" s="364"/>
      <c r="SXA116" s="364"/>
      <c r="SXB116" s="364"/>
      <c r="SXC116" s="364"/>
      <c r="SXD116" s="364"/>
      <c r="SXE116" s="364"/>
      <c r="SXF116" s="364"/>
      <c r="SXG116" s="364"/>
      <c r="SXH116" s="364"/>
      <c r="SXI116" s="364"/>
      <c r="SXJ116" s="364"/>
      <c r="SXK116" s="364"/>
      <c r="SXL116" s="364"/>
      <c r="SXM116" s="364"/>
      <c r="SXN116" s="364"/>
      <c r="SXO116" s="364"/>
      <c r="SXP116" s="364"/>
      <c r="SXQ116" s="364"/>
      <c r="SXR116" s="364"/>
      <c r="SXS116" s="364"/>
      <c r="SXT116" s="364"/>
      <c r="SXU116" s="364"/>
      <c r="SXV116" s="364"/>
      <c r="SXW116" s="364"/>
      <c r="SXX116" s="364"/>
      <c r="SXY116" s="364"/>
      <c r="SXZ116" s="364"/>
      <c r="SYA116" s="364"/>
      <c r="SYB116" s="364"/>
      <c r="SYC116" s="364"/>
      <c r="SYD116" s="364"/>
      <c r="SYE116" s="364"/>
      <c r="SYF116" s="364"/>
      <c r="SYG116" s="364"/>
      <c r="SYH116" s="364"/>
      <c r="SYI116" s="364"/>
      <c r="SYJ116" s="364"/>
      <c r="SYK116" s="364"/>
      <c r="SYL116" s="364"/>
      <c r="SYM116" s="364"/>
      <c r="SYN116" s="364"/>
      <c r="SYO116" s="364"/>
      <c r="SYP116" s="364"/>
      <c r="SYQ116" s="364"/>
      <c r="SYR116" s="364"/>
      <c r="SYS116" s="364"/>
      <c r="SYT116" s="364"/>
      <c r="SYU116" s="364"/>
      <c r="SYV116" s="364"/>
      <c r="SYW116" s="364"/>
      <c r="SYX116" s="364"/>
      <c r="SYY116" s="364"/>
      <c r="SYZ116" s="364"/>
      <c r="SZA116" s="364"/>
      <c r="SZB116" s="364"/>
      <c r="SZC116" s="364"/>
      <c r="SZD116" s="364"/>
      <c r="SZE116" s="364"/>
      <c r="SZF116" s="364"/>
      <c r="SZG116" s="364"/>
      <c r="SZH116" s="364"/>
      <c r="SZI116" s="364"/>
      <c r="SZJ116" s="364"/>
      <c r="SZK116" s="364"/>
      <c r="SZL116" s="364"/>
      <c r="SZM116" s="364"/>
      <c r="SZN116" s="364"/>
      <c r="SZO116" s="364"/>
      <c r="SZP116" s="364"/>
      <c r="SZQ116" s="364"/>
      <c r="SZR116" s="364"/>
      <c r="SZS116" s="364"/>
      <c r="SZT116" s="364"/>
      <c r="SZU116" s="364"/>
      <c r="SZV116" s="364"/>
      <c r="SZW116" s="364"/>
      <c r="SZX116" s="364"/>
      <c r="SZY116" s="364"/>
      <c r="SZZ116" s="364"/>
      <c r="TAA116" s="364"/>
      <c r="TAB116" s="364"/>
      <c r="TAC116" s="364"/>
      <c r="TAD116" s="364"/>
      <c r="TAE116" s="364"/>
      <c r="TAF116" s="364"/>
      <c r="TAG116" s="364"/>
      <c r="TAH116" s="364"/>
      <c r="TAI116" s="364"/>
      <c r="TAJ116" s="364"/>
      <c r="TAK116" s="364"/>
      <c r="TAL116" s="364"/>
      <c r="TAM116" s="364"/>
      <c r="TAN116" s="364"/>
      <c r="TAO116" s="364"/>
      <c r="TAP116" s="364"/>
      <c r="TAQ116" s="364"/>
      <c r="TAR116" s="364"/>
      <c r="TAS116" s="364"/>
      <c r="TAT116" s="364"/>
      <c r="TAU116" s="364"/>
      <c r="TAV116" s="364"/>
      <c r="TAW116" s="364"/>
      <c r="TAX116" s="364"/>
      <c r="TAY116" s="364"/>
      <c r="TAZ116" s="364"/>
      <c r="TBA116" s="364"/>
      <c r="TBB116" s="364"/>
      <c r="TBC116" s="364"/>
      <c r="TBD116" s="364"/>
      <c r="TBE116" s="364"/>
      <c r="TBF116" s="364"/>
      <c r="TBG116" s="364"/>
      <c r="TBH116" s="364"/>
      <c r="TBI116" s="364"/>
      <c r="TBJ116" s="364"/>
      <c r="TBK116" s="364"/>
      <c r="TBL116" s="364"/>
      <c r="TBM116" s="364"/>
      <c r="TBN116" s="364"/>
      <c r="TBO116" s="364"/>
      <c r="TBP116" s="364"/>
      <c r="TBQ116" s="364"/>
      <c r="TBR116" s="364"/>
      <c r="TBS116" s="364"/>
      <c r="TBT116" s="364"/>
      <c r="TBU116" s="364"/>
      <c r="TBV116" s="364"/>
      <c r="TBW116" s="364"/>
      <c r="TBX116" s="364"/>
      <c r="TBY116" s="364"/>
      <c r="TBZ116" s="364"/>
      <c r="TCA116" s="364"/>
      <c r="TCB116" s="364"/>
      <c r="TCC116" s="364"/>
      <c r="TCD116" s="364"/>
      <c r="TCE116" s="364"/>
      <c r="TCF116" s="364"/>
      <c r="TCG116" s="364"/>
      <c r="TCH116" s="364"/>
      <c r="TCI116" s="364"/>
      <c r="TCJ116" s="364"/>
      <c r="TCK116" s="364"/>
      <c r="TCL116" s="364"/>
      <c r="TCM116" s="364"/>
      <c r="TCN116" s="364"/>
      <c r="TCO116" s="364"/>
      <c r="TCP116" s="364"/>
      <c r="TCQ116" s="364"/>
      <c r="TCR116" s="364"/>
      <c r="TCS116" s="364"/>
      <c r="TCT116" s="364"/>
      <c r="TCU116" s="364"/>
      <c r="TCV116" s="364"/>
      <c r="TCW116" s="364"/>
      <c r="TCX116" s="364"/>
      <c r="TCY116" s="364"/>
      <c r="TCZ116" s="364"/>
      <c r="TDA116" s="364"/>
      <c r="TDB116" s="364"/>
      <c r="TDC116" s="364"/>
      <c r="TDD116" s="364"/>
      <c r="TDE116" s="364"/>
      <c r="TDF116" s="364"/>
      <c r="TDG116" s="364"/>
      <c r="TDH116" s="364"/>
      <c r="TDI116" s="364"/>
      <c r="TDJ116" s="364"/>
      <c r="TDK116" s="364"/>
      <c r="TDL116" s="364"/>
      <c r="TDM116" s="364"/>
      <c r="TDN116" s="364"/>
      <c r="TDO116" s="364"/>
      <c r="TDP116" s="364"/>
      <c r="TDQ116" s="364"/>
      <c r="TDR116" s="364"/>
      <c r="TDS116" s="364"/>
      <c r="TDT116" s="364"/>
      <c r="TDU116" s="364"/>
      <c r="TDV116" s="364"/>
      <c r="TDW116" s="364"/>
      <c r="TDX116" s="364"/>
      <c r="TDY116" s="364"/>
      <c r="TDZ116" s="364"/>
      <c r="TEA116" s="364"/>
      <c r="TEB116" s="364"/>
      <c r="TEC116" s="364"/>
      <c r="TED116" s="364"/>
      <c r="TEE116" s="364"/>
      <c r="TEF116" s="364"/>
      <c r="TEG116" s="364"/>
      <c r="TEH116" s="364"/>
      <c r="TEI116" s="364"/>
      <c r="TEJ116" s="364"/>
      <c r="TEK116" s="364"/>
      <c r="TEL116" s="364"/>
      <c r="TEM116" s="364"/>
      <c r="TEN116" s="364"/>
      <c r="TEO116" s="364"/>
      <c r="TEP116" s="364"/>
      <c r="TEQ116" s="364"/>
      <c r="TER116" s="364"/>
      <c r="TES116" s="364"/>
      <c r="TET116" s="364"/>
      <c r="TEU116" s="364"/>
      <c r="TEV116" s="364"/>
      <c r="TEW116" s="364"/>
      <c r="TEX116" s="364"/>
      <c r="TEY116" s="364"/>
      <c r="TEZ116" s="364"/>
      <c r="TFA116" s="364"/>
      <c r="TFB116" s="364"/>
      <c r="TFC116" s="364"/>
      <c r="TFD116" s="364"/>
      <c r="TFE116" s="364"/>
      <c r="TFF116" s="364"/>
      <c r="TFG116" s="364"/>
      <c r="TFH116" s="364"/>
      <c r="TFI116" s="364"/>
      <c r="TFJ116" s="364"/>
      <c r="TFK116" s="364"/>
      <c r="TFL116" s="364"/>
      <c r="TFM116" s="364"/>
      <c r="TFN116" s="364"/>
      <c r="TFO116" s="364"/>
      <c r="TFP116" s="364"/>
      <c r="TFQ116" s="364"/>
      <c r="TFR116" s="364"/>
      <c r="TFS116" s="364"/>
      <c r="TFT116" s="364"/>
      <c r="TFU116" s="364"/>
      <c r="TFV116" s="364"/>
      <c r="TFW116" s="364"/>
      <c r="TFX116" s="364"/>
      <c r="TFY116" s="364"/>
      <c r="TFZ116" s="364"/>
      <c r="TGA116" s="364"/>
      <c r="TGB116" s="364"/>
      <c r="TGC116" s="364"/>
      <c r="TGD116" s="364"/>
      <c r="TGE116" s="364"/>
      <c r="TGF116" s="364"/>
      <c r="TGG116" s="364"/>
      <c r="TGH116" s="364"/>
      <c r="TGI116" s="364"/>
      <c r="TGJ116" s="364"/>
      <c r="TGK116" s="364"/>
      <c r="TGL116" s="364"/>
      <c r="TGM116" s="364"/>
      <c r="TGN116" s="364"/>
      <c r="TGO116" s="364"/>
      <c r="TGP116" s="364"/>
      <c r="TGQ116" s="364"/>
      <c r="TGR116" s="364"/>
      <c r="TGS116" s="364"/>
      <c r="TGT116" s="364"/>
      <c r="TGU116" s="364"/>
      <c r="TGV116" s="364"/>
      <c r="TGW116" s="364"/>
      <c r="TGX116" s="364"/>
      <c r="TGY116" s="364"/>
      <c r="TGZ116" s="364"/>
      <c r="THA116" s="364"/>
      <c r="THB116" s="364"/>
      <c r="THC116" s="364"/>
      <c r="THD116" s="364"/>
      <c r="THE116" s="364"/>
      <c r="THF116" s="364"/>
      <c r="THG116" s="364"/>
      <c r="THH116" s="364"/>
      <c r="THI116" s="364"/>
      <c r="THJ116" s="364"/>
      <c r="THK116" s="364"/>
      <c r="THL116" s="364"/>
      <c r="THM116" s="364"/>
      <c r="THN116" s="364"/>
      <c r="THO116" s="364"/>
      <c r="THP116" s="364"/>
      <c r="THQ116" s="364"/>
      <c r="THR116" s="364"/>
      <c r="THS116" s="364"/>
      <c r="THT116" s="364"/>
      <c r="THU116" s="364"/>
      <c r="THV116" s="364"/>
      <c r="THW116" s="364"/>
      <c r="THX116" s="364"/>
      <c r="THY116" s="364"/>
      <c r="THZ116" s="364"/>
      <c r="TIA116" s="364"/>
      <c r="TIB116" s="364"/>
      <c r="TIC116" s="364"/>
      <c r="TID116" s="364"/>
      <c r="TIE116" s="364"/>
      <c r="TIF116" s="364"/>
      <c r="TIG116" s="364"/>
      <c r="TIH116" s="364"/>
      <c r="TII116" s="364"/>
      <c r="TIJ116" s="364"/>
      <c r="TIK116" s="364"/>
      <c r="TIL116" s="364"/>
      <c r="TIM116" s="364"/>
      <c r="TIN116" s="364"/>
      <c r="TIO116" s="364"/>
      <c r="TIP116" s="364"/>
      <c r="TIQ116" s="364"/>
      <c r="TIR116" s="364"/>
      <c r="TIS116" s="364"/>
      <c r="TIT116" s="364"/>
      <c r="TIU116" s="364"/>
      <c r="TIV116" s="364"/>
      <c r="TIW116" s="364"/>
      <c r="TIX116" s="364"/>
      <c r="TIY116" s="364"/>
      <c r="TIZ116" s="364"/>
      <c r="TJA116" s="364"/>
      <c r="TJB116" s="364"/>
      <c r="TJC116" s="364"/>
      <c r="TJD116" s="364"/>
      <c r="TJE116" s="364"/>
      <c r="TJF116" s="364"/>
      <c r="TJG116" s="364"/>
      <c r="TJH116" s="364"/>
      <c r="TJI116" s="364"/>
      <c r="TJJ116" s="364"/>
      <c r="TJK116" s="364"/>
      <c r="TJL116" s="364"/>
      <c r="TJM116" s="364"/>
      <c r="TJN116" s="364"/>
      <c r="TJO116" s="364"/>
      <c r="TJP116" s="364"/>
      <c r="TJQ116" s="364"/>
      <c r="TJR116" s="364"/>
      <c r="TJS116" s="364"/>
      <c r="TJT116" s="364"/>
      <c r="TJU116" s="364"/>
      <c r="TJV116" s="364"/>
      <c r="TJW116" s="364"/>
      <c r="TJX116" s="364"/>
      <c r="TJY116" s="364"/>
      <c r="TJZ116" s="364"/>
      <c r="TKA116" s="364"/>
      <c r="TKB116" s="364"/>
      <c r="TKC116" s="364"/>
      <c r="TKD116" s="364"/>
      <c r="TKE116" s="364"/>
      <c r="TKF116" s="364"/>
      <c r="TKG116" s="364"/>
      <c r="TKH116" s="364"/>
      <c r="TKI116" s="364"/>
      <c r="TKJ116" s="364"/>
      <c r="TKK116" s="364"/>
      <c r="TKL116" s="364"/>
      <c r="TKM116" s="364"/>
      <c r="TKN116" s="364"/>
      <c r="TKO116" s="364"/>
      <c r="TKP116" s="364"/>
      <c r="TKQ116" s="364"/>
      <c r="TKR116" s="364"/>
      <c r="TKS116" s="364"/>
      <c r="TKT116" s="364"/>
      <c r="TKU116" s="364"/>
      <c r="TKV116" s="364"/>
      <c r="TKW116" s="364"/>
      <c r="TKX116" s="364"/>
      <c r="TKY116" s="364"/>
      <c r="TKZ116" s="364"/>
      <c r="TLA116" s="364"/>
      <c r="TLB116" s="364"/>
      <c r="TLC116" s="364"/>
      <c r="TLD116" s="364"/>
      <c r="TLE116" s="364"/>
      <c r="TLF116" s="364"/>
      <c r="TLG116" s="364"/>
      <c r="TLH116" s="364"/>
      <c r="TLI116" s="364"/>
      <c r="TLJ116" s="364"/>
      <c r="TLK116" s="364"/>
      <c r="TLL116" s="364"/>
      <c r="TLM116" s="364"/>
      <c r="TLN116" s="364"/>
      <c r="TLO116" s="364"/>
      <c r="TLP116" s="364"/>
      <c r="TLQ116" s="364"/>
      <c r="TLR116" s="364"/>
      <c r="TLS116" s="364"/>
      <c r="TLT116" s="364"/>
      <c r="TLU116" s="364"/>
      <c r="TLV116" s="364"/>
      <c r="TLW116" s="364"/>
      <c r="TLX116" s="364"/>
      <c r="TLY116" s="364"/>
      <c r="TLZ116" s="364"/>
      <c r="TMA116" s="364"/>
      <c r="TMB116" s="364"/>
      <c r="TMC116" s="364"/>
      <c r="TMD116" s="364"/>
      <c r="TME116" s="364"/>
      <c r="TMF116" s="364"/>
      <c r="TMG116" s="364"/>
      <c r="TMH116" s="364"/>
      <c r="TMI116" s="364"/>
      <c r="TMJ116" s="364"/>
      <c r="TMK116" s="364"/>
      <c r="TML116" s="364"/>
      <c r="TMM116" s="364"/>
      <c r="TMN116" s="364"/>
      <c r="TMO116" s="364"/>
      <c r="TMP116" s="364"/>
      <c r="TMQ116" s="364"/>
      <c r="TMR116" s="364"/>
      <c r="TMS116" s="364"/>
      <c r="TMT116" s="364"/>
      <c r="TMU116" s="364"/>
      <c r="TMV116" s="364"/>
      <c r="TMW116" s="364"/>
      <c r="TMX116" s="364"/>
      <c r="TMY116" s="364"/>
      <c r="TMZ116" s="364"/>
      <c r="TNA116" s="364"/>
      <c r="TNB116" s="364"/>
      <c r="TNC116" s="364"/>
      <c r="TND116" s="364"/>
      <c r="TNE116" s="364"/>
      <c r="TNF116" s="364"/>
      <c r="TNG116" s="364"/>
      <c r="TNH116" s="364"/>
      <c r="TNI116" s="364"/>
      <c r="TNJ116" s="364"/>
      <c r="TNK116" s="364"/>
      <c r="TNL116" s="364"/>
      <c r="TNM116" s="364"/>
      <c r="TNN116" s="364"/>
      <c r="TNO116" s="364"/>
      <c r="TNP116" s="364"/>
      <c r="TNQ116" s="364"/>
      <c r="TNR116" s="364"/>
      <c r="TNS116" s="364"/>
      <c r="TNT116" s="364"/>
      <c r="TNU116" s="364"/>
      <c r="TNV116" s="364"/>
      <c r="TNW116" s="364"/>
      <c r="TNX116" s="364"/>
      <c r="TNY116" s="364"/>
      <c r="TNZ116" s="364"/>
      <c r="TOA116" s="364"/>
      <c r="TOB116" s="364"/>
      <c r="TOC116" s="364"/>
      <c r="TOD116" s="364"/>
      <c r="TOE116" s="364"/>
      <c r="TOF116" s="364"/>
      <c r="TOG116" s="364"/>
      <c r="TOH116" s="364"/>
      <c r="TOI116" s="364"/>
      <c r="TOJ116" s="364"/>
      <c r="TOK116" s="364"/>
      <c r="TOL116" s="364"/>
      <c r="TOM116" s="364"/>
      <c r="TON116" s="364"/>
      <c r="TOO116" s="364"/>
      <c r="TOP116" s="364"/>
      <c r="TOQ116" s="364"/>
      <c r="TOR116" s="364"/>
      <c r="TOS116" s="364"/>
      <c r="TOT116" s="364"/>
      <c r="TOU116" s="364"/>
      <c r="TOV116" s="364"/>
      <c r="TOW116" s="364"/>
      <c r="TOX116" s="364"/>
      <c r="TOY116" s="364"/>
      <c r="TOZ116" s="364"/>
      <c r="TPA116" s="364"/>
      <c r="TPB116" s="364"/>
      <c r="TPC116" s="364"/>
      <c r="TPD116" s="364"/>
      <c r="TPE116" s="364"/>
      <c r="TPF116" s="364"/>
      <c r="TPG116" s="364"/>
      <c r="TPH116" s="364"/>
      <c r="TPI116" s="364"/>
      <c r="TPJ116" s="364"/>
      <c r="TPK116" s="364"/>
      <c r="TPL116" s="364"/>
      <c r="TPM116" s="364"/>
      <c r="TPN116" s="364"/>
      <c r="TPO116" s="364"/>
      <c r="TPP116" s="364"/>
      <c r="TPQ116" s="364"/>
      <c r="TPR116" s="364"/>
      <c r="TPS116" s="364"/>
      <c r="TPT116" s="364"/>
      <c r="TPU116" s="364"/>
      <c r="TPV116" s="364"/>
      <c r="TPW116" s="364"/>
      <c r="TPX116" s="364"/>
      <c r="TPY116" s="364"/>
      <c r="TPZ116" s="364"/>
      <c r="TQA116" s="364"/>
      <c r="TQB116" s="364"/>
      <c r="TQC116" s="364"/>
      <c r="TQD116" s="364"/>
      <c r="TQE116" s="364"/>
      <c r="TQF116" s="364"/>
      <c r="TQG116" s="364"/>
      <c r="TQH116" s="364"/>
      <c r="TQI116" s="364"/>
      <c r="TQJ116" s="364"/>
      <c r="TQK116" s="364"/>
      <c r="TQL116" s="364"/>
      <c r="TQM116" s="364"/>
      <c r="TQN116" s="364"/>
      <c r="TQO116" s="364"/>
      <c r="TQP116" s="364"/>
      <c r="TQQ116" s="364"/>
      <c r="TQR116" s="364"/>
      <c r="TQS116" s="364"/>
      <c r="TQT116" s="364"/>
      <c r="TQU116" s="364"/>
      <c r="TQV116" s="364"/>
      <c r="TQW116" s="364"/>
      <c r="TQX116" s="364"/>
      <c r="TQY116" s="364"/>
      <c r="TQZ116" s="364"/>
      <c r="TRA116" s="364"/>
      <c r="TRB116" s="364"/>
      <c r="TRC116" s="364"/>
      <c r="TRD116" s="364"/>
      <c r="TRE116" s="364"/>
      <c r="TRF116" s="364"/>
      <c r="TRG116" s="364"/>
      <c r="TRH116" s="364"/>
      <c r="TRI116" s="364"/>
      <c r="TRJ116" s="364"/>
      <c r="TRK116" s="364"/>
      <c r="TRL116" s="364"/>
      <c r="TRM116" s="364"/>
      <c r="TRN116" s="364"/>
      <c r="TRO116" s="364"/>
      <c r="TRP116" s="364"/>
      <c r="TRQ116" s="364"/>
      <c r="TRR116" s="364"/>
      <c r="TRS116" s="364"/>
      <c r="TRT116" s="364"/>
      <c r="TRU116" s="364"/>
      <c r="TRV116" s="364"/>
      <c r="TRW116" s="364"/>
      <c r="TRX116" s="364"/>
      <c r="TRY116" s="364"/>
      <c r="TRZ116" s="364"/>
      <c r="TSA116" s="364"/>
      <c r="TSB116" s="364"/>
      <c r="TSC116" s="364"/>
      <c r="TSD116" s="364"/>
      <c r="TSE116" s="364"/>
      <c r="TSF116" s="364"/>
      <c r="TSG116" s="364"/>
      <c r="TSH116" s="364"/>
      <c r="TSI116" s="364"/>
      <c r="TSJ116" s="364"/>
      <c r="TSK116" s="364"/>
      <c r="TSL116" s="364"/>
      <c r="TSM116" s="364"/>
      <c r="TSN116" s="364"/>
      <c r="TSO116" s="364"/>
      <c r="TSP116" s="364"/>
      <c r="TSQ116" s="364"/>
      <c r="TSR116" s="364"/>
      <c r="TSS116" s="364"/>
      <c r="TST116" s="364"/>
      <c r="TSU116" s="364"/>
      <c r="TSV116" s="364"/>
      <c r="TSW116" s="364"/>
      <c r="TSX116" s="364"/>
      <c r="TSY116" s="364"/>
      <c r="TSZ116" s="364"/>
      <c r="TTA116" s="364"/>
      <c r="TTB116" s="364"/>
      <c r="TTC116" s="364"/>
      <c r="TTD116" s="364"/>
      <c r="TTE116" s="364"/>
      <c r="TTF116" s="364"/>
      <c r="TTG116" s="364"/>
      <c r="TTH116" s="364"/>
      <c r="TTI116" s="364"/>
      <c r="TTJ116" s="364"/>
      <c r="TTK116" s="364"/>
      <c r="TTL116" s="364"/>
      <c r="TTM116" s="364"/>
      <c r="TTN116" s="364"/>
      <c r="TTO116" s="364"/>
      <c r="TTP116" s="364"/>
      <c r="TTQ116" s="364"/>
      <c r="TTR116" s="364"/>
      <c r="TTS116" s="364"/>
      <c r="TTT116" s="364"/>
      <c r="TTU116" s="364"/>
      <c r="TTV116" s="364"/>
      <c r="TTW116" s="364"/>
      <c r="TTX116" s="364"/>
      <c r="TTY116" s="364"/>
      <c r="TTZ116" s="364"/>
      <c r="TUA116" s="364"/>
      <c r="TUB116" s="364"/>
      <c r="TUC116" s="364"/>
      <c r="TUD116" s="364"/>
      <c r="TUE116" s="364"/>
      <c r="TUF116" s="364"/>
      <c r="TUG116" s="364"/>
      <c r="TUH116" s="364"/>
      <c r="TUI116" s="364"/>
      <c r="TUJ116" s="364"/>
      <c r="TUK116" s="364"/>
      <c r="TUL116" s="364"/>
      <c r="TUM116" s="364"/>
      <c r="TUN116" s="364"/>
      <c r="TUO116" s="364"/>
      <c r="TUP116" s="364"/>
      <c r="TUQ116" s="364"/>
      <c r="TUR116" s="364"/>
      <c r="TUS116" s="364"/>
      <c r="TUT116" s="364"/>
      <c r="TUU116" s="364"/>
      <c r="TUV116" s="364"/>
      <c r="TUW116" s="364"/>
      <c r="TUX116" s="364"/>
      <c r="TUY116" s="364"/>
      <c r="TUZ116" s="364"/>
      <c r="TVA116" s="364"/>
      <c r="TVB116" s="364"/>
      <c r="TVC116" s="364"/>
      <c r="TVD116" s="364"/>
      <c r="TVE116" s="364"/>
      <c r="TVF116" s="364"/>
      <c r="TVG116" s="364"/>
      <c r="TVH116" s="364"/>
      <c r="TVI116" s="364"/>
      <c r="TVJ116" s="364"/>
      <c r="TVK116" s="364"/>
      <c r="TVL116" s="364"/>
      <c r="TVM116" s="364"/>
      <c r="TVN116" s="364"/>
      <c r="TVO116" s="364"/>
      <c r="TVP116" s="364"/>
      <c r="TVQ116" s="364"/>
      <c r="TVR116" s="364"/>
      <c r="TVS116" s="364"/>
      <c r="TVT116" s="364"/>
      <c r="TVU116" s="364"/>
      <c r="TVV116" s="364"/>
      <c r="TVW116" s="364"/>
      <c r="TVX116" s="364"/>
      <c r="TVY116" s="364"/>
      <c r="TVZ116" s="364"/>
      <c r="TWA116" s="364"/>
      <c r="TWB116" s="364"/>
      <c r="TWC116" s="364"/>
      <c r="TWD116" s="364"/>
      <c r="TWE116" s="364"/>
      <c r="TWF116" s="364"/>
      <c r="TWG116" s="364"/>
      <c r="TWH116" s="364"/>
      <c r="TWI116" s="364"/>
      <c r="TWJ116" s="364"/>
      <c r="TWK116" s="364"/>
      <c r="TWL116" s="364"/>
      <c r="TWM116" s="364"/>
      <c r="TWN116" s="364"/>
      <c r="TWO116" s="364"/>
      <c r="TWP116" s="364"/>
      <c r="TWQ116" s="364"/>
      <c r="TWR116" s="364"/>
      <c r="TWS116" s="364"/>
      <c r="TWT116" s="364"/>
      <c r="TWU116" s="364"/>
      <c r="TWV116" s="364"/>
      <c r="TWW116" s="364"/>
      <c r="TWX116" s="364"/>
      <c r="TWY116" s="364"/>
      <c r="TWZ116" s="364"/>
      <c r="TXA116" s="364"/>
      <c r="TXB116" s="364"/>
      <c r="TXC116" s="364"/>
      <c r="TXD116" s="364"/>
      <c r="TXE116" s="364"/>
      <c r="TXF116" s="364"/>
      <c r="TXG116" s="364"/>
      <c r="TXH116" s="364"/>
      <c r="TXI116" s="364"/>
      <c r="TXJ116" s="364"/>
      <c r="TXK116" s="364"/>
      <c r="TXL116" s="364"/>
      <c r="TXM116" s="364"/>
      <c r="TXN116" s="364"/>
      <c r="TXO116" s="364"/>
      <c r="TXP116" s="364"/>
      <c r="TXQ116" s="364"/>
      <c r="TXR116" s="364"/>
      <c r="TXS116" s="364"/>
      <c r="TXT116" s="364"/>
      <c r="TXU116" s="364"/>
      <c r="TXV116" s="364"/>
      <c r="TXW116" s="364"/>
      <c r="TXX116" s="364"/>
      <c r="TXY116" s="364"/>
      <c r="TXZ116" s="364"/>
      <c r="TYA116" s="364"/>
      <c r="TYB116" s="364"/>
      <c r="TYC116" s="364"/>
      <c r="TYD116" s="364"/>
      <c r="TYE116" s="364"/>
      <c r="TYF116" s="364"/>
      <c r="TYG116" s="364"/>
      <c r="TYH116" s="364"/>
      <c r="TYI116" s="364"/>
      <c r="TYJ116" s="364"/>
      <c r="TYK116" s="364"/>
      <c r="TYL116" s="364"/>
      <c r="TYM116" s="364"/>
      <c r="TYN116" s="364"/>
      <c r="TYO116" s="364"/>
      <c r="TYP116" s="364"/>
      <c r="TYQ116" s="364"/>
      <c r="TYR116" s="364"/>
      <c r="TYS116" s="364"/>
      <c r="TYT116" s="364"/>
      <c r="TYU116" s="364"/>
      <c r="TYV116" s="364"/>
      <c r="TYW116" s="364"/>
      <c r="TYX116" s="364"/>
      <c r="TYY116" s="364"/>
      <c r="TYZ116" s="364"/>
      <c r="TZA116" s="364"/>
      <c r="TZB116" s="364"/>
      <c r="TZC116" s="364"/>
      <c r="TZD116" s="364"/>
      <c r="TZE116" s="364"/>
      <c r="TZF116" s="364"/>
      <c r="TZG116" s="364"/>
      <c r="TZH116" s="364"/>
      <c r="TZI116" s="364"/>
      <c r="TZJ116" s="364"/>
      <c r="TZK116" s="364"/>
      <c r="TZL116" s="364"/>
      <c r="TZM116" s="364"/>
      <c r="TZN116" s="364"/>
      <c r="TZO116" s="364"/>
      <c r="TZP116" s="364"/>
      <c r="TZQ116" s="364"/>
      <c r="TZR116" s="364"/>
      <c r="TZS116" s="364"/>
      <c r="TZT116" s="364"/>
      <c r="TZU116" s="364"/>
      <c r="TZV116" s="364"/>
      <c r="TZW116" s="364"/>
      <c r="TZX116" s="364"/>
      <c r="TZY116" s="364"/>
      <c r="TZZ116" s="364"/>
      <c r="UAA116" s="364"/>
      <c r="UAB116" s="364"/>
      <c r="UAC116" s="364"/>
      <c r="UAD116" s="364"/>
      <c r="UAE116" s="364"/>
      <c r="UAF116" s="364"/>
      <c r="UAG116" s="364"/>
      <c r="UAH116" s="364"/>
      <c r="UAI116" s="364"/>
      <c r="UAJ116" s="364"/>
      <c r="UAK116" s="364"/>
      <c r="UAL116" s="364"/>
      <c r="UAM116" s="364"/>
      <c r="UAN116" s="364"/>
      <c r="UAO116" s="364"/>
      <c r="UAP116" s="364"/>
      <c r="UAQ116" s="364"/>
      <c r="UAR116" s="364"/>
      <c r="UAS116" s="364"/>
      <c r="UAT116" s="364"/>
      <c r="UAU116" s="364"/>
      <c r="UAV116" s="364"/>
      <c r="UAW116" s="364"/>
      <c r="UAX116" s="364"/>
      <c r="UAY116" s="364"/>
      <c r="UAZ116" s="364"/>
      <c r="UBA116" s="364"/>
      <c r="UBB116" s="364"/>
      <c r="UBC116" s="364"/>
      <c r="UBD116" s="364"/>
      <c r="UBE116" s="364"/>
      <c r="UBF116" s="364"/>
      <c r="UBG116" s="364"/>
      <c r="UBH116" s="364"/>
      <c r="UBI116" s="364"/>
      <c r="UBJ116" s="364"/>
      <c r="UBK116" s="364"/>
      <c r="UBL116" s="364"/>
      <c r="UBM116" s="364"/>
      <c r="UBN116" s="364"/>
      <c r="UBO116" s="364"/>
      <c r="UBP116" s="364"/>
      <c r="UBQ116" s="364"/>
      <c r="UBR116" s="364"/>
      <c r="UBS116" s="364"/>
      <c r="UBT116" s="364"/>
      <c r="UBU116" s="364"/>
      <c r="UBV116" s="364"/>
      <c r="UBW116" s="364"/>
      <c r="UBX116" s="364"/>
      <c r="UBY116" s="364"/>
      <c r="UBZ116" s="364"/>
      <c r="UCA116" s="364"/>
      <c r="UCB116" s="364"/>
      <c r="UCC116" s="364"/>
      <c r="UCD116" s="364"/>
      <c r="UCE116" s="364"/>
      <c r="UCF116" s="364"/>
      <c r="UCG116" s="364"/>
      <c r="UCH116" s="364"/>
      <c r="UCI116" s="364"/>
      <c r="UCJ116" s="364"/>
      <c r="UCK116" s="364"/>
      <c r="UCL116" s="364"/>
      <c r="UCM116" s="364"/>
      <c r="UCN116" s="364"/>
      <c r="UCO116" s="364"/>
      <c r="UCP116" s="364"/>
      <c r="UCQ116" s="364"/>
      <c r="UCR116" s="364"/>
      <c r="UCS116" s="364"/>
      <c r="UCT116" s="364"/>
      <c r="UCU116" s="364"/>
      <c r="UCV116" s="364"/>
      <c r="UCW116" s="364"/>
      <c r="UCX116" s="364"/>
      <c r="UCY116" s="364"/>
      <c r="UCZ116" s="364"/>
      <c r="UDA116" s="364"/>
      <c r="UDB116" s="364"/>
      <c r="UDC116" s="364"/>
      <c r="UDD116" s="364"/>
      <c r="UDE116" s="364"/>
      <c r="UDF116" s="364"/>
      <c r="UDG116" s="364"/>
      <c r="UDH116" s="364"/>
      <c r="UDI116" s="364"/>
      <c r="UDJ116" s="364"/>
      <c r="UDK116" s="364"/>
      <c r="UDL116" s="364"/>
      <c r="UDM116" s="364"/>
      <c r="UDN116" s="364"/>
      <c r="UDO116" s="364"/>
      <c r="UDP116" s="364"/>
      <c r="UDQ116" s="364"/>
      <c r="UDR116" s="364"/>
      <c r="UDS116" s="364"/>
      <c r="UDT116" s="364"/>
      <c r="UDU116" s="364"/>
      <c r="UDV116" s="364"/>
      <c r="UDW116" s="364"/>
      <c r="UDX116" s="364"/>
      <c r="UDY116" s="364"/>
      <c r="UDZ116" s="364"/>
      <c r="UEA116" s="364"/>
      <c r="UEB116" s="364"/>
      <c r="UEC116" s="364"/>
      <c r="UED116" s="364"/>
      <c r="UEE116" s="364"/>
      <c r="UEF116" s="364"/>
      <c r="UEG116" s="364"/>
      <c r="UEH116" s="364"/>
      <c r="UEI116" s="364"/>
      <c r="UEJ116" s="364"/>
      <c r="UEK116" s="364"/>
      <c r="UEL116" s="364"/>
      <c r="UEM116" s="364"/>
      <c r="UEN116" s="364"/>
      <c r="UEO116" s="364"/>
      <c r="UEP116" s="364"/>
      <c r="UEQ116" s="364"/>
      <c r="UER116" s="364"/>
      <c r="UES116" s="364"/>
      <c r="UET116" s="364"/>
      <c r="UEU116" s="364"/>
      <c r="UEV116" s="364"/>
      <c r="UEW116" s="364"/>
      <c r="UEX116" s="364"/>
      <c r="UEY116" s="364"/>
      <c r="UEZ116" s="364"/>
      <c r="UFA116" s="364"/>
      <c r="UFB116" s="364"/>
      <c r="UFC116" s="364"/>
      <c r="UFD116" s="364"/>
      <c r="UFE116" s="364"/>
      <c r="UFF116" s="364"/>
      <c r="UFG116" s="364"/>
      <c r="UFH116" s="364"/>
      <c r="UFI116" s="364"/>
      <c r="UFJ116" s="364"/>
      <c r="UFK116" s="364"/>
      <c r="UFL116" s="364"/>
      <c r="UFM116" s="364"/>
      <c r="UFN116" s="364"/>
      <c r="UFO116" s="364"/>
      <c r="UFP116" s="364"/>
      <c r="UFQ116" s="364"/>
      <c r="UFR116" s="364"/>
      <c r="UFS116" s="364"/>
      <c r="UFT116" s="364"/>
      <c r="UFU116" s="364"/>
      <c r="UFV116" s="364"/>
      <c r="UFW116" s="364"/>
      <c r="UFX116" s="364"/>
      <c r="UFY116" s="364"/>
      <c r="UFZ116" s="364"/>
      <c r="UGA116" s="364"/>
      <c r="UGB116" s="364"/>
      <c r="UGC116" s="364"/>
      <c r="UGD116" s="364"/>
      <c r="UGE116" s="364"/>
      <c r="UGF116" s="364"/>
      <c r="UGG116" s="364"/>
      <c r="UGH116" s="364"/>
      <c r="UGI116" s="364"/>
      <c r="UGJ116" s="364"/>
      <c r="UGK116" s="364"/>
      <c r="UGL116" s="364"/>
      <c r="UGM116" s="364"/>
      <c r="UGN116" s="364"/>
      <c r="UGO116" s="364"/>
      <c r="UGP116" s="364"/>
      <c r="UGQ116" s="364"/>
      <c r="UGR116" s="364"/>
      <c r="UGS116" s="364"/>
      <c r="UGT116" s="364"/>
      <c r="UGU116" s="364"/>
      <c r="UGV116" s="364"/>
      <c r="UGW116" s="364"/>
      <c r="UGX116" s="364"/>
      <c r="UGY116" s="364"/>
      <c r="UGZ116" s="364"/>
      <c r="UHA116" s="364"/>
      <c r="UHB116" s="364"/>
      <c r="UHC116" s="364"/>
      <c r="UHD116" s="364"/>
      <c r="UHE116" s="364"/>
      <c r="UHF116" s="364"/>
      <c r="UHG116" s="364"/>
      <c r="UHH116" s="364"/>
      <c r="UHI116" s="364"/>
      <c r="UHJ116" s="364"/>
      <c r="UHK116" s="364"/>
      <c r="UHL116" s="364"/>
      <c r="UHM116" s="364"/>
      <c r="UHN116" s="364"/>
      <c r="UHO116" s="364"/>
      <c r="UHP116" s="364"/>
      <c r="UHQ116" s="364"/>
      <c r="UHR116" s="364"/>
      <c r="UHS116" s="364"/>
      <c r="UHT116" s="364"/>
      <c r="UHU116" s="364"/>
      <c r="UHV116" s="364"/>
      <c r="UHW116" s="364"/>
      <c r="UHX116" s="364"/>
      <c r="UHY116" s="364"/>
      <c r="UHZ116" s="364"/>
      <c r="UIA116" s="364"/>
      <c r="UIB116" s="364"/>
      <c r="UIC116" s="364"/>
      <c r="UID116" s="364"/>
      <c r="UIE116" s="364"/>
      <c r="UIF116" s="364"/>
      <c r="UIG116" s="364"/>
      <c r="UIH116" s="364"/>
      <c r="UII116" s="364"/>
      <c r="UIJ116" s="364"/>
      <c r="UIK116" s="364"/>
      <c r="UIL116" s="364"/>
      <c r="UIM116" s="364"/>
      <c r="UIN116" s="364"/>
      <c r="UIO116" s="364"/>
      <c r="UIP116" s="364"/>
      <c r="UIQ116" s="364"/>
      <c r="UIR116" s="364"/>
      <c r="UIS116" s="364"/>
      <c r="UIT116" s="364"/>
      <c r="UIU116" s="364"/>
      <c r="UIV116" s="364"/>
      <c r="UIW116" s="364"/>
      <c r="UIX116" s="364"/>
      <c r="UIY116" s="364"/>
      <c r="UIZ116" s="364"/>
      <c r="UJA116" s="364"/>
      <c r="UJB116" s="364"/>
      <c r="UJC116" s="364"/>
      <c r="UJD116" s="364"/>
      <c r="UJE116" s="364"/>
      <c r="UJF116" s="364"/>
      <c r="UJG116" s="364"/>
      <c r="UJH116" s="364"/>
      <c r="UJI116" s="364"/>
      <c r="UJJ116" s="364"/>
      <c r="UJK116" s="364"/>
      <c r="UJL116" s="364"/>
      <c r="UJM116" s="364"/>
      <c r="UJN116" s="364"/>
      <c r="UJO116" s="364"/>
      <c r="UJP116" s="364"/>
      <c r="UJQ116" s="364"/>
      <c r="UJR116" s="364"/>
      <c r="UJS116" s="364"/>
      <c r="UJT116" s="364"/>
      <c r="UJU116" s="364"/>
      <c r="UJV116" s="364"/>
      <c r="UJW116" s="364"/>
      <c r="UJX116" s="364"/>
      <c r="UJY116" s="364"/>
      <c r="UJZ116" s="364"/>
      <c r="UKA116" s="364"/>
      <c r="UKB116" s="364"/>
      <c r="UKC116" s="364"/>
      <c r="UKD116" s="364"/>
      <c r="UKE116" s="364"/>
      <c r="UKF116" s="364"/>
      <c r="UKG116" s="364"/>
      <c r="UKH116" s="364"/>
      <c r="UKI116" s="364"/>
      <c r="UKJ116" s="364"/>
      <c r="UKK116" s="364"/>
      <c r="UKL116" s="364"/>
      <c r="UKM116" s="364"/>
      <c r="UKN116" s="364"/>
      <c r="UKO116" s="364"/>
      <c r="UKP116" s="364"/>
      <c r="UKQ116" s="364"/>
      <c r="UKR116" s="364"/>
      <c r="UKS116" s="364"/>
      <c r="UKT116" s="364"/>
      <c r="UKU116" s="364"/>
      <c r="UKV116" s="364"/>
      <c r="UKW116" s="364"/>
      <c r="UKX116" s="364"/>
      <c r="UKY116" s="364"/>
      <c r="UKZ116" s="364"/>
      <c r="ULA116" s="364"/>
      <c r="ULB116" s="364"/>
      <c r="ULC116" s="364"/>
      <c r="ULD116" s="364"/>
      <c r="ULE116" s="364"/>
      <c r="ULF116" s="364"/>
      <c r="ULG116" s="364"/>
      <c r="ULH116" s="364"/>
      <c r="ULI116" s="364"/>
      <c r="ULJ116" s="364"/>
      <c r="ULK116" s="364"/>
      <c r="ULL116" s="364"/>
      <c r="ULM116" s="364"/>
      <c r="ULN116" s="364"/>
      <c r="ULO116" s="364"/>
      <c r="ULP116" s="364"/>
      <c r="ULQ116" s="364"/>
      <c r="ULR116" s="364"/>
      <c r="ULS116" s="364"/>
      <c r="ULT116" s="364"/>
      <c r="ULU116" s="364"/>
      <c r="ULV116" s="364"/>
      <c r="ULW116" s="364"/>
      <c r="ULX116" s="364"/>
      <c r="ULY116" s="364"/>
      <c r="ULZ116" s="364"/>
      <c r="UMA116" s="364"/>
      <c r="UMB116" s="364"/>
      <c r="UMC116" s="364"/>
      <c r="UMD116" s="364"/>
      <c r="UME116" s="364"/>
      <c r="UMF116" s="364"/>
      <c r="UMG116" s="364"/>
      <c r="UMH116" s="364"/>
      <c r="UMI116" s="364"/>
      <c r="UMJ116" s="364"/>
      <c r="UMK116" s="364"/>
      <c r="UML116" s="364"/>
      <c r="UMM116" s="364"/>
      <c r="UMN116" s="364"/>
      <c r="UMO116" s="364"/>
      <c r="UMP116" s="364"/>
      <c r="UMQ116" s="364"/>
      <c r="UMR116" s="364"/>
      <c r="UMS116" s="364"/>
      <c r="UMT116" s="364"/>
      <c r="UMU116" s="364"/>
      <c r="UMV116" s="364"/>
      <c r="UMW116" s="364"/>
      <c r="UMX116" s="364"/>
      <c r="UMY116" s="364"/>
      <c r="UMZ116" s="364"/>
      <c r="UNA116" s="364"/>
      <c r="UNB116" s="364"/>
      <c r="UNC116" s="364"/>
      <c r="UND116" s="364"/>
      <c r="UNE116" s="364"/>
      <c r="UNF116" s="364"/>
      <c r="UNG116" s="364"/>
      <c r="UNH116" s="364"/>
      <c r="UNI116" s="364"/>
      <c r="UNJ116" s="364"/>
      <c r="UNK116" s="364"/>
      <c r="UNL116" s="364"/>
      <c r="UNM116" s="364"/>
      <c r="UNN116" s="364"/>
      <c r="UNO116" s="364"/>
      <c r="UNP116" s="364"/>
      <c r="UNQ116" s="364"/>
      <c r="UNR116" s="364"/>
      <c r="UNS116" s="364"/>
      <c r="UNT116" s="364"/>
      <c r="UNU116" s="364"/>
      <c r="UNV116" s="364"/>
      <c r="UNW116" s="364"/>
      <c r="UNX116" s="364"/>
      <c r="UNY116" s="364"/>
      <c r="UNZ116" s="364"/>
      <c r="UOA116" s="364"/>
      <c r="UOB116" s="364"/>
      <c r="UOC116" s="364"/>
      <c r="UOD116" s="364"/>
      <c r="UOE116" s="364"/>
      <c r="UOF116" s="364"/>
      <c r="UOG116" s="364"/>
      <c r="UOH116" s="364"/>
      <c r="UOI116" s="364"/>
      <c r="UOJ116" s="364"/>
      <c r="UOK116" s="364"/>
      <c r="UOL116" s="364"/>
      <c r="UOM116" s="364"/>
      <c r="UON116" s="364"/>
      <c r="UOO116" s="364"/>
      <c r="UOP116" s="364"/>
      <c r="UOQ116" s="364"/>
      <c r="UOR116" s="364"/>
      <c r="UOS116" s="364"/>
      <c r="UOT116" s="364"/>
      <c r="UOU116" s="364"/>
      <c r="UOV116" s="364"/>
      <c r="UOW116" s="364"/>
      <c r="UOX116" s="364"/>
      <c r="UOY116" s="364"/>
      <c r="UOZ116" s="364"/>
      <c r="UPA116" s="364"/>
      <c r="UPB116" s="364"/>
      <c r="UPC116" s="364"/>
      <c r="UPD116" s="364"/>
      <c r="UPE116" s="364"/>
      <c r="UPF116" s="364"/>
      <c r="UPG116" s="364"/>
      <c r="UPH116" s="364"/>
      <c r="UPI116" s="364"/>
      <c r="UPJ116" s="364"/>
      <c r="UPK116" s="364"/>
      <c r="UPL116" s="364"/>
      <c r="UPM116" s="364"/>
      <c r="UPN116" s="364"/>
      <c r="UPO116" s="364"/>
      <c r="UPP116" s="364"/>
      <c r="UPQ116" s="364"/>
      <c r="UPR116" s="364"/>
      <c r="UPS116" s="364"/>
      <c r="UPT116" s="364"/>
      <c r="UPU116" s="364"/>
      <c r="UPV116" s="364"/>
      <c r="UPW116" s="364"/>
      <c r="UPX116" s="364"/>
      <c r="UPY116" s="364"/>
      <c r="UPZ116" s="364"/>
      <c r="UQA116" s="364"/>
      <c r="UQB116" s="364"/>
      <c r="UQC116" s="364"/>
      <c r="UQD116" s="364"/>
      <c r="UQE116" s="364"/>
      <c r="UQF116" s="364"/>
      <c r="UQG116" s="364"/>
      <c r="UQH116" s="364"/>
      <c r="UQI116" s="364"/>
      <c r="UQJ116" s="364"/>
      <c r="UQK116" s="364"/>
      <c r="UQL116" s="364"/>
      <c r="UQM116" s="364"/>
      <c r="UQN116" s="364"/>
      <c r="UQO116" s="364"/>
      <c r="UQP116" s="364"/>
      <c r="UQQ116" s="364"/>
      <c r="UQR116" s="364"/>
      <c r="UQS116" s="364"/>
      <c r="UQT116" s="364"/>
      <c r="UQU116" s="364"/>
      <c r="UQV116" s="364"/>
      <c r="UQW116" s="364"/>
      <c r="UQX116" s="364"/>
      <c r="UQY116" s="364"/>
      <c r="UQZ116" s="364"/>
      <c r="URA116" s="364"/>
      <c r="URB116" s="364"/>
      <c r="URC116" s="364"/>
      <c r="URD116" s="364"/>
      <c r="URE116" s="364"/>
      <c r="URF116" s="364"/>
      <c r="URG116" s="364"/>
      <c r="URH116" s="364"/>
      <c r="URI116" s="364"/>
      <c r="URJ116" s="364"/>
      <c r="URK116" s="364"/>
      <c r="URL116" s="364"/>
      <c r="URM116" s="364"/>
      <c r="URN116" s="364"/>
      <c r="URO116" s="364"/>
      <c r="URP116" s="364"/>
      <c r="URQ116" s="364"/>
      <c r="URR116" s="364"/>
      <c r="URS116" s="364"/>
      <c r="URT116" s="364"/>
      <c r="URU116" s="364"/>
      <c r="URV116" s="364"/>
      <c r="URW116" s="364"/>
      <c r="URX116" s="364"/>
      <c r="URY116" s="364"/>
      <c r="URZ116" s="364"/>
      <c r="USA116" s="364"/>
      <c r="USB116" s="364"/>
      <c r="USC116" s="364"/>
      <c r="USD116" s="364"/>
      <c r="USE116" s="364"/>
      <c r="USF116" s="364"/>
      <c r="USG116" s="364"/>
      <c r="USH116" s="364"/>
      <c r="USI116" s="364"/>
      <c r="USJ116" s="364"/>
      <c r="USK116" s="364"/>
      <c r="USL116" s="364"/>
      <c r="USM116" s="364"/>
      <c r="USN116" s="364"/>
      <c r="USO116" s="364"/>
      <c r="USP116" s="364"/>
      <c r="USQ116" s="364"/>
      <c r="USR116" s="364"/>
      <c r="USS116" s="364"/>
      <c r="UST116" s="364"/>
      <c r="USU116" s="364"/>
      <c r="USV116" s="364"/>
      <c r="USW116" s="364"/>
      <c r="USX116" s="364"/>
      <c r="USY116" s="364"/>
      <c r="USZ116" s="364"/>
      <c r="UTA116" s="364"/>
      <c r="UTB116" s="364"/>
      <c r="UTC116" s="364"/>
      <c r="UTD116" s="364"/>
      <c r="UTE116" s="364"/>
      <c r="UTF116" s="364"/>
      <c r="UTG116" s="364"/>
      <c r="UTH116" s="364"/>
      <c r="UTI116" s="364"/>
      <c r="UTJ116" s="364"/>
      <c r="UTK116" s="364"/>
      <c r="UTL116" s="364"/>
      <c r="UTM116" s="364"/>
      <c r="UTN116" s="364"/>
      <c r="UTO116" s="364"/>
      <c r="UTP116" s="364"/>
      <c r="UTQ116" s="364"/>
      <c r="UTR116" s="364"/>
      <c r="UTS116" s="364"/>
      <c r="UTT116" s="364"/>
      <c r="UTU116" s="364"/>
      <c r="UTV116" s="364"/>
      <c r="UTW116" s="364"/>
      <c r="UTX116" s="364"/>
      <c r="UTY116" s="364"/>
      <c r="UTZ116" s="364"/>
      <c r="UUA116" s="364"/>
      <c r="UUB116" s="364"/>
      <c r="UUC116" s="364"/>
      <c r="UUD116" s="364"/>
      <c r="UUE116" s="364"/>
      <c r="UUF116" s="364"/>
      <c r="UUG116" s="364"/>
      <c r="UUH116" s="364"/>
      <c r="UUI116" s="364"/>
      <c r="UUJ116" s="364"/>
      <c r="UUK116" s="364"/>
      <c r="UUL116" s="364"/>
      <c r="UUM116" s="364"/>
      <c r="UUN116" s="364"/>
      <c r="UUO116" s="364"/>
      <c r="UUP116" s="364"/>
      <c r="UUQ116" s="364"/>
      <c r="UUR116" s="364"/>
      <c r="UUS116" s="364"/>
      <c r="UUT116" s="364"/>
      <c r="UUU116" s="364"/>
      <c r="UUV116" s="364"/>
      <c r="UUW116" s="364"/>
      <c r="UUX116" s="364"/>
      <c r="UUY116" s="364"/>
      <c r="UUZ116" s="364"/>
      <c r="UVA116" s="364"/>
      <c r="UVB116" s="364"/>
      <c r="UVC116" s="364"/>
      <c r="UVD116" s="364"/>
      <c r="UVE116" s="364"/>
      <c r="UVF116" s="364"/>
      <c r="UVG116" s="364"/>
      <c r="UVH116" s="364"/>
      <c r="UVI116" s="364"/>
      <c r="UVJ116" s="364"/>
      <c r="UVK116" s="364"/>
      <c r="UVL116" s="364"/>
      <c r="UVM116" s="364"/>
      <c r="UVN116" s="364"/>
      <c r="UVO116" s="364"/>
      <c r="UVP116" s="364"/>
      <c r="UVQ116" s="364"/>
      <c r="UVR116" s="364"/>
      <c r="UVS116" s="364"/>
      <c r="UVT116" s="364"/>
      <c r="UVU116" s="364"/>
      <c r="UVV116" s="364"/>
      <c r="UVW116" s="364"/>
      <c r="UVX116" s="364"/>
      <c r="UVY116" s="364"/>
      <c r="UVZ116" s="364"/>
      <c r="UWA116" s="364"/>
      <c r="UWB116" s="364"/>
      <c r="UWC116" s="364"/>
      <c r="UWD116" s="364"/>
      <c r="UWE116" s="364"/>
      <c r="UWF116" s="364"/>
      <c r="UWG116" s="364"/>
      <c r="UWH116" s="364"/>
      <c r="UWI116" s="364"/>
      <c r="UWJ116" s="364"/>
      <c r="UWK116" s="364"/>
      <c r="UWL116" s="364"/>
      <c r="UWM116" s="364"/>
      <c r="UWN116" s="364"/>
      <c r="UWO116" s="364"/>
      <c r="UWP116" s="364"/>
      <c r="UWQ116" s="364"/>
      <c r="UWR116" s="364"/>
      <c r="UWS116" s="364"/>
      <c r="UWT116" s="364"/>
      <c r="UWU116" s="364"/>
      <c r="UWV116" s="364"/>
      <c r="UWW116" s="364"/>
      <c r="UWX116" s="364"/>
      <c r="UWY116" s="364"/>
      <c r="UWZ116" s="364"/>
      <c r="UXA116" s="364"/>
      <c r="UXB116" s="364"/>
      <c r="UXC116" s="364"/>
      <c r="UXD116" s="364"/>
      <c r="UXE116" s="364"/>
      <c r="UXF116" s="364"/>
      <c r="UXG116" s="364"/>
      <c r="UXH116" s="364"/>
      <c r="UXI116" s="364"/>
      <c r="UXJ116" s="364"/>
      <c r="UXK116" s="364"/>
      <c r="UXL116" s="364"/>
      <c r="UXM116" s="364"/>
      <c r="UXN116" s="364"/>
      <c r="UXO116" s="364"/>
      <c r="UXP116" s="364"/>
      <c r="UXQ116" s="364"/>
      <c r="UXR116" s="364"/>
      <c r="UXS116" s="364"/>
      <c r="UXT116" s="364"/>
      <c r="UXU116" s="364"/>
      <c r="UXV116" s="364"/>
      <c r="UXW116" s="364"/>
      <c r="UXX116" s="364"/>
      <c r="UXY116" s="364"/>
      <c r="UXZ116" s="364"/>
      <c r="UYA116" s="364"/>
      <c r="UYB116" s="364"/>
      <c r="UYC116" s="364"/>
      <c r="UYD116" s="364"/>
      <c r="UYE116" s="364"/>
      <c r="UYF116" s="364"/>
      <c r="UYG116" s="364"/>
      <c r="UYH116" s="364"/>
      <c r="UYI116" s="364"/>
      <c r="UYJ116" s="364"/>
      <c r="UYK116" s="364"/>
      <c r="UYL116" s="364"/>
      <c r="UYM116" s="364"/>
      <c r="UYN116" s="364"/>
      <c r="UYO116" s="364"/>
      <c r="UYP116" s="364"/>
      <c r="UYQ116" s="364"/>
      <c r="UYR116" s="364"/>
      <c r="UYS116" s="364"/>
      <c r="UYT116" s="364"/>
      <c r="UYU116" s="364"/>
      <c r="UYV116" s="364"/>
      <c r="UYW116" s="364"/>
      <c r="UYX116" s="364"/>
      <c r="UYY116" s="364"/>
      <c r="UYZ116" s="364"/>
      <c r="UZA116" s="364"/>
      <c r="UZB116" s="364"/>
      <c r="UZC116" s="364"/>
      <c r="UZD116" s="364"/>
      <c r="UZE116" s="364"/>
      <c r="UZF116" s="364"/>
      <c r="UZG116" s="364"/>
      <c r="UZH116" s="364"/>
      <c r="UZI116" s="364"/>
      <c r="UZJ116" s="364"/>
      <c r="UZK116" s="364"/>
      <c r="UZL116" s="364"/>
      <c r="UZM116" s="364"/>
      <c r="UZN116" s="364"/>
      <c r="UZO116" s="364"/>
      <c r="UZP116" s="364"/>
      <c r="UZQ116" s="364"/>
      <c r="UZR116" s="364"/>
      <c r="UZS116" s="364"/>
      <c r="UZT116" s="364"/>
      <c r="UZU116" s="364"/>
      <c r="UZV116" s="364"/>
      <c r="UZW116" s="364"/>
      <c r="UZX116" s="364"/>
      <c r="UZY116" s="364"/>
      <c r="UZZ116" s="364"/>
      <c r="VAA116" s="364"/>
      <c r="VAB116" s="364"/>
      <c r="VAC116" s="364"/>
      <c r="VAD116" s="364"/>
      <c r="VAE116" s="364"/>
      <c r="VAF116" s="364"/>
      <c r="VAG116" s="364"/>
      <c r="VAH116" s="364"/>
      <c r="VAI116" s="364"/>
      <c r="VAJ116" s="364"/>
      <c r="VAK116" s="364"/>
      <c r="VAL116" s="364"/>
      <c r="VAM116" s="364"/>
      <c r="VAN116" s="364"/>
      <c r="VAO116" s="364"/>
      <c r="VAP116" s="364"/>
      <c r="VAQ116" s="364"/>
      <c r="VAR116" s="364"/>
      <c r="VAS116" s="364"/>
      <c r="VAT116" s="364"/>
      <c r="VAU116" s="364"/>
      <c r="VAV116" s="364"/>
      <c r="VAW116" s="364"/>
      <c r="VAX116" s="364"/>
      <c r="VAY116" s="364"/>
      <c r="VAZ116" s="364"/>
      <c r="VBA116" s="364"/>
      <c r="VBB116" s="364"/>
      <c r="VBC116" s="364"/>
      <c r="VBD116" s="364"/>
      <c r="VBE116" s="364"/>
      <c r="VBF116" s="364"/>
      <c r="VBG116" s="364"/>
      <c r="VBH116" s="364"/>
      <c r="VBI116" s="364"/>
      <c r="VBJ116" s="364"/>
      <c r="VBK116" s="364"/>
      <c r="VBL116" s="364"/>
      <c r="VBM116" s="364"/>
      <c r="VBN116" s="364"/>
      <c r="VBO116" s="364"/>
      <c r="VBP116" s="364"/>
      <c r="VBQ116" s="364"/>
      <c r="VBR116" s="364"/>
      <c r="VBS116" s="364"/>
      <c r="VBT116" s="364"/>
      <c r="VBU116" s="364"/>
      <c r="VBV116" s="364"/>
      <c r="VBW116" s="364"/>
      <c r="VBX116" s="364"/>
      <c r="VBY116" s="364"/>
      <c r="VBZ116" s="364"/>
      <c r="VCA116" s="364"/>
      <c r="VCB116" s="364"/>
      <c r="VCC116" s="364"/>
      <c r="VCD116" s="364"/>
      <c r="VCE116" s="364"/>
      <c r="VCF116" s="364"/>
      <c r="VCG116" s="364"/>
      <c r="VCH116" s="364"/>
      <c r="VCI116" s="364"/>
      <c r="VCJ116" s="364"/>
      <c r="VCK116" s="364"/>
      <c r="VCL116" s="364"/>
      <c r="VCM116" s="364"/>
      <c r="VCN116" s="364"/>
      <c r="VCO116" s="364"/>
      <c r="VCP116" s="364"/>
      <c r="VCQ116" s="364"/>
      <c r="VCR116" s="364"/>
      <c r="VCS116" s="364"/>
      <c r="VCT116" s="364"/>
      <c r="VCU116" s="364"/>
      <c r="VCV116" s="364"/>
      <c r="VCW116" s="364"/>
      <c r="VCX116" s="364"/>
      <c r="VCY116" s="364"/>
      <c r="VCZ116" s="364"/>
      <c r="VDA116" s="364"/>
      <c r="VDB116" s="364"/>
      <c r="VDC116" s="364"/>
      <c r="VDD116" s="364"/>
      <c r="VDE116" s="364"/>
      <c r="VDF116" s="364"/>
      <c r="VDG116" s="364"/>
      <c r="VDH116" s="364"/>
      <c r="VDI116" s="364"/>
      <c r="VDJ116" s="364"/>
      <c r="VDK116" s="364"/>
      <c r="VDL116" s="364"/>
      <c r="VDM116" s="364"/>
      <c r="VDN116" s="364"/>
      <c r="VDO116" s="364"/>
      <c r="VDP116" s="364"/>
      <c r="VDQ116" s="364"/>
      <c r="VDR116" s="364"/>
      <c r="VDS116" s="364"/>
      <c r="VDT116" s="364"/>
      <c r="VDU116" s="364"/>
      <c r="VDV116" s="364"/>
      <c r="VDW116" s="364"/>
      <c r="VDX116" s="364"/>
      <c r="VDY116" s="364"/>
      <c r="VDZ116" s="364"/>
      <c r="VEA116" s="364"/>
      <c r="VEB116" s="364"/>
      <c r="VEC116" s="364"/>
      <c r="VED116" s="364"/>
      <c r="VEE116" s="364"/>
      <c r="VEF116" s="364"/>
      <c r="VEG116" s="364"/>
      <c r="VEH116" s="364"/>
      <c r="VEI116" s="364"/>
      <c r="VEJ116" s="364"/>
      <c r="VEK116" s="364"/>
      <c r="VEL116" s="364"/>
      <c r="VEM116" s="364"/>
      <c r="VEN116" s="364"/>
      <c r="VEO116" s="364"/>
      <c r="VEP116" s="364"/>
      <c r="VEQ116" s="364"/>
      <c r="VER116" s="364"/>
      <c r="VES116" s="364"/>
      <c r="VET116" s="364"/>
      <c r="VEU116" s="364"/>
      <c r="VEV116" s="364"/>
      <c r="VEW116" s="364"/>
      <c r="VEX116" s="364"/>
      <c r="VEY116" s="364"/>
      <c r="VEZ116" s="364"/>
      <c r="VFA116" s="364"/>
      <c r="VFB116" s="364"/>
      <c r="VFC116" s="364"/>
      <c r="VFD116" s="364"/>
      <c r="VFE116" s="364"/>
      <c r="VFF116" s="364"/>
      <c r="VFG116" s="364"/>
      <c r="VFH116" s="364"/>
      <c r="VFI116" s="364"/>
      <c r="VFJ116" s="364"/>
      <c r="VFK116" s="364"/>
      <c r="VFL116" s="364"/>
      <c r="VFM116" s="364"/>
      <c r="VFN116" s="364"/>
      <c r="VFO116" s="364"/>
      <c r="VFP116" s="364"/>
      <c r="VFQ116" s="364"/>
      <c r="VFR116" s="364"/>
      <c r="VFS116" s="364"/>
      <c r="VFT116" s="364"/>
      <c r="VFU116" s="364"/>
      <c r="VFV116" s="364"/>
      <c r="VFW116" s="364"/>
      <c r="VFX116" s="364"/>
      <c r="VFY116" s="364"/>
      <c r="VFZ116" s="364"/>
      <c r="VGA116" s="364"/>
      <c r="VGB116" s="364"/>
      <c r="VGC116" s="364"/>
      <c r="VGD116" s="364"/>
      <c r="VGE116" s="364"/>
      <c r="VGF116" s="364"/>
      <c r="VGG116" s="364"/>
      <c r="VGH116" s="364"/>
      <c r="VGI116" s="364"/>
      <c r="VGJ116" s="364"/>
      <c r="VGK116" s="364"/>
      <c r="VGL116" s="364"/>
      <c r="VGM116" s="364"/>
      <c r="VGN116" s="364"/>
      <c r="VGO116" s="364"/>
      <c r="VGP116" s="364"/>
      <c r="VGQ116" s="364"/>
      <c r="VGR116" s="364"/>
      <c r="VGS116" s="364"/>
      <c r="VGT116" s="364"/>
      <c r="VGU116" s="364"/>
      <c r="VGV116" s="364"/>
      <c r="VGW116" s="364"/>
      <c r="VGX116" s="364"/>
      <c r="VGY116" s="364"/>
      <c r="VGZ116" s="364"/>
      <c r="VHA116" s="364"/>
      <c r="VHB116" s="364"/>
      <c r="VHC116" s="364"/>
      <c r="VHD116" s="364"/>
      <c r="VHE116" s="364"/>
      <c r="VHF116" s="364"/>
      <c r="VHG116" s="364"/>
      <c r="VHH116" s="364"/>
      <c r="VHI116" s="364"/>
      <c r="VHJ116" s="364"/>
      <c r="VHK116" s="364"/>
      <c r="VHL116" s="364"/>
      <c r="VHM116" s="364"/>
      <c r="VHN116" s="364"/>
      <c r="VHO116" s="364"/>
      <c r="VHP116" s="364"/>
      <c r="VHQ116" s="364"/>
      <c r="VHR116" s="364"/>
      <c r="VHS116" s="364"/>
      <c r="VHT116" s="364"/>
      <c r="VHU116" s="364"/>
      <c r="VHV116" s="364"/>
      <c r="VHW116" s="364"/>
      <c r="VHX116" s="364"/>
      <c r="VHY116" s="364"/>
      <c r="VHZ116" s="364"/>
      <c r="VIA116" s="364"/>
      <c r="VIB116" s="364"/>
      <c r="VIC116" s="364"/>
      <c r="VID116" s="364"/>
      <c r="VIE116" s="364"/>
      <c r="VIF116" s="364"/>
      <c r="VIG116" s="364"/>
      <c r="VIH116" s="364"/>
      <c r="VII116" s="364"/>
      <c r="VIJ116" s="364"/>
      <c r="VIK116" s="364"/>
      <c r="VIL116" s="364"/>
      <c r="VIM116" s="364"/>
      <c r="VIN116" s="364"/>
      <c r="VIO116" s="364"/>
      <c r="VIP116" s="364"/>
      <c r="VIQ116" s="364"/>
      <c r="VIR116" s="364"/>
      <c r="VIS116" s="364"/>
      <c r="VIT116" s="364"/>
      <c r="VIU116" s="364"/>
      <c r="VIV116" s="364"/>
      <c r="VIW116" s="364"/>
      <c r="VIX116" s="364"/>
      <c r="VIY116" s="364"/>
      <c r="VIZ116" s="364"/>
      <c r="VJA116" s="364"/>
      <c r="VJB116" s="364"/>
      <c r="VJC116" s="364"/>
      <c r="VJD116" s="364"/>
      <c r="VJE116" s="364"/>
      <c r="VJF116" s="364"/>
      <c r="VJG116" s="364"/>
      <c r="VJH116" s="364"/>
      <c r="VJI116" s="364"/>
      <c r="VJJ116" s="364"/>
      <c r="VJK116" s="364"/>
      <c r="VJL116" s="364"/>
      <c r="VJM116" s="364"/>
      <c r="VJN116" s="364"/>
      <c r="VJO116" s="364"/>
      <c r="VJP116" s="364"/>
      <c r="VJQ116" s="364"/>
      <c r="VJR116" s="364"/>
      <c r="VJS116" s="364"/>
      <c r="VJT116" s="364"/>
      <c r="VJU116" s="364"/>
      <c r="VJV116" s="364"/>
      <c r="VJW116" s="364"/>
      <c r="VJX116" s="364"/>
      <c r="VJY116" s="364"/>
      <c r="VJZ116" s="364"/>
      <c r="VKA116" s="364"/>
      <c r="VKB116" s="364"/>
      <c r="VKC116" s="364"/>
      <c r="VKD116" s="364"/>
      <c r="VKE116" s="364"/>
      <c r="VKF116" s="364"/>
      <c r="VKG116" s="364"/>
      <c r="VKH116" s="364"/>
      <c r="VKI116" s="364"/>
      <c r="VKJ116" s="364"/>
      <c r="VKK116" s="364"/>
      <c r="VKL116" s="364"/>
      <c r="VKM116" s="364"/>
      <c r="VKN116" s="364"/>
      <c r="VKO116" s="364"/>
      <c r="VKP116" s="364"/>
      <c r="VKQ116" s="364"/>
      <c r="VKR116" s="364"/>
      <c r="VKS116" s="364"/>
      <c r="VKT116" s="364"/>
      <c r="VKU116" s="364"/>
      <c r="VKV116" s="364"/>
      <c r="VKW116" s="364"/>
      <c r="VKX116" s="364"/>
      <c r="VKY116" s="364"/>
      <c r="VKZ116" s="364"/>
      <c r="VLA116" s="364"/>
      <c r="VLB116" s="364"/>
      <c r="VLC116" s="364"/>
      <c r="VLD116" s="364"/>
      <c r="VLE116" s="364"/>
      <c r="VLF116" s="364"/>
      <c r="VLG116" s="364"/>
      <c r="VLH116" s="364"/>
      <c r="VLI116" s="364"/>
      <c r="VLJ116" s="364"/>
      <c r="VLK116" s="364"/>
      <c r="VLL116" s="364"/>
      <c r="VLM116" s="364"/>
      <c r="VLN116" s="364"/>
      <c r="VLO116" s="364"/>
      <c r="VLP116" s="364"/>
      <c r="VLQ116" s="364"/>
      <c r="VLR116" s="364"/>
      <c r="VLS116" s="364"/>
      <c r="VLT116" s="364"/>
      <c r="VLU116" s="364"/>
      <c r="VLV116" s="364"/>
      <c r="VLW116" s="364"/>
      <c r="VLX116" s="364"/>
      <c r="VLY116" s="364"/>
      <c r="VLZ116" s="364"/>
      <c r="VMA116" s="364"/>
      <c r="VMB116" s="364"/>
      <c r="VMC116" s="364"/>
      <c r="VMD116" s="364"/>
      <c r="VME116" s="364"/>
      <c r="VMF116" s="364"/>
      <c r="VMG116" s="364"/>
      <c r="VMH116" s="364"/>
      <c r="VMI116" s="364"/>
      <c r="VMJ116" s="364"/>
      <c r="VMK116" s="364"/>
      <c r="VML116" s="364"/>
      <c r="VMM116" s="364"/>
      <c r="VMN116" s="364"/>
      <c r="VMO116" s="364"/>
      <c r="VMP116" s="364"/>
      <c r="VMQ116" s="364"/>
      <c r="VMR116" s="364"/>
      <c r="VMS116" s="364"/>
      <c r="VMT116" s="364"/>
      <c r="VMU116" s="364"/>
      <c r="VMV116" s="364"/>
      <c r="VMW116" s="364"/>
      <c r="VMX116" s="364"/>
      <c r="VMY116" s="364"/>
      <c r="VMZ116" s="364"/>
      <c r="VNA116" s="364"/>
      <c r="VNB116" s="364"/>
      <c r="VNC116" s="364"/>
      <c r="VND116" s="364"/>
      <c r="VNE116" s="364"/>
      <c r="VNF116" s="364"/>
      <c r="VNG116" s="364"/>
      <c r="VNH116" s="364"/>
      <c r="VNI116" s="364"/>
      <c r="VNJ116" s="364"/>
      <c r="VNK116" s="364"/>
      <c r="VNL116" s="364"/>
      <c r="VNM116" s="364"/>
      <c r="VNN116" s="364"/>
      <c r="VNO116" s="364"/>
      <c r="VNP116" s="364"/>
      <c r="VNQ116" s="364"/>
      <c r="VNR116" s="364"/>
      <c r="VNS116" s="364"/>
      <c r="VNT116" s="364"/>
      <c r="VNU116" s="364"/>
      <c r="VNV116" s="364"/>
      <c r="VNW116" s="364"/>
      <c r="VNX116" s="364"/>
      <c r="VNY116" s="364"/>
      <c r="VNZ116" s="364"/>
      <c r="VOA116" s="364"/>
      <c r="VOB116" s="364"/>
      <c r="VOC116" s="364"/>
      <c r="VOD116" s="364"/>
      <c r="VOE116" s="364"/>
      <c r="VOF116" s="364"/>
      <c r="VOG116" s="364"/>
      <c r="VOH116" s="364"/>
      <c r="VOI116" s="364"/>
      <c r="VOJ116" s="364"/>
      <c r="VOK116" s="364"/>
      <c r="VOL116" s="364"/>
      <c r="VOM116" s="364"/>
      <c r="VON116" s="364"/>
      <c r="VOO116" s="364"/>
      <c r="VOP116" s="364"/>
      <c r="VOQ116" s="364"/>
      <c r="VOR116" s="364"/>
      <c r="VOS116" s="364"/>
      <c r="VOT116" s="364"/>
      <c r="VOU116" s="364"/>
      <c r="VOV116" s="364"/>
      <c r="VOW116" s="364"/>
      <c r="VOX116" s="364"/>
      <c r="VOY116" s="364"/>
      <c r="VOZ116" s="364"/>
      <c r="VPA116" s="364"/>
      <c r="VPB116" s="364"/>
      <c r="VPC116" s="364"/>
      <c r="VPD116" s="364"/>
      <c r="VPE116" s="364"/>
      <c r="VPF116" s="364"/>
      <c r="VPG116" s="364"/>
      <c r="VPH116" s="364"/>
      <c r="VPI116" s="364"/>
      <c r="VPJ116" s="364"/>
      <c r="VPK116" s="364"/>
      <c r="VPL116" s="364"/>
      <c r="VPM116" s="364"/>
      <c r="VPN116" s="364"/>
      <c r="VPO116" s="364"/>
      <c r="VPP116" s="364"/>
      <c r="VPQ116" s="364"/>
      <c r="VPR116" s="364"/>
      <c r="VPS116" s="364"/>
      <c r="VPT116" s="364"/>
      <c r="VPU116" s="364"/>
      <c r="VPV116" s="364"/>
      <c r="VPW116" s="364"/>
      <c r="VPX116" s="364"/>
      <c r="VPY116" s="364"/>
      <c r="VPZ116" s="364"/>
      <c r="VQA116" s="364"/>
      <c r="VQB116" s="364"/>
      <c r="VQC116" s="364"/>
      <c r="VQD116" s="364"/>
      <c r="VQE116" s="364"/>
      <c r="VQF116" s="364"/>
      <c r="VQG116" s="364"/>
      <c r="VQH116" s="364"/>
      <c r="VQI116" s="364"/>
      <c r="VQJ116" s="364"/>
      <c r="VQK116" s="364"/>
      <c r="VQL116" s="364"/>
      <c r="VQM116" s="364"/>
      <c r="VQN116" s="364"/>
      <c r="VQO116" s="364"/>
      <c r="VQP116" s="364"/>
      <c r="VQQ116" s="364"/>
      <c r="VQR116" s="364"/>
      <c r="VQS116" s="364"/>
      <c r="VQT116" s="364"/>
      <c r="VQU116" s="364"/>
      <c r="VQV116" s="364"/>
      <c r="VQW116" s="364"/>
      <c r="VQX116" s="364"/>
      <c r="VQY116" s="364"/>
      <c r="VQZ116" s="364"/>
      <c r="VRA116" s="364"/>
      <c r="VRB116" s="364"/>
      <c r="VRC116" s="364"/>
      <c r="VRD116" s="364"/>
      <c r="VRE116" s="364"/>
      <c r="VRF116" s="364"/>
      <c r="VRG116" s="364"/>
      <c r="VRH116" s="364"/>
      <c r="VRI116" s="364"/>
      <c r="VRJ116" s="364"/>
      <c r="VRK116" s="364"/>
      <c r="VRL116" s="364"/>
      <c r="VRM116" s="364"/>
      <c r="VRN116" s="364"/>
      <c r="VRO116" s="364"/>
      <c r="VRP116" s="364"/>
      <c r="VRQ116" s="364"/>
      <c r="VRR116" s="364"/>
      <c r="VRS116" s="364"/>
      <c r="VRT116" s="364"/>
      <c r="VRU116" s="364"/>
      <c r="VRV116" s="364"/>
      <c r="VRW116" s="364"/>
      <c r="VRX116" s="364"/>
      <c r="VRY116" s="364"/>
      <c r="VRZ116" s="364"/>
      <c r="VSA116" s="364"/>
      <c r="VSB116" s="364"/>
      <c r="VSC116" s="364"/>
      <c r="VSD116" s="364"/>
      <c r="VSE116" s="364"/>
      <c r="VSF116" s="364"/>
      <c r="VSG116" s="364"/>
      <c r="VSH116" s="364"/>
      <c r="VSI116" s="364"/>
      <c r="VSJ116" s="364"/>
      <c r="VSK116" s="364"/>
      <c r="VSL116" s="364"/>
      <c r="VSM116" s="364"/>
      <c r="VSN116" s="364"/>
      <c r="VSO116" s="364"/>
      <c r="VSP116" s="364"/>
      <c r="VSQ116" s="364"/>
      <c r="VSR116" s="364"/>
      <c r="VSS116" s="364"/>
      <c r="VST116" s="364"/>
      <c r="VSU116" s="364"/>
      <c r="VSV116" s="364"/>
      <c r="VSW116" s="364"/>
      <c r="VSX116" s="364"/>
      <c r="VSY116" s="364"/>
      <c r="VSZ116" s="364"/>
      <c r="VTA116" s="364"/>
      <c r="VTB116" s="364"/>
      <c r="VTC116" s="364"/>
      <c r="VTD116" s="364"/>
      <c r="VTE116" s="364"/>
      <c r="VTF116" s="364"/>
      <c r="VTG116" s="364"/>
      <c r="VTH116" s="364"/>
      <c r="VTI116" s="364"/>
      <c r="VTJ116" s="364"/>
      <c r="VTK116" s="364"/>
      <c r="VTL116" s="364"/>
      <c r="VTM116" s="364"/>
      <c r="VTN116" s="364"/>
      <c r="VTO116" s="364"/>
      <c r="VTP116" s="364"/>
      <c r="VTQ116" s="364"/>
      <c r="VTR116" s="364"/>
      <c r="VTS116" s="364"/>
      <c r="VTT116" s="364"/>
      <c r="VTU116" s="364"/>
      <c r="VTV116" s="364"/>
      <c r="VTW116" s="364"/>
      <c r="VTX116" s="364"/>
      <c r="VTY116" s="364"/>
      <c r="VTZ116" s="364"/>
      <c r="VUA116" s="364"/>
      <c r="VUB116" s="364"/>
      <c r="VUC116" s="364"/>
      <c r="VUD116" s="364"/>
      <c r="VUE116" s="364"/>
      <c r="VUF116" s="364"/>
      <c r="VUG116" s="364"/>
      <c r="VUH116" s="364"/>
      <c r="VUI116" s="364"/>
      <c r="VUJ116" s="364"/>
      <c r="VUK116" s="364"/>
      <c r="VUL116" s="364"/>
      <c r="VUM116" s="364"/>
      <c r="VUN116" s="364"/>
      <c r="VUO116" s="364"/>
      <c r="VUP116" s="364"/>
      <c r="VUQ116" s="364"/>
      <c r="VUR116" s="364"/>
      <c r="VUS116" s="364"/>
      <c r="VUT116" s="364"/>
      <c r="VUU116" s="364"/>
      <c r="VUV116" s="364"/>
      <c r="VUW116" s="364"/>
      <c r="VUX116" s="364"/>
      <c r="VUY116" s="364"/>
      <c r="VUZ116" s="364"/>
      <c r="VVA116" s="364"/>
      <c r="VVB116" s="364"/>
      <c r="VVC116" s="364"/>
      <c r="VVD116" s="364"/>
      <c r="VVE116" s="364"/>
      <c r="VVF116" s="364"/>
      <c r="VVG116" s="364"/>
      <c r="VVH116" s="364"/>
      <c r="VVI116" s="364"/>
      <c r="VVJ116" s="364"/>
      <c r="VVK116" s="364"/>
      <c r="VVL116" s="364"/>
      <c r="VVM116" s="364"/>
      <c r="VVN116" s="364"/>
      <c r="VVO116" s="364"/>
      <c r="VVP116" s="364"/>
      <c r="VVQ116" s="364"/>
      <c r="VVR116" s="364"/>
      <c r="VVS116" s="364"/>
      <c r="VVT116" s="364"/>
      <c r="VVU116" s="364"/>
      <c r="VVV116" s="364"/>
      <c r="VVW116" s="364"/>
      <c r="VVX116" s="364"/>
      <c r="VVY116" s="364"/>
      <c r="VVZ116" s="364"/>
      <c r="VWA116" s="364"/>
      <c r="VWB116" s="364"/>
      <c r="VWC116" s="364"/>
      <c r="VWD116" s="364"/>
      <c r="VWE116" s="364"/>
      <c r="VWF116" s="364"/>
      <c r="VWG116" s="364"/>
      <c r="VWH116" s="364"/>
      <c r="VWI116" s="364"/>
      <c r="VWJ116" s="364"/>
      <c r="VWK116" s="364"/>
      <c r="VWL116" s="364"/>
      <c r="VWM116" s="364"/>
      <c r="VWN116" s="364"/>
      <c r="VWO116" s="364"/>
      <c r="VWP116" s="364"/>
      <c r="VWQ116" s="364"/>
      <c r="VWR116" s="364"/>
      <c r="VWS116" s="364"/>
      <c r="VWT116" s="364"/>
      <c r="VWU116" s="364"/>
      <c r="VWV116" s="364"/>
      <c r="VWW116" s="364"/>
      <c r="VWX116" s="364"/>
      <c r="VWY116" s="364"/>
      <c r="VWZ116" s="364"/>
      <c r="VXA116" s="364"/>
      <c r="VXB116" s="364"/>
      <c r="VXC116" s="364"/>
      <c r="VXD116" s="364"/>
      <c r="VXE116" s="364"/>
      <c r="VXF116" s="364"/>
      <c r="VXG116" s="364"/>
      <c r="VXH116" s="364"/>
      <c r="VXI116" s="364"/>
      <c r="VXJ116" s="364"/>
      <c r="VXK116" s="364"/>
      <c r="VXL116" s="364"/>
      <c r="VXM116" s="364"/>
      <c r="VXN116" s="364"/>
      <c r="VXO116" s="364"/>
      <c r="VXP116" s="364"/>
      <c r="VXQ116" s="364"/>
      <c r="VXR116" s="364"/>
      <c r="VXS116" s="364"/>
      <c r="VXT116" s="364"/>
      <c r="VXU116" s="364"/>
      <c r="VXV116" s="364"/>
      <c r="VXW116" s="364"/>
      <c r="VXX116" s="364"/>
      <c r="VXY116" s="364"/>
      <c r="VXZ116" s="364"/>
      <c r="VYA116" s="364"/>
      <c r="VYB116" s="364"/>
      <c r="VYC116" s="364"/>
      <c r="VYD116" s="364"/>
      <c r="VYE116" s="364"/>
      <c r="VYF116" s="364"/>
      <c r="VYG116" s="364"/>
      <c r="VYH116" s="364"/>
      <c r="VYI116" s="364"/>
      <c r="VYJ116" s="364"/>
      <c r="VYK116" s="364"/>
      <c r="VYL116" s="364"/>
      <c r="VYM116" s="364"/>
      <c r="VYN116" s="364"/>
      <c r="VYO116" s="364"/>
      <c r="VYP116" s="364"/>
      <c r="VYQ116" s="364"/>
      <c r="VYR116" s="364"/>
      <c r="VYS116" s="364"/>
      <c r="VYT116" s="364"/>
      <c r="VYU116" s="364"/>
      <c r="VYV116" s="364"/>
      <c r="VYW116" s="364"/>
      <c r="VYX116" s="364"/>
      <c r="VYY116" s="364"/>
      <c r="VYZ116" s="364"/>
      <c r="VZA116" s="364"/>
      <c r="VZB116" s="364"/>
      <c r="VZC116" s="364"/>
      <c r="VZD116" s="364"/>
      <c r="VZE116" s="364"/>
      <c r="VZF116" s="364"/>
      <c r="VZG116" s="364"/>
      <c r="VZH116" s="364"/>
      <c r="VZI116" s="364"/>
      <c r="VZJ116" s="364"/>
      <c r="VZK116" s="364"/>
      <c r="VZL116" s="364"/>
      <c r="VZM116" s="364"/>
      <c r="VZN116" s="364"/>
      <c r="VZO116" s="364"/>
      <c r="VZP116" s="364"/>
      <c r="VZQ116" s="364"/>
      <c r="VZR116" s="364"/>
      <c r="VZS116" s="364"/>
      <c r="VZT116" s="364"/>
      <c r="VZU116" s="364"/>
      <c r="VZV116" s="364"/>
      <c r="VZW116" s="364"/>
      <c r="VZX116" s="364"/>
      <c r="VZY116" s="364"/>
      <c r="VZZ116" s="364"/>
      <c r="WAA116" s="364"/>
      <c r="WAB116" s="364"/>
      <c r="WAC116" s="364"/>
      <c r="WAD116" s="364"/>
      <c r="WAE116" s="364"/>
      <c r="WAF116" s="364"/>
      <c r="WAG116" s="364"/>
      <c r="WAH116" s="364"/>
      <c r="WAI116" s="364"/>
      <c r="WAJ116" s="364"/>
      <c r="WAK116" s="364"/>
      <c r="WAL116" s="364"/>
      <c r="WAM116" s="364"/>
      <c r="WAN116" s="364"/>
      <c r="WAO116" s="364"/>
      <c r="WAP116" s="364"/>
      <c r="WAQ116" s="364"/>
      <c r="WAR116" s="364"/>
      <c r="WAS116" s="364"/>
      <c r="WAT116" s="364"/>
      <c r="WAU116" s="364"/>
      <c r="WAV116" s="364"/>
      <c r="WAW116" s="364"/>
      <c r="WAX116" s="364"/>
      <c r="WAY116" s="364"/>
      <c r="WAZ116" s="364"/>
      <c r="WBA116" s="364"/>
      <c r="WBB116" s="364"/>
      <c r="WBC116" s="364"/>
      <c r="WBD116" s="364"/>
      <c r="WBE116" s="364"/>
      <c r="WBF116" s="364"/>
      <c r="WBG116" s="364"/>
      <c r="WBH116" s="364"/>
      <c r="WBI116" s="364"/>
      <c r="WBJ116" s="364"/>
      <c r="WBK116" s="364"/>
      <c r="WBL116" s="364"/>
      <c r="WBM116" s="364"/>
      <c r="WBN116" s="364"/>
      <c r="WBO116" s="364"/>
      <c r="WBP116" s="364"/>
      <c r="WBQ116" s="364"/>
      <c r="WBR116" s="364"/>
      <c r="WBS116" s="364"/>
      <c r="WBT116" s="364"/>
      <c r="WBU116" s="364"/>
      <c r="WBV116" s="364"/>
      <c r="WBW116" s="364"/>
      <c r="WBX116" s="364"/>
      <c r="WBY116" s="364"/>
      <c r="WBZ116" s="364"/>
      <c r="WCA116" s="364"/>
      <c r="WCB116" s="364"/>
      <c r="WCC116" s="364"/>
      <c r="WCD116" s="364"/>
      <c r="WCE116" s="364"/>
      <c r="WCF116" s="364"/>
      <c r="WCG116" s="364"/>
      <c r="WCH116" s="364"/>
      <c r="WCI116" s="364"/>
      <c r="WCJ116" s="364"/>
      <c r="WCK116" s="364"/>
      <c r="WCL116" s="364"/>
      <c r="WCM116" s="364"/>
      <c r="WCN116" s="364"/>
      <c r="WCO116" s="364"/>
      <c r="WCP116" s="364"/>
      <c r="WCQ116" s="364"/>
      <c r="WCR116" s="364"/>
      <c r="WCS116" s="364"/>
      <c r="WCT116" s="364"/>
      <c r="WCU116" s="364"/>
      <c r="WCV116" s="364"/>
      <c r="WCW116" s="364"/>
      <c r="WCX116" s="364"/>
      <c r="WCY116" s="364"/>
      <c r="WCZ116" s="364"/>
      <c r="WDA116" s="364"/>
      <c r="WDB116" s="364"/>
      <c r="WDC116" s="364"/>
      <c r="WDD116" s="364"/>
      <c r="WDE116" s="364"/>
      <c r="WDF116" s="364"/>
      <c r="WDG116" s="364"/>
      <c r="WDH116" s="364"/>
      <c r="WDI116" s="364"/>
      <c r="WDJ116" s="364"/>
      <c r="WDK116" s="364"/>
      <c r="WDL116" s="364"/>
      <c r="WDM116" s="364"/>
      <c r="WDN116" s="364"/>
      <c r="WDO116" s="364"/>
      <c r="WDP116" s="364"/>
      <c r="WDQ116" s="364"/>
      <c r="WDR116" s="364"/>
      <c r="WDS116" s="364"/>
      <c r="WDT116" s="364"/>
      <c r="WDU116" s="364"/>
      <c r="WDV116" s="364"/>
      <c r="WDW116" s="364"/>
      <c r="WDX116" s="364"/>
      <c r="WDY116" s="364"/>
      <c r="WDZ116" s="364"/>
      <c r="WEA116" s="364"/>
      <c r="WEB116" s="364"/>
      <c r="WEC116" s="364"/>
      <c r="WED116" s="364"/>
      <c r="WEE116" s="364"/>
      <c r="WEF116" s="364"/>
      <c r="WEG116" s="364"/>
      <c r="WEH116" s="364"/>
      <c r="WEI116" s="364"/>
      <c r="WEJ116" s="364"/>
      <c r="WEK116" s="364"/>
      <c r="WEL116" s="364"/>
      <c r="WEM116" s="364"/>
      <c r="WEN116" s="364"/>
      <c r="WEO116" s="364"/>
      <c r="WEP116" s="364"/>
      <c r="WEQ116" s="364"/>
      <c r="WER116" s="364"/>
      <c r="WES116" s="364"/>
      <c r="WET116" s="364"/>
      <c r="WEU116" s="364"/>
      <c r="WEV116" s="364"/>
      <c r="WEW116" s="364"/>
      <c r="WEX116" s="364"/>
      <c r="WEY116" s="364"/>
      <c r="WEZ116" s="364"/>
      <c r="WFA116" s="364"/>
      <c r="WFB116" s="364"/>
      <c r="WFC116" s="364"/>
      <c r="WFD116" s="364"/>
      <c r="WFE116" s="364"/>
      <c r="WFF116" s="364"/>
      <c r="WFG116" s="364"/>
      <c r="WFH116" s="364"/>
      <c r="WFI116" s="364"/>
      <c r="WFJ116" s="364"/>
      <c r="WFK116" s="364"/>
      <c r="WFL116" s="364"/>
      <c r="WFM116" s="364"/>
      <c r="WFN116" s="364"/>
      <c r="WFO116" s="364"/>
      <c r="WFP116" s="364"/>
      <c r="WFQ116" s="364"/>
      <c r="WFR116" s="364"/>
      <c r="WFS116" s="364"/>
      <c r="WFT116" s="364"/>
      <c r="WFU116" s="364"/>
      <c r="WFV116" s="364"/>
      <c r="WFW116" s="364"/>
      <c r="WFX116" s="364"/>
      <c r="WFY116" s="364"/>
      <c r="WFZ116" s="364"/>
      <c r="WGA116" s="364"/>
      <c r="WGB116" s="364"/>
      <c r="WGC116" s="364"/>
      <c r="WGD116" s="364"/>
      <c r="WGE116" s="364"/>
      <c r="WGF116" s="364"/>
      <c r="WGG116" s="364"/>
      <c r="WGH116" s="364"/>
      <c r="WGI116" s="364"/>
      <c r="WGJ116" s="364"/>
      <c r="WGK116" s="364"/>
      <c r="WGL116" s="364"/>
      <c r="WGM116" s="364"/>
      <c r="WGN116" s="364"/>
      <c r="WGO116" s="364"/>
      <c r="WGP116" s="364"/>
      <c r="WGQ116" s="364"/>
      <c r="WGR116" s="364"/>
      <c r="WGS116" s="364"/>
      <c r="WGT116" s="364"/>
      <c r="WGU116" s="364"/>
      <c r="WGV116" s="364"/>
      <c r="WGW116" s="364"/>
      <c r="WGX116" s="364"/>
      <c r="WGY116" s="364"/>
      <c r="WGZ116" s="364"/>
      <c r="WHA116" s="364"/>
      <c r="WHB116" s="364"/>
      <c r="WHC116" s="364"/>
      <c r="WHD116" s="364"/>
      <c r="WHE116" s="364"/>
      <c r="WHF116" s="364"/>
      <c r="WHG116" s="364"/>
      <c r="WHH116" s="364"/>
      <c r="WHI116" s="364"/>
      <c r="WHJ116" s="364"/>
      <c r="WHK116" s="364"/>
      <c r="WHL116" s="364"/>
      <c r="WHM116" s="364"/>
      <c r="WHN116" s="364"/>
      <c r="WHO116" s="364"/>
      <c r="WHP116" s="364"/>
      <c r="WHQ116" s="364"/>
      <c r="WHR116" s="364"/>
      <c r="WHS116" s="364"/>
      <c r="WHT116" s="364"/>
      <c r="WHU116" s="364"/>
      <c r="WHV116" s="364"/>
      <c r="WHW116" s="364"/>
      <c r="WHX116" s="364"/>
      <c r="WHY116" s="364"/>
      <c r="WHZ116" s="364"/>
      <c r="WIA116" s="364"/>
      <c r="WIB116" s="364"/>
      <c r="WIC116" s="364"/>
      <c r="WID116" s="364"/>
      <c r="WIE116" s="364"/>
      <c r="WIF116" s="364"/>
      <c r="WIG116" s="364"/>
      <c r="WIH116" s="364"/>
      <c r="WII116" s="364"/>
      <c r="WIJ116" s="364"/>
      <c r="WIK116" s="364"/>
      <c r="WIL116" s="364"/>
      <c r="WIM116" s="364"/>
      <c r="WIN116" s="364"/>
      <c r="WIO116" s="364"/>
      <c r="WIP116" s="364"/>
      <c r="WIQ116" s="364"/>
      <c r="WIR116" s="364"/>
      <c r="WIS116" s="364"/>
      <c r="WIT116" s="364"/>
      <c r="WIU116" s="364"/>
      <c r="WIV116" s="364"/>
      <c r="WIW116" s="364"/>
      <c r="WIX116" s="364"/>
      <c r="WIY116" s="364"/>
      <c r="WIZ116" s="364"/>
      <c r="WJA116" s="364"/>
      <c r="WJB116" s="364"/>
      <c r="WJC116" s="364"/>
      <c r="WJD116" s="364"/>
      <c r="WJE116" s="364"/>
      <c r="WJF116" s="364"/>
      <c r="WJG116" s="364"/>
      <c r="WJH116" s="364"/>
      <c r="WJI116" s="364"/>
      <c r="WJJ116" s="364"/>
      <c r="WJK116" s="364"/>
      <c r="WJL116" s="364"/>
      <c r="WJM116" s="364"/>
      <c r="WJN116" s="364"/>
      <c r="WJO116" s="364"/>
      <c r="WJP116" s="364"/>
      <c r="WJQ116" s="364"/>
      <c r="WJR116" s="364"/>
      <c r="WJS116" s="364"/>
      <c r="WJT116" s="364"/>
      <c r="WJU116" s="364"/>
      <c r="WJV116" s="364"/>
      <c r="WJW116" s="364"/>
      <c r="WJX116" s="364"/>
      <c r="WJY116" s="364"/>
      <c r="WJZ116" s="364"/>
      <c r="WKA116" s="364"/>
      <c r="WKB116" s="364"/>
      <c r="WKC116" s="364"/>
      <c r="WKD116" s="364"/>
      <c r="WKE116" s="364"/>
      <c r="WKF116" s="364"/>
      <c r="WKG116" s="364"/>
      <c r="WKH116" s="364"/>
      <c r="WKI116" s="364"/>
      <c r="WKJ116" s="364"/>
      <c r="WKK116" s="364"/>
      <c r="WKL116" s="364"/>
      <c r="WKM116" s="364"/>
      <c r="WKN116" s="364"/>
      <c r="WKO116" s="364"/>
      <c r="WKP116" s="364"/>
      <c r="WKQ116" s="364"/>
      <c r="WKR116" s="364"/>
      <c r="WKS116" s="364"/>
      <c r="WKT116" s="364"/>
      <c r="WKU116" s="364"/>
      <c r="WKV116" s="364"/>
      <c r="WKW116" s="364"/>
      <c r="WKX116" s="364"/>
      <c r="WKY116" s="364"/>
      <c r="WKZ116" s="364"/>
      <c r="WLA116" s="364"/>
      <c r="WLB116" s="364"/>
      <c r="WLC116" s="364"/>
      <c r="WLD116" s="364"/>
      <c r="WLE116" s="364"/>
      <c r="WLF116" s="364"/>
      <c r="WLG116" s="364"/>
      <c r="WLH116" s="364"/>
      <c r="WLI116" s="364"/>
      <c r="WLJ116" s="364"/>
      <c r="WLK116" s="364"/>
      <c r="WLL116" s="364"/>
      <c r="WLM116" s="364"/>
      <c r="WLN116" s="364"/>
      <c r="WLO116" s="364"/>
      <c r="WLP116" s="364"/>
      <c r="WLQ116" s="364"/>
      <c r="WLR116" s="364"/>
      <c r="WLS116" s="364"/>
      <c r="WLT116" s="364"/>
      <c r="WLU116" s="364"/>
      <c r="WLV116" s="364"/>
      <c r="WLW116" s="364"/>
      <c r="WLX116" s="364"/>
      <c r="WLY116" s="364"/>
      <c r="WLZ116" s="364"/>
      <c r="WMA116" s="364"/>
      <c r="WMB116" s="364"/>
      <c r="WMC116" s="364"/>
      <c r="WMD116" s="364"/>
      <c r="WME116" s="364"/>
      <c r="WMF116" s="364"/>
      <c r="WMG116" s="364"/>
      <c r="WMH116" s="364"/>
      <c r="WMI116" s="364"/>
      <c r="WMJ116" s="364"/>
      <c r="WMK116" s="364"/>
      <c r="WML116" s="364"/>
      <c r="WMM116" s="364"/>
      <c r="WMN116" s="364"/>
      <c r="WMO116" s="364"/>
      <c r="WMP116" s="364"/>
      <c r="WMQ116" s="364"/>
      <c r="WMR116" s="364"/>
      <c r="WMS116" s="364"/>
      <c r="WMT116" s="364"/>
      <c r="WMU116" s="364"/>
      <c r="WMV116" s="364"/>
      <c r="WMW116" s="364"/>
      <c r="WMX116" s="364"/>
      <c r="WMY116" s="364"/>
      <c r="WMZ116" s="364"/>
      <c r="WNA116" s="364"/>
      <c r="WNB116" s="364"/>
      <c r="WNC116" s="364"/>
      <c r="WND116" s="364"/>
      <c r="WNE116" s="364"/>
      <c r="WNF116" s="364"/>
      <c r="WNG116" s="364"/>
      <c r="WNH116" s="364"/>
      <c r="WNI116" s="364"/>
      <c r="WNJ116" s="364"/>
      <c r="WNK116" s="364"/>
      <c r="WNL116" s="364"/>
      <c r="WNM116" s="364"/>
      <c r="WNN116" s="364"/>
      <c r="WNO116" s="364"/>
      <c r="WNP116" s="364"/>
      <c r="WNQ116" s="364"/>
      <c r="WNR116" s="364"/>
      <c r="WNS116" s="364"/>
      <c r="WNT116" s="364"/>
      <c r="WNU116" s="364"/>
      <c r="WNV116" s="364"/>
      <c r="WNW116" s="364"/>
      <c r="WNX116" s="364"/>
      <c r="WNY116" s="364"/>
      <c r="WNZ116" s="364"/>
      <c r="WOA116" s="364"/>
      <c r="WOB116" s="364"/>
      <c r="WOC116" s="364"/>
      <c r="WOD116" s="364"/>
      <c r="WOE116" s="364"/>
      <c r="WOF116" s="364"/>
      <c r="WOG116" s="364"/>
      <c r="WOH116" s="364"/>
      <c r="WOI116" s="364"/>
      <c r="WOJ116" s="364"/>
      <c r="WOK116" s="364"/>
      <c r="WOL116" s="364"/>
      <c r="WOM116" s="364"/>
      <c r="WON116" s="364"/>
      <c r="WOO116" s="364"/>
      <c r="WOP116" s="364"/>
      <c r="WOQ116" s="364"/>
      <c r="WOR116" s="364"/>
      <c r="WOS116" s="364"/>
      <c r="WOT116" s="364"/>
      <c r="WOU116" s="364"/>
      <c r="WOV116" s="364"/>
      <c r="WOW116" s="364"/>
      <c r="WOX116" s="364"/>
      <c r="WOY116" s="364"/>
      <c r="WOZ116" s="364"/>
      <c r="WPA116" s="364"/>
      <c r="WPB116" s="364"/>
      <c r="WPC116" s="364"/>
      <c r="WPD116" s="364"/>
      <c r="WPE116" s="364"/>
      <c r="WPF116" s="364"/>
      <c r="WPG116" s="364"/>
      <c r="WPH116" s="364"/>
      <c r="WPI116" s="364"/>
      <c r="WPJ116" s="364"/>
      <c r="WPK116" s="364"/>
      <c r="WPL116" s="364"/>
      <c r="WPM116" s="364"/>
      <c r="WPN116" s="364"/>
      <c r="WPO116" s="364"/>
      <c r="WPP116" s="364"/>
      <c r="WPQ116" s="364"/>
      <c r="WPR116" s="364"/>
      <c r="WPS116" s="364"/>
      <c r="WPT116" s="364"/>
      <c r="WPU116" s="364"/>
      <c r="WPV116" s="364"/>
      <c r="WPW116" s="364"/>
      <c r="WPX116" s="364"/>
      <c r="WPY116" s="364"/>
      <c r="WPZ116" s="364"/>
      <c r="WQA116" s="364"/>
      <c r="WQB116" s="364"/>
      <c r="WQC116" s="364"/>
      <c r="WQD116" s="364"/>
      <c r="WQE116" s="364"/>
      <c r="WQF116" s="364"/>
      <c r="WQG116" s="364"/>
      <c r="WQH116" s="364"/>
      <c r="WQI116" s="364"/>
      <c r="WQJ116" s="364"/>
      <c r="WQK116" s="364"/>
      <c r="WQL116" s="364"/>
      <c r="WQM116" s="364"/>
      <c r="WQN116" s="364"/>
      <c r="WQO116" s="364"/>
      <c r="WQP116" s="364"/>
      <c r="WQQ116" s="364"/>
      <c r="WQR116" s="364"/>
      <c r="WQS116" s="364"/>
      <c r="WQT116" s="364"/>
      <c r="WQU116" s="364"/>
      <c r="WQV116" s="364"/>
      <c r="WQW116" s="364"/>
      <c r="WQX116" s="364"/>
      <c r="WQY116" s="364"/>
      <c r="WQZ116" s="364"/>
      <c r="WRA116" s="364"/>
      <c r="WRB116" s="364"/>
      <c r="WRC116" s="364"/>
      <c r="WRD116" s="364"/>
      <c r="WRE116" s="364"/>
      <c r="WRF116" s="364"/>
      <c r="WRG116" s="364"/>
      <c r="WRH116" s="364"/>
      <c r="WRI116" s="364"/>
      <c r="WRJ116" s="364"/>
      <c r="WRK116" s="364"/>
      <c r="WRL116" s="364"/>
      <c r="WRM116" s="364"/>
      <c r="WRN116" s="364"/>
      <c r="WRO116" s="364"/>
      <c r="WRP116" s="364"/>
      <c r="WRQ116" s="364"/>
      <c r="WRR116" s="364"/>
      <c r="WRS116" s="364"/>
      <c r="WRT116" s="364"/>
      <c r="WRU116" s="364"/>
      <c r="WRV116" s="364"/>
      <c r="WRW116" s="364"/>
      <c r="WRX116" s="364"/>
      <c r="WRY116" s="364"/>
      <c r="WRZ116" s="364"/>
      <c r="WSA116" s="364"/>
      <c r="WSB116" s="364"/>
      <c r="WSC116" s="364"/>
      <c r="WSD116" s="364"/>
      <c r="WSE116" s="364"/>
      <c r="WSF116" s="364"/>
      <c r="WSG116" s="364"/>
      <c r="WSH116" s="364"/>
      <c r="WSI116" s="364"/>
      <c r="WSJ116" s="364"/>
      <c r="WSK116" s="364"/>
      <c r="WSL116" s="364"/>
      <c r="WSM116" s="364"/>
      <c r="WSN116" s="364"/>
      <c r="WSO116" s="364"/>
      <c r="WSP116" s="364"/>
      <c r="WSQ116" s="364"/>
      <c r="WSR116" s="364"/>
      <c r="WSS116" s="364"/>
      <c r="WST116" s="364"/>
      <c r="WSU116" s="364"/>
      <c r="WSV116" s="364"/>
      <c r="WSW116" s="364"/>
      <c r="WSX116" s="364"/>
      <c r="WSY116" s="364"/>
      <c r="WSZ116" s="364"/>
      <c r="WTA116" s="364"/>
      <c r="WTB116" s="364"/>
      <c r="WTC116" s="364"/>
      <c r="WTD116" s="364"/>
      <c r="WTE116" s="364"/>
      <c r="WTF116" s="364"/>
      <c r="WTG116" s="364"/>
      <c r="WTH116" s="364"/>
      <c r="WTI116" s="364"/>
      <c r="WTJ116" s="364"/>
      <c r="WTK116" s="364"/>
      <c r="WTL116" s="364"/>
      <c r="WTM116" s="364"/>
      <c r="WTN116" s="364"/>
      <c r="WTO116" s="364"/>
      <c r="WTP116" s="364"/>
      <c r="WTQ116" s="364"/>
      <c r="WTR116" s="364"/>
      <c r="WTS116" s="364"/>
      <c r="WTT116" s="364"/>
      <c r="WTU116" s="364"/>
      <c r="WTV116" s="364"/>
      <c r="WTW116" s="364"/>
      <c r="WTX116" s="364"/>
      <c r="WTY116" s="364"/>
      <c r="WTZ116" s="364"/>
      <c r="WUA116" s="364"/>
      <c r="WUB116" s="364"/>
      <c r="WUC116" s="364"/>
      <c r="WUD116" s="364"/>
      <c r="WUE116" s="364"/>
      <c r="WUF116" s="364"/>
      <c r="WUG116" s="364"/>
      <c r="WUH116" s="364"/>
      <c r="WUI116" s="364"/>
      <c r="WUJ116" s="364"/>
      <c r="WUK116" s="364"/>
      <c r="WUL116" s="364"/>
      <c r="WUM116" s="364"/>
      <c r="WUN116" s="364"/>
      <c r="WUO116" s="364"/>
      <c r="WUP116" s="364"/>
      <c r="WUQ116" s="364"/>
      <c r="WUR116" s="364"/>
      <c r="WUS116" s="364"/>
      <c r="WUT116" s="364"/>
      <c r="WUU116" s="364"/>
      <c r="WUV116" s="364"/>
      <c r="WUW116" s="364"/>
      <c r="WUX116" s="364"/>
      <c r="WUY116" s="364"/>
      <c r="WUZ116" s="364"/>
      <c r="WVA116" s="364"/>
      <c r="WVB116" s="364"/>
      <c r="WVC116" s="364"/>
      <c r="WVD116" s="364"/>
      <c r="WVE116" s="364"/>
      <c r="WVF116" s="364"/>
      <c r="WVG116" s="364"/>
      <c r="WVH116" s="364"/>
      <c r="WVI116" s="364"/>
      <c r="WVJ116" s="364"/>
      <c r="WVK116" s="364"/>
      <c r="WVL116" s="364"/>
      <c r="WVM116" s="364"/>
      <c r="WVN116" s="364"/>
      <c r="WVO116" s="364"/>
      <c r="WVP116" s="364"/>
      <c r="WVQ116" s="364"/>
      <c r="WVR116" s="364"/>
      <c r="WVS116" s="364"/>
      <c r="WVT116" s="364"/>
      <c r="WVU116" s="364"/>
      <c r="WVV116" s="364"/>
      <c r="WVW116" s="364"/>
      <c r="WVX116" s="364"/>
      <c r="WVY116" s="364"/>
      <c r="WVZ116" s="364"/>
      <c r="WWA116" s="364"/>
      <c r="WWB116" s="364"/>
      <c r="WWC116" s="364"/>
      <c r="WWD116" s="364"/>
      <c r="WWE116" s="364"/>
      <c r="WWF116" s="364"/>
      <c r="WWG116" s="364"/>
      <c r="WWH116" s="364"/>
      <c r="WWI116" s="364"/>
      <c r="WWJ116" s="364"/>
      <c r="WWK116" s="364"/>
      <c r="WWL116" s="364"/>
      <c r="WWM116" s="364"/>
      <c r="WWN116" s="364"/>
      <c r="WWO116" s="364"/>
      <c r="WWP116" s="364"/>
      <c r="WWQ116" s="364"/>
      <c r="WWR116" s="364"/>
      <c r="WWS116" s="364"/>
      <c r="WWT116" s="364"/>
      <c r="WWU116" s="364"/>
      <c r="WWV116" s="364"/>
      <c r="WWW116" s="364"/>
      <c r="WWX116" s="364"/>
      <c r="WWY116" s="364"/>
      <c r="WWZ116" s="364"/>
      <c r="WXA116" s="364"/>
      <c r="WXB116" s="364"/>
      <c r="WXC116" s="364"/>
      <c r="WXD116" s="364"/>
      <c r="WXE116" s="364"/>
      <c r="WXF116" s="364"/>
      <c r="WXG116" s="364"/>
      <c r="WXH116" s="364"/>
      <c r="WXI116" s="364"/>
      <c r="WXJ116" s="364"/>
      <c r="WXK116" s="364"/>
      <c r="WXL116" s="364"/>
      <c r="WXM116" s="364"/>
      <c r="WXN116" s="364"/>
      <c r="WXO116" s="364"/>
      <c r="WXP116" s="364"/>
      <c r="WXQ116" s="364"/>
      <c r="WXR116" s="364"/>
      <c r="WXS116" s="364"/>
      <c r="WXT116" s="364"/>
      <c r="WXU116" s="364"/>
      <c r="WXV116" s="364"/>
      <c r="WXW116" s="364"/>
      <c r="WXX116" s="364"/>
      <c r="WXY116" s="364"/>
      <c r="WXZ116" s="364"/>
      <c r="WYA116" s="364"/>
      <c r="WYB116" s="364"/>
      <c r="WYC116" s="364"/>
      <c r="WYD116" s="364"/>
      <c r="WYE116" s="364"/>
      <c r="WYF116" s="364"/>
      <c r="WYG116" s="364"/>
      <c r="WYH116" s="364"/>
      <c r="WYI116" s="364"/>
      <c r="WYJ116" s="364"/>
      <c r="WYK116" s="364"/>
      <c r="WYL116" s="364"/>
      <c r="WYM116" s="364"/>
      <c r="WYN116" s="364"/>
      <c r="WYO116" s="364"/>
      <c r="WYP116" s="364"/>
      <c r="WYQ116" s="364"/>
      <c r="WYR116" s="364"/>
      <c r="WYS116" s="364"/>
      <c r="WYT116" s="364"/>
      <c r="WYU116" s="364"/>
      <c r="WYV116" s="364"/>
      <c r="WYW116" s="364"/>
      <c r="WYX116" s="364"/>
      <c r="WYY116" s="364"/>
      <c r="WYZ116" s="364"/>
      <c r="WZA116" s="364"/>
      <c r="WZB116" s="364"/>
      <c r="WZC116" s="364"/>
      <c r="WZD116" s="364"/>
      <c r="WZE116" s="364"/>
      <c r="WZF116" s="364"/>
      <c r="WZG116" s="364"/>
      <c r="WZH116" s="364"/>
      <c r="WZI116" s="364"/>
      <c r="WZJ116" s="364"/>
      <c r="WZK116" s="364"/>
      <c r="WZL116" s="364"/>
      <c r="WZM116" s="364"/>
      <c r="WZN116" s="364"/>
      <c r="WZO116" s="364"/>
      <c r="WZP116" s="364"/>
      <c r="WZQ116" s="364"/>
      <c r="WZR116" s="364"/>
      <c r="WZS116" s="364"/>
      <c r="WZT116" s="364"/>
      <c r="WZU116" s="364"/>
      <c r="WZV116" s="364"/>
      <c r="WZW116" s="364"/>
      <c r="WZX116" s="364"/>
      <c r="WZY116" s="364"/>
      <c r="WZZ116" s="364"/>
      <c r="XAA116" s="364"/>
      <c r="XAB116" s="364"/>
      <c r="XAC116" s="364"/>
      <c r="XAD116" s="364"/>
      <c r="XAE116" s="364"/>
      <c r="XAF116" s="364"/>
      <c r="XAG116" s="364"/>
      <c r="XAH116" s="364"/>
      <c r="XAI116" s="364"/>
      <c r="XAJ116" s="364"/>
      <c r="XAK116" s="364"/>
      <c r="XAL116" s="364"/>
      <c r="XAM116" s="364"/>
      <c r="XAN116" s="364"/>
      <c r="XAO116" s="364"/>
      <c r="XAP116" s="364"/>
      <c r="XAQ116" s="364"/>
      <c r="XAR116" s="364"/>
      <c r="XAS116" s="364"/>
      <c r="XAT116" s="364"/>
      <c r="XAU116" s="364"/>
      <c r="XAV116" s="364"/>
      <c r="XAW116" s="364"/>
      <c r="XAX116" s="364"/>
      <c r="XAY116" s="364"/>
      <c r="XAZ116" s="364"/>
      <c r="XBA116" s="364"/>
      <c r="XBB116" s="364"/>
      <c r="XBC116" s="364"/>
      <c r="XBD116" s="364"/>
      <c r="XBE116" s="364"/>
    </row>
    <row r="117" spans="1:16281" s="355" customFormat="1" x14ac:dyDescent="0.25">
      <c r="A117" s="269"/>
      <c r="B117" s="364"/>
      <c r="C117" s="413"/>
      <c r="D117" s="364"/>
      <c r="E117" s="364"/>
      <c r="F117" s="364"/>
      <c r="G117" s="364"/>
      <c r="H117" s="364"/>
      <c r="I117" s="364"/>
      <c r="J117" s="364"/>
      <c r="K117" s="364"/>
      <c r="L117" s="364"/>
      <c r="M117" s="364"/>
      <c r="N117" s="364"/>
      <c r="O117" s="364"/>
      <c r="P117" s="364"/>
      <c r="Q117" s="364"/>
      <c r="R117" s="364"/>
      <c r="S117" s="364"/>
      <c r="T117" s="364"/>
      <c r="U117" s="364"/>
      <c r="V117" s="364"/>
      <c r="W117" s="364"/>
      <c r="X117" s="364"/>
      <c r="Y117" s="364"/>
      <c r="Z117" s="364"/>
      <c r="AA117" s="364"/>
      <c r="AB117" s="364"/>
      <c r="AC117" s="364"/>
      <c r="AD117" s="364"/>
      <c r="AE117" s="364"/>
      <c r="AF117" s="364"/>
      <c r="AG117" s="364"/>
      <c r="AH117" s="364"/>
      <c r="AI117" s="364"/>
      <c r="AJ117" s="364"/>
      <c r="AK117" s="364"/>
      <c r="AL117" s="364"/>
      <c r="AM117" s="364"/>
      <c r="AN117" s="364"/>
      <c r="AO117" s="364"/>
      <c r="AP117" s="364"/>
      <c r="AQ117" s="364"/>
      <c r="AR117" s="364"/>
      <c r="AS117" s="364"/>
      <c r="AT117" s="364"/>
      <c r="AU117" s="364"/>
      <c r="AV117" s="364"/>
      <c r="AW117" s="364"/>
      <c r="AX117" s="364"/>
      <c r="AY117" s="364"/>
      <c r="AZ117" s="364"/>
      <c r="BA117" s="364"/>
      <c r="BB117" s="364"/>
      <c r="BC117" s="364"/>
      <c r="BD117" s="364"/>
      <c r="BE117" s="364"/>
      <c r="BF117" s="364"/>
      <c r="BG117" s="364"/>
      <c r="BH117" s="364"/>
      <c r="BI117" s="364"/>
      <c r="BJ117" s="364"/>
      <c r="BK117" s="364"/>
      <c r="BL117" s="364"/>
      <c r="BM117" s="364"/>
      <c r="BN117" s="364"/>
      <c r="BO117" s="364"/>
      <c r="BP117" s="364"/>
      <c r="BQ117" s="364"/>
      <c r="BR117" s="364"/>
      <c r="BS117" s="364"/>
      <c r="BT117" s="364"/>
      <c r="BU117" s="364"/>
      <c r="BV117" s="364"/>
      <c r="BW117" s="364"/>
      <c r="BX117" s="364"/>
      <c r="BY117" s="364"/>
      <c r="BZ117" s="364"/>
      <c r="CA117" s="364"/>
      <c r="CB117" s="364"/>
      <c r="CC117" s="364"/>
      <c r="CD117" s="364"/>
      <c r="CE117" s="364"/>
      <c r="CF117" s="364"/>
      <c r="CG117" s="364"/>
      <c r="CH117" s="364"/>
      <c r="CI117" s="364"/>
      <c r="CJ117" s="364"/>
      <c r="CK117" s="364"/>
      <c r="CL117" s="364"/>
      <c r="CM117" s="364"/>
      <c r="CN117" s="364"/>
      <c r="CO117" s="364"/>
      <c r="CP117" s="364"/>
      <c r="CQ117" s="364"/>
      <c r="CR117" s="364"/>
      <c r="CS117" s="364"/>
      <c r="CT117" s="364"/>
      <c r="CU117" s="364"/>
      <c r="CV117" s="364"/>
      <c r="CW117" s="364"/>
      <c r="CX117" s="364"/>
      <c r="CY117" s="364"/>
      <c r="CZ117" s="364"/>
      <c r="DA117" s="364"/>
      <c r="DB117" s="364"/>
      <c r="DC117" s="364"/>
      <c r="DD117" s="364"/>
      <c r="DE117" s="364"/>
      <c r="DF117" s="364"/>
      <c r="DG117" s="364"/>
      <c r="DH117" s="364"/>
      <c r="DI117" s="364"/>
      <c r="DJ117" s="364"/>
      <c r="DK117" s="364"/>
      <c r="DL117" s="364"/>
      <c r="DM117" s="364"/>
      <c r="DN117" s="364"/>
      <c r="DO117" s="364"/>
      <c r="DP117" s="364"/>
      <c r="DQ117" s="364"/>
      <c r="DR117" s="364"/>
      <c r="DS117" s="364"/>
      <c r="DT117" s="364"/>
      <c r="DU117" s="364"/>
      <c r="DV117" s="364"/>
      <c r="DW117" s="364"/>
      <c r="DX117" s="364"/>
      <c r="DY117" s="364"/>
      <c r="DZ117" s="364"/>
      <c r="EA117" s="364"/>
      <c r="EB117" s="364"/>
      <c r="EC117" s="364"/>
      <c r="ED117" s="364"/>
      <c r="EE117" s="364"/>
      <c r="EF117" s="364"/>
      <c r="EG117" s="364"/>
      <c r="EH117" s="364"/>
      <c r="EI117" s="364"/>
      <c r="EJ117" s="364"/>
      <c r="EK117" s="364"/>
      <c r="EL117" s="364"/>
      <c r="EM117" s="364"/>
      <c r="EN117" s="364"/>
      <c r="EO117" s="364"/>
      <c r="EP117" s="364"/>
      <c r="EQ117" s="364"/>
      <c r="ER117" s="364"/>
      <c r="ES117" s="364"/>
      <c r="ET117" s="364"/>
      <c r="EU117" s="364"/>
      <c r="EV117" s="364"/>
      <c r="EW117" s="364"/>
      <c r="EX117" s="364"/>
      <c r="EY117" s="364"/>
      <c r="EZ117" s="364"/>
      <c r="FA117" s="364"/>
      <c r="FB117" s="364"/>
      <c r="FC117" s="364"/>
      <c r="FD117" s="364"/>
      <c r="FE117" s="364"/>
      <c r="FF117" s="364"/>
      <c r="FG117" s="364"/>
      <c r="FH117" s="364"/>
      <c r="FI117" s="364"/>
      <c r="FJ117" s="364"/>
      <c r="FK117" s="364"/>
      <c r="FL117" s="364"/>
      <c r="FM117" s="364"/>
      <c r="FN117" s="364"/>
      <c r="FO117" s="364"/>
      <c r="FP117" s="364"/>
      <c r="FQ117" s="364"/>
      <c r="FR117" s="364"/>
      <c r="FS117" s="364"/>
      <c r="FT117" s="364"/>
      <c r="FU117" s="364"/>
      <c r="FV117" s="364"/>
      <c r="FW117" s="364"/>
      <c r="FX117" s="364"/>
      <c r="FY117" s="364"/>
      <c r="FZ117" s="364"/>
      <c r="GA117" s="364"/>
      <c r="GB117" s="364"/>
      <c r="GC117" s="364"/>
      <c r="GD117" s="364"/>
      <c r="GE117" s="364"/>
      <c r="GF117" s="364"/>
      <c r="GG117" s="364"/>
      <c r="GH117" s="364"/>
      <c r="GI117" s="364"/>
      <c r="GJ117" s="364"/>
      <c r="GK117" s="364"/>
      <c r="GL117" s="364"/>
      <c r="GM117" s="364"/>
      <c r="GN117" s="364"/>
      <c r="GO117" s="364"/>
      <c r="GP117" s="364"/>
      <c r="GQ117" s="364"/>
      <c r="GR117" s="364"/>
      <c r="GS117" s="364"/>
      <c r="GT117" s="364"/>
      <c r="GU117" s="364"/>
      <c r="GV117" s="364"/>
      <c r="GW117" s="364"/>
      <c r="GX117" s="364"/>
      <c r="GY117" s="364"/>
      <c r="GZ117" s="364"/>
      <c r="HA117" s="364"/>
      <c r="HB117" s="364"/>
      <c r="HC117" s="364"/>
      <c r="HD117" s="364"/>
      <c r="HE117" s="364"/>
      <c r="HF117" s="364"/>
      <c r="HG117" s="364"/>
      <c r="HH117" s="364"/>
      <c r="HI117" s="364"/>
      <c r="HJ117" s="364"/>
      <c r="HK117" s="364"/>
      <c r="HL117" s="364"/>
      <c r="HM117" s="364"/>
      <c r="HN117" s="364"/>
      <c r="HO117" s="364"/>
      <c r="HP117" s="364"/>
      <c r="HQ117" s="364"/>
      <c r="HR117" s="364"/>
      <c r="HS117" s="364"/>
      <c r="HT117" s="364"/>
      <c r="HU117" s="364"/>
      <c r="HV117" s="364"/>
      <c r="HW117" s="364"/>
      <c r="HX117" s="364"/>
      <c r="HY117" s="364"/>
      <c r="HZ117" s="364"/>
      <c r="IA117" s="364"/>
      <c r="IB117" s="364"/>
      <c r="IC117" s="364"/>
      <c r="ID117" s="364"/>
      <c r="IE117" s="364"/>
      <c r="IF117" s="364"/>
      <c r="IG117" s="364"/>
      <c r="IH117" s="364"/>
      <c r="II117" s="364"/>
      <c r="IJ117" s="364"/>
      <c r="IK117" s="364"/>
      <c r="IL117" s="364"/>
      <c r="IM117" s="364"/>
      <c r="IN117" s="364"/>
      <c r="IO117" s="364"/>
      <c r="IP117" s="364"/>
      <c r="IQ117" s="364"/>
      <c r="IR117" s="364"/>
      <c r="IS117" s="364"/>
      <c r="IT117" s="364"/>
      <c r="IU117" s="364"/>
      <c r="IV117" s="364"/>
      <c r="IW117" s="364"/>
      <c r="IX117" s="364"/>
      <c r="IY117" s="364"/>
      <c r="IZ117" s="364"/>
      <c r="JA117" s="364"/>
      <c r="JB117" s="364"/>
      <c r="JC117" s="364"/>
      <c r="JD117" s="364"/>
      <c r="JE117" s="364"/>
      <c r="JF117" s="364"/>
      <c r="JG117" s="364"/>
      <c r="JH117" s="364"/>
      <c r="JI117" s="364"/>
      <c r="JJ117" s="364"/>
      <c r="JK117" s="364"/>
      <c r="JL117" s="364"/>
      <c r="JM117" s="364"/>
      <c r="JN117" s="364"/>
      <c r="JO117" s="364"/>
      <c r="JP117" s="364"/>
      <c r="JQ117" s="364"/>
      <c r="JR117" s="364"/>
      <c r="JS117" s="364"/>
      <c r="JT117" s="364"/>
      <c r="JU117" s="364"/>
      <c r="JV117" s="364"/>
      <c r="JW117" s="364"/>
      <c r="JX117" s="364"/>
      <c r="JY117" s="364"/>
      <c r="JZ117" s="364"/>
      <c r="KA117" s="364"/>
      <c r="KB117" s="364"/>
      <c r="KC117" s="364"/>
      <c r="KD117" s="364"/>
      <c r="KE117" s="364"/>
      <c r="KF117" s="364"/>
      <c r="KG117" s="364"/>
      <c r="KH117" s="364"/>
      <c r="KI117" s="364"/>
      <c r="KJ117" s="364"/>
      <c r="KK117" s="364"/>
      <c r="KL117" s="364"/>
      <c r="KM117" s="364"/>
      <c r="KN117" s="364"/>
      <c r="KO117" s="364"/>
      <c r="KP117" s="364"/>
      <c r="KQ117" s="364"/>
      <c r="KR117" s="364"/>
      <c r="KS117" s="364"/>
      <c r="KT117" s="364"/>
      <c r="KU117" s="364"/>
      <c r="KV117" s="364"/>
      <c r="KW117" s="364"/>
      <c r="KX117" s="364"/>
      <c r="KY117" s="364"/>
      <c r="KZ117" s="364"/>
      <c r="LA117" s="364"/>
      <c r="LB117" s="364"/>
      <c r="LC117" s="364"/>
      <c r="LD117" s="364"/>
      <c r="LE117" s="364"/>
      <c r="LF117" s="364"/>
      <c r="LG117" s="364"/>
      <c r="LH117" s="364"/>
      <c r="LI117" s="364"/>
      <c r="LJ117" s="364"/>
      <c r="LK117" s="364"/>
      <c r="LL117" s="364"/>
      <c r="LM117" s="364"/>
      <c r="LN117" s="364"/>
      <c r="LO117" s="364"/>
      <c r="LP117" s="364"/>
      <c r="LQ117" s="364"/>
      <c r="LR117" s="364"/>
      <c r="LS117" s="364"/>
      <c r="LT117" s="364"/>
      <c r="LU117" s="364"/>
      <c r="LV117" s="364"/>
      <c r="LW117" s="364"/>
      <c r="LX117" s="364"/>
      <c r="LY117" s="364"/>
      <c r="LZ117" s="364"/>
      <c r="MA117" s="364"/>
      <c r="MB117" s="364"/>
      <c r="MC117" s="364"/>
      <c r="MD117" s="364"/>
      <c r="ME117" s="364"/>
      <c r="MF117" s="364"/>
      <c r="MG117" s="364"/>
      <c r="MH117" s="364"/>
      <c r="MI117" s="364"/>
      <c r="MJ117" s="364"/>
      <c r="MK117" s="364"/>
      <c r="ML117" s="364"/>
      <c r="MM117" s="364"/>
      <c r="MN117" s="364"/>
      <c r="MO117" s="364"/>
      <c r="MP117" s="364"/>
      <c r="MQ117" s="364"/>
      <c r="MR117" s="364"/>
      <c r="MS117" s="364"/>
      <c r="MT117" s="364"/>
      <c r="MU117" s="364"/>
      <c r="MV117" s="364"/>
      <c r="MW117" s="364"/>
      <c r="MX117" s="364"/>
      <c r="MY117" s="364"/>
      <c r="MZ117" s="364"/>
      <c r="NA117" s="364"/>
      <c r="NB117" s="364"/>
      <c r="NC117" s="364"/>
      <c r="ND117" s="364"/>
      <c r="NE117" s="364"/>
      <c r="NF117" s="364"/>
      <c r="NG117" s="364"/>
      <c r="NH117" s="364"/>
      <c r="NI117" s="364"/>
      <c r="NJ117" s="364"/>
      <c r="NK117" s="364"/>
      <c r="NL117" s="364"/>
      <c r="NM117" s="364"/>
      <c r="NN117" s="364"/>
      <c r="NO117" s="364"/>
      <c r="NP117" s="364"/>
      <c r="NQ117" s="364"/>
      <c r="NR117" s="364"/>
      <c r="NS117" s="364"/>
      <c r="NT117" s="364"/>
      <c r="NU117" s="364"/>
      <c r="NV117" s="364"/>
      <c r="NW117" s="364"/>
      <c r="NX117" s="364"/>
      <c r="NY117" s="364"/>
      <c r="NZ117" s="364"/>
      <c r="OA117" s="364"/>
      <c r="OB117" s="364"/>
      <c r="OC117" s="364"/>
      <c r="OD117" s="364"/>
      <c r="OE117" s="364"/>
      <c r="OF117" s="364"/>
      <c r="OG117" s="364"/>
      <c r="OH117" s="364"/>
      <c r="OI117" s="364"/>
      <c r="OJ117" s="364"/>
      <c r="OK117" s="364"/>
      <c r="OL117" s="364"/>
      <c r="OM117" s="364"/>
      <c r="ON117" s="364"/>
      <c r="OO117" s="364"/>
      <c r="OP117" s="364"/>
      <c r="OQ117" s="364"/>
      <c r="OR117" s="364"/>
      <c r="OS117" s="364"/>
      <c r="OT117" s="364"/>
      <c r="OU117" s="364"/>
      <c r="OV117" s="364"/>
      <c r="OW117" s="364"/>
      <c r="OX117" s="364"/>
      <c r="OY117" s="364"/>
      <c r="OZ117" s="364"/>
      <c r="PA117" s="364"/>
      <c r="PB117" s="364"/>
      <c r="PC117" s="364"/>
      <c r="PD117" s="364"/>
      <c r="PE117" s="364"/>
      <c r="PF117" s="364"/>
      <c r="PG117" s="364"/>
      <c r="PH117" s="364"/>
      <c r="PI117" s="364"/>
      <c r="PJ117" s="364"/>
      <c r="PK117" s="364"/>
      <c r="PL117" s="364"/>
      <c r="PM117" s="364"/>
      <c r="PN117" s="364"/>
      <c r="PO117" s="364"/>
      <c r="PP117" s="364"/>
      <c r="PQ117" s="364"/>
      <c r="PR117" s="364"/>
      <c r="PS117" s="364"/>
      <c r="PT117" s="364"/>
      <c r="PU117" s="364"/>
      <c r="PV117" s="364"/>
      <c r="PW117" s="364"/>
      <c r="PX117" s="364"/>
      <c r="PY117" s="364"/>
      <c r="PZ117" s="364"/>
      <c r="QA117" s="364"/>
      <c r="QB117" s="364"/>
      <c r="QC117" s="364"/>
      <c r="QD117" s="364"/>
      <c r="QE117" s="364"/>
      <c r="QF117" s="364"/>
      <c r="QG117" s="364"/>
      <c r="QH117" s="364"/>
      <c r="QI117" s="364"/>
      <c r="QJ117" s="364"/>
      <c r="QK117" s="364"/>
      <c r="QL117" s="364"/>
      <c r="QM117" s="364"/>
      <c r="QN117" s="364"/>
      <c r="QO117" s="364"/>
      <c r="QP117" s="364"/>
      <c r="QQ117" s="364"/>
      <c r="QR117" s="364"/>
      <c r="QS117" s="364"/>
      <c r="QT117" s="364"/>
      <c r="QU117" s="364"/>
      <c r="QV117" s="364"/>
      <c r="QW117" s="364"/>
      <c r="QX117" s="364"/>
      <c r="QY117" s="364"/>
      <c r="QZ117" s="364"/>
      <c r="RA117" s="364"/>
      <c r="RB117" s="364"/>
      <c r="RC117" s="364"/>
      <c r="RD117" s="364"/>
      <c r="RE117" s="364"/>
      <c r="RF117" s="364"/>
      <c r="RG117" s="364"/>
      <c r="RH117" s="364"/>
      <c r="RI117" s="364"/>
      <c r="RJ117" s="364"/>
      <c r="RK117" s="364"/>
      <c r="RL117" s="364"/>
      <c r="RM117" s="364"/>
      <c r="RN117" s="364"/>
      <c r="RO117" s="364"/>
      <c r="RP117" s="364"/>
      <c r="RQ117" s="364"/>
      <c r="RR117" s="364"/>
      <c r="RS117" s="364"/>
      <c r="RT117" s="364"/>
      <c r="RU117" s="364"/>
      <c r="RV117" s="364"/>
      <c r="RW117" s="364"/>
      <c r="RX117" s="364"/>
      <c r="RY117" s="364"/>
      <c r="RZ117" s="364"/>
      <c r="SA117" s="364"/>
      <c r="SB117" s="364"/>
      <c r="SC117" s="364"/>
      <c r="SD117" s="364"/>
      <c r="SE117" s="364"/>
      <c r="SF117" s="364"/>
      <c r="SG117" s="364"/>
      <c r="SH117" s="364"/>
      <c r="SI117" s="364"/>
      <c r="SJ117" s="364"/>
      <c r="SK117" s="364"/>
      <c r="SL117" s="364"/>
      <c r="SM117" s="364"/>
      <c r="SN117" s="364"/>
      <c r="SO117" s="364"/>
      <c r="SP117" s="364"/>
      <c r="SQ117" s="364"/>
      <c r="SR117" s="364"/>
      <c r="SS117" s="364"/>
      <c r="ST117" s="364"/>
      <c r="SU117" s="364"/>
      <c r="SV117" s="364"/>
      <c r="SW117" s="364"/>
      <c r="SX117" s="364"/>
      <c r="SY117" s="364"/>
      <c r="SZ117" s="364"/>
      <c r="TA117" s="364"/>
      <c r="TB117" s="364"/>
      <c r="TC117" s="364"/>
      <c r="TD117" s="364"/>
      <c r="TE117" s="364"/>
      <c r="TF117" s="364"/>
      <c r="TG117" s="364"/>
      <c r="TH117" s="364"/>
      <c r="TI117" s="364"/>
      <c r="TJ117" s="364"/>
      <c r="TK117" s="364"/>
      <c r="TL117" s="364"/>
      <c r="TM117" s="364"/>
      <c r="TN117" s="364"/>
      <c r="TO117" s="364"/>
      <c r="TP117" s="364"/>
      <c r="TQ117" s="364"/>
      <c r="TR117" s="364"/>
      <c r="TS117" s="364"/>
      <c r="TT117" s="364"/>
      <c r="TU117" s="364"/>
      <c r="TV117" s="364"/>
      <c r="TW117" s="364"/>
      <c r="TX117" s="364"/>
      <c r="TY117" s="364"/>
      <c r="TZ117" s="364"/>
      <c r="UA117" s="364"/>
      <c r="UB117" s="364"/>
      <c r="UC117" s="364"/>
      <c r="UD117" s="364"/>
      <c r="UE117" s="364"/>
      <c r="UF117" s="364"/>
      <c r="UG117" s="364"/>
      <c r="UH117" s="364"/>
      <c r="UI117" s="364"/>
      <c r="UJ117" s="364"/>
      <c r="UK117" s="364"/>
      <c r="UL117" s="364"/>
      <c r="UM117" s="364"/>
      <c r="UN117" s="364"/>
      <c r="UO117" s="364"/>
      <c r="UP117" s="364"/>
      <c r="UQ117" s="364"/>
      <c r="UR117" s="364"/>
      <c r="US117" s="364"/>
      <c r="UT117" s="364"/>
      <c r="UU117" s="364"/>
      <c r="UV117" s="364"/>
      <c r="UW117" s="364"/>
      <c r="UX117" s="364"/>
      <c r="UY117" s="364"/>
      <c r="UZ117" s="364"/>
      <c r="VA117" s="364"/>
      <c r="VB117" s="364"/>
      <c r="VC117" s="364"/>
      <c r="VD117" s="364"/>
      <c r="VE117" s="364"/>
      <c r="VF117" s="364"/>
      <c r="VG117" s="364"/>
      <c r="VH117" s="364"/>
      <c r="VI117" s="364"/>
      <c r="VJ117" s="364"/>
      <c r="VK117" s="364"/>
      <c r="VL117" s="364"/>
      <c r="VM117" s="364"/>
      <c r="VN117" s="364"/>
      <c r="VO117" s="364"/>
      <c r="VP117" s="364"/>
      <c r="VQ117" s="364"/>
      <c r="VR117" s="364"/>
      <c r="VS117" s="364"/>
      <c r="VT117" s="364"/>
      <c r="VU117" s="364"/>
      <c r="VV117" s="364"/>
      <c r="VW117" s="364"/>
      <c r="VX117" s="364"/>
      <c r="VY117" s="364"/>
      <c r="VZ117" s="364"/>
      <c r="WA117" s="364"/>
      <c r="WB117" s="364"/>
      <c r="WC117" s="364"/>
      <c r="WD117" s="364"/>
      <c r="WE117" s="364"/>
      <c r="WF117" s="364"/>
      <c r="WG117" s="364"/>
      <c r="WH117" s="364"/>
      <c r="WI117" s="364"/>
      <c r="WJ117" s="364"/>
      <c r="WK117" s="364"/>
      <c r="WL117" s="364"/>
      <c r="WM117" s="364"/>
      <c r="WN117" s="364"/>
      <c r="WO117" s="364"/>
      <c r="WP117" s="364"/>
      <c r="WQ117" s="364"/>
      <c r="WR117" s="364"/>
      <c r="WS117" s="364"/>
      <c r="WT117" s="364"/>
      <c r="WU117" s="364"/>
      <c r="WV117" s="364"/>
      <c r="WW117" s="364"/>
      <c r="WX117" s="364"/>
      <c r="WY117" s="364"/>
      <c r="WZ117" s="364"/>
      <c r="XA117" s="364"/>
      <c r="XB117" s="364"/>
      <c r="XC117" s="364"/>
      <c r="XD117" s="364"/>
      <c r="XE117" s="364"/>
      <c r="XF117" s="364"/>
      <c r="XG117" s="364"/>
      <c r="XH117" s="364"/>
      <c r="XI117" s="364"/>
      <c r="XJ117" s="364"/>
      <c r="XK117" s="364"/>
      <c r="XL117" s="364"/>
      <c r="XM117" s="364"/>
      <c r="XN117" s="364"/>
      <c r="XO117" s="364"/>
      <c r="XP117" s="364"/>
      <c r="XQ117" s="364"/>
      <c r="XR117" s="364"/>
      <c r="XS117" s="364"/>
      <c r="XT117" s="364"/>
      <c r="XU117" s="364"/>
      <c r="XV117" s="364"/>
      <c r="XW117" s="364"/>
      <c r="XX117" s="364"/>
      <c r="XY117" s="364"/>
      <c r="XZ117" s="364"/>
      <c r="YA117" s="364"/>
      <c r="YB117" s="364"/>
      <c r="YC117" s="364"/>
      <c r="YD117" s="364"/>
      <c r="YE117" s="364"/>
      <c r="YF117" s="364"/>
      <c r="YG117" s="364"/>
      <c r="YH117" s="364"/>
      <c r="YI117" s="364"/>
      <c r="YJ117" s="364"/>
      <c r="YK117" s="364"/>
      <c r="YL117" s="364"/>
      <c r="YM117" s="364"/>
      <c r="YN117" s="364"/>
      <c r="YO117" s="364"/>
      <c r="YP117" s="364"/>
      <c r="YQ117" s="364"/>
      <c r="YR117" s="364"/>
      <c r="YS117" s="364"/>
      <c r="YT117" s="364"/>
      <c r="YU117" s="364"/>
      <c r="YV117" s="364"/>
      <c r="YW117" s="364"/>
      <c r="YX117" s="364"/>
      <c r="YY117" s="364"/>
      <c r="YZ117" s="364"/>
      <c r="ZA117" s="364"/>
      <c r="ZB117" s="364"/>
      <c r="ZC117" s="364"/>
      <c r="ZD117" s="364"/>
      <c r="ZE117" s="364"/>
      <c r="ZF117" s="364"/>
      <c r="ZG117" s="364"/>
      <c r="ZH117" s="364"/>
      <c r="ZI117" s="364"/>
      <c r="ZJ117" s="364"/>
      <c r="ZK117" s="364"/>
      <c r="ZL117" s="364"/>
      <c r="ZM117" s="364"/>
      <c r="ZN117" s="364"/>
      <c r="ZO117" s="364"/>
      <c r="ZP117" s="364"/>
      <c r="ZQ117" s="364"/>
      <c r="ZR117" s="364"/>
      <c r="ZS117" s="364"/>
      <c r="ZT117" s="364"/>
      <c r="ZU117" s="364"/>
      <c r="ZV117" s="364"/>
      <c r="ZW117" s="364"/>
      <c r="ZX117" s="364"/>
      <c r="ZY117" s="364"/>
      <c r="ZZ117" s="364"/>
      <c r="AAA117" s="364"/>
      <c r="AAB117" s="364"/>
      <c r="AAC117" s="364"/>
      <c r="AAD117" s="364"/>
      <c r="AAE117" s="364"/>
      <c r="AAF117" s="364"/>
      <c r="AAG117" s="364"/>
      <c r="AAH117" s="364"/>
      <c r="AAI117" s="364"/>
      <c r="AAJ117" s="364"/>
      <c r="AAK117" s="364"/>
      <c r="AAL117" s="364"/>
      <c r="AAM117" s="364"/>
      <c r="AAN117" s="364"/>
      <c r="AAO117" s="364"/>
      <c r="AAP117" s="364"/>
      <c r="AAQ117" s="364"/>
      <c r="AAR117" s="364"/>
      <c r="AAS117" s="364"/>
      <c r="AAT117" s="364"/>
      <c r="AAU117" s="364"/>
      <c r="AAV117" s="364"/>
      <c r="AAW117" s="364"/>
      <c r="AAX117" s="364"/>
      <c r="AAY117" s="364"/>
      <c r="AAZ117" s="364"/>
      <c r="ABA117" s="364"/>
      <c r="ABB117" s="364"/>
      <c r="ABC117" s="364"/>
      <c r="ABD117" s="364"/>
      <c r="ABE117" s="364"/>
      <c r="ABF117" s="364"/>
      <c r="ABG117" s="364"/>
      <c r="ABH117" s="364"/>
      <c r="ABI117" s="364"/>
      <c r="ABJ117" s="364"/>
      <c r="ABK117" s="364"/>
      <c r="ABL117" s="364"/>
      <c r="ABM117" s="364"/>
      <c r="ABN117" s="364"/>
      <c r="ABO117" s="364"/>
      <c r="ABP117" s="364"/>
      <c r="ABQ117" s="364"/>
      <c r="ABR117" s="364"/>
      <c r="ABS117" s="364"/>
      <c r="ABT117" s="364"/>
      <c r="ABU117" s="364"/>
      <c r="ABV117" s="364"/>
      <c r="ABW117" s="364"/>
      <c r="ABX117" s="364"/>
      <c r="ABY117" s="364"/>
      <c r="ABZ117" s="364"/>
      <c r="ACA117" s="364"/>
      <c r="ACB117" s="364"/>
      <c r="ACC117" s="364"/>
      <c r="ACD117" s="364"/>
      <c r="ACE117" s="364"/>
      <c r="ACF117" s="364"/>
      <c r="ACG117" s="364"/>
      <c r="ACH117" s="364"/>
      <c r="ACI117" s="364"/>
      <c r="ACJ117" s="364"/>
      <c r="ACK117" s="364"/>
      <c r="ACL117" s="364"/>
      <c r="ACM117" s="364"/>
      <c r="ACN117" s="364"/>
      <c r="ACO117" s="364"/>
      <c r="ACP117" s="364"/>
      <c r="ACQ117" s="364"/>
      <c r="ACR117" s="364"/>
      <c r="ACS117" s="364"/>
      <c r="ACT117" s="364"/>
      <c r="ACU117" s="364"/>
      <c r="ACV117" s="364"/>
      <c r="ACW117" s="364"/>
      <c r="ACX117" s="364"/>
      <c r="ACY117" s="364"/>
      <c r="ACZ117" s="364"/>
      <c r="ADA117" s="364"/>
      <c r="ADB117" s="364"/>
      <c r="ADC117" s="364"/>
      <c r="ADD117" s="364"/>
      <c r="ADE117" s="364"/>
      <c r="ADF117" s="364"/>
      <c r="ADG117" s="364"/>
      <c r="ADH117" s="364"/>
      <c r="ADI117" s="364"/>
      <c r="ADJ117" s="364"/>
      <c r="ADK117" s="364"/>
      <c r="ADL117" s="364"/>
      <c r="ADM117" s="364"/>
      <c r="ADN117" s="364"/>
      <c r="ADO117" s="364"/>
      <c r="ADP117" s="364"/>
      <c r="ADQ117" s="364"/>
      <c r="ADR117" s="364"/>
      <c r="ADS117" s="364"/>
      <c r="ADT117" s="364"/>
      <c r="ADU117" s="364"/>
      <c r="ADV117" s="364"/>
      <c r="ADW117" s="364"/>
      <c r="ADX117" s="364"/>
      <c r="ADY117" s="364"/>
      <c r="ADZ117" s="364"/>
      <c r="AEA117" s="364"/>
      <c r="AEB117" s="364"/>
      <c r="AEC117" s="364"/>
      <c r="AED117" s="364"/>
      <c r="AEE117" s="364"/>
      <c r="AEF117" s="364"/>
      <c r="AEG117" s="364"/>
      <c r="AEH117" s="364"/>
      <c r="AEI117" s="364"/>
      <c r="AEJ117" s="364"/>
      <c r="AEK117" s="364"/>
      <c r="AEL117" s="364"/>
      <c r="AEM117" s="364"/>
      <c r="AEN117" s="364"/>
      <c r="AEO117" s="364"/>
      <c r="AEP117" s="364"/>
      <c r="AEQ117" s="364"/>
      <c r="AER117" s="364"/>
      <c r="AES117" s="364"/>
      <c r="AET117" s="364"/>
      <c r="AEU117" s="364"/>
      <c r="AEV117" s="364"/>
      <c r="AEW117" s="364"/>
      <c r="AEX117" s="364"/>
      <c r="AEY117" s="364"/>
      <c r="AEZ117" s="364"/>
      <c r="AFA117" s="364"/>
      <c r="AFB117" s="364"/>
      <c r="AFC117" s="364"/>
      <c r="AFD117" s="364"/>
      <c r="AFE117" s="364"/>
      <c r="AFF117" s="364"/>
      <c r="AFG117" s="364"/>
      <c r="AFH117" s="364"/>
      <c r="AFI117" s="364"/>
      <c r="AFJ117" s="364"/>
      <c r="AFK117" s="364"/>
      <c r="AFL117" s="364"/>
      <c r="AFM117" s="364"/>
      <c r="AFN117" s="364"/>
      <c r="AFO117" s="364"/>
      <c r="AFP117" s="364"/>
      <c r="AFQ117" s="364"/>
      <c r="AFR117" s="364"/>
      <c r="AFS117" s="364"/>
      <c r="AFT117" s="364"/>
      <c r="AFU117" s="364"/>
      <c r="AFV117" s="364"/>
      <c r="AFW117" s="364"/>
      <c r="AFX117" s="364"/>
      <c r="AFY117" s="364"/>
      <c r="AFZ117" s="364"/>
      <c r="AGA117" s="364"/>
      <c r="AGB117" s="364"/>
      <c r="AGC117" s="364"/>
      <c r="AGD117" s="364"/>
      <c r="AGE117" s="364"/>
      <c r="AGF117" s="364"/>
      <c r="AGG117" s="364"/>
      <c r="AGH117" s="364"/>
      <c r="AGI117" s="364"/>
      <c r="AGJ117" s="364"/>
      <c r="AGK117" s="364"/>
      <c r="AGL117" s="364"/>
      <c r="AGM117" s="364"/>
      <c r="AGN117" s="364"/>
      <c r="AGO117" s="364"/>
      <c r="AGP117" s="364"/>
      <c r="AGQ117" s="364"/>
      <c r="AGR117" s="364"/>
      <c r="AGS117" s="364"/>
      <c r="AGT117" s="364"/>
      <c r="AGU117" s="364"/>
      <c r="AGV117" s="364"/>
      <c r="AGW117" s="364"/>
      <c r="AGX117" s="364"/>
      <c r="AGY117" s="364"/>
      <c r="AGZ117" s="364"/>
      <c r="AHA117" s="364"/>
      <c r="AHB117" s="364"/>
      <c r="AHC117" s="364"/>
      <c r="AHD117" s="364"/>
      <c r="AHE117" s="364"/>
      <c r="AHF117" s="364"/>
      <c r="AHG117" s="364"/>
      <c r="AHH117" s="364"/>
      <c r="AHI117" s="364"/>
      <c r="AHJ117" s="364"/>
      <c r="AHK117" s="364"/>
      <c r="AHL117" s="364"/>
      <c r="AHM117" s="364"/>
      <c r="AHN117" s="364"/>
      <c r="AHO117" s="364"/>
      <c r="AHP117" s="364"/>
      <c r="AHQ117" s="364"/>
      <c r="AHR117" s="364"/>
      <c r="AHS117" s="364"/>
      <c r="AHT117" s="364"/>
      <c r="AHU117" s="364"/>
      <c r="AHV117" s="364"/>
      <c r="AHW117" s="364"/>
      <c r="AHX117" s="364"/>
      <c r="AHY117" s="364"/>
      <c r="AHZ117" s="364"/>
      <c r="AIA117" s="364"/>
      <c r="AIB117" s="364"/>
      <c r="AIC117" s="364"/>
      <c r="AID117" s="364"/>
      <c r="AIE117" s="364"/>
      <c r="AIF117" s="364"/>
      <c r="AIG117" s="364"/>
      <c r="AIH117" s="364"/>
      <c r="AII117" s="364"/>
      <c r="AIJ117" s="364"/>
      <c r="AIK117" s="364"/>
      <c r="AIL117" s="364"/>
      <c r="AIM117" s="364"/>
      <c r="AIN117" s="364"/>
      <c r="AIO117" s="364"/>
      <c r="AIP117" s="364"/>
      <c r="AIQ117" s="364"/>
      <c r="AIR117" s="364"/>
      <c r="AIS117" s="364"/>
      <c r="AIT117" s="364"/>
      <c r="AIU117" s="364"/>
      <c r="AIV117" s="364"/>
      <c r="AIW117" s="364"/>
      <c r="AIX117" s="364"/>
      <c r="AIY117" s="364"/>
      <c r="AIZ117" s="364"/>
      <c r="AJA117" s="364"/>
      <c r="AJB117" s="364"/>
      <c r="AJC117" s="364"/>
      <c r="AJD117" s="364"/>
      <c r="AJE117" s="364"/>
      <c r="AJF117" s="364"/>
      <c r="AJG117" s="364"/>
      <c r="AJH117" s="364"/>
      <c r="AJI117" s="364"/>
      <c r="AJJ117" s="364"/>
      <c r="AJK117" s="364"/>
      <c r="AJL117" s="364"/>
      <c r="AJM117" s="364"/>
      <c r="AJN117" s="364"/>
      <c r="AJO117" s="364"/>
      <c r="AJP117" s="364"/>
      <c r="AJQ117" s="364"/>
      <c r="AJR117" s="364"/>
      <c r="AJS117" s="364"/>
      <c r="AJT117" s="364"/>
      <c r="AJU117" s="364"/>
      <c r="AJV117" s="364"/>
      <c r="AJW117" s="364"/>
      <c r="AJX117" s="364"/>
      <c r="AJY117" s="364"/>
      <c r="AJZ117" s="364"/>
      <c r="AKA117" s="364"/>
      <c r="AKB117" s="364"/>
      <c r="AKC117" s="364"/>
      <c r="AKD117" s="364"/>
      <c r="AKE117" s="364"/>
      <c r="AKF117" s="364"/>
      <c r="AKG117" s="364"/>
      <c r="AKH117" s="364"/>
      <c r="AKI117" s="364"/>
      <c r="AKJ117" s="364"/>
      <c r="AKK117" s="364"/>
      <c r="AKL117" s="364"/>
      <c r="AKM117" s="364"/>
      <c r="AKN117" s="364"/>
      <c r="AKO117" s="364"/>
      <c r="AKP117" s="364"/>
      <c r="AKQ117" s="364"/>
      <c r="AKR117" s="364"/>
      <c r="AKS117" s="364"/>
      <c r="AKT117" s="364"/>
      <c r="AKU117" s="364"/>
      <c r="AKV117" s="364"/>
      <c r="AKW117" s="364"/>
      <c r="AKX117" s="364"/>
      <c r="AKY117" s="364"/>
      <c r="AKZ117" s="364"/>
      <c r="ALA117" s="364"/>
      <c r="ALB117" s="364"/>
      <c r="ALC117" s="364"/>
      <c r="ALD117" s="364"/>
      <c r="ALE117" s="364"/>
      <c r="ALF117" s="364"/>
      <c r="ALG117" s="364"/>
      <c r="ALH117" s="364"/>
      <c r="ALI117" s="364"/>
      <c r="ALJ117" s="364"/>
      <c r="ALK117" s="364"/>
      <c r="ALL117" s="364"/>
      <c r="ALM117" s="364"/>
      <c r="ALN117" s="364"/>
      <c r="ALO117" s="364"/>
      <c r="ALP117" s="364"/>
      <c r="ALQ117" s="364"/>
      <c r="ALR117" s="364"/>
      <c r="ALS117" s="364"/>
      <c r="ALT117" s="364"/>
      <c r="ALU117" s="364"/>
      <c r="ALV117" s="364"/>
      <c r="ALW117" s="364"/>
      <c r="ALX117" s="364"/>
      <c r="ALY117" s="364"/>
      <c r="ALZ117" s="364"/>
      <c r="AMA117" s="364"/>
      <c r="AMB117" s="364"/>
      <c r="AMC117" s="364"/>
      <c r="AMD117" s="364"/>
      <c r="AME117" s="364"/>
      <c r="AMF117" s="364"/>
      <c r="AMG117" s="364"/>
      <c r="AMH117" s="364"/>
      <c r="AMI117" s="364"/>
      <c r="AMJ117" s="364"/>
      <c r="AMK117" s="364"/>
      <c r="AML117" s="364"/>
      <c r="AMM117" s="364"/>
      <c r="AMN117" s="364"/>
      <c r="AMO117" s="364"/>
      <c r="AMP117" s="364"/>
      <c r="AMQ117" s="364"/>
      <c r="AMR117" s="364"/>
      <c r="AMS117" s="364"/>
      <c r="AMT117" s="364"/>
      <c r="AMU117" s="364"/>
      <c r="AMV117" s="364"/>
      <c r="AMW117" s="364"/>
      <c r="AMX117" s="364"/>
      <c r="AMY117" s="364"/>
      <c r="AMZ117" s="364"/>
      <c r="ANA117" s="364"/>
      <c r="ANB117" s="364"/>
      <c r="ANC117" s="364"/>
      <c r="AND117" s="364"/>
      <c r="ANE117" s="364"/>
      <c r="ANF117" s="364"/>
      <c r="ANG117" s="364"/>
      <c r="ANH117" s="364"/>
      <c r="ANI117" s="364"/>
      <c r="ANJ117" s="364"/>
      <c r="ANK117" s="364"/>
      <c r="ANL117" s="364"/>
      <c r="ANM117" s="364"/>
      <c r="ANN117" s="364"/>
      <c r="ANO117" s="364"/>
      <c r="ANP117" s="364"/>
      <c r="ANQ117" s="364"/>
      <c r="ANR117" s="364"/>
      <c r="ANS117" s="364"/>
      <c r="ANT117" s="364"/>
      <c r="ANU117" s="364"/>
      <c r="ANV117" s="364"/>
      <c r="ANW117" s="364"/>
      <c r="ANX117" s="364"/>
      <c r="ANY117" s="364"/>
      <c r="ANZ117" s="364"/>
      <c r="AOA117" s="364"/>
      <c r="AOB117" s="364"/>
      <c r="AOC117" s="364"/>
      <c r="AOD117" s="364"/>
      <c r="AOE117" s="364"/>
      <c r="AOF117" s="364"/>
      <c r="AOG117" s="364"/>
      <c r="AOH117" s="364"/>
      <c r="AOI117" s="364"/>
      <c r="AOJ117" s="364"/>
      <c r="AOK117" s="364"/>
      <c r="AOL117" s="364"/>
      <c r="AOM117" s="364"/>
      <c r="AON117" s="364"/>
      <c r="AOO117" s="364"/>
      <c r="AOP117" s="364"/>
      <c r="AOQ117" s="364"/>
      <c r="AOR117" s="364"/>
      <c r="AOS117" s="364"/>
      <c r="AOT117" s="364"/>
      <c r="AOU117" s="364"/>
      <c r="AOV117" s="364"/>
      <c r="AOW117" s="364"/>
      <c r="AOX117" s="364"/>
      <c r="AOY117" s="364"/>
      <c r="AOZ117" s="364"/>
      <c r="APA117" s="364"/>
      <c r="APB117" s="364"/>
      <c r="APC117" s="364"/>
      <c r="APD117" s="364"/>
      <c r="APE117" s="364"/>
      <c r="APF117" s="364"/>
      <c r="APG117" s="364"/>
      <c r="APH117" s="364"/>
      <c r="API117" s="364"/>
      <c r="APJ117" s="364"/>
      <c r="APK117" s="364"/>
      <c r="APL117" s="364"/>
      <c r="APM117" s="364"/>
      <c r="APN117" s="364"/>
      <c r="APO117" s="364"/>
      <c r="APP117" s="364"/>
      <c r="APQ117" s="364"/>
      <c r="APR117" s="364"/>
      <c r="APS117" s="364"/>
      <c r="APT117" s="364"/>
      <c r="APU117" s="364"/>
      <c r="APV117" s="364"/>
      <c r="APW117" s="364"/>
      <c r="APX117" s="364"/>
      <c r="APY117" s="364"/>
      <c r="APZ117" s="364"/>
      <c r="AQA117" s="364"/>
      <c r="AQB117" s="364"/>
      <c r="AQC117" s="364"/>
      <c r="AQD117" s="364"/>
      <c r="AQE117" s="364"/>
      <c r="AQF117" s="364"/>
      <c r="AQG117" s="364"/>
      <c r="AQH117" s="364"/>
      <c r="AQI117" s="364"/>
      <c r="AQJ117" s="364"/>
      <c r="AQK117" s="364"/>
      <c r="AQL117" s="364"/>
      <c r="AQM117" s="364"/>
      <c r="AQN117" s="364"/>
      <c r="AQO117" s="364"/>
      <c r="AQP117" s="364"/>
      <c r="AQQ117" s="364"/>
      <c r="AQR117" s="364"/>
      <c r="AQS117" s="364"/>
      <c r="AQT117" s="364"/>
      <c r="AQU117" s="364"/>
      <c r="AQV117" s="364"/>
      <c r="AQW117" s="364"/>
      <c r="AQX117" s="364"/>
      <c r="AQY117" s="364"/>
      <c r="AQZ117" s="364"/>
      <c r="ARA117" s="364"/>
      <c r="ARB117" s="364"/>
      <c r="ARC117" s="364"/>
      <c r="ARD117" s="364"/>
      <c r="ARE117" s="364"/>
      <c r="ARF117" s="364"/>
      <c r="ARG117" s="364"/>
      <c r="ARH117" s="364"/>
      <c r="ARI117" s="364"/>
      <c r="ARJ117" s="364"/>
      <c r="ARK117" s="364"/>
      <c r="ARL117" s="364"/>
      <c r="ARM117" s="364"/>
      <c r="ARN117" s="364"/>
      <c r="ARO117" s="364"/>
      <c r="ARP117" s="364"/>
      <c r="ARQ117" s="364"/>
      <c r="ARR117" s="364"/>
      <c r="ARS117" s="364"/>
      <c r="ART117" s="364"/>
      <c r="ARU117" s="364"/>
      <c r="ARV117" s="364"/>
      <c r="ARW117" s="364"/>
      <c r="ARX117" s="364"/>
      <c r="ARY117" s="364"/>
      <c r="ARZ117" s="364"/>
      <c r="ASA117" s="364"/>
      <c r="ASB117" s="364"/>
      <c r="ASC117" s="364"/>
      <c r="ASD117" s="364"/>
      <c r="ASE117" s="364"/>
      <c r="ASF117" s="364"/>
      <c r="ASG117" s="364"/>
      <c r="ASH117" s="364"/>
      <c r="ASI117" s="364"/>
      <c r="ASJ117" s="364"/>
      <c r="ASK117" s="364"/>
      <c r="ASL117" s="364"/>
      <c r="ASM117" s="364"/>
      <c r="ASN117" s="364"/>
      <c r="ASO117" s="364"/>
      <c r="ASP117" s="364"/>
      <c r="ASQ117" s="364"/>
      <c r="ASR117" s="364"/>
      <c r="ASS117" s="364"/>
      <c r="AST117" s="364"/>
      <c r="ASU117" s="364"/>
      <c r="ASV117" s="364"/>
      <c r="ASW117" s="364"/>
      <c r="ASX117" s="364"/>
      <c r="ASY117" s="364"/>
      <c r="ASZ117" s="364"/>
      <c r="ATA117" s="364"/>
      <c r="ATB117" s="364"/>
      <c r="ATC117" s="364"/>
      <c r="ATD117" s="364"/>
      <c r="ATE117" s="364"/>
      <c r="ATF117" s="364"/>
      <c r="ATG117" s="364"/>
      <c r="ATH117" s="364"/>
      <c r="ATI117" s="364"/>
      <c r="ATJ117" s="364"/>
      <c r="ATK117" s="364"/>
      <c r="ATL117" s="364"/>
      <c r="ATM117" s="364"/>
      <c r="ATN117" s="364"/>
      <c r="ATO117" s="364"/>
      <c r="ATP117" s="364"/>
      <c r="ATQ117" s="364"/>
      <c r="ATR117" s="364"/>
      <c r="ATS117" s="364"/>
      <c r="ATT117" s="364"/>
      <c r="ATU117" s="364"/>
      <c r="ATV117" s="364"/>
      <c r="ATW117" s="364"/>
      <c r="ATX117" s="364"/>
      <c r="ATY117" s="364"/>
      <c r="ATZ117" s="364"/>
      <c r="AUA117" s="364"/>
      <c r="AUB117" s="364"/>
      <c r="AUC117" s="364"/>
      <c r="AUD117" s="364"/>
      <c r="AUE117" s="364"/>
      <c r="AUF117" s="364"/>
      <c r="AUG117" s="364"/>
      <c r="AUH117" s="364"/>
      <c r="AUI117" s="364"/>
      <c r="AUJ117" s="364"/>
      <c r="AUK117" s="364"/>
      <c r="AUL117" s="364"/>
      <c r="AUM117" s="364"/>
      <c r="AUN117" s="364"/>
      <c r="AUO117" s="364"/>
      <c r="AUP117" s="364"/>
      <c r="AUQ117" s="364"/>
      <c r="AUR117" s="364"/>
      <c r="AUS117" s="364"/>
      <c r="AUT117" s="364"/>
      <c r="AUU117" s="364"/>
      <c r="AUV117" s="364"/>
      <c r="AUW117" s="364"/>
      <c r="AUX117" s="364"/>
      <c r="AUY117" s="364"/>
      <c r="AUZ117" s="364"/>
      <c r="AVA117" s="364"/>
      <c r="AVB117" s="364"/>
      <c r="AVC117" s="364"/>
      <c r="AVD117" s="364"/>
      <c r="AVE117" s="364"/>
      <c r="AVF117" s="364"/>
      <c r="AVG117" s="364"/>
      <c r="AVH117" s="364"/>
      <c r="AVI117" s="364"/>
      <c r="AVJ117" s="364"/>
      <c r="AVK117" s="364"/>
      <c r="AVL117" s="364"/>
      <c r="AVM117" s="364"/>
      <c r="AVN117" s="364"/>
      <c r="AVO117" s="364"/>
      <c r="AVP117" s="364"/>
      <c r="AVQ117" s="364"/>
      <c r="AVR117" s="364"/>
      <c r="AVS117" s="364"/>
      <c r="AVT117" s="364"/>
      <c r="AVU117" s="364"/>
      <c r="AVV117" s="364"/>
      <c r="AVW117" s="364"/>
      <c r="AVX117" s="364"/>
      <c r="AVY117" s="364"/>
      <c r="AVZ117" s="364"/>
      <c r="AWA117" s="364"/>
      <c r="AWB117" s="364"/>
      <c r="AWC117" s="364"/>
      <c r="AWD117" s="364"/>
      <c r="AWE117" s="364"/>
      <c r="AWF117" s="364"/>
      <c r="AWG117" s="364"/>
      <c r="AWH117" s="364"/>
      <c r="AWI117" s="364"/>
      <c r="AWJ117" s="364"/>
      <c r="AWK117" s="364"/>
      <c r="AWL117" s="364"/>
      <c r="AWM117" s="364"/>
      <c r="AWN117" s="364"/>
      <c r="AWO117" s="364"/>
      <c r="AWP117" s="364"/>
      <c r="AWQ117" s="364"/>
      <c r="AWR117" s="364"/>
      <c r="AWS117" s="364"/>
      <c r="AWT117" s="364"/>
      <c r="AWU117" s="364"/>
      <c r="AWV117" s="364"/>
      <c r="AWW117" s="364"/>
      <c r="AWX117" s="364"/>
      <c r="AWY117" s="364"/>
      <c r="AWZ117" s="364"/>
      <c r="AXA117" s="364"/>
      <c r="AXB117" s="364"/>
      <c r="AXC117" s="364"/>
      <c r="AXD117" s="364"/>
      <c r="AXE117" s="364"/>
      <c r="AXF117" s="364"/>
      <c r="AXG117" s="364"/>
      <c r="AXH117" s="364"/>
      <c r="AXI117" s="364"/>
      <c r="AXJ117" s="364"/>
      <c r="AXK117" s="364"/>
      <c r="AXL117" s="364"/>
      <c r="AXM117" s="364"/>
      <c r="AXN117" s="364"/>
      <c r="AXO117" s="364"/>
      <c r="AXP117" s="364"/>
      <c r="AXQ117" s="364"/>
      <c r="AXR117" s="364"/>
      <c r="AXS117" s="364"/>
      <c r="AXT117" s="364"/>
      <c r="AXU117" s="364"/>
      <c r="AXV117" s="364"/>
      <c r="AXW117" s="364"/>
      <c r="AXX117" s="364"/>
      <c r="AXY117" s="364"/>
      <c r="AXZ117" s="364"/>
      <c r="AYA117" s="364"/>
      <c r="AYB117" s="364"/>
      <c r="AYC117" s="364"/>
      <c r="AYD117" s="364"/>
      <c r="AYE117" s="364"/>
      <c r="AYF117" s="364"/>
      <c r="AYG117" s="364"/>
      <c r="AYH117" s="364"/>
      <c r="AYI117" s="364"/>
      <c r="AYJ117" s="364"/>
      <c r="AYK117" s="364"/>
      <c r="AYL117" s="364"/>
      <c r="AYM117" s="364"/>
      <c r="AYN117" s="364"/>
      <c r="AYO117" s="364"/>
      <c r="AYP117" s="364"/>
      <c r="AYQ117" s="364"/>
      <c r="AYR117" s="364"/>
      <c r="AYS117" s="364"/>
      <c r="AYT117" s="364"/>
      <c r="AYU117" s="364"/>
      <c r="AYV117" s="364"/>
      <c r="AYW117" s="364"/>
      <c r="AYX117" s="364"/>
      <c r="AYY117" s="364"/>
      <c r="AYZ117" s="364"/>
      <c r="AZA117" s="364"/>
      <c r="AZB117" s="364"/>
      <c r="AZC117" s="364"/>
      <c r="AZD117" s="364"/>
      <c r="AZE117" s="364"/>
      <c r="AZF117" s="364"/>
      <c r="AZG117" s="364"/>
      <c r="AZH117" s="364"/>
      <c r="AZI117" s="364"/>
      <c r="AZJ117" s="364"/>
      <c r="AZK117" s="364"/>
      <c r="AZL117" s="364"/>
      <c r="AZM117" s="364"/>
      <c r="AZN117" s="364"/>
      <c r="AZO117" s="364"/>
      <c r="AZP117" s="364"/>
      <c r="AZQ117" s="364"/>
      <c r="AZR117" s="364"/>
      <c r="AZS117" s="364"/>
      <c r="AZT117" s="364"/>
      <c r="AZU117" s="364"/>
      <c r="AZV117" s="364"/>
      <c r="AZW117" s="364"/>
      <c r="AZX117" s="364"/>
      <c r="AZY117" s="364"/>
      <c r="AZZ117" s="364"/>
      <c r="BAA117" s="364"/>
      <c r="BAB117" s="364"/>
      <c r="BAC117" s="364"/>
      <c r="BAD117" s="364"/>
      <c r="BAE117" s="364"/>
      <c r="BAF117" s="364"/>
      <c r="BAG117" s="364"/>
      <c r="BAH117" s="364"/>
      <c r="BAI117" s="364"/>
      <c r="BAJ117" s="364"/>
      <c r="BAK117" s="364"/>
      <c r="BAL117" s="364"/>
      <c r="BAM117" s="364"/>
      <c r="BAN117" s="364"/>
      <c r="BAO117" s="364"/>
      <c r="BAP117" s="364"/>
      <c r="BAQ117" s="364"/>
      <c r="BAR117" s="364"/>
      <c r="BAS117" s="364"/>
      <c r="BAT117" s="364"/>
      <c r="BAU117" s="364"/>
      <c r="BAV117" s="364"/>
      <c r="BAW117" s="364"/>
      <c r="BAX117" s="364"/>
      <c r="BAY117" s="364"/>
      <c r="BAZ117" s="364"/>
      <c r="BBA117" s="364"/>
      <c r="BBB117" s="364"/>
      <c r="BBC117" s="364"/>
      <c r="BBD117" s="364"/>
      <c r="BBE117" s="364"/>
      <c r="BBF117" s="364"/>
      <c r="BBG117" s="364"/>
      <c r="BBH117" s="364"/>
      <c r="BBI117" s="364"/>
      <c r="BBJ117" s="364"/>
      <c r="BBK117" s="364"/>
      <c r="BBL117" s="364"/>
      <c r="BBM117" s="364"/>
      <c r="BBN117" s="364"/>
      <c r="BBO117" s="364"/>
      <c r="BBP117" s="364"/>
      <c r="BBQ117" s="364"/>
      <c r="BBR117" s="364"/>
      <c r="BBS117" s="364"/>
      <c r="BBT117" s="364"/>
      <c r="BBU117" s="364"/>
      <c r="BBV117" s="364"/>
      <c r="BBW117" s="364"/>
      <c r="BBX117" s="364"/>
      <c r="BBY117" s="364"/>
      <c r="BBZ117" s="364"/>
      <c r="BCA117" s="364"/>
      <c r="BCB117" s="364"/>
      <c r="BCC117" s="364"/>
      <c r="BCD117" s="364"/>
      <c r="BCE117" s="364"/>
      <c r="BCF117" s="364"/>
      <c r="BCG117" s="364"/>
      <c r="BCH117" s="364"/>
      <c r="BCI117" s="364"/>
      <c r="BCJ117" s="364"/>
      <c r="BCK117" s="364"/>
      <c r="BCL117" s="364"/>
      <c r="BCM117" s="364"/>
      <c r="BCN117" s="364"/>
      <c r="BCO117" s="364"/>
      <c r="BCP117" s="364"/>
      <c r="BCQ117" s="364"/>
      <c r="BCR117" s="364"/>
      <c r="BCS117" s="364"/>
      <c r="BCT117" s="364"/>
      <c r="BCU117" s="364"/>
      <c r="BCV117" s="364"/>
      <c r="BCW117" s="364"/>
      <c r="BCX117" s="364"/>
      <c r="BCY117" s="364"/>
      <c r="BCZ117" s="364"/>
      <c r="BDA117" s="364"/>
      <c r="BDB117" s="364"/>
      <c r="BDC117" s="364"/>
      <c r="BDD117" s="364"/>
      <c r="BDE117" s="364"/>
      <c r="BDF117" s="364"/>
      <c r="BDG117" s="364"/>
      <c r="BDH117" s="364"/>
      <c r="BDI117" s="364"/>
      <c r="BDJ117" s="364"/>
      <c r="BDK117" s="364"/>
      <c r="BDL117" s="364"/>
      <c r="BDM117" s="364"/>
      <c r="BDN117" s="364"/>
      <c r="BDO117" s="364"/>
      <c r="BDP117" s="364"/>
      <c r="BDQ117" s="364"/>
      <c r="BDR117" s="364"/>
      <c r="BDS117" s="364"/>
      <c r="BDT117" s="364"/>
      <c r="BDU117" s="364"/>
      <c r="BDV117" s="364"/>
      <c r="BDW117" s="364"/>
      <c r="BDX117" s="364"/>
      <c r="BDY117" s="364"/>
      <c r="BDZ117" s="364"/>
      <c r="BEA117" s="364"/>
      <c r="BEB117" s="364"/>
      <c r="BEC117" s="364"/>
      <c r="BED117" s="364"/>
      <c r="BEE117" s="364"/>
      <c r="BEF117" s="364"/>
      <c r="BEG117" s="364"/>
      <c r="BEH117" s="364"/>
      <c r="BEI117" s="364"/>
      <c r="BEJ117" s="364"/>
      <c r="BEK117" s="364"/>
      <c r="BEL117" s="364"/>
      <c r="BEM117" s="364"/>
      <c r="BEN117" s="364"/>
      <c r="BEO117" s="364"/>
      <c r="BEP117" s="364"/>
      <c r="BEQ117" s="364"/>
      <c r="BER117" s="364"/>
      <c r="BES117" s="364"/>
      <c r="BET117" s="364"/>
      <c r="BEU117" s="364"/>
      <c r="BEV117" s="364"/>
      <c r="BEW117" s="364"/>
      <c r="BEX117" s="364"/>
      <c r="BEY117" s="364"/>
      <c r="BEZ117" s="364"/>
      <c r="BFA117" s="364"/>
      <c r="BFB117" s="364"/>
      <c r="BFC117" s="364"/>
      <c r="BFD117" s="364"/>
      <c r="BFE117" s="364"/>
      <c r="BFF117" s="364"/>
      <c r="BFG117" s="364"/>
      <c r="BFH117" s="364"/>
      <c r="BFI117" s="364"/>
      <c r="BFJ117" s="364"/>
      <c r="BFK117" s="364"/>
      <c r="BFL117" s="364"/>
      <c r="BFM117" s="364"/>
      <c r="BFN117" s="364"/>
      <c r="BFO117" s="364"/>
      <c r="BFP117" s="364"/>
      <c r="BFQ117" s="364"/>
      <c r="BFR117" s="364"/>
      <c r="BFS117" s="364"/>
      <c r="BFT117" s="364"/>
      <c r="BFU117" s="364"/>
      <c r="BFV117" s="364"/>
      <c r="BFW117" s="364"/>
      <c r="BFX117" s="364"/>
      <c r="BFY117" s="364"/>
      <c r="BFZ117" s="364"/>
      <c r="BGA117" s="364"/>
      <c r="BGB117" s="364"/>
      <c r="BGC117" s="364"/>
      <c r="BGD117" s="364"/>
      <c r="BGE117" s="364"/>
      <c r="BGF117" s="364"/>
      <c r="BGG117" s="364"/>
      <c r="BGH117" s="364"/>
      <c r="BGI117" s="364"/>
      <c r="BGJ117" s="364"/>
      <c r="BGK117" s="364"/>
      <c r="BGL117" s="364"/>
      <c r="BGM117" s="364"/>
      <c r="BGN117" s="364"/>
      <c r="BGO117" s="364"/>
      <c r="BGP117" s="364"/>
      <c r="BGQ117" s="364"/>
      <c r="BGR117" s="364"/>
      <c r="BGS117" s="364"/>
      <c r="BGT117" s="364"/>
      <c r="BGU117" s="364"/>
      <c r="BGV117" s="364"/>
      <c r="BGW117" s="364"/>
      <c r="BGX117" s="364"/>
      <c r="BGY117" s="364"/>
      <c r="BGZ117" s="364"/>
      <c r="BHA117" s="364"/>
      <c r="BHB117" s="364"/>
      <c r="BHC117" s="364"/>
      <c r="BHD117" s="364"/>
      <c r="BHE117" s="364"/>
      <c r="BHF117" s="364"/>
      <c r="BHG117" s="364"/>
      <c r="BHH117" s="364"/>
      <c r="BHI117" s="364"/>
      <c r="BHJ117" s="364"/>
      <c r="BHK117" s="364"/>
      <c r="BHL117" s="364"/>
      <c r="BHM117" s="364"/>
      <c r="BHN117" s="364"/>
      <c r="BHO117" s="364"/>
      <c r="BHP117" s="364"/>
      <c r="BHQ117" s="364"/>
      <c r="BHR117" s="364"/>
      <c r="BHS117" s="364"/>
      <c r="BHT117" s="364"/>
      <c r="BHU117" s="364"/>
      <c r="BHV117" s="364"/>
      <c r="BHW117" s="364"/>
      <c r="BHX117" s="364"/>
      <c r="BHY117" s="364"/>
      <c r="BHZ117" s="364"/>
      <c r="BIA117" s="364"/>
      <c r="BIB117" s="364"/>
      <c r="BIC117" s="364"/>
      <c r="BID117" s="364"/>
      <c r="BIE117" s="364"/>
      <c r="BIF117" s="364"/>
      <c r="BIG117" s="364"/>
      <c r="BIH117" s="364"/>
      <c r="BII117" s="364"/>
      <c r="BIJ117" s="364"/>
      <c r="BIK117" s="364"/>
      <c r="BIL117" s="364"/>
      <c r="BIM117" s="364"/>
      <c r="BIN117" s="364"/>
      <c r="BIO117" s="364"/>
      <c r="BIP117" s="364"/>
      <c r="BIQ117" s="364"/>
      <c r="BIR117" s="364"/>
      <c r="BIS117" s="364"/>
      <c r="BIT117" s="364"/>
      <c r="BIU117" s="364"/>
      <c r="BIV117" s="364"/>
      <c r="BIW117" s="364"/>
      <c r="BIX117" s="364"/>
      <c r="BIY117" s="364"/>
      <c r="BIZ117" s="364"/>
      <c r="BJA117" s="364"/>
      <c r="BJB117" s="364"/>
      <c r="BJC117" s="364"/>
      <c r="BJD117" s="364"/>
      <c r="BJE117" s="364"/>
      <c r="BJF117" s="364"/>
      <c r="BJG117" s="364"/>
      <c r="BJH117" s="364"/>
      <c r="BJI117" s="364"/>
      <c r="BJJ117" s="364"/>
      <c r="BJK117" s="364"/>
      <c r="BJL117" s="364"/>
      <c r="BJM117" s="364"/>
      <c r="BJN117" s="364"/>
      <c r="BJO117" s="364"/>
      <c r="BJP117" s="364"/>
      <c r="BJQ117" s="364"/>
      <c r="BJR117" s="364"/>
      <c r="BJS117" s="364"/>
      <c r="BJT117" s="364"/>
      <c r="BJU117" s="364"/>
      <c r="BJV117" s="364"/>
      <c r="BJW117" s="364"/>
      <c r="BJX117" s="364"/>
      <c r="BJY117" s="364"/>
      <c r="BJZ117" s="364"/>
      <c r="BKA117" s="364"/>
      <c r="BKB117" s="364"/>
      <c r="BKC117" s="364"/>
      <c r="BKD117" s="364"/>
      <c r="BKE117" s="364"/>
      <c r="BKF117" s="364"/>
      <c r="BKG117" s="364"/>
      <c r="BKH117" s="364"/>
      <c r="BKI117" s="364"/>
      <c r="BKJ117" s="364"/>
      <c r="BKK117" s="364"/>
      <c r="BKL117" s="364"/>
      <c r="BKM117" s="364"/>
      <c r="BKN117" s="364"/>
      <c r="BKO117" s="364"/>
      <c r="BKP117" s="364"/>
      <c r="BKQ117" s="364"/>
      <c r="BKR117" s="364"/>
      <c r="BKS117" s="364"/>
      <c r="BKT117" s="364"/>
      <c r="BKU117" s="364"/>
      <c r="BKV117" s="364"/>
      <c r="BKW117" s="364"/>
      <c r="BKX117" s="364"/>
      <c r="BKY117" s="364"/>
      <c r="BKZ117" s="364"/>
      <c r="BLA117" s="364"/>
      <c r="BLB117" s="364"/>
      <c r="BLC117" s="364"/>
      <c r="BLD117" s="364"/>
      <c r="BLE117" s="364"/>
      <c r="BLF117" s="364"/>
      <c r="BLG117" s="364"/>
      <c r="BLH117" s="364"/>
      <c r="BLI117" s="364"/>
      <c r="BLJ117" s="364"/>
      <c r="BLK117" s="364"/>
      <c r="BLL117" s="364"/>
      <c r="BLM117" s="364"/>
      <c r="BLN117" s="364"/>
      <c r="BLO117" s="364"/>
      <c r="BLP117" s="364"/>
      <c r="BLQ117" s="364"/>
      <c r="BLR117" s="364"/>
      <c r="BLS117" s="364"/>
      <c r="BLT117" s="364"/>
      <c r="BLU117" s="364"/>
      <c r="BLV117" s="364"/>
      <c r="BLW117" s="364"/>
      <c r="BLX117" s="364"/>
      <c r="BLY117" s="364"/>
      <c r="BLZ117" s="364"/>
      <c r="BMA117" s="364"/>
      <c r="BMB117" s="364"/>
      <c r="BMC117" s="364"/>
      <c r="BMD117" s="364"/>
      <c r="BME117" s="364"/>
      <c r="BMF117" s="364"/>
      <c r="BMG117" s="364"/>
      <c r="BMH117" s="364"/>
      <c r="BMI117" s="364"/>
      <c r="BMJ117" s="364"/>
      <c r="BMK117" s="364"/>
      <c r="BML117" s="364"/>
      <c r="BMM117" s="364"/>
      <c r="BMN117" s="364"/>
      <c r="BMO117" s="364"/>
      <c r="BMP117" s="364"/>
      <c r="BMQ117" s="364"/>
      <c r="BMR117" s="364"/>
      <c r="BMS117" s="364"/>
      <c r="BMT117" s="364"/>
      <c r="BMU117" s="364"/>
      <c r="BMV117" s="364"/>
      <c r="BMW117" s="364"/>
      <c r="BMX117" s="364"/>
      <c r="BMY117" s="364"/>
      <c r="BMZ117" s="364"/>
      <c r="BNA117" s="364"/>
      <c r="BNB117" s="364"/>
      <c r="BNC117" s="364"/>
      <c r="BND117" s="364"/>
      <c r="BNE117" s="364"/>
      <c r="BNF117" s="364"/>
      <c r="BNG117" s="364"/>
      <c r="BNH117" s="364"/>
      <c r="BNI117" s="364"/>
      <c r="BNJ117" s="364"/>
      <c r="BNK117" s="364"/>
      <c r="BNL117" s="364"/>
      <c r="BNM117" s="364"/>
      <c r="BNN117" s="364"/>
      <c r="BNO117" s="364"/>
      <c r="BNP117" s="364"/>
      <c r="BNQ117" s="364"/>
      <c r="BNR117" s="364"/>
      <c r="BNS117" s="364"/>
      <c r="BNT117" s="364"/>
      <c r="BNU117" s="364"/>
      <c r="BNV117" s="364"/>
      <c r="BNW117" s="364"/>
      <c r="BNX117" s="364"/>
      <c r="BNY117" s="364"/>
      <c r="BNZ117" s="364"/>
      <c r="BOA117" s="364"/>
      <c r="BOB117" s="364"/>
      <c r="BOC117" s="364"/>
      <c r="BOD117" s="364"/>
      <c r="BOE117" s="364"/>
      <c r="BOF117" s="364"/>
      <c r="BOG117" s="364"/>
      <c r="BOH117" s="364"/>
      <c r="BOI117" s="364"/>
      <c r="BOJ117" s="364"/>
      <c r="BOK117" s="364"/>
      <c r="BOL117" s="364"/>
      <c r="BOM117" s="364"/>
      <c r="BON117" s="364"/>
      <c r="BOO117" s="364"/>
      <c r="BOP117" s="364"/>
      <c r="BOQ117" s="364"/>
      <c r="BOR117" s="364"/>
      <c r="BOS117" s="364"/>
      <c r="BOT117" s="364"/>
      <c r="BOU117" s="364"/>
      <c r="BOV117" s="364"/>
      <c r="BOW117" s="364"/>
      <c r="BOX117" s="364"/>
      <c r="BOY117" s="364"/>
      <c r="BOZ117" s="364"/>
      <c r="BPA117" s="364"/>
      <c r="BPB117" s="364"/>
      <c r="BPC117" s="364"/>
      <c r="BPD117" s="364"/>
      <c r="BPE117" s="364"/>
      <c r="BPF117" s="364"/>
      <c r="BPG117" s="364"/>
      <c r="BPH117" s="364"/>
      <c r="BPI117" s="364"/>
      <c r="BPJ117" s="364"/>
      <c r="BPK117" s="364"/>
      <c r="BPL117" s="364"/>
      <c r="BPM117" s="364"/>
      <c r="BPN117" s="364"/>
      <c r="BPO117" s="364"/>
      <c r="BPP117" s="364"/>
      <c r="BPQ117" s="364"/>
      <c r="BPR117" s="364"/>
      <c r="BPS117" s="364"/>
      <c r="BPT117" s="364"/>
      <c r="BPU117" s="364"/>
      <c r="BPV117" s="364"/>
      <c r="BPW117" s="364"/>
      <c r="BPX117" s="364"/>
      <c r="BPY117" s="364"/>
      <c r="BPZ117" s="364"/>
      <c r="BQA117" s="364"/>
      <c r="BQB117" s="364"/>
      <c r="BQC117" s="364"/>
      <c r="BQD117" s="364"/>
      <c r="BQE117" s="364"/>
      <c r="BQF117" s="364"/>
      <c r="BQG117" s="364"/>
      <c r="BQH117" s="364"/>
      <c r="BQI117" s="364"/>
      <c r="BQJ117" s="364"/>
      <c r="BQK117" s="364"/>
      <c r="BQL117" s="364"/>
      <c r="BQM117" s="364"/>
      <c r="BQN117" s="364"/>
      <c r="BQO117" s="364"/>
      <c r="BQP117" s="364"/>
      <c r="BQQ117" s="364"/>
      <c r="BQR117" s="364"/>
      <c r="BQS117" s="364"/>
      <c r="BQT117" s="364"/>
      <c r="BQU117" s="364"/>
      <c r="BQV117" s="364"/>
      <c r="BQW117" s="364"/>
      <c r="BQX117" s="364"/>
      <c r="BQY117" s="364"/>
      <c r="BQZ117" s="364"/>
      <c r="BRA117" s="364"/>
      <c r="BRB117" s="364"/>
      <c r="BRC117" s="364"/>
      <c r="BRD117" s="364"/>
      <c r="BRE117" s="364"/>
      <c r="BRF117" s="364"/>
      <c r="BRG117" s="364"/>
      <c r="BRH117" s="364"/>
      <c r="BRI117" s="364"/>
      <c r="BRJ117" s="364"/>
      <c r="BRK117" s="364"/>
      <c r="BRL117" s="364"/>
      <c r="BRM117" s="364"/>
      <c r="BRN117" s="364"/>
      <c r="BRO117" s="364"/>
      <c r="BRP117" s="364"/>
      <c r="BRQ117" s="364"/>
      <c r="BRR117" s="364"/>
      <c r="BRS117" s="364"/>
      <c r="BRT117" s="364"/>
      <c r="BRU117" s="364"/>
      <c r="BRV117" s="364"/>
      <c r="BRW117" s="364"/>
      <c r="BRX117" s="364"/>
      <c r="BRY117" s="364"/>
      <c r="BRZ117" s="364"/>
      <c r="BSA117" s="364"/>
      <c r="BSB117" s="364"/>
      <c r="BSC117" s="364"/>
      <c r="BSD117" s="364"/>
      <c r="BSE117" s="364"/>
      <c r="BSF117" s="364"/>
      <c r="BSG117" s="364"/>
      <c r="BSH117" s="364"/>
      <c r="BSI117" s="364"/>
      <c r="BSJ117" s="364"/>
      <c r="BSK117" s="364"/>
      <c r="BSL117" s="364"/>
      <c r="BSM117" s="364"/>
      <c r="BSN117" s="364"/>
      <c r="BSO117" s="364"/>
      <c r="BSP117" s="364"/>
      <c r="BSQ117" s="364"/>
      <c r="BSR117" s="364"/>
      <c r="BSS117" s="364"/>
      <c r="BST117" s="364"/>
      <c r="BSU117" s="364"/>
      <c r="BSV117" s="364"/>
      <c r="BSW117" s="364"/>
      <c r="BSX117" s="364"/>
      <c r="BSY117" s="364"/>
      <c r="BSZ117" s="364"/>
      <c r="BTA117" s="364"/>
      <c r="BTB117" s="364"/>
      <c r="BTC117" s="364"/>
      <c r="BTD117" s="364"/>
      <c r="BTE117" s="364"/>
      <c r="BTF117" s="364"/>
      <c r="BTG117" s="364"/>
      <c r="BTH117" s="364"/>
      <c r="BTI117" s="364"/>
      <c r="BTJ117" s="364"/>
      <c r="BTK117" s="364"/>
      <c r="BTL117" s="364"/>
      <c r="BTM117" s="364"/>
      <c r="BTN117" s="364"/>
      <c r="BTO117" s="364"/>
      <c r="BTP117" s="364"/>
      <c r="BTQ117" s="364"/>
      <c r="BTR117" s="364"/>
      <c r="BTS117" s="364"/>
      <c r="BTT117" s="364"/>
      <c r="BTU117" s="364"/>
      <c r="BTV117" s="364"/>
      <c r="BTW117" s="364"/>
      <c r="BTX117" s="364"/>
      <c r="BTY117" s="364"/>
      <c r="BTZ117" s="364"/>
      <c r="BUA117" s="364"/>
      <c r="BUB117" s="364"/>
      <c r="BUC117" s="364"/>
      <c r="BUD117" s="364"/>
      <c r="BUE117" s="364"/>
      <c r="BUF117" s="364"/>
      <c r="BUG117" s="364"/>
      <c r="BUH117" s="364"/>
      <c r="BUI117" s="364"/>
      <c r="BUJ117" s="364"/>
      <c r="BUK117" s="364"/>
      <c r="BUL117" s="364"/>
      <c r="BUM117" s="364"/>
      <c r="BUN117" s="364"/>
      <c r="BUO117" s="364"/>
      <c r="BUP117" s="364"/>
      <c r="BUQ117" s="364"/>
      <c r="BUR117" s="364"/>
      <c r="BUS117" s="364"/>
      <c r="BUT117" s="364"/>
      <c r="BUU117" s="364"/>
      <c r="BUV117" s="364"/>
      <c r="BUW117" s="364"/>
      <c r="BUX117" s="364"/>
      <c r="BUY117" s="364"/>
      <c r="BUZ117" s="364"/>
      <c r="BVA117" s="364"/>
      <c r="BVB117" s="364"/>
      <c r="BVC117" s="364"/>
      <c r="BVD117" s="364"/>
      <c r="BVE117" s="364"/>
      <c r="BVF117" s="364"/>
      <c r="BVG117" s="364"/>
      <c r="BVH117" s="364"/>
      <c r="BVI117" s="364"/>
      <c r="BVJ117" s="364"/>
      <c r="BVK117" s="364"/>
      <c r="BVL117" s="364"/>
      <c r="BVM117" s="364"/>
      <c r="BVN117" s="364"/>
      <c r="BVO117" s="364"/>
      <c r="BVP117" s="364"/>
      <c r="BVQ117" s="364"/>
      <c r="BVR117" s="364"/>
      <c r="BVS117" s="364"/>
      <c r="BVT117" s="364"/>
      <c r="BVU117" s="364"/>
      <c r="BVV117" s="364"/>
      <c r="BVW117" s="364"/>
      <c r="BVX117" s="364"/>
      <c r="BVY117" s="364"/>
      <c r="BVZ117" s="364"/>
      <c r="BWA117" s="364"/>
      <c r="BWB117" s="364"/>
      <c r="BWC117" s="364"/>
      <c r="BWD117" s="364"/>
      <c r="BWE117" s="364"/>
      <c r="BWF117" s="364"/>
      <c r="BWG117" s="364"/>
      <c r="BWH117" s="364"/>
      <c r="BWI117" s="364"/>
      <c r="BWJ117" s="364"/>
      <c r="BWK117" s="364"/>
      <c r="BWL117" s="364"/>
      <c r="BWM117" s="364"/>
      <c r="BWN117" s="364"/>
      <c r="BWO117" s="364"/>
      <c r="BWP117" s="364"/>
      <c r="BWQ117" s="364"/>
      <c r="BWR117" s="364"/>
      <c r="BWS117" s="364"/>
      <c r="BWT117" s="364"/>
      <c r="BWU117" s="364"/>
      <c r="BWV117" s="364"/>
      <c r="BWW117" s="364"/>
      <c r="BWX117" s="364"/>
      <c r="BWY117" s="364"/>
      <c r="BWZ117" s="364"/>
      <c r="BXA117" s="364"/>
      <c r="BXB117" s="364"/>
      <c r="BXC117" s="364"/>
      <c r="BXD117" s="364"/>
      <c r="BXE117" s="364"/>
      <c r="BXF117" s="364"/>
      <c r="BXG117" s="364"/>
      <c r="BXH117" s="364"/>
      <c r="BXI117" s="364"/>
      <c r="BXJ117" s="364"/>
      <c r="BXK117" s="364"/>
      <c r="BXL117" s="364"/>
      <c r="BXM117" s="364"/>
      <c r="BXN117" s="364"/>
      <c r="BXO117" s="364"/>
      <c r="BXP117" s="364"/>
      <c r="BXQ117" s="364"/>
      <c r="BXR117" s="364"/>
      <c r="BXS117" s="364"/>
      <c r="BXT117" s="364"/>
      <c r="BXU117" s="364"/>
      <c r="BXV117" s="364"/>
      <c r="BXW117" s="364"/>
      <c r="BXX117" s="364"/>
      <c r="BXY117" s="364"/>
      <c r="BXZ117" s="364"/>
      <c r="BYA117" s="364"/>
      <c r="BYB117" s="364"/>
      <c r="BYC117" s="364"/>
      <c r="BYD117" s="364"/>
      <c r="BYE117" s="364"/>
      <c r="BYF117" s="364"/>
      <c r="BYG117" s="364"/>
      <c r="BYH117" s="364"/>
      <c r="BYI117" s="364"/>
      <c r="BYJ117" s="364"/>
      <c r="BYK117" s="364"/>
      <c r="BYL117" s="364"/>
      <c r="BYM117" s="364"/>
      <c r="BYN117" s="364"/>
      <c r="BYO117" s="364"/>
      <c r="BYP117" s="364"/>
      <c r="BYQ117" s="364"/>
      <c r="BYR117" s="364"/>
      <c r="BYS117" s="364"/>
      <c r="BYT117" s="364"/>
      <c r="BYU117" s="364"/>
      <c r="BYV117" s="364"/>
      <c r="BYW117" s="364"/>
      <c r="BYX117" s="364"/>
      <c r="BYY117" s="364"/>
      <c r="BYZ117" s="364"/>
      <c r="BZA117" s="364"/>
      <c r="BZB117" s="364"/>
      <c r="BZC117" s="364"/>
      <c r="BZD117" s="364"/>
      <c r="BZE117" s="364"/>
      <c r="BZF117" s="364"/>
      <c r="BZG117" s="364"/>
      <c r="BZH117" s="364"/>
      <c r="BZI117" s="364"/>
      <c r="BZJ117" s="364"/>
      <c r="BZK117" s="364"/>
      <c r="BZL117" s="364"/>
      <c r="BZM117" s="364"/>
      <c r="BZN117" s="364"/>
      <c r="BZO117" s="364"/>
      <c r="BZP117" s="364"/>
      <c r="BZQ117" s="364"/>
      <c r="BZR117" s="364"/>
      <c r="BZS117" s="364"/>
      <c r="BZT117" s="364"/>
      <c r="BZU117" s="364"/>
      <c r="BZV117" s="364"/>
      <c r="BZW117" s="364"/>
      <c r="BZX117" s="364"/>
      <c r="BZY117" s="364"/>
      <c r="BZZ117" s="364"/>
      <c r="CAA117" s="364"/>
      <c r="CAB117" s="364"/>
      <c r="CAC117" s="364"/>
      <c r="CAD117" s="364"/>
      <c r="CAE117" s="364"/>
      <c r="CAF117" s="364"/>
      <c r="CAG117" s="364"/>
      <c r="CAH117" s="364"/>
      <c r="CAI117" s="364"/>
      <c r="CAJ117" s="364"/>
      <c r="CAK117" s="364"/>
      <c r="CAL117" s="364"/>
      <c r="CAM117" s="364"/>
      <c r="CAN117" s="364"/>
      <c r="CAO117" s="364"/>
      <c r="CAP117" s="364"/>
      <c r="CAQ117" s="364"/>
      <c r="CAR117" s="364"/>
      <c r="CAS117" s="364"/>
      <c r="CAT117" s="364"/>
      <c r="CAU117" s="364"/>
      <c r="CAV117" s="364"/>
      <c r="CAW117" s="364"/>
      <c r="CAX117" s="364"/>
      <c r="CAY117" s="364"/>
      <c r="CAZ117" s="364"/>
      <c r="CBA117" s="364"/>
      <c r="CBB117" s="364"/>
      <c r="CBC117" s="364"/>
      <c r="CBD117" s="364"/>
      <c r="CBE117" s="364"/>
      <c r="CBF117" s="364"/>
      <c r="CBG117" s="364"/>
      <c r="CBH117" s="364"/>
      <c r="CBI117" s="364"/>
      <c r="CBJ117" s="364"/>
      <c r="CBK117" s="364"/>
      <c r="CBL117" s="364"/>
      <c r="CBM117" s="364"/>
      <c r="CBN117" s="364"/>
      <c r="CBO117" s="364"/>
      <c r="CBP117" s="364"/>
      <c r="CBQ117" s="364"/>
      <c r="CBR117" s="364"/>
      <c r="CBS117" s="364"/>
      <c r="CBT117" s="364"/>
      <c r="CBU117" s="364"/>
      <c r="CBV117" s="364"/>
      <c r="CBW117" s="364"/>
      <c r="CBX117" s="364"/>
      <c r="CBY117" s="364"/>
      <c r="CBZ117" s="364"/>
      <c r="CCA117" s="364"/>
      <c r="CCB117" s="364"/>
      <c r="CCC117" s="364"/>
      <c r="CCD117" s="364"/>
      <c r="CCE117" s="364"/>
      <c r="CCF117" s="364"/>
      <c r="CCG117" s="364"/>
      <c r="CCH117" s="364"/>
      <c r="CCI117" s="364"/>
      <c r="CCJ117" s="364"/>
      <c r="CCK117" s="364"/>
      <c r="CCL117" s="364"/>
      <c r="CCM117" s="364"/>
      <c r="CCN117" s="364"/>
      <c r="CCO117" s="364"/>
      <c r="CCP117" s="364"/>
      <c r="CCQ117" s="364"/>
      <c r="CCR117" s="364"/>
      <c r="CCS117" s="364"/>
      <c r="CCT117" s="364"/>
      <c r="CCU117" s="364"/>
      <c r="CCV117" s="364"/>
      <c r="CCW117" s="364"/>
      <c r="CCX117" s="364"/>
      <c r="CCY117" s="364"/>
      <c r="CCZ117" s="364"/>
      <c r="CDA117" s="364"/>
      <c r="CDB117" s="364"/>
      <c r="CDC117" s="364"/>
      <c r="CDD117" s="364"/>
      <c r="CDE117" s="364"/>
      <c r="CDF117" s="364"/>
      <c r="CDG117" s="364"/>
      <c r="CDH117" s="364"/>
      <c r="CDI117" s="364"/>
      <c r="CDJ117" s="364"/>
      <c r="CDK117" s="364"/>
      <c r="CDL117" s="364"/>
      <c r="CDM117" s="364"/>
      <c r="CDN117" s="364"/>
      <c r="CDO117" s="364"/>
      <c r="CDP117" s="364"/>
      <c r="CDQ117" s="364"/>
      <c r="CDR117" s="364"/>
      <c r="CDS117" s="364"/>
      <c r="CDT117" s="364"/>
      <c r="CDU117" s="364"/>
      <c r="CDV117" s="364"/>
      <c r="CDW117" s="364"/>
      <c r="CDX117" s="364"/>
      <c r="CDY117" s="364"/>
      <c r="CDZ117" s="364"/>
      <c r="CEA117" s="364"/>
      <c r="CEB117" s="364"/>
      <c r="CEC117" s="364"/>
      <c r="CED117" s="364"/>
      <c r="CEE117" s="364"/>
      <c r="CEF117" s="364"/>
      <c r="CEG117" s="364"/>
      <c r="CEH117" s="364"/>
      <c r="CEI117" s="364"/>
      <c r="CEJ117" s="364"/>
      <c r="CEK117" s="364"/>
      <c r="CEL117" s="364"/>
      <c r="CEM117" s="364"/>
      <c r="CEN117" s="364"/>
      <c r="CEO117" s="364"/>
      <c r="CEP117" s="364"/>
      <c r="CEQ117" s="364"/>
      <c r="CER117" s="364"/>
      <c r="CES117" s="364"/>
      <c r="CET117" s="364"/>
      <c r="CEU117" s="364"/>
      <c r="CEV117" s="364"/>
      <c r="CEW117" s="364"/>
      <c r="CEX117" s="364"/>
      <c r="CEY117" s="364"/>
      <c r="CEZ117" s="364"/>
      <c r="CFA117" s="364"/>
      <c r="CFB117" s="364"/>
      <c r="CFC117" s="364"/>
      <c r="CFD117" s="364"/>
      <c r="CFE117" s="364"/>
      <c r="CFF117" s="364"/>
      <c r="CFG117" s="364"/>
      <c r="CFH117" s="364"/>
      <c r="CFI117" s="364"/>
      <c r="CFJ117" s="364"/>
      <c r="CFK117" s="364"/>
      <c r="CFL117" s="364"/>
      <c r="CFM117" s="364"/>
      <c r="CFN117" s="364"/>
      <c r="CFO117" s="364"/>
      <c r="CFP117" s="364"/>
      <c r="CFQ117" s="364"/>
      <c r="CFR117" s="364"/>
      <c r="CFS117" s="364"/>
      <c r="CFT117" s="364"/>
      <c r="CFU117" s="364"/>
      <c r="CFV117" s="364"/>
      <c r="CFW117" s="364"/>
      <c r="CFX117" s="364"/>
      <c r="CFY117" s="364"/>
      <c r="CFZ117" s="364"/>
      <c r="CGA117" s="364"/>
      <c r="CGB117" s="364"/>
      <c r="CGC117" s="364"/>
      <c r="CGD117" s="364"/>
      <c r="CGE117" s="364"/>
      <c r="CGF117" s="364"/>
      <c r="CGG117" s="364"/>
      <c r="CGH117" s="364"/>
      <c r="CGI117" s="364"/>
      <c r="CGJ117" s="364"/>
      <c r="CGK117" s="364"/>
      <c r="CGL117" s="364"/>
      <c r="CGM117" s="364"/>
      <c r="CGN117" s="364"/>
      <c r="CGO117" s="364"/>
      <c r="CGP117" s="364"/>
      <c r="CGQ117" s="364"/>
      <c r="CGR117" s="364"/>
      <c r="CGS117" s="364"/>
      <c r="CGT117" s="364"/>
      <c r="CGU117" s="364"/>
      <c r="CGV117" s="364"/>
      <c r="CGW117" s="364"/>
      <c r="CGX117" s="364"/>
      <c r="CGY117" s="364"/>
      <c r="CGZ117" s="364"/>
      <c r="CHA117" s="364"/>
      <c r="CHB117" s="364"/>
      <c r="CHC117" s="364"/>
      <c r="CHD117" s="364"/>
      <c r="CHE117" s="364"/>
      <c r="CHF117" s="364"/>
      <c r="CHG117" s="364"/>
      <c r="CHH117" s="364"/>
      <c r="CHI117" s="364"/>
      <c r="CHJ117" s="364"/>
      <c r="CHK117" s="364"/>
      <c r="CHL117" s="364"/>
      <c r="CHM117" s="364"/>
      <c r="CHN117" s="364"/>
      <c r="CHO117" s="364"/>
      <c r="CHP117" s="364"/>
      <c r="CHQ117" s="364"/>
      <c r="CHR117" s="364"/>
      <c r="CHS117" s="364"/>
      <c r="CHT117" s="364"/>
      <c r="CHU117" s="364"/>
      <c r="CHV117" s="364"/>
      <c r="CHW117" s="364"/>
      <c r="CHX117" s="364"/>
      <c r="CHY117" s="364"/>
      <c r="CHZ117" s="364"/>
      <c r="CIA117" s="364"/>
      <c r="CIB117" s="364"/>
      <c r="CIC117" s="364"/>
      <c r="CID117" s="364"/>
      <c r="CIE117" s="364"/>
      <c r="CIF117" s="364"/>
      <c r="CIG117" s="364"/>
      <c r="CIH117" s="364"/>
      <c r="CII117" s="364"/>
      <c r="CIJ117" s="364"/>
      <c r="CIK117" s="364"/>
      <c r="CIL117" s="364"/>
      <c r="CIM117" s="364"/>
      <c r="CIN117" s="364"/>
      <c r="CIO117" s="364"/>
      <c r="CIP117" s="364"/>
      <c r="CIQ117" s="364"/>
      <c r="CIR117" s="364"/>
      <c r="CIS117" s="364"/>
      <c r="CIT117" s="364"/>
      <c r="CIU117" s="364"/>
      <c r="CIV117" s="364"/>
      <c r="CIW117" s="364"/>
      <c r="CIX117" s="364"/>
      <c r="CIY117" s="364"/>
      <c r="CIZ117" s="364"/>
      <c r="CJA117" s="364"/>
      <c r="CJB117" s="364"/>
      <c r="CJC117" s="364"/>
      <c r="CJD117" s="364"/>
      <c r="CJE117" s="364"/>
      <c r="CJF117" s="364"/>
      <c r="CJG117" s="364"/>
      <c r="CJH117" s="364"/>
      <c r="CJI117" s="364"/>
      <c r="CJJ117" s="364"/>
      <c r="CJK117" s="364"/>
      <c r="CJL117" s="364"/>
      <c r="CJM117" s="364"/>
      <c r="CJN117" s="364"/>
      <c r="CJO117" s="364"/>
      <c r="CJP117" s="364"/>
      <c r="CJQ117" s="364"/>
      <c r="CJR117" s="364"/>
      <c r="CJS117" s="364"/>
      <c r="CJT117" s="364"/>
      <c r="CJU117" s="364"/>
      <c r="CJV117" s="364"/>
      <c r="CJW117" s="364"/>
      <c r="CJX117" s="364"/>
      <c r="CJY117" s="364"/>
      <c r="CJZ117" s="364"/>
      <c r="CKA117" s="364"/>
      <c r="CKB117" s="364"/>
      <c r="CKC117" s="364"/>
      <c r="CKD117" s="364"/>
      <c r="CKE117" s="364"/>
      <c r="CKF117" s="364"/>
      <c r="CKG117" s="364"/>
      <c r="CKH117" s="364"/>
      <c r="CKI117" s="364"/>
      <c r="CKJ117" s="364"/>
      <c r="CKK117" s="364"/>
      <c r="CKL117" s="364"/>
      <c r="CKM117" s="364"/>
      <c r="CKN117" s="364"/>
      <c r="CKO117" s="364"/>
      <c r="CKP117" s="364"/>
      <c r="CKQ117" s="364"/>
      <c r="CKR117" s="364"/>
      <c r="CKS117" s="364"/>
      <c r="CKT117" s="364"/>
      <c r="CKU117" s="364"/>
      <c r="CKV117" s="364"/>
      <c r="CKW117" s="364"/>
      <c r="CKX117" s="364"/>
      <c r="CKY117" s="364"/>
      <c r="CKZ117" s="364"/>
      <c r="CLA117" s="364"/>
      <c r="CLB117" s="364"/>
      <c r="CLC117" s="364"/>
      <c r="CLD117" s="364"/>
      <c r="CLE117" s="364"/>
      <c r="CLF117" s="364"/>
      <c r="CLG117" s="364"/>
      <c r="CLH117" s="364"/>
      <c r="CLI117" s="364"/>
      <c r="CLJ117" s="364"/>
      <c r="CLK117" s="364"/>
      <c r="CLL117" s="364"/>
      <c r="CLM117" s="364"/>
      <c r="CLN117" s="364"/>
      <c r="CLO117" s="364"/>
      <c r="CLP117" s="364"/>
      <c r="CLQ117" s="364"/>
      <c r="CLR117" s="364"/>
      <c r="CLS117" s="364"/>
      <c r="CLT117" s="364"/>
      <c r="CLU117" s="364"/>
      <c r="CLV117" s="364"/>
      <c r="CLW117" s="364"/>
      <c r="CLX117" s="364"/>
      <c r="CLY117" s="364"/>
      <c r="CLZ117" s="364"/>
      <c r="CMA117" s="364"/>
      <c r="CMB117" s="364"/>
      <c r="CMC117" s="364"/>
      <c r="CMD117" s="364"/>
      <c r="CME117" s="364"/>
      <c r="CMF117" s="364"/>
      <c r="CMG117" s="364"/>
      <c r="CMH117" s="364"/>
      <c r="CMI117" s="364"/>
      <c r="CMJ117" s="364"/>
      <c r="CMK117" s="364"/>
      <c r="CML117" s="364"/>
      <c r="CMM117" s="364"/>
      <c r="CMN117" s="364"/>
      <c r="CMO117" s="364"/>
      <c r="CMP117" s="364"/>
      <c r="CMQ117" s="364"/>
      <c r="CMR117" s="364"/>
      <c r="CMS117" s="364"/>
      <c r="CMT117" s="364"/>
      <c r="CMU117" s="364"/>
      <c r="CMV117" s="364"/>
      <c r="CMW117" s="364"/>
      <c r="CMX117" s="364"/>
      <c r="CMY117" s="364"/>
      <c r="CMZ117" s="364"/>
      <c r="CNA117" s="364"/>
      <c r="CNB117" s="364"/>
      <c r="CNC117" s="364"/>
      <c r="CND117" s="364"/>
      <c r="CNE117" s="364"/>
      <c r="CNF117" s="364"/>
      <c r="CNG117" s="364"/>
      <c r="CNH117" s="364"/>
      <c r="CNI117" s="364"/>
      <c r="CNJ117" s="364"/>
      <c r="CNK117" s="364"/>
      <c r="CNL117" s="364"/>
      <c r="CNM117" s="364"/>
      <c r="CNN117" s="364"/>
      <c r="CNO117" s="364"/>
      <c r="CNP117" s="364"/>
      <c r="CNQ117" s="364"/>
      <c r="CNR117" s="364"/>
      <c r="CNS117" s="364"/>
      <c r="CNT117" s="364"/>
      <c r="CNU117" s="364"/>
      <c r="CNV117" s="364"/>
      <c r="CNW117" s="364"/>
      <c r="CNX117" s="364"/>
      <c r="CNY117" s="364"/>
      <c r="CNZ117" s="364"/>
      <c r="COA117" s="364"/>
      <c r="COB117" s="364"/>
      <c r="COC117" s="364"/>
      <c r="COD117" s="364"/>
      <c r="COE117" s="364"/>
      <c r="COF117" s="364"/>
      <c r="COG117" s="364"/>
      <c r="COH117" s="364"/>
      <c r="COI117" s="364"/>
      <c r="COJ117" s="364"/>
      <c r="COK117" s="364"/>
      <c r="COL117" s="364"/>
      <c r="COM117" s="364"/>
      <c r="CON117" s="364"/>
      <c r="COO117" s="364"/>
      <c r="COP117" s="364"/>
      <c r="COQ117" s="364"/>
      <c r="COR117" s="364"/>
      <c r="COS117" s="364"/>
      <c r="COT117" s="364"/>
      <c r="COU117" s="364"/>
      <c r="COV117" s="364"/>
      <c r="COW117" s="364"/>
      <c r="COX117" s="364"/>
      <c r="COY117" s="364"/>
      <c r="COZ117" s="364"/>
      <c r="CPA117" s="364"/>
      <c r="CPB117" s="364"/>
      <c r="CPC117" s="364"/>
      <c r="CPD117" s="364"/>
      <c r="CPE117" s="364"/>
      <c r="CPF117" s="364"/>
      <c r="CPG117" s="364"/>
      <c r="CPH117" s="364"/>
      <c r="CPI117" s="364"/>
      <c r="CPJ117" s="364"/>
      <c r="CPK117" s="364"/>
      <c r="CPL117" s="364"/>
      <c r="CPM117" s="364"/>
      <c r="CPN117" s="364"/>
      <c r="CPO117" s="364"/>
      <c r="CPP117" s="364"/>
      <c r="CPQ117" s="364"/>
      <c r="CPR117" s="364"/>
      <c r="CPS117" s="364"/>
      <c r="CPT117" s="364"/>
      <c r="CPU117" s="364"/>
      <c r="CPV117" s="364"/>
      <c r="CPW117" s="364"/>
      <c r="CPX117" s="364"/>
      <c r="CPY117" s="364"/>
      <c r="CPZ117" s="364"/>
      <c r="CQA117" s="364"/>
      <c r="CQB117" s="364"/>
      <c r="CQC117" s="364"/>
      <c r="CQD117" s="364"/>
      <c r="CQE117" s="364"/>
      <c r="CQF117" s="364"/>
      <c r="CQG117" s="364"/>
      <c r="CQH117" s="364"/>
      <c r="CQI117" s="364"/>
      <c r="CQJ117" s="364"/>
      <c r="CQK117" s="364"/>
      <c r="CQL117" s="364"/>
      <c r="CQM117" s="364"/>
      <c r="CQN117" s="364"/>
      <c r="CQO117" s="364"/>
      <c r="CQP117" s="364"/>
      <c r="CQQ117" s="364"/>
      <c r="CQR117" s="364"/>
      <c r="CQS117" s="364"/>
      <c r="CQT117" s="364"/>
      <c r="CQU117" s="364"/>
      <c r="CQV117" s="364"/>
      <c r="CQW117" s="364"/>
      <c r="CQX117" s="364"/>
      <c r="CQY117" s="364"/>
      <c r="CQZ117" s="364"/>
      <c r="CRA117" s="364"/>
      <c r="CRB117" s="364"/>
      <c r="CRC117" s="364"/>
      <c r="CRD117" s="364"/>
      <c r="CRE117" s="364"/>
      <c r="CRF117" s="364"/>
      <c r="CRG117" s="364"/>
      <c r="CRH117" s="364"/>
      <c r="CRI117" s="364"/>
      <c r="CRJ117" s="364"/>
      <c r="CRK117" s="364"/>
      <c r="CRL117" s="364"/>
      <c r="CRM117" s="364"/>
      <c r="CRN117" s="364"/>
      <c r="CRO117" s="364"/>
      <c r="CRP117" s="364"/>
      <c r="CRQ117" s="364"/>
      <c r="CRR117" s="364"/>
      <c r="CRS117" s="364"/>
      <c r="CRT117" s="364"/>
      <c r="CRU117" s="364"/>
      <c r="CRV117" s="364"/>
      <c r="CRW117" s="364"/>
      <c r="CRX117" s="364"/>
      <c r="CRY117" s="364"/>
      <c r="CRZ117" s="364"/>
      <c r="CSA117" s="364"/>
      <c r="CSB117" s="364"/>
      <c r="CSC117" s="364"/>
      <c r="CSD117" s="364"/>
      <c r="CSE117" s="364"/>
      <c r="CSF117" s="364"/>
      <c r="CSG117" s="364"/>
      <c r="CSH117" s="364"/>
      <c r="CSI117" s="364"/>
      <c r="CSJ117" s="364"/>
      <c r="CSK117" s="364"/>
      <c r="CSL117" s="364"/>
      <c r="CSM117" s="364"/>
      <c r="CSN117" s="364"/>
      <c r="CSO117" s="364"/>
      <c r="CSP117" s="364"/>
      <c r="CSQ117" s="364"/>
      <c r="CSR117" s="364"/>
      <c r="CSS117" s="364"/>
      <c r="CST117" s="364"/>
      <c r="CSU117" s="364"/>
      <c r="CSV117" s="364"/>
      <c r="CSW117" s="364"/>
      <c r="CSX117" s="364"/>
      <c r="CSY117" s="364"/>
      <c r="CSZ117" s="364"/>
      <c r="CTA117" s="364"/>
      <c r="CTB117" s="364"/>
      <c r="CTC117" s="364"/>
      <c r="CTD117" s="364"/>
      <c r="CTE117" s="364"/>
      <c r="CTF117" s="364"/>
      <c r="CTG117" s="364"/>
      <c r="CTH117" s="364"/>
      <c r="CTI117" s="364"/>
      <c r="CTJ117" s="364"/>
      <c r="CTK117" s="364"/>
      <c r="CTL117" s="364"/>
      <c r="CTM117" s="364"/>
      <c r="CTN117" s="364"/>
      <c r="CTO117" s="364"/>
      <c r="CTP117" s="364"/>
      <c r="CTQ117" s="364"/>
      <c r="CTR117" s="364"/>
      <c r="CTS117" s="364"/>
      <c r="CTT117" s="364"/>
      <c r="CTU117" s="364"/>
      <c r="CTV117" s="364"/>
      <c r="CTW117" s="364"/>
      <c r="CTX117" s="364"/>
      <c r="CTY117" s="364"/>
      <c r="CTZ117" s="364"/>
      <c r="CUA117" s="364"/>
      <c r="CUB117" s="364"/>
      <c r="CUC117" s="364"/>
      <c r="CUD117" s="364"/>
      <c r="CUE117" s="364"/>
      <c r="CUF117" s="364"/>
      <c r="CUG117" s="364"/>
      <c r="CUH117" s="364"/>
      <c r="CUI117" s="364"/>
      <c r="CUJ117" s="364"/>
      <c r="CUK117" s="364"/>
      <c r="CUL117" s="364"/>
      <c r="CUM117" s="364"/>
      <c r="CUN117" s="364"/>
      <c r="CUO117" s="364"/>
      <c r="CUP117" s="364"/>
      <c r="CUQ117" s="364"/>
      <c r="CUR117" s="364"/>
      <c r="CUS117" s="364"/>
      <c r="CUT117" s="364"/>
      <c r="CUU117" s="364"/>
      <c r="CUV117" s="364"/>
      <c r="CUW117" s="364"/>
      <c r="CUX117" s="364"/>
      <c r="CUY117" s="364"/>
      <c r="CUZ117" s="364"/>
      <c r="CVA117" s="364"/>
      <c r="CVB117" s="364"/>
      <c r="CVC117" s="364"/>
      <c r="CVD117" s="364"/>
      <c r="CVE117" s="364"/>
      <c r="CVF117" s="364"/>
      <c r="CVG117" s="364"/>
      <c r="CVH117" s="364"/>
      <c r="CVI117" s="364"/>
      <c r="CVJ117" s="364"/>
      <c r="CVK117" s="364"/>
      <c r="CVL117" s="364"/>
      <c r="CVM117" s="364"/>
      <c r="CVN117" s="364"/>
      <c r="CVO117" s="364"/>
      <c r="CVP117" s="364"/>
      <c r="CVQ117" s="364"/>
      <c r="CVR117" s="364"/>
      <c r="CVS117" s="364"/>
      <c r="CVT117" s="364"/>
      <c r="CVU117" s="364"/>
      <c r="CVV117" s="364"/>
      <c r="CVW117" s="364"/>
      <c r="CVX117" s="364"/>
      <c r="CVY117" s="364"/>
      <c r="CVZ117" s="364"/>
      <c r="CWA117" s="364"/>
      <c r="CWB117" s="364"/>
      <c r="CWC117" s="364"/>
      <c r="CWD117" s="364"/>
      <c r="CWE117" s="364"/>
      <c r="CWF117" s="364"/>
      <c r="CWG117" s="364"/>
      <c r="CWH117" s="364"/>
      <c r="CWI117" s="364"/>
      <c r="CWJ117" s="364"/>
      <c r="CWK117" s="364"/>
      <c r="CWL117" s="364"/>
      <c r="CWM117" s="364"/>
      <c r="CWN117" s="364"/>
      <c r="CWO117" s="364"/>
      <c r="CWP117" s="364"/>
      <c r="CWQ117" s="364"/>
      <c r="CWR117" s="364"/>
      <c r="CWS117" s="364"/>
      <c r="CWT117" s="364"/>
      <c r="CWU117" s="364"/>
      <c r="CWV117" s="364"/>
      <c r="CWW117" s="364"/>
      <c r="CWX117" s="364"/>
      <c r="CWY117" s="364"/>
      <c r="CWZ117" s="364"/>
      <c r="CXA117" s="364"/>
      <c r="CXB117" s="364"/>
      <c r="CXC117" s="364"/>
      <c r="CXD117" s="364"/>
      <c r="CXE117" s="364"/>
      <c r="CXF117" s="364"/>
      <c r="CXG117" s="364"/>
      <c r="CXH117" s="364"/>
      <c r="CXI117" s="364"/>
      <c r="CXJ117" s="364"/>
      <c r="CXK117" s="364"/>
      <c r="CXL117" s="364"/>
      <c r="CXM117" s="364"/>
      <c r="CXN117" s="364"/>
      <c r="CXO117" s="364"/>
      <c r="CXP117" s="364"/>
      <c r="CXQ117" s="364"/>
      <c r="CXR117" s="364"/>
      <c r="CXS117" s="364"/>
      <c r="CXT117" s="364"/>
      <c r="CXU117" s="364"/>
      <c r="CXV117" s="364"/>
      <c r="CXW117" s="364"/>
      <c r="CXX117" s="364"/>
      <c r="CXY117" s="364"/>
      <c r="CXZ117" s="364"/>
      <c r="CYA117" s="364"/>
      <c r="CYB117" s="364"/>
      <c r="CYC117" s="364"/>
      <c r="CYD117" s="364"/>
      <c r="CYE117" s="364"/>
      <c r="CYF117" s="364"/>
      <c r="CYG117" s="364"/>
      <c r="CYH117" s="364"/>
      <c r="CYI117" s="364"/>
      <c r="CYJ117" s="364"/>
      <c r="CYK117" s="364"/>
      <c r="CYL117" s="364"/>
      <c r="CYM117" s="364"/>
      <c r="CYN117" s="364"/>
      <c r="CYO117" s="364"/>
      <c r="CYP117" s="364"/>
      <c r="CYQ117" s="364"/>
      <c r="CYR117" s="364"/>
      <c r="CYS117" s="364"/>
      <c r="CYT117" s="364"/>
      <c r="CYU117" s="364"/>
      <c r="CYV117" s="364"/>
      <c r="CYW117" s="364"/>
      <c r="CYX117" s="364"/>
      <c r="CYY117" s="364"/>
      <c r="CYZ117" s="364"/>
      <c r="CZA117" s="364"/>
      <c r="CZB117" s="364"/>
      <c r="CZC117" s="364"/>
      <c r="CZD117" s="364"/>
      <c r="CZE117" s="364"/>
      <c r="CZF117" s="364"/>
      <c r="CZG117" s="364"/>
      <c r="CZH117" s="364"/>
      <c r="CZI117" s="364"/>
      <c r="CZJ117" s="364"/>
      <c r="CZK117" s="364"/>
      <c r="CZL117" s="364"/>
      <c r="CZM117" s="364"/>
      <c r="CZN117" s="364"/>
      <c r="CZO117" s="364"/>
      <c r="CZP117" s="364"/>
      <c r="CZQ117" s="364"/>
      <c r="CZR117" s="364"/>
      <c r="CZS117" s="364"/>
      <c r="CZT117" s="364"/>
      <c r="CZU117" s="364"/>
      <c r="CZV117" s="364"/>
      <c r="CZW117" s="364"/>
      <c r="CZX117" s="364"/>
      <c r="CZY117" s="364"/>
      <c r="CZZ117" s="364"/>
      <c r="DAA117" s="364"/>
      <c r="DAB117" s="364"/>
      <c r="DAC117" s="364"/>
      <c r="DAD117" s="364"/>
      <c r="DAE117" s="364"/>
      <c r="DAF117" s="364"/>
      <c r="DAG117" s="364"/>
      <c r="DAH117" s="364"/>
      <c r="DAI117" s="364"/>
      <c r="DAJ117" s="364"/>
      <c r="DAK117" s="364"/>
      <c r="DAL117" s="364"/>
      <c r="DAM117" s="364"/>
      <c r="DAN117" s="364"/>
      <c r="DAO117" s="364"/>
      <c r="DAP117" s="364"/>
      <c r="DAQ117" s="364"/>
      <c r="DAR117" s="364"/>
      <c r="DAS117" s="364"/>
      <c r="DAT117" s="364"/>
      <c r="DAU117" s="364"/>
      <c r="DAV117" s="364"/>
      <c r="DAW117" s="364"/>
      <c r="DAX117" s="364"/>
      <c r="DAY117" s="364"/>
      <c r="DAZ117" s="364"/>
      <c r="DBA117" s="364"/>
      <c r="DBB117" s="364"/>
      <c r="DBC117" s="364"/>
      <c r="DBD117" s="364"/>
      <c r="DBE117" s="364"/>
      <c r="DBF117" s="364"/>
      <c r="DBG117" s="364"/>
      <c r="DBH117" s="364"/>
      <c r="DBI117" s="364"/>
      <c r="DBJ117" s="364"/>
      <c r="DBK117" s="364"/>
      <c r="DBL117" s="364"/>
      <c r="DBM117" s="364"/>
      <c r="DBN117" s="364"/>
      <c r="DBO117" s="364"/>
      <c r="DBP117" s="364"/>
      <c r="DBQ117" s="364"/>
      <c r="DBR117" s="364"/>
      <c r="DBS117" s="364"/>
      <c r="DBT117" s="364"/>
      <c r="DBU117" s="364"/>
      <c r="DBV117" s="364"/>
      <c r="DBW117" s="364"/>
      <c r="DBX117" s="364"/>
      <c r="DBY117" s="364"/>
      <c r="DBZ117" s="364"/>
      <c r="DCA117" s="364"/>
      <c r="DCB117" s="364"/>
      <c r="DCC117" s="364"/>
      <c r="DCD117" s="364"/>
      <c r="DCE117" s="364"/>
      <c r="DCF117" s="364"/>
      <c r="DCG117" s="364"/>
      <c r="DCH117" s="364"/>
      <c r="DCI117" s="364"/>
      <c r="DCJ117" s="364"/>
      <c r="DCK117" s="364"/>
      <c r="DCL117" s="364"/>
      <c r="DCM117" s="364"/>
      <c r="DCN117" s="364"/>
      <c r="DCO117" s="364"/>
      <c r="DCP117" s="364"/>
      <c r="DCQ117" s="364"/>
      <c r="DCR117" s="364"/>
      <c r="DCS117" s="364"/>
      <c r="DCT117" s="364"/>
      <c r="DCU117" s="364"/>
      <c r="DCV117" s="364"/>
      <c r="DCW117" s="364"/>
      <c r="DCX117" s="364"/>
      <c r="DCY117" s="364"/>
      <c r="DCZ117" s="364"/>
      <c r="DDA117" s="364"/>
      <c r="DDB117" s="364"/>
      <c r="DDC117" s="364"/>
      <c r="DDD117" s="364"/>
      <c r="DDE117" s="364"/>
      <c r="DDF117" s="364"/>
      <c r="DDG117" s="364"/>
      <c r="DDH117" s="364"/>
      <c r="DDI117" s="364"/>
      <c r="DDJ117" s="364"/>
      <c r="DDK117" s="364"/>
      <c r="DDL117" s="364"/>
      <c r="DDM117" s="364"/>
      <c r="DDN117" s="364"/>
      <c r="DDO117" s="364"/>
      <c r="DDP117" s="364"/>
      <c r="DDQ117" s="364"/>
      <c r="DDR117" s="364"/>
      <c r="DDS117" s="364"/>
      <c r="DDT117" s="364"/>
      <c r="DDU117" s="364"/>
      <c r="DDV117" s="364"/>
      <c r="DDW117" s="364"/>
      <c r="DDX117" s="364"/>
      <c r="DDY117" s="364"/>
      <c r="DDZ117" s="364"/>
      <c r="DEA117" s="364"/>
      <c r="DEB117" s="364"/>
      <c r="DEC117" s="364"/>
      <c r="DED117" s="364"/>
      <c r="DEE117" s="364"/>
      <c r="DEF117" s="364"/>
      <c r="DEG117" s="364"/>
      <c r="DEH117" s="364"/>
      <c r="DEI117" s="364"/>
      <c r="DEJ117" s="364"/>
      <c r="DEK117" s="364"/>
      <c r="DEL117" s="364"/>
      <c r="DEM117" s="364"/>
      <c r="DEN117" s="364"/>
      <c r="DEO117" s="364"/>
      <c r="DEP117" s="364"/>
      <c r="DEQ117" s="364"/>
      <c r="DER117" s="364"/>
      <c r="DES117" s="364"/>
      <c r="DET117" s="364"/>
      <c r="DEU117" s="364"/>
      <c r="DEV117" s="364"/>
      <c r="DEW117" s="364"/>
      <c r="DEX117" s="364"/>
      <c r="DEY117" s="364"/>
      <c r="DEZ117" s="364"/>
      <c r="DFA117" s="364"/>
      <c r="DFB117" s="364"/>
      <c r="DFC117" s="364"/>
      <c r="DFD117" s="364"/>
      <c r="DFE117" s="364"/>
      <c r="DFF117" s="364"/>
      <c r="DFG117" s="364"/>
      <c r="DFH117" s="364"/>
      <c r="DFI117" s="364"/>
      <c r="DFJ117" s="364"/>
      <c r="DFK117" s="364"/>
      <c r="DFL117" s="364"/>
      <c r="DFM117" s="364"/>
      <c r="DFN117" s="364"/>
      <c r="DFO117" s="364"/>
      <c r="DFP117" s="364"/>
      <c r="DFQ117" s="364"/>
      <c r="DFR117" s="364"/>
      <c r="DFS117" s="364"/>
      <c r="DFT117" s="364"/>
      <c r="DFU117" s="364"/>
      <c r="DFV117" s="364"/>
      <c r="DFW117" s="364"/>
      <c r="DFX117" s="364"/>
      <c r="DFY117" s="364"/>
      <c r="DFZ117" s="364"/>
      <c r="DGA117" s="364"/>
      <c r="DGB117" s="364"/>
      <c r="DGC117" s="364"/>
      <c r="DGD117" s="364"/>
      <c r="DGE117" s="364"/>
      <c r="DGF117" s="364"/>
      <c r="DGG117" s="364"/>
      <c r="DGH117" s="364"/>
      <c r="DGI117" s="364"/>
      <c r="DGJ117" s="364"/>
      <c r="DGK117" s="364"/>
      <c r="DGL117" s="364"/>
      <c r="DGM117" s="364"/>
      <c r="DGN117" s="364"/>
      <c r="DGO117" s="364"/>
      <c r="DGP117" s="364"/>
      <c r="DGQ117" s="364"/>
      <c r="DGR117" s="364"/>
      <c r="DGS117" s="364"/>
      <c r="DGT117" s="364"/>
      <c r="DGU117" s="364"/>
      <c r="DGV117" s="364"/>
      <c r="DGW117" s="364"/>
      <c r="DGX117" s="364"/>
      <c r="DGY117" s="364"/>
      <c r="DGZ117" s="364"/>
      <c r="DHA117" s="364"/>
      <c r="DHB117" s="364"/>
      <c r="DHC117" s="364"/>
      <c r="DHD117" s="364"/>
      <c r="DHE117" s="364"/>
      <c r="DHF117" s="364"/>
      <c r="DHG117" s="364"/>
      <c r="DHH117" s="364"/>
      <c r="DHI117" s="364"/>
      <c r="DHJ117" s="364"/>
      <c r="DHK117" s="364"/>
      <c r="DHL117" s="364"/>
      <c r="DHM117" s="364"/>
      <c r="DHN117" s="364"/>
      <c r="DHO117" s="364"/>
      <c r="DHP117" s="364"/>
      <c r="DHQ117" s="364"/>
      <c r="DHR117" s="364"/>
      <c r="DHS117" s="364"/>
      <c r="DHT117" s="364"/>
      <c r="DHU117" s="364"/>
      <c r="DHV117" s="364"/>
      <c r="DHW117" s="364"/>
      <c r="DHX117" s="364"/>
      <c r="DHY117" s="364"/>
      <c r="DHZ117" s="364"/>
      <c r="DIA117" s="364"/>
      <c r="DIB117" s="364"/>
      <c r="DIC117" s="364"/>
      <c r="DID117" s="364"/>
      <c r="DIE117" s="364"/>
      <c r="DIF117" s="364"/>
      <c r="DIG117" s="364"/>
      <c r="DIH117" s="364"/>
      <c r="DII117" s="364"/>
      <c r="DIJ117" s="364"/>
      <c r="DIK117" s="364"/>
      <c r="DIL117" s="364"/>
      <c r="DIM117" s="364"/>
      <c r="DIN117" s="364"/>
      <c r="DIO117" s="364"/>
      <c r="DIP117" s="364"/>
      <c r="DIQ117" s="364"/>
      <c r="DIR117" s="364"/>
      <c r="DIS117" s="364"/>
      <c r="DIT117" s="364"/>
      <c r="DIU117" s="364"/>
      <c r="DIV117" s="364"/>
      <c r="DIW117" s="364"/>
      <c r="DIX117" s="364"/>
      <c r="DIY117" s="364"/>
      <c r="DIZ117" s="364"/>
      <c r="DJA117" s="364"/>
      <c r="DJB117" s="364"/>
      <c r="DJC117" s="364"/>
      <c r="DJD117" s="364"/>
      <c r="DJE117" s="364"/>
      <c r="DJF117" s="364"/>
      <c r="DJG117" s="364"/>
      <c r="DJH117" s="364"/>
      <c r="DJI117" s="364"/>
      <c r="DJJ117" s="364"/>
      <c r="DJK117" s="364"/>
      <c r="DJL117" s="364"/>
      <c r="DJM117" s="364"/>
      <c r="DJN117" s="364"/>
      <c r="DJO117" s="364"/>
      <c r="DJP117" s="364"/>
      <c r="DJQ117" s="364"/>
      <c r="DJR117" s="364"/>
      <c r="DJS117" s="364"/>
      <c r="DJT117" s="364"/>
      <c r="DJU117" s="364"/>
      <c r="DJV117" s="364"/>
      <c r="DJW117" s="364"/>
      <c r="DJX117" s="364"/>
      <c r="DJY117" s="364"/>
      <c r="DJZ117" s="364"/>
      <c r="DKA117" s="364"/>
      <c r="DKB117" s="364"/>
      <c r="DKC117" s="364"/>
      <c r="DKD117" s="364"/>
      <c r="DKE117" s="364"/>
      <c r="DKF117" s="364"/>
      <c r="DKG117" s="364"/>
      <c r="DKH117" s="364"/>
      <c r="DKI117" s="364"/>
      <c r="DKJ117" s="364"/>
      <c r="DKK117" s="364"/>
      <c r="DKL117" s="364"/>
      <c r="DKM117" s="364"/>
      <c r="DKN117" s="364"/>
      <c r="DKO117" s="364"/>
      <c r="DKP117" s="364"/>
      <c r="DKQ117" s="364"/>
      <c r="DKR117" s="364"/>
      <c r="DKS117" s="364"/>
      <c r="DKT117" s="364"/>
      <c r="DKU117" s="364"/>
      <c r="DKV117" s="364"/>
      <c r="DKW117" s="364"/>
      <c r="DKX117" s="364"/>
      <c r="DKY117" s="364"/>
      <c r="DKZ117" s="364"/>
      <c r="DLA117" s="364"/>
      <c r="DLB117" s="364"/>
      <c r="DLC117" s="364"/>
      <c r="DLD117" s="364"/>
      <c r="DLE117" s="364"/>
      <c r="DLF117" s="364"/>
      <c r="DLG117" s="364"/>
      <c r="DLH117" s="364"/>
      <c r="DLI117" s="364"/>
      <c r="DLJ117" s="364"/>
      <c r="DLK117" s="364"/>
      <c r="DLL117" s="364"/>
      <c r="DLM117" s="364"/>
      <c r="DLN117" s="364"/>
      <c r="DLO117" s="364"/>
      <c r="DLP117" s="364"/>
      <c r="DLQ117" s="364"/>
      <c r="DLR117" s="364"/>
      <c r="DLS117" s="364"/>
      <c r="DLT117" s="364"/>
      <c r="DLU117" s="364"/>
      <c r="DLV117" s="364"/>
      <c r="DLW117" s="364"/>
      <c r="DLX117" s="364"/>
      <c r="DLY117" s="364"/>
      <c r="DLZ117" s="364"/>
      <c r="DMA117" s="364"/>
      <c r="DMB117" s="364"/>
      <c r="DMC117" s="364"/>
      <c r="DMD117" s="364"/>
      <c r="DME117" s="364"/>
      <c r="DMF117" s="364"/>
      <c r="DMG117" s="364"/>
      <c r="DMH117" s="364"/>
      <c r="DMI117" s="364"/>
      <c r="DMJ117" s="364"/>
      <c r="DMK117" s="364"/>
      <c r="DML117" s="364"/>
      <c r="DMM117" s="364"/>
      <c r="DMN117" s="364"/>
      <c r="DMO117" s="364"/>
      <c r="DMP117" s="364"/>
      <c r="DMQ117" s="364"/>
      <c r="DMR117" s="364"/>
      <c r="DMS117" s="364"/>
      <c r="DMT117" s="364"/>
      <c r="DMU117" s="364"/>
      <c r="DMV117" s="364"/>
      <c r="DMW117" s="364"/>
      <c r="DMX117" s="364"/>
      <c r="DMY117" s="364"/>
      <c r="DMZ117" s="364"/>
      <c r="DNA117" s="364"/>
      <c r="DNB117" s="364"/>
      <c r="DNC117" s="364"/>
      <c r="DND117" s="364"/>
      <c r="DNE117" s="364"/>
      <c r="DNF117" s="364"/>
      <c r="DNG117" s="364"/>
      <c r="DNH117" s="364"/>
      <c r="DNI117" s="364"/>
      <c r="DNJ117" s="364"/>
      <c r="DNK117" s="364"/>
      <c r="DNL117" s="364"/>
      <c r="DNM117" s="364"/>
      <c r="DNN117" s="364"/>
      <c r="DNO117" s="364"/>
      <c r="DNP117" s="364"/>
      <c r="DNQ117" s="364"/>
      <c r="DNR117" s="364"/>
      <c r="DNS117" s="364"/>
      <c r="DNT117" s="364"/>
      <c r="DNU117" s="364"/>
      <c r="DNV117" s="364"/>
      <c r="DNW117" s="364"/>
      <c r="DNX117" s="364"/>
      <c r="DNY117" s="364"/>
      <c r="DNZ117" s="364"/>
      <c r="DOA117" s="364"/>
      <c r="DOB117" s="364"/>
      <c r="DOC117" s="364"/>
      <c r="DOD117" s="364"/>
      <c r="DOE117" s="364"/>
      <c r="DOF117" s="364"/>
      <c r="DOG117" s="364"/>
      <c r="DOH117" s="364"/>
      <c r="DOI117" s="364"/>
      <c r="DOJ117" s="364"/>
      <c r="DOK117" s="364"/>
      <c r="DOL117" s="364"/>
      <c r="DOM117" s="364"/>
      <c r="DON117" s="364"/>
      <c r="DOO117" s="364"/>
      <c r="DOP117" s="364"/>
      <c r="DOQ117" s="364"/>
      <c r="DOR117" s="364"/>
      <c r="DOS117" s="364"/>
      <c r="DOT117" s="364"/>
      <c r="DOU117" s="364"/>
      <c r="DOV117" s="364"/>
      <c r="DOW117" s="364"/>
      <c r="DOX117" s="364"/>
      <c r="DOY117" s="364"/>
      <c r="DOZ117" s="364"/>
      <c r="DPA117" s="364"/>
      <c r="DPB117" s="364"/>
      <c r="DPC117" s="364"/>
      <c r="DPD117" s="364"/>
      <c r="DPE117" s="364"/>
      <c r="DPF117" s="364"/>
      <c r="DPG117" s="364"/>
      <c r="DPH117" s="364"/>
      <c r="DPI117" s="364"/>
      <c r="DPJ117" s="364"/>
      <c r="DPK117" s="364"/>
      <c r="DPL117" s="364"/>
      <c r="DPM117" s="364"/>
      <c r="DPN117" s="364"/>
      <c r="DPO117" s="364"/>
      <c r="DPP117" s="364"/>
      <c r="DPQ117" s="364"/>
      <c r="DPR117" s="364"/>
      <c r="DPS117" s="364"/>
      <c r="DPT117" s="364"/>
      <c r="DPU117" s="364"/>
      <c r="DPV117" s="364"/>
      <c r="DPW117" s="364"/>
      <c r="DPX117" s="364"/>
      <c r="DPY117" s="364"/>
      <c r="DPZ117" s="364"/>
      <c r="DQA117" s="364"/>
      <c r="DQB117" s="364"/>
      <c r="DQC117" s="364"/>
      <c r="DQD117" s="364"/>
      <c r="DQE117" s="364"/>
      <c r="DQF117" s="364"/>
      <c r="DQG117" s="364"/>
      <c r="DQH117" s="364"/>
      <c r="DQI117" s="364"/>
      <c r="DQJ117" s="364"/>
      <c r="DQK117" s="364"/>
      <c r="DQL117" s="364"/>
      <c r="DQM117" s="364"/>
      <c r="DQN117" s="364"/>
      <c r="DQO117" s="364"/>
      <c r="DQP117" s="364"/>
      <c r="DQQ117" s="364"/>
      <c r="DQR117" s="364"/>
      <c r="DQS117" s="364"/>
      <c r="DQT117" s="364"/>
      <c r="DQU117" s="364"/>
      <c r="DQV117" s="364"/>
      <c r="DQW117" s="364"/>
      <c r="DQX117" s="364"/>
      <c r="DQY117" s="364"/>
      <c r="DQZ117" s="364"/>
      <c r="DRA117" s="364"/>
      <c r="DRB117" s="364"/>
      <c r="DRC117" s="364"/>
      <c r="DRD117" s="364"/>
      <c r="DRE117" s="364"/>
      <c r="DRF117" s="364"/>
      <c r="DRG117" s="364"/>
      <c r="DRH117" s="364"/>
      <c r="DRI117" s="364"/>
      <c r="DRJ117" s="364"/>
      <c r="DRK117" s="364"/>
      <c r="DRL117" s="364"/>
      <c r="DRM117" s="364"/>
      <c r="DRN117" s="364"/>
      <c r="DRO117" s="364"/>
      <c r="DRP117" s="364"/>
      <c r="DRQ117" s="364"/>
      <c r="DRR117" s="364"/>
      <c r="DRS117" s="364"/>
      <c r="DRT117" s="364"/>
      <c r="DRU117" s="364"/>
      <c r="DRV117" s="364"/>
      <c r="DRW117" s="364"/>
      <c r="DRX117" s="364"/>
      <c r="DRY117" s="364"/>
      <c r="DRZ117" s="364"/>
      <c r="DSA117" s="364"/>
      <c r="DSB117" s="364"/>
      <c r="DSC117" s="364"/>
      <c r="DSD117" s="364"/>
      <c r="DSE117" s="364"/>
      <c r="DSF117" s="364"/>
      <c r="DSG117" s="364"/>
      <c r="DSH117" s="364"/>
      <c r="DSI117" s="364"/>
      <c r="DSJ117" s="364"/>
      <c r="DSK117" s="364"/>
      <c r="DSL117" s="364"/>
      <c r="DSM117" s="364"/>
      <c r="DSN117" s="364"/>
      <c r="DSO117" s="364"/>
      <c r="DSP117" s="364"/>
      <c r="DSQ117" s="364"/>
      <c r="DSR117" s="364"/>
      <c r="DSS117" s="364"/>
      <c r="DST117" s="364"/>
      <c r="DSU117" s="364"/>
      <c r="DSV117" s="364"/>
      <c r="DSW117" s="364"/>
      <c r="DSX117" s="364"/>
      <c r="DSY117" s="364"/>
      <c r="DSZ117" s="364"/>
      <c r="DTA117" s="364"/>
      <c r="DTB117" s="364"/>
      <c r="DTC117" s="364"/>
      <c r="DTD117" s="364"/>
      <c r="DTE117" s="364"/>
      <c r="DTF117" s="364"/>
      <c r="DTG117" s="364"/>
      <c r="DTH117" s="364"/>
      <c r="DTI117" s="364"/>
      <c r="DTJ117" s="364"/>
      <c r="DTK117" s="364"/>
      <c r="DTL117" s="364"/>
      <c r="DTM117" s="364"/>
      <c r="DTN117" s="364"/>
      <c r="DTO117" s="364"/>
      <c r="DTP117" s="364"/>
      <c r="DTQ117" s="364"/>
      <c r="DTR117" s="364"/>
      <c r="DTS117" s="364"/>
      <c r="DTT117" s="364"/>
      <c r="DTU117" s="364"/>
      <c r="DTV117" s="364"/>
      <c r="DTW117" s="364"/>
      <c r="DTX117" s="364"/>
      <c r="DTY117" s="364"/>
      <c r="DTZ117" s="364"/>
      <c r="DUA117" s="364"/>
      <c r="DUB117" s="364"/>
      <c r="DUC117" s="364"/>
      <c r="DUD117" s="364"/>
      <c r="DUE117" s="364"/>
      <c r="DUF117" s="364"/>
      <c r="DUG117" s="364"/>
      <c r="DUH117" s="364"/>
      <c r="DUI117" s="364"/>
      <c r="DUJ117" s="364"/>
      <c r="DUK117" s="364"/>
      <c r="DUL117" s="364"/>
      <c r="DUM117" s="364"/>
      <c r="DUN117" s="364"/>
      <c r="DUO117" s="364"/>
      <c r="DUP117" s="364"/>
      <c r="DUQ117" s="364"/>
      <c r="DUR117" s="364"/>
      <c r="DUS117" s="364"/>
      <c r="DUT117" s="364"/>
      <c r="DUU117" s="364"/>
      <c r="DUV117" s="364"/>
      <c r="DUW117" s="364"/>
      <c r="DUX117" s="364"/>
      <c r="DUY117" s="364"/>
      <c r="DUZ117" s="364"/>
      <c r="DVA117" s="364"/>
      <c r="DVB117" s="364"/>
      <c r="DVC117" s="364"/>
      <c r="DVD117" s="364"/>
      <c r="DVE117" s="364"/>
      <c r="DVF117" s="364"/>
      <c r="DVG117" s="364"/>
      <c r="DVH117" s="364"/>
      <c r="DVI117" s="364"/>
      <c r="DVJ117" s="364"/>
      <c r="DVK117" s="364"/>
      <c r="DVL117" s="364"/>
      <c r="DVM117" s="364"/>
      <c r="DVN117" s="364"/>
      <c r="DVO117" s="364"/>
      <c r="DVP117" s="364"/>
      <c r="DVQ117" s="364"/>
      <c r="DVR117" s="364"/>
      <c r="DVS117" s="364"/>
      <c r="DVT117" s="364"/>
      <c r="DVU117" s="364"/>
      <c r="DVV117" s="364"/>
      <c r="DVW117" s="364"/>
      <c r="DVX117" s="364"/>
      <c r="DVY117" s="364"/>
      <c r="DVZ117" s="364"/>
      <c r="DWA117" s="364"/>
      <c r="DWB117" s="364"/>
      <c r="DWC117" s="364"/>
      <c r="DWD117" s="364"/>
      <c r="DWE117" s="364"/>
      <c r="DWF117" s="364"/>
      <c r="DWG117" s="364"/>
      <c r="DWH117" s="364"/>
      <c r="DWI117" s="364"/>
      <c r="DWJ117" s="364"/>
      <c r="DWK117" s="364"/>
      <c r="DWL117" s="364"/>
      <c r="DWM117" s="364"/>
      <c r="DWN117" s="364"/>
      <c r="DWO117" s="364"/>
      <c r="DWP117" s="364"/>
      <c r="DWQ117" s="364"/>
      <c r="DWR117" s="364"/>
      <c r="DWS117" s="364"/>
      <c r="DWT117" s="364"/>
      <c r="DWU117" s="364"/>
      <c r="DWV117" s="364"/>
      <c r="DWW117" s="364"/>
      <c r="DWX117" s="364"/>
      <c r="DWY117" s="364"/>
      <c r="DWZ117" s="364"/>
      <c r="DXA117" s="364"/>
      <c r="DXB117" s="364"/>
      <c r="DXC117" s="364"/>
      <c r="DXD117" s="364"/>
      <c r="DXE117" s="364"/>
      <c r="DXF117" s="364"/>
      <c r="DXG117" s="364"/>
      <c r="DXH117" s="364"/>
      <c r="DXI117" s="364"/>
      <c r="DXJ117" s="364"/>
      <c r="DXK117" s="364"/>
      <c r="DXL117" s="364"/>
      <c r="DXM117" s="364"/>
      <c r="DXN117" s="364"/>
      <c r="DXO117" s="364"/>
      <c r="DXP117" s="364"/>
      <c r="DXQ117" s="364"/>
      <c r="DXR117" s="364"/>
      <c r="DXS117" s="364"/>
      <c r="DXT117" s="364"/>
      <c r="DXU117" s="364"/>
      <c r="DXV117" s="364"/>
      <c r="DXW117" s="364"/>
      <c r="DXX117" s="364"/>
      <c r="DXY117" s="364"/>
      <c r="DXZ117" s="364"/>
      <c r="DYA117" s="364"/>
      <c r="DYB117" s="364"/>
      <c r="DYC117" s="364"/>
      <c r="DYD117" s="364"/>
      <c r="DYE117" s="364"/>
      <c r="DYF117" s="364"/>
      <c r="DYG117" s="364"/>
      <c r="DYH117" s="364"/>
      <c r="DYI117" s="364"/>
      <c r="DYJ117" s="364"/>
      <c r="DYK117" s="364"/>
      <c r="DYL117" s="364"/>
      <c r="DYM117" s="364"/>
      <c r="DYN117" s="364"/>
      <c r="DYO117" s="364"/>
      <c r="DYP117" s="364"/>
      <c r="DYQ117" s="364"/>
      <c r="DYR117" s="364"/>
      <c r="DYS117" s="364"/>
      <c r="DYT117" s="364"/>
      <c r="DYU117" s="364"/>
      <c r="DYV117" s="364"/>
      <c r="DYW117" s="364"/>
      <c r="DYX117" s="364"/>
      <c r="DYY117" s="364"/>
      <c r="DYZ117" s="364"/>
      <c r="DZA117" s="364"/>
      <c r="DZB117" s="364"/>
      <c r="DZC117" s="364"/>
      <c r="DZD117" s="364"/>
      <c r="DZE117" s="364"/>
      <c r="DZF117" s="364"/>
      <c r="DZG117" s="364"/>
      <c r="DZH117" s="364"/>
      <c r="DZI117" s="364"/>
      <c r="DZJ117" s="364"/>
      <c r="DZK117" s="364"/>
      <c r="DZL117" s="364"/>
      <c r="DZM117" s="364"/>
      <c r="DZN117" s="364"/>
      <c r="DZO117" s="364"/>
      <c r="DZP117" s="364"/>
      <c r="DZQ117" s="364"/>
      <c r="DZR117" s="364"/>
      <c r="DZS117" s="364"/>
      <c r="DZT117" s="364"/>
      <c r="DZU117" s="364"/>
      <c r="DZV117" s="364"/>
      <c r="DZW117" s="364"/>
      <c r="DZX117" s="364"/>
      <c r="DZY117" s="364"/>
      <c r="DZZ117" s="364"/>
      <c r="EAA117" s="364"/>
      <c r="EAB117" s="364"/>
      <c r="EAC117" s="364"/>
      <c r="EAD117" s="364"/>
      <c r="EAE117" s="364"/>
      <c r="EAF117" s="364"/>
      <c r="EAG117" s="364"/>
      <c r="EAH117" s="364"/>
      <c r="EAI117" s="364"/>
      <c r="EAJ117" s="364"/>
      <c r="EAK117" s="364"/>
      <c r="EAL117" s="364"/>
      <c r="EAM117" s="364"/>
      <c r="EAN117" s="364"/>
      <c r="EAO117" s="364"/>
      <c r="EAP117" s="364"/>
      <c r="EAQ117" s="364"/>
      <c r="EAR117" s="364"/>
      <c r="EAS117" s="364"/>
      <c r="EAT117" s="364"/>
      <c r="EAU117" s="364"/>
      <c r="EAV117" s="364"/>
      <c r="EAW117" s="364"/>
      <c r="EAX117" s="364"/>
      <c r="EAY117" s="364"/>
      <c r="EAZ117" s="364"/>
      <c r="EBA117" s="364"/>
      <c r="EBB117" s="364"/>
      <c r="EBC117" s="364"/>
      <c r="EBD117" s="364"/>
      <c r="EBE117" s="364"/>
      <c r="EBF117" s="364"/>
      <c r="EBG117" s="364"/>
      <c r="EBH117" s="364"/>
      <c r="EBI117" s="364"/>
      <c r="EBJ117" s="364"/>
      <c r="EBK117" s="364"/>
      <c r="EBL117" s="364"/>
      <c r="EBM117" s="364"/>
      <c r="EBN117" s="364"/>
      <c r="EBO117" s="364"/>
      <c r="EBP117" s="364"/>
      <c r="EBQ117" s="364"/>
      <c r="EBR117" s="364"/>
      <c r="EBS117" s="364"/>
      <c r="EBT117" s="364"/>
      <c r="EBU117" s="364"/>
      <c r="EBV117" s="364"/>
      <c r="EBW117" s="364"/>
      <c r="EBX117" s="364"/>
      <c r="EBY117" s="364"/>
      <c r="EBZ117" s="364"/>
      <c r="ECA117" s="364"/>
      <c r="ECB117" s="364"/>
      <c r="ECC117" s="364"/>
      <c r="ECD117" s="364"/>
      <c r="ECE117" s="364"/>
      <c r="ECF117" s="364"/>
      <c r="ECG117" s="364"/>
      <c r="ECH117" s="364"/>
      <c r="ECI117" s="364"/>
      <c r="ECJ117" s="364"/>
      <c r="ECK117" s="364"/>
      <c r="ECL117" s="364"/>
      <c r="ECM117" s="364"/>
      <c r="ECN117" s="364"/>
      <c r="ECO117" s="364"/>
      <c r="ECP117" s="364"/>
      <c r="ECQ117" s="364"/>
      <c r="ECR117" s="364"/>
      <c r="ECS117" s="364"/>
      <c r="ECT117" s="364"/>
      <c r="ECU117" s="364"/>
      <c r="ECV117" s="364"/>
      <c r="ECW117" s="364"/>
      <c r="ECX117" s="364"/>
      <c r="ECY117" s="364"/>
      <c r="ECZ117" s="364"/>
      <c r="EDA117" s="364"/>
      <c r="EDB117" s="364"/>
      <c r="EDC117" s="364"/>
      <c r="EDD117" s="364"/>
      <c r="EDE117" s="364"/>
      <c r="EDF117" s="364"/>
      <c r="EDG117" s="364"/>
      <c r="EDH117" s="364"/>
      <c r="EDI117" s="364"/>
      <c r="EDJ117" s="364"/>
      <c r="EDK117" s="364"/>
      <c r="EDL117" s="364"/>
      <c r="EDM117" s="364"/>
      <c r="EDN117" s="364"/>
      <c r="EDO117" s="364"/>
      <c r="EDP117" s="364"/>
      <c r="EDQ117" s="364"/>
      <c r="EDR117" s="364"/>
      <c r="EDS117" s="364"/>
      <c r="EDT117" s="364"/>
      <c r="EDU117" s="364"/>
      <c r="EDV117" s="364"/>
      <c r="EDW117" s="364"/>
      <c r="EDX117" s="364"/>
      <c r="EDY117" s="364"/>
      <c r="EDZ117" s="364"/>
      <c r="EEA117" s="364"/>
      <c r="EEB117" s="364"/>
      <c r="EEC117" s="364"/>
      <c r="EED117" s="364"/>
      <c r="EEE117" s="364"/>
      <c r="EEF117" s="364"/>
      <c r="EEG117" s="364"/>
      <c r="EEH117" s="364"/>
      <c r="EEI117" s="364"/>
      <c r="EEJ117" s="364"/>
      <c r="EEK117" s="364"/>
      <c r="EEL117" s="364"/>
      <c r="EEM117" s="364"/>
      <c r="EEN117" s="364"/>
      <c r="EEO117" s="364"/>
      <c r="EEP117" s="364"/>
      <c r="EEQ117" s="364"/>
      <c r="EER117" s="364"/>
      <c r="EES117" s="364"/>
      <c r="EET117" s="364"/>
      <c r="EEU117" s="364"/>
      <c r="EEV117" s="364"/>
      <c r="EEW117" s="364"/>
      <c r="EEX117" s="364"/>
      <c r="EEY117" s="364"/>
      <c r="EEZ117" s="364"/>
      <c r="EFA117" s="364"/>
      <c r="EFB117" s="364"/>
      <c r="EFC117" s="364"/>
      <c r="EFD117" s="364"/>
      <c r="EFE117" s="364"/>
      <c r="EFF117" s="364"/>
      <c r="EFG117" s="364"/>
      <c r="EFH117" s="364"/>
      <c r="EFI117" s="364"/>
      <c r="EFJ117" s="364"/>
      <c r="EFK117" s="364"/>
      <c r="EFL117" s="364"/>
      <c r="EFM117" s="364"/>
      <c r="EFN117" s="364"/>
      <c r="EFO117" s="364"/>
      <c r="EFP117" s="364"/>
      <c r="EFQ117" s="364"/>
      <c r="EFR117" s="364"/>
      <c r="EFS117" s="364"/>
      <c r="EFT117" s="364"/>
      <c r="EFU117" s="364"/>
      <c r="EFV117" s="364"/>
      <c r="EFW117" s="364"/>
      <c r="EFX117" s="364"/>
      <c r="EFY117" s="364"/>
      <c r="EFZ117" s="364"/>
      <c r="EGA117" s="364"/>
      <c r="EGB117" s="364"/>
      <c r="EGC117" s="364"/>
      <c r="EGD117" s="364"/>
      <c r="EGE117" s="364"/>
      <c r="EGF117" s="364"/>
      <c r="EGG117" s="364"/>
      <c r="EGH117" s="364"/>
      <c r="EGI117" s="364"/>
      <c r="EGJ117" s="364"/>
      <c r="EGK117" s="364"/>
      <c r="EGL117" s="364"/>
      <c r="EGM117" s="364"/>
      <c r="EGN117" s="364"/>
      <c r="EGO117" s="364"/>
      <c r="EGP117" s="364"/>
      <c r="EGQ117" s="364"/>
      <c r="EGR117" s="364"/>
      <c r="EGS117" s="364"/>
      <c r="EGT117" s="364"/>
      <c r="EGU117" s="364"/>
      <c r="EGV117" s="364"/>
      <c r="EGW117" s="364"/>
      <c r="EGX117" s="364"/>
      <c r="EGY117" s="364"/>
      <c r="EGZ117" s="364"/>
      <c r="EHA117" s="364"/>
      <c r="EHB117" s="364"/>
      <c r="EHC117" s="364"/>
      <c r="EHD117" s="364"/>
      <c r="EHE117" s="364"/>
      <c r="EHF117" s="364"/>
      <c r="EHG117" s="364"/>
      <c r="EHH117" s="364"/>
      <c r="EHI117" s="364"/>
      <c r="EHJ117" s="364"/>
      <c r="EHK117" s="364"/>
      <c r="EHL117" s="364"/>
      <c r="EHM117" s="364"/>
      <c r="EHN117" s="364"/>
      <c r="EHO117" s="364"/>
      <c r="EHP117" s="364"/>
      <c r="EHQ117" s="364"/>
      <c r="EHR117" s="364"/>
      <c r="EHS117" s="364"/>
      <c r="EHT117" s="364"/>
      <c r="EHU117" s="364"/>
      <c r="EHV117" s="364"/>
      <c r="EHW117" s="364"/>
      <c r="EHX117" s="364"/>
      <c r="EHY117" s="364"/>
      <c r="EHZ117" s="364"/>
      <c r="EIA117" s="364"/>
      <c r="EIB117" s="364"/>
      <c r="EIC117" s="364"/>
      <c r="EID117" s="364"/>
      <c r="EIE117" s="364"/>
      <c r="EIF117" s="364"/>
      <c r="EIG117" s="364"/>
      <c r="EIH117" s="364"/>
      <c r="EII117" s="364"/>
      <c r="EIJ117" s="364"/>
      <c r="EIK117" s="364"/>
      <c r="EIL117" s="364"/>
      <c r="EIM117" s="364"/>
      <c r="EIN117" s="364"/>
      <c r="EIO117" s="364"/>
      <c r="EIP117" s="364"/>
      <c r="EIQ117" s="364"/>
      <c r="EIR117" s="364"/>
      <c r="EIS117" s="364"/>
      <c r="EIT117" s="364"/>
      <c r="EIU117" s="364"/>
      <c r="EIV117" s="364"/>
      <c r="EIW117" s="364"/>
      <c r="EIX117" s="364"/>
      <c r="EIY117" s="364"/>
      <c r="EIZ117" s="364"/>
      <c r="EJA117" s="364"/>
      <c r="EJB117" s="364"/>
      <c r="EJC117" s="364"/>
      <c r="EJD117" s="364"/>
      <c r="EJE117" s="364"/>
      <c r="EJF117" s="364"/>
      <c r="EJG117" s="364"/>
      <c r="EJH117" s="364"/>
      <c r="EJI117" s="364"/>
      <c r="EJJ117" s="364"/>
      <c r="EJK117" s="364"/>
      <c r="EJL117" s="364"/>
      <c r="EJM117" s="364"/>
      <c r="EJN117" s="364"/>
      <c r="EJO117" s="364"/>
      <c r="EJP117" s="364"/>
      <c r="EJQ117" s="364"/>
      <c r="EJR117" s="364"/>
      <c r="EJS117" s="364"/>
      <c r="EJT117" s="364"/>
      <c r="EJU117" s="364"/>
      <c r="EJV117" s="364"/>
      <c r="EJW117" s="364"/>
      <c r="EJX117" s="364"/>
      <c r="EJY117" s="364"/>
      <c r="EJZ117" s="364"/>
      <c r="EKA117" s="364"/>
      <c r="EKB117" s="364"/>
      <c r="EKC117" s="364"/>
      <c r="EKD117" s="364"/>
      <c r="EKE117" s="364"/>
      <c r="EKF117" s="364"/>
      <c r="EKG117" s="364"/>
      <c r="EKH117" s="364"/>
      <c r="EKI117" s="364"/>
      <c r="EKJ117" s="364"/>
      <c r="EKK117" s="364"/>
      <c r="EKL117" s="364"/>
      <c r="EKM117" s="364"/>
      <c r="EKN117" s="364"/>
      <c r="EKO117" s="364"/>
      <c r="EKP117" s="364"/>
      <c r="EKQ117" s="364"/>
      <c r="EKR117" s="364"/>
      <c r="EKS117" s="364"/>
      <c r="EKT117" s="364"/>
      <c r="EKU117" s="364"/>
      <c r="EKV117" s="364"/>
      <c r="EKW117" s="364"/>
      <c r="EKX117" s="364"/>
      <c r="EKY117" s="364"/>
      <c r="EKZ117" s="364"/>
      <c r="ELA117" s="364"/>
      <c r="ELB117" s="364"/>
      <c r="ELC117" s="364"/>
      <c r="ELD117" s="364"/>
      <c r="ELE117" s="364"/>
      <c r="ELF117" s="364"/>
      <c r="ELG117" s="364"/>
      <c r="ELH117" s="364"/>
      <c r="ELI117" s="364"/>
      <c r="ELJ117" s="364"/>
      <c r="ELK117" s="364"/>
      <c r="ELL117" s="364"/>
      <c r="ELM117" s="364"/>
      <c r="ELN117" s="364"/>
      <c r="ELO117" s="364"/>
      <c r="ELP117" s="364"/>
      <c r="ELQ117" s="364"/>
      <c r="ELR117" s="364"/>
      <c r="ELS117" s="364"/>
      <c r="ELT117" s="364"/>
      <c r="ELU117" s="364"/>
      <c r="ELV117" s="364"/>
      <c r="ELW117" s="364"/>
      <c r="ELX117" s="364"/>
      <c r="ELY117" s="364"/>
      <c r="ELZ117" s="364"/>
      <c r="EMA117" s="364"/>
      <c r="EMB117" s="364"/>
      <c r="EMC117" s="364"/>
      <c r="EMD117" s="364"/>
      <c r="EME117" s="364"/>
      <c r="EMF117" s="364"/>
      <c r="EMG117" s="364"/>
      <c r="EMH117" s="364"/>
      <c r="EMI117" s="364"/>
      <c r="EMJ117" s="364"/>
      <c r="EMK117" s="364"/>
      <c r="EML117" s="364"/>
      <c r="EMM117" s="364"/>
      <c r="EMN117" s="364"/>
      <c r="EMO117" s="364"/>
      <c r="EMP117" s="364"/>
      <c r="EMQ117" s="364"/>
      <c r="EMR117" s="364"/>
      <c r="EMS117" s="364"/>
      <c r="EMT117" s="364"/>
      <c r="EMU117" s="364"/>
      <c r="EMV117" s="364"/>
      <c r="EMW117" s="364"/>
      <c r="EMX117" s="364"/>
      <c r="EMY117" s="364"/>
      <c r="EMZ117" s="364"/>
      <c r="ENA117" s="364"/>
      <c r="ENB117" s="364"/>
      <c r="ENC117" s="364"/>
      <c r="END117" s="364"/>
      <c r="ENE117" s="364"/>
      <c r="ENF117" s="364"/>
      <c r="ENG117" s="364"/>
      <c r="ENH117" s="364"/>
      <c r="ENI117" s="364"/>
      <c r="ENJ117" s="364"/>
      <c r="ENK117" s="364"/>
      <c r="ENL117" s="364"/>
      <c r="ENM117" s="364"/>
      <c r="ENN117" s="364"/>
      <c r="ENO117" s="364"/>
      <c r="ENP117" s="364"/>
      <c r="ENQ117" s="364"/>
      <c r="ENR117" s="364"/>
      <c r="ENS117" s="364"/>
      <c r="ENT117" s="364"/>
      <c r="ENU117" s="364"/>
      <c r="ENV117" s="364"/>
      <c r="ENW117" s="364"/>
      <c r="ENX117" s="364"/>
      <c r="ENY117" s="364"/>
      <c r="ENZ117" s="364"/>
      <c r="EOA117" s="364"/>
      <c r="EOB117" s="364"/>
      <c r="EOC117" s="364"/>
      <c r="EOD117" s="364"/>
      <c r="EOE117" s="364"/>
      <c r="EOF117" s="364"/>
      <c r="EOG117" s="364"/>
      <c r="EOH117" s="364"/>
      <c r="EOI117" s="364"/>
      <c r="EOJ117" s="364"/>
      <c r="EOK117" s="364"/>
      <c r="EOL117" s="364"/>
      <c r="EOM117" s="364"/>
      <c r="EON117" s="364"/>
      <c r="EOO117" s="364"/>
      <c r="EOP117" s="364"/>
      <c r="EOQ117" s="364"/>
      <c r="EOR117" s="364"/>
      <c r="EOS117" s="364"/>
      <c r="EOT117" s="364"/>
      <c r="EOU117" s="364"/>
      <c r="EOV117" s="364"/>
      <c r="EOW117" s="364"/>
      <c r="EOX117" s="364"/>
      <c r="EOY117" s="364"/>
      <c r="EOZ117" s="364"/>
      <c r="EPA117" s="364"/>
      <c r="EPB117" s="364"/>
      <c r="EPC117" s="364"/>
      <c r="EPD117" s="364"/>
      <c r="EPE117" s="364"/>
      <c r="EPF117" s="364"/>
      <c r="EPG117" s="364"/>
      <c r="EPH117" s="364"/>
      <c r="EPI117" s="364"/>
      <c r="EPJ117" s="364"/>
      <c r="EPK117" s="364"/>
      <c r="EPL117" s="364"/>
      <c r="EPM117" s="364"/>
      <c r="EPN117" s="364"/>
      <c r="EPO117" s="364"/>
      <c r="EPP117" s="364"/>
      <c r="EPQ117" s="364"/>
      <c r="EPR117" s="364"/>
      <c r="EPS117" s="364"/>
      <c r="EPT117" s="364"/>
      <c r="EPU117" s="364"/>
      <c r="EPV117" s="364"/>
      <c r="EPW117" s="364"/>
      <c r="EPX117" s="364"/>
      <c r="EPY117" s="364"/>
      <c r="EPZ117" s="364"/>
      <c r="EQA117" s="364"/>
      <c r="EQB117" s="364"/>
      <c r="EQC117" s="364"/>
      <c r="EQD117" s="364"/>
      <c r="EQE117" s="364"/>
      <c r="EQF117" s="364"/>
      <c r="EQG117" s="364"/>
      <c r="EQH117" s="364"/>
      <c r="EQI117" s="364"/>
      <c r="EQJ117" s="364"/>
      <c r="EQK117" s="364"/>
      <c r="EQL117" s="364"/>
      <c r="EQM117" s="364"/>
      <c r="EQN117" s="364"/>
      <c r="EQO117" s="364"/>
      <c r="EQP117" s="364"/>
      <c r="EQQ117" s="364"/>
      <c r="EQR117" s="364"/>
      <c r="EQS117" s="364"/>
      <c r="EQT117" s="364"/>
      <c r="EQU117" s="364"/>
      <c r="EQV117" s="364"/>
      <c r="EQW117" s="364"/>
      <c r="EQX117" s="364"/>
      <c r="EQY117" s="364"/>
      <c r="EQZ117" s="364"/>
      <c r="ERA117" s="364"/>
      <c r="ERB117" s="364"/>
      <c r="ERC117" s="364"/>
      <c r="ERD117" s="364"/>
      <c r="ERE117" s="364"/>
      <c r="ERF117" s="364"/>
      <c r="ERG117" s="364"/>
      <c r="ERH117" s="364"/>
      <c r="ERI117" s="364"/>
      <c r="ERJ117" s="364"/>
      <c r="ERK117" s="364"/>
      <c r="ERL117" s="364"/>
      <c r="ERM117" s="364"/>
      <c r="ERN117" s="364"/>
      <c r="ERO117" s="364"/>
      <c r="ERP117" s="364"/>
      <c r="ERQ117" s="364"/>
      <c r="ERR117" s="364"/>
      <c r="ERS117" s="364"/>
      <c r="ERT117" s="364"/>
      <c r="ERU117" s="364"/>
      <c r="ERV117" s="364"/>
      <c r="ERW117" s="364"/>
      <c r="ERX117" s="364"/>
      <c r="ERY117" s="364"/>
      <c r="ERZ117" s="364"/>
      <c r="ESA117" s="364"/>
      <c r="ESB117" s="364"/>
      <c r="ESC117" s="364"/>
      <c r="ESD117" s="364"/>
      <c r="ESE117" s="364"/>
      <c r="ESF117" s="364"/>
      <c r="ESG117" s="364"/>
      <c r="ESH117" s="364"/>
      <c r="ESI117" s="364"/>
      <c r="ESJ117" s="364"/>
      <c r="ESK117" s="364"/>
      <c r="ESL117" s="364"/>
      <c r="ESM117" s="364"/>
      <c r="ESN117" s="364"/>
      <c r="ESO117" s="364"/>
      <c r="ESP117" s="364"/>
      <c r="ESQ117" s="364"/>
      <c r="ESR117" s="364"/>
      <c r="ESS117" s="364"/>
      <c r="EST117" s="364"/>
      <c r="ESU117" s="364"/>
      <c r="ESV117" s="364"/>
      <c r="ESW117" s="364"/>
      <c r="ESX117" s="364"/>
      <c r="ESY117" s="364"/>
      <c r="ESZ117" s="364"/>
      <c r="ETA117" s="364"/>
      <c r="ETB117" s="364"/>
      <c r="ETC117" s="364"/>
      <c r="ETD117" s="364"/>
      <c r="ETE117" s="364"/>
      <c r="ETF117" s="364"/>
      <c r="ETG117" s="364"/>
      <c r="ETH117" s="364"/>
      <c r="ETI117" s="364"/>
      <c r="ETJ117" s="364"/>
      <c r="ETK117" s="364"/>
      <c r="ETL117" s="364"/>
      <c r="ETM117" s="364"/>
      <c r="ETN117" s="364"/>
      <c r="ETO117" s="364"/>
      <c r="ETP117" s="364"/>
      <c r="ETQ117" s="364"/>
      <c r="ETR117" s="364"/>
      <c r="ETS117" s="364"/>
      <c r="ETT117" s="364"/>
      <c r="ETU117" s="364"/>
      <c r="ETV117" s="364"/>
      <c r="ETW117" s="364"/>
      <c r="ETX117" s="364"/>
      <c r="ETY117" s="364"/>
      <c r="ETZ117" s="364"/>
      <c r="EUA117" s="364"/>
      <c r="EUB117" s="364"/>
      <c r="EUC117" s="364"/>
      <c r="EUD117" s="364"/>
      <c r="EUE117" s="364"/>
      <c r="EUF117" s="364"/>
      <c r="EUG117" s="364"/>
      <c r="EUH117" s="364"/>
      <c r="EUI117" s="364"/>
      <c r="EUJ117" s="364"/>
      <c r="EUK117" s="364"/>
      <c r="EUL117" s="364"/>
      <c r="EUM117" s="364"/>
      <c r="EUN117" s="364"/>
      <c r="EUO117" s="364"/>
      <c r="EUP117" s="364"/>
      <c r="EUQ117" s="364"/>
      <c r="EUR117" s="364"/>
      <c r="EUS117" s="364"/>
      <c r="EUT117" s="364"/>
      <c r="EUU117" s="364"/>
      <c r="EUV117" s="364"/>
      <c r="EUW117" s="364"/>
      <c r="EUX117" s="364"/>
      <c r="EUY117" s="364"/>
      <c r="EUZ117" s="364"/>
      <c r="EVA117" s="364"/>
      <c r="EVB117" s="364"/>
      <c r="EVC117" s="364"/>
      <c r="EVD117" s="364"/>
      <c r="EVE117" s="364"/>
      <c r="EVF117" s="364"/>
      <c r="EVG117" s="364"/>
      <c r="EVH117" s="364"/>
      <c r="EVI117" s="364"/>
      <c r="EVJ117" s="364"/>
      <c r="EVK117" s="364"/>
      <c r="EVL117" s="364"/>
      <c r="EVM117" s="364"/>
      <c r="EVN117" s="364"/>
      <c r="EVO117" s="364"/>
      <c r="EVP117" s="364"/>
      <c r="EVQ117" s="364"/>
      <c r="EVR117" s="364"/>
      <c r="EVS117" s="364"/>
      <c r="EVT117" s="364"/>
      <c r="EVU117" s="364"/>
      <c r="EVV117" s="364"/>
      <c r="EVW117" s="364"/>
      <c r="EVX117" s="364"/>
      <c r="EVY117" s="364"/>
      <c r="EVZ117" s="364"/>
      <c r="EWA117" s="364"/>
      <c r="EWB117" s="364"/>
      <c r="EWC117" s="364"/>
      <c r="EWD117" s="364"/>
      <c r="EWE117" s="364"/>
      <c r="EWF117" s="364"/>
      <c r="EWG117" s="364"/>
      <c r="EWH117" s="364"/>
      <c r="EWI117" s="364"/>
      <c r="EWJ117" s="364"/>
      <c r="EWK117" s="364"/>
      <c r="EWL117" s="364"/>
      <c r="EWM117" s="364"/>
      <c r="EWN117" s="364"/>
      <c r="EWO117" s="364"/>
      <c r="EWP117" s="364"/>
      <c r="EWQ117" s="364"/>
      <c r="EWR117" s="364"/>
      <c r="EWS117" s="364"/>
      <c r="EWT117" s="364"/>
      <c r="EWU117" s="364"/>
      <c r="EWV117" s="364"/>
      <c r="EWW117" s="364"/>
      <c r="EWX117" s="364"/>
      <c r="EWY117" s="364"/>
      <c r="EWZ117" s="364"/>
      <c r="EXA117" s="364"/>
      <c r="EXB117" s="364"/>
      <c r="EXC117" s="364"/>
      <c r="EXD117" s="364"/>
      <c r="EXE117" s="364"/>
      <c r="EXF117" s="364"/>
      <c r="EXG117" s="364"/>
      <c r="EXH117" s="364"/>
      <c r="EXI117" s="364"/>
      <c r="EXJ117" s="364"/>
      <c r="EXK117" s="364"/>
      <c r="EXL117" s="364"/>
      <c r="EXM117" s="364"/>
      <c r="EXN117" s="364"/>
      <c r="EXO117" s="364"/>
      <c r="EXP117" s="364"/>
      <c r="EXQ117" s="364"/>
      <c r="EXR117" s="364"/>
      <c r="EXS117" s="364"/>
      <c r="EXT117" s="364"/>
      <c r="EXU117" s="364"/>
      <c r="EXV117" s="364"/>
      <c r="EXW117" s="364"/>
      <c r="EXX117" s="364"/>
      <c r="EXY117" s="364"/>
      <c r="EXZ117" s="364"/>
      <c r="EYA117" s="364"/>
      <c r="EYB117" s="364"/>
      <c r="EYC117" s="364"/>
      <c r="EYD117" s="364"/>
      <c r="EYE117" s="364"/>
      <c r="EYF117" s="364"/>
      <c r="EYG117" s="364"/>
      <c r="EYH117" s="364"/>
      <c r="EYI117" s="364"/>
      <c r="EYJ117" s="364"/>
      <c r="EYK117" s="364"/>
      <c r="EYL117" s="364"/>
      <c r="EYM117" s="364"/>
      <c r="EYN117" s="364"/>
      <c r="EYO117" s="364"/>
      <c r="EYP117" s="364"/>
      <c r="EYQ117" s="364"/>
      <c r="EYR117" s="364"/>
      <c r="EYS117" s="364"/>
      <c r="EYT117" s="364"/>
      <c r="EYU117" s="364"/>
      <c r="EYV117" s="364"/>
      <c r="EYW117" s="364"/>
      <c r="EYX117" s="364"/>
      <c r="EYY117" s="364"/>
      <c r="EYZ117" s="364"/>
      <c r="EZA117" s="364"/>
      <c r="EZB117" s="364"/>
      <c r="EZC117" s="364"/>
      <c r="EZD117" s="364"/>
      <c r="EZE117" s="364"/>
      <c r="EZF117" s="364"/>
      <c r="EZG117" s="364"/>
      <c r="EZH117" s="364"/>
      <c r="EZI117" s="364"/>
      <c r="EZJ117" s="364"/>
      <c r="EZK117" s="364"/>
      <c r="EZL117" s="364"/>
      <c r="EZM117" s="364"/>
      <c r="EZN117" s="364"/>
      <c r="EZO117" s="364"/>
      <c r="EZP117" s="364"/>
      <c r="EZQ117" s="364"/>
      <c r="EZR117" s="364"/>
      <c r="EZS117" s="364"/>
      <c r="EZT117" s="364"/>
      <c r="EZU117" s="364"/>
      <c r="EZV117" s="364"/>
      <c r="EZW117" s="364"/>
      <c r="EZX117" s="364"/>
      <c r="EZY117" s="364"/>
      <c r="EZZ117" s="364"/>
      <c r="FAA117" s="364"/>
      <c r="FAB117" s="364"/>
      <c r="FAC117" s="364"/>
      <c r="FAD117" s="364"/>
      <c r="FAE117" s="364"/>
      <c r="FAF117" s="364"/>
      <c r="FAG117" s="364"/>
      <c r="FAH117" s="364"/>
      <c r="FAI117" s="364"/>
      <c r="FAJ117" s="364"/>
      <c r="FAK117" s="364"/>
      <c r="FAL117" s="364"/>
      <c r="FAM117" s="364"/>
      <c r="FAN117" s="364"/>
      <c r="FAO117" s="364"/>
      <c r="FAP117" s="364"/>
      <c r="FAQ117" s="364"/>
      <c r="FAR117" s="364"/>
      <c r="FAS117" s="364"/>
      <c r="FAT117" s="364"/>
      <c r="FAU117" s="364"/>
      <c r="FAV117" s="364"/>
      <c r="FAW117" s="364"/>
      <c r="FAX117" s="364"/>
      <c r="FAY117" s="364"/>
      <c r="FAZ117" s="364"/>
      <c r="FBA117" s="364"/>
      <c r="FBB117" s="364"/>
      <c r="FBC117" s="364"/>
      <c r="FBD117" s="364"/>
      <c r="FBE117" s="364"/>
      <c r="FBF117" s="364"/>
      <c r="FBG117" s="364"/>
      <c r="FBH117" s="364"/>
      <c r="FBI117" s="364"/>
      <c r="FBJ117" s="364"/>
      <c r="FBK117" s="364"/>
      <c r="FBL117" s="364"/>
      <c r="FBM117" s="364"/>
      <c r="FBN117" s="364"/>
      <c r="FBO117" s="364"/>
      <c r="FBP117" s="364"/>
      <c r="FBQ117" s="364"/>
      <c r="FBR117" s="364"/>
      <c r="FBS117" s="364"/>
      <c r="FBT117" s="364"/>
      <c r="FBU117" s="364"/>
      <c r="FBV117" s="364"/>
      <c r="FBW117" s="364"/>
      <c r="FBX117" s="364"/>
      <c r="FBY117" s="364"/>
      <c r="FBZ117" s="364"/>
      <c r="FCA117" s="364"/>
      <c r="FCB117" s="364"/>
      <c r="FCC117" s="364"/>
      <c r="FCD117" s="364"/>
      <c r="FCE117" s="364"/>
      <c r="FCF117" s="364"/>
      <c r="FCG117" s="364"/>
      <c r="FCH117" s="364"/>
      <c r="FCI117" s="364"/>
      <c r="FCJ117" s="364"/>
      <c r="FCK117" s="364"/>
      <c r="FCL117" s="364"/>
      <c r="FCM117" s="364"/>
      <c r="FCN117" s="364"/>
      <c r="FCO117" s="364"/>
      <c r="FCP117" s="364"/>
      <c r="FCQ117" s="364"/>
      <c r="FCR117" s="364"/>
      <c r="FCS117" s="364"/>
      <c r="FCT117" s="364"/>
      <c r="FCU117" s="364"/>
      <c r="FCV117" s="364"/>
      <c r="FCW117" s="364"/>
      <c r="FCX117" s="364"/>
      <c r="FCY117" s="364"/>
      <c r="FCZ117" s="364"/>
      <c r="FDA117" s="364"/>
      <c r="FDB117" s="364"/>
      <c r="FDC117" s="364"/>
      <c r="FDD117" s="364"/>
      <c r="FDE117" s="364"/>
      <c r="FDF117" s="364"/>
      <c r="FDG117" s="364"/>
      <c r="FDH117" s="364"/>
      <c r="FDI117" s="364"/>
      <c r="FDJ117" s="364"/>
      <c r="FDK117" s="364"/>
      <c r="FDL117" s="364"/>
      <c r="FDM117" s="364"/>
      <c r="FDN117" s="364"/>
      <c r="FDO117" s="364"/>
      <c r="FDP117" s="364"/>
      <c r="FDQ117" s="364"/>
      <c r="FDR117" s="364"/>
      <c r="FDS117" s="364"/>
      <c r="FDT117" s="364"/>
      <c r="FDU117" s="364"/>
      <c r="FDV117" s="364"/>
      <c r="FDW117" s="364"/>
      <c r="FDX117" s="364"/>
      <c r="FDY117" s="364"/>
      <c r="FDZ117" s="364"/>
      <c r="FEA117" s="364"/>
      <c r="FEB117" s="364"/>
      <c r="FEC117" s="364"/>
      <c r="FED117" s="364"/>
      <c r="FEE117" s="364"/>
      <c r="FEF117" s="364"/>
      <c r="FEG117" s="364"/>
      <c r="FEH117" s="364"/>
      <c r="FEI117" s="364"/>
      <c r="FEJ117" s="364"/>
      <c r="FEK117" s="364"/>
      <c r="FEL117" s="364"/>
      <c r="FEM117" s="364"/>
      <c r="FEN117" s="364"/>
      <c r="FEO117" s="364"/>
      <c r="FEP117" s="364"/>
      <c r="FEQ117" s="364"/>
      <c r="FER117" s="364"/>
      <c r="FES117" s="364"/>
      <c r="FET117" s="364"/>
      <c r="FEU117" s="364"/>
      <c r="FEV117" s="364"/>
      <c r="FEW117" s="364"/>
      <c r="FEX117" s="364"/>
      <c r="FEY117" s="364"/>
      <c r="FEZ117" s="364"/>
      <c r="FFA117" s="364"/>
      <c r="FFB117" s="364"/>
      <c r="FFC117" s="364"/>
      <c r="FFD117" s="364"/>
      <c r="FFE117" s="364"/>
      <c r="FFF117" s="364"/>
      <c r="FFG117" s="364"/>
      <c r="FFH117" s="364"/>
      <c r="FFI117" s="364"/>
      <c r="FFJ117" s="364"/>
      <c r="FFK117" s="364"/>
      <c r="FFL117" s="364"/>
      <c r="FFM117" s="364"/>
      <c r="FFN117" s="364"/>
      <c r="FFO117" s="364"/>
      <c r="FFP117" s="364"/>
      <c r="FFQ117" s="364"/>
      <c r="FFR117" s="364"/>
      <c r="FFS117" s="364"/>
      <c r="FFT117" s="364"/>
      <c r="FFU117" s="364"/>
      <c r="FFV117" s="364"/>
      <c r="FFW117" s="364"/>
      <c r="FFX117" s="364"/>
      <c r="FFY117" s="364"/>
      <c r="FFZ117" s="364"/>
      <c r="FGA117" s="364"/>
      <c r="FGB117" s="364"/>
      <c r="FGC117" s="364"/>
      <c r="FGD117" s="364"/>
      <c r="FGE117" s="364"/>
      <c r="FGF117" s="364"/>
      <c r="FGG117" s="364"/>
      <c r="FGH117" s="364"/>
      <c r="FGI117" s="364"/>
      <c r="FGJ117" s="364"/>
      <c r="FGK117" s="364"/>
      <c r="FGL117" s="364"/>
      <c r="FGM117" s="364"/>
      <c r="FGN117" s="364"/>
      <c r="FGO117" s="364"/>
      <c r="FGP117" s="364"/>
      <c r="FGQ117" s="364"/>
      <c r="FGR117" s="364"/>
      <c r="FGS117" s="364"/>
      <c r="FGT117" s="364"/>
      <c r="FGU117" s="364"/>
      <c r="FGV117" s="364"/>
      <c r="FGW117" s="364"/>
      <c r="FGX117" s="364"/>
      <c r="FGY117" s="364"/>
      <c r="FGZ117" s="364"/>
      <c r="FHA117" s="364"/>
      <c r="FHB117" s="364"/>
      <c r="FHC117" s="364"/>
      <c r="FHD117" s="364"/>
      <c r="FHE117" s="364"/>
      <c r="FHF117" s="364"/>
      <c r="FHG117" s="364"/>
      <c r="FHH117" s="364"/>
      <c r="FHI117" s="364"/>
      <c r="FHJ117" s="364"/>
      <c r="FHK117" s="364"/>
      <c r="FHL117" s="364"/>
      <c r="FHM117" s="364"/>
      <c r="FHN117" s="364"/>
      <c r="FHO117" s="364"/>
      <c r="FHP117" s="364"/>
      <c r="FHQ117" s="364"/>
      <c r="FHR117" s="364"/>
      <c r="FHS117" s="364"/>
      <c r="FHT117" s="364"/>
      <c r="FHU117" s="364"/>
      <c r="FHV117" s="364"/>
      <c r="FHW117" s="364"/>
      <c r="FHX117" s="364"/>
      <c r="FHY117" s="364"/>
      <c r="FHZ117" s="364"/>
      <c r="FIA117" s="364"/>
      <c r="FIB117" s="364"/>
      <c r="FIC117" s="364"/>
      <c r="FID117" s="364"/>
      <c r="FIE117" s="364"/>
      <c r="FIF117" s="364"/>
      <c r="FIG117" s="364"/>
      <c r="FIH117" s="364"/>
      <c r="FII117" s="364"/>
      <c r="FIJ117" s="364"/>
      <c r="FIK117" s="364"/>
      <c r="FIL117" s="364"/>
      <c r="FIM117" s="364"/>
      <c r="FIN117" s="364"/>
      <c r="FIO117" s="364"/>
      <c r="FIP117" s="364"/>
      <c r="FIQ117" s="364"/>
      <c r="FIR117" s="364"/>
      <c r="FIS117" s="364"/>
      <c r="FIT117" s="364"/>
      <c r="FIU117" s="364"/>
      <c r="FIV117" s="364"/>
      <c r="FIW117" s="364"/>
      <c r="FIX117" s="364"/>
      <c r="FIY117" s="364"/>
      <c r="FIZ117" s="364"/>
      <c r="FJA117" s="364"/>
      <c r="FJB117" s="364"/>
      <c r="FJC117" s="364"/>
      <c r="FJD117" s="364"/>
      <c r="FJE117" s="364"/>
      <c r="FJF117" s="364"/>
      <c r="FJG117" s="364"/>
      <c r="FJH117" s="364"/>
      <c r="FJI117" s="364"/>
      <c r="FJJ117" s="364"/>
      <c r="FJK117" s="364"/>
      <c r="FJL117" s="364"/>
      <c r="FJM117" s="364"/>
      <c r="FJN117" s="364"/>
      <c r="FJO117" s="364"/>
      <c r="FJP117" s="364"/>
      <c r="FJQ117" s="364"/>
      <c r="FJR117" s="364"/>
      <c r="FJS117" s="364"/>
      <c r="FJT117" s="364"/>
      <c r="FJU117" s="364"/>
      <c r="FJV117" s="364"/>
      <c r="FJW117" s="364"/>
      <c r="FJX117" s="364"/>
      <c r="FJY117" s="364"/>
      <c r="FJZ117" s="364"/>
      <c r="FKA117" s="364"/>
      <c r="FKB117" s="364"/>
      <c r="FKC117" s="364"/>
      <c r="FKD117" s="364"/>
      <c r="FKE117" s="364"/>
      <c r="FKF117" s="364"/>
      <c r="FKG117" s="364"/>
      <c r="FKH117" s="364"/>
      <c r="FKI117" s="364"/>
      <c r="FKJ117" s="364"/>
      <c r="FKK117" s="364"/>
      <c r="FKL117" s="364"/>
      <c r="FKM117" s="364"/>
      <c r="FKN117" s="364"/>
      <c r="FKO117" s="364"/>
      <c r="FKP117" s="364"/>
      <c r="FKQ117" s="364"/>
      <c r="FKR117" s="364"/>
      <c r="FKS117" s="364"/>
      <c r="FKT117" s="364"/>
      <c r="FKU117" s="364"/>
      <c r="FKV117" s="364"/>
      <c r="FKW117" s="364"/>
      <c r="FKX117" s="364"/>
      <c r="FKY117" s="364"/>
      <c r="FKZ117" s="364"/>
      <c r="FLA117" s="364"/>
      <c r="FLB117" s="364"/>
      <c r="FLC117" s="364"/>
      <c r="FLD117" s="364"/>
      <c r="FLE117" s="364"/>
      <c r="FLF117" s="364"/>
      <c r="FLG117" s="364"/>
      <c r="FLH117" s="364"/>
      <c r="FLI117" s="364"/>
      <c r="FLJ117" s="364"/>
      <c r="FLK117" s="364"/>
      <c r="FLL117" s="364"/>
      <c r="FLM117" s="364"/>
      <c r="FLN117" s="364"/>
      <c r="FLO117" s="364"/>
      <c r="FLP117" s="364"/>
      <c r="FLQ117" s="364"/>
      <c r="FLR117" s="364"/>
      <c r="FLS117" s="364"/>
      <c r="FLT117" s="364"/>
      <c r="FLU117" s="364"/>
      <c r="FLV117" s="364"/>
      <c r="FLW117" s="364"/>
      <c r="FLX117" s="364"/>
      <c r="FLY117" s="364"/>
      <c r="FLZ117" s="364"/>
      <c r="FMA117" s="364"/>
      <c r="FMB117" s="364"/>
      <c r="FMC117" s="364"/>
      <c r="FMD117" s="364"/>
      <c r="FME117" s="364"/>
      <c r="FMF117" s="364"/>
      <c r="FMG117" s="364"/>
      <c r="FMH117" s="364"/>
      <c r="FMI117" s="364"/>
      <c r="FMJ117" s="364"/>
      <c r="FMK117" s="364"/>
      <c r="FML117" s="364"/>
      <c r="FMM117" s="364"/>
      <c r="FMN117" s="364"/>
      <c r="FMO117" s="364"/>
      <c r="FMP117" s="364"/>
      <c r="FMQ117" s="364"/>
      <c r="FMR117" s="364"/>
      <c r="FMS117" s="364"/>
      <c r="FMT117" s="364"/>
      <c r="FMU117" s="364"/>
      <c r="FMV117" s="364"/>
      <c r="FMW117" s="364"/>
      <c r="FMX117" s="364"/>
      <c r="FMY117" s="364"/>
      <c r="FMZ117" s="364"/>
      <c r="FNA117" s="364"/>
      <c r="FNB117" s="364"/>
      <c r="FNC117" s="364"/>
      <c r="FND117" s="364"/>
      <c r="FNE117" s="364"/>
      <c r="FNF117" s="364"/>
      <c r="FNG117" s="364"/>
      <c r="FNH117" s="364"/>
      <c r="FNI117" s="364"/>
      <c r="FNJ117" s="364"/>
      <c r="FNK117" s="364"/>
      <c r="FNL117" s="364"/>
      <c r="FNM117" s="364"/>
      <c r="FNN117" s="364"/>
      <c r="FNO117" s="364"/>
      <c r="FNP117" s="364"/>
      <c r="FNQ117" s="364"/>
      <c r="FNR117" s="364"/>
      <c r="FNS117" s="364"/>
      <c r="FNT117" s="364"/>
      <c r="FNU117" s="364"/>
      <c r="FNV117" s="364"/>
      <c r="FNW117" s="364"/>
      <c r="FNX117" s="364"/>
      <c r="FNY117" s="364"/>
      <c r="FNZ117" s="364"/>
      <c r="FOA117" s="364"/>
      <c r="FOB117" s="364"/>
      <c r="FOC117" s="364"/>
      <c r="FOD117" s="364"/>
      <c r="FOE117" s="364"/>
      <c r="FOF117" s="364"/>
      <c r="FOG117" s="364"/>
      <c r="FOH117" s="364"/>
      <c r="FOI117" s="364"/>
      <c r="FOJ117" s="364"/>
      <c r="FOK117" s="364"/>
      <c r="FOL117" s="364"/>
      <c r="FOM117" s="364"/>
      <c r="FON117" s="364"/>
      <c r="FOO117" s="364"/>
      <c r="FOP117" s="364"/>
      <c r="FOQ117" s="364"/>
      <c r="FOR117" s="364"/>
      <c r="FOS117" s="364"/>
      <c r="FOT117" s="364"/>
      <c r="FOU117" s="364"/>
      <c r="FOV117" s="364"/>
      <c r="FOW117" s="364"/>
      <c r="FOX117" s="364"/>
      <c r="FOY117" s="364"/>
      <c r="FOZ117" s="364"/>
      <c r="FPA117" s="364"/>
      <c r="FPB117" s="364"/>
      <c r="FPC117" s="364"/>
      <c r="FPD117" s="364"/>
      <c r="FPE117" s="364"/>
      <c r="FPF117" s="364"/>
      <c r="FPG117" s="364"/>
      <c r="FPH117" s="364"/>
      <c r="FPI117" s="364"/>
      <c r="FPJ117" s="364"/>
      <c r="FPK117" s="364"/>
      <c r="FPL117" s="364"/>
      <c r="FPM117" s="364"/>
      <c r="FPN117" s="364"/>
      <c r="FPO117" s="364"/>
      <c r="FPP117" s="364"/>
      <c r="FPQ117" s="364"/>
      <c r="FPR117" s="364"/>
      <c r="FPS117" s="364"/>
      <c r="FPT117" s="364"/>
      <c r="FPU117" s="364"/>
      <c r="FPV117" s="364"/>
      <c r="FPW117" s="364"/>
      <c r="FPX117" s="364"/>
      <c r="FPY117" s="364"/>
      <c r="FPZ117" s="364"/>
      <c r="FQA117" s="364"/>
      <c r="FQB117" s="364"/>
      <c r="FQC117" s="364"/>
      <c r="FQD117" s="364"/>
      <c r="FQE117" s="364"/>
      <c r="FQF117" s="364"/>
      <c r="FQG117" s="364"/>
      <c r="FQH117" s="364"/>
      <c r="FQI117" s="364"/>
      <c r="FQJ117" s="364"/>
      <c r="FQK117" s="364"/>
      <c r="FQL117" s="364"/>
      <c r="FQM117" s="364"/>
      <c r="FQN117" s="364"/>
      <c r="FQO117" s="364"/>
      <c r="FQP117" s="364"/>
      <c r="FQQ117" s="364"/>
      <c r="FQR117" s="364"/>
      <c r="FQS117" s="364"/>
      <c r="FQT117" s="364"/>
      <c r="FQU117" s="364"/>
      <c r="FQV117" s="364"/>
      <c r="FQW117" s="364"/>
      <c r="FQX117" s="364"/>
      <c r="FQY117" s="364"/>
      <c r="FQZ117" s="364"/>
      <c r="FRA117" s="364"/>
      <c r="FRB117" s="364"/>
      <c r="FRC117" s="364"/>
      <c r="FRD117" s="364"/>
      <c r="FRE117" s="364"/>
      <c r="FRF117" s="364"/>
      <c r="FRG117" s="364"/>
      <c r="FRH117" s="364"/>
      <c r="FRI117" s="364"/>
      <c r="FRJ117" s="364"/>
      <c r="FRK117" s="364"/>
      <c r="FRL117" s="364"/>
      <c r="FRM117" s="364"/>
      <c r="FRN117" s="364"/>
      <c r="FRO117" s="364"/>
      <c r="FRP117" s="364"/>
      <c r="FRQ117" s="364"/>
      <c r="FRR117" s="364"/>
      <c r="FRS117" s="364"/>
      <c r="FRT117" s="364"/>
      <c r="FRU117" s="364"/>
      <c r="FRV117" s="364"/>
      <c r="FRW117" s="364"/>
      <c r="FRX117" s="364"/>
      <c r="FRY117" s="364"/>
      <c r="FRZ117" s="364"/>
      <c r="FSA117" s="364"/>
      <c r="FSB117" s="364"/>
      <c r="FSC117" s="364"/>
      <c r="FSD117" s="364"/>
      <c r="FSE117" s="364"/>
      <c r="FSF117" s="364"/>
      <c r="FSG117" s="364"/>
      <c r="FSH117" s="364"/>
      <c r="FSI117" s="364"/>
      <c r="FSJ117" s="364"/>
      <c r="FSK117" s="364"/>
      <c r="FSL117" s="364"/>
      <c r="FSM117" s="364"/>
      <c r="FSN117" s="364"/>
      <c r="FSO117" s="364"/>
      <c r="FSP117" s="364"/>
      <c r="FSQ117" s="364"/>
      <c r="FSR117" s="364"/>
      <c r="FSS117" s="364"/>
      <c r="FST117" s="364"/>
      <c r="FSU117" s="364"/>
      <c r="FSV117" s="364"/>
      <c r="FSW117" s="364"/>
      <c r="FSX117" s="364"/>
      <c r="FSY117" s="364"/>
      <c r="FSZ117" s="364"/>
      <c r="FTA117" s="364"/>
      <c r="FTB117" s="364"/>
      <c r="FTC117" s="364"/>
      <c r="FTD117" s="364"/>
      <c r="FTE117" s="364"/>
      <c r="FTF117" s="364"/>
      <c r="FTG117" s="364"/>
      <c r="FTH117" s="364"/>
      <c r="FTI117" s="364"/>
      <c r="FTJ117" s="364"/>
      <c r="FTK117" s="364"/>
      <c r="FTL117" s="364"/>
      <c r="FTM117" s="364"/>
      <c r="FTN117" s="364"/>
      <c r="FTO117" s="364"/>
      <c r="FTP117" s="364"/>
      <c r="FTQ117" s="364"/>
      <c r="FTR117" s="364"/>
      <c r="FTS117" s="364"/>
      <c r="FTT117" s="364"/>
      <c r="FTU117" s="364"/>
      <c r="FTV117" s="364"/>
      <c r="FTW117" s="364"/>
      <c r="FTX117" s="364"/>
      <c r="FTY117" s="364"/>
      <c r="FTZ117" s="364"/>
      <c r="FUA117" s="364"/>
      <c r="FUB117" s="364"/>
      <c r="FUC117" s="364"/>
      <c r="FUD117" s="364"/>
      <c r="FUE117" s="364"/>
      <c r="FUF117" s="364"/>
      <c r="FUG117" s="364"/>
      <c r="FUH117" s="364"/>
      <c r="FUI117" s="364"/>
      <c r="FUJ117" s="364"/>
      <c r="FUK117" s="364"/>
      <c r="FUL117" s="364"/>
      <c r="FUM117" s="364"/>
      <c r="FUN117" s="364"/>
      <c r="FUO117" s="364"/>
      <c r="FUP117" s="364"/>
      <c r="FUQ117" s="364"/>
      <c r="FUR117" s="364"/>
      <c r="FUS117" s="364"/>
      <c r="FUT117" s="364"/>
      <c r="FUU117" s="364"/>
      <c r="FUV117" s="364"/>
      <c r="FUW117" s="364"/>
      <c r="FUX117" s="364"/>
      <c r="FUY117" s="364"/>
      <c r="FUZ117" s="364"/>
      <c r="FVA117" s="364"/>
      <c r="FVB117" s="364"/>
      <c r="FVC117" s="364"/>
      <c r="FVD117" s="364"/>
      <c r="FVE117" s="364"/>
      <c r="FVF117" s="364"/>
      <c r="FVG117" s="364"/>
      <c r="FVH117" s="364"/>
      <c r="FVI117" s="364"/>
      <c r="FVJ117" s="364"/>
      <c r="FVK117" s="364"/>
      <c r="FVL117" s="364"/>
      <c r="FVM117" s="364"/>
      <c r="FVN117" s="364"/>
      <c r="FVO117" s="364"/>
      <c r="FVP117" s="364"/>
      <c r="FVQ117" s="364"/>
      <c r="FVR117" s="364"/>
      <c r="FVS117" s="364"/>
      <c r="FVT117" s="364"/>
      <c r="FVU117" s="364"/>
      <c r="FVV117" s="364"/>
      <c r="FVW117" s="364"/>
      <c r="FVX117" s="364"/>
      <c r="FVY117" s="364"/>
      <c r="FVZ117" s="364"/>
      <c r="FWA117" s="364"/>
      <c r="FWB117" s="364"/>
      <c r="FWC117" s="364"/>
      <c r="FWD117" s="364"/>
      <c r="FWE117" s="364"/>
      <c r="FWF117" s="364"/>
      <c r="FWG117" s="364"/>
      <c r="FWH117" s="364"/>
      <c r="FWI117" s="364"/>
      <c r="FWJ117" s="364"/>
      <c r="FWK117" s="364"/>
      <c r="FWL117" s="364"/>
      <c r="FWM117" s="364"/>
      <c r="FWN117" s="364"/>
      <c r="FWO117" s="364"/>
      <c r="FWP117" s="364"/>
      <c r="FWQ117" s="364"/>
      <c r="FWR117" s="364"/>
      <c r="FWS117" s="364"/>
      <c r="FWT117" s="364"/>
      <c r="FWU117" s="364"/>
      <c r="FWV117" s="364"/>
      <c r="FWW117" s="364"/>
      <c r="FWX117" s="364"/>
      <c r="FWY117" s="364"/>
      <c r="FWZ117" s="364"/>
      <c r="FXA117" s="364"/>
      <c r="FXB117" s="364"/>
      <c r="FXC117" s="364"/>
      <c r="FXD117" s="364"/>
      <c r="FXE117" s="364"/>
      <c r="FXF117" s="364"/>
      <c r="FXG117" s="364"/>
      <c r="FXH117" s="364"/>
      <c r="FXI117" s="364"/>
      <c r="FXJ117" s="364"/>
      <c r="FXK117" s="364"/>
      <c r="FXL117" s="364"/>
      <c r="FXM117" s="364"/>
      <c r="FXN117" s="364"/>
      <c r="FXO117" s="364"/>
      <c r="FXP117" s="364"/>
      <c r="FXQ117" s="364"/>
      <c r="FXR117" s="364"/>
      <c r="FXS117" s="364"/>
      <c r="FXT117" s="364"/>
      <c r="FXU117" s="364"/>
      <c r="FXV117" s="364"/>
      <c r="FXW117" s="364"/>
      <c r="FXX117" s="364"/>
      <c r="FXY117" s="364"/>
      <c r="FXZ117" s="364"/>
      <c r="FYA117" s="364"/>
      <c r="FYB117" s="364"/>
      <c r="FYC117" s="364"/>
      <c r="FYD117" s="364"/>
      <c r="FYE117" s="364"/>
      <c r="FYF117" s="364"/>
      <c r="FYG117" s="364"/>
      <c r="FYH117" s="364"/>
      <c r="FYI117" s="364"/>
      <c r="FYJ117" s="364"/>
      <c r="FYK117" s="364"/>
      <c r="FYL117" s="364"/>
      <c r="FYM117" s="364"/>
      <c r="FYN117" s="364"/>
      <c r="FYO117" s="364"/>
      <c r="FYP117" s="364"/>
      <c r="FYQ117" s="364"/>
      <c r="FYR117" s="364"/>
      <c r="FYS117" s="364"/>
      <c r="FYT117" s="364"/>
      <c r="FYU117" s="364"/>
      <c r="FYV117" s="364"/>
      <c r="FYW117" s="364"/>
      <c r="FYX117" s="364"/>
      <c r="FYY117" s="364"/>
      <c r="FYZ117" s="364"/>
      <c r="FZA117" s="364"/>
      <c r="FZB117" s="364"/>
      <c r="FZC117" s="364"/>
      <c r="FZD117" s="364"/>
      <c r="FZE117" s="364"/>
      <c r="FZF117" s="364"/>
      <c r="FZG117" s="364"/>
      <c r="FZH117" s="364"/>
      <c r="FZI117" s="364"/>
      <c r="FZJ117" s="364"/>
      <c r="FZK117" s="364"/>
      <c r="FZL117" s="364"/>
      <c r="FZM117" s="364"/>
      <c r="FZN117" s="364"/>
      <c r="FZO117" s="364"/>
      <c r="FZP117" s="364"/>
      <c r="FZQ117" s="364"/>
      <c r="FZR117" s="364"/>
      <c r="FZS117" s="364"/>
      <c r="FZT117" s="364"/>
      <c r="FZU117" s="364"/>
      <c r="FZV117" s="364"/>
      <c r="FZW117" s="364"/>
      <c r="FZX117" s="364"/>
      <c r="FZY117" s="364"/>
      <c r="FZZ117" s="364"/>
      <c r="GAA117" s="364"/>
      <c r="GAB117" s="364"/>
      <c r="GAC117" s="364"/>
      <c r="GAD117" s="364"/>
      <c r="GAE117" s="364"/>
      <c r="GAF117" s="364"/>
      <c r="GAG117" s="364"/>
      <c r="GAH117" s="364"/>
      <c r="GAI117" s="364"/>
      <c r="GAJ117" s="364"/>
      <c r="GAK117" s="364"/>
      <c r="GAL117" s="364"/>
      <c r="GAM117" s="364"/>
      <c r="GAN117" s="364"/>
      <c r="GAO117" s="364"/>
      <c r="GAP117" s="364"/>
      <c r="GAQ117" s="364"/>
      <c r="GAR117" s="364"/>
      <c r="GAS117" s="364"/>
      <c r="GAT117" s="364"/>
      <c r="GAU117" s="364"/>
      <c r="GAV117" s="364"/>
      <c r="GAW117" s="364"/>
      <c r="GAX117" s="364"/>
      <c r="GAY117" s="364"/>
      <c r="GAZ117" s="364"/>
      <c r="GBA117" s="364"/>
      <c r="GBB117" s="364"/>
      <c r="GBC117" s="364"/>
      <c r="GBD117" s="364"/>
      <c r="GBE117" s="364"/>
      <c r="GBF117" s="364"/>
      <c r="GBG117" s="364"/>
      <c r="GBH117" s="364"/>
      <c r="GBI117" s="364"/>
      <c r="GBJ117" s="364"/>
      <c r="GBK117" s="364"/>
      <c r="GBL117" s="364"/>
      <c r="GBM117" s="364"/>
      <c r="GBN117" s="364"/>
      <c r="GBO117" s="364"/>
      <c r="GBP117" s="364"/>
      <c r="GBQ117" s="364"/>
      <c r="GBR117" s="364"/>
      <c r="GBS117" s="364"/>
      <c r="GBT117" s="364"/>
      <c r="GBU117" s="364"/>
      <c r="GBV117" s="364"/>
      <c r="GBW117" s="364"/>
      <c r="GBX117" s="364"/>
      <c r="GBY117" s="364"/>
      <c r="GBZ117" s="364"/>
      <c r="GCA117" s="364"/>
      <c r="GCB117" s="364"/>
      <c r="GCC117" s="364"/>
      <c r="GCD117" s="364"/>
      <c r="GCE117" s="364"/>
      <c r="GCF117" s="364"/>
      <c r="GCG117" s="364"/>
      <c r="GCH117" s="364"/>
      <c r="GCI117" s="364"/>
      <c r="GCJ117" s="364"/>
      <c r="GCK117" s="364"/>
      <c r="GCL117" s="364"/>
      <c r="GCM117" s="364"/>
      <c r="GCN117" s="364"/>
      <c r="GCO117" s="364"/>
      <c r="GCP117" s="364"/>
      <c r="GCQ117" s="364"/>
      <c r="GCR117" s="364"/>
      <c r="GCS117" s="364"/>
      <c r="GCT117" s="364"/>
      <c r="GCU117" s="364"/>
      <c r="GCV117" s="364"/>
      <c r="GCW117" s="364"/>
      <c r="GCX117" s="364"/>
      <c r="GCY117" s="364"/>
      <c r="GCZ117" s="364"/>
      <c r="GDA117" s="364"/>
      <c r="GDB117" s="364"/>
      <c r="GDC117" s="364"/>
      <c r="GDD117" s="364"/>
      <c r="GDE117" s="364"/>
      <c r="GDF117" s="364"/>
      <c r="GDG117" s="364"/>
      <c r="GDH117" s="364"/>
      <c r="GDI117" s="364"/>
      <c r="GDJ117" s="364"/>
      <c r="GDK117" s="364"/>
      <c r="GDL117" s="364"/>
      <c r="GDM117" s="364"/>
      <c r="GDN117" s="364"/>
      <c r="GDO117" s="364"/>
      <c r="GDP117" s="364"/>
      <c r="GDQ117" s="364"/>
      <c r="GDR117" s="364"/>
      <c r="GDS117" s="364"/>
      <c r="GDT117" s="364"/>
      <c r="GDU117" s="364"/>
      <c r="GDV117" s="364"/>
      <c r="GDW117" s="364"/>
      <c r="GDX117" s="364"/>
      <c r="GDY117" s="364"/>
      <c r="GDZ117" s="364"/>
      <c r="GEA117" s="364"/>
      <c r="GEB117" s="364"/>
      <c r="GEC117" s="364"/>
      <c r="GED117" s="364"/>
      <c r="GEE117" s="364"/>
      <c r="GEF117" s="364"/>
      <c r="GEG117" s="364"/>
      <c r="GEH117" s="364"/>
      <c r="GEI117" s="364"/>
      <c r="GEJ117" s="364"/>
      <c r="GEK117" s="364"/>
      <c r="GEL117" s="364"/>
      <c r="GEM117" s="364"/>
      <c r="GEN117" s="364"/>
      <c r="GEO117" s="364"/>
      <c r="GEP117" s="364"/>
      <c r="GEQ117" s="364"/>
      <c r="GER117" s="364"/>
      <c r="GES117" s="364"/>
      <c r="GET117" s="364"/>
      <c r="GEU117" s="364"/>
      <c r="GEV117" s="364"/>
      <c r="GEW117" s="364"/>
      <c r="GEX117" s="364"/>
      <c r="GEY117" s="364"/>
      <c r="GEZ117" s="364"/>
      <c r="GFA117" s="364"/>
      <c r="GFB117" s="364"/>
      <c r="GFC117" s="364"/>
      <c r="GFD117" s="364"/>
      <c r="GFE117" s="364"/>
      <c r="GFF117" s="364"/>
      <c r="GFG117" s="364"/>
      <c r="GFH117" s="364"/>
      <c r="GFI117" s="364"/>
      <c r="GFJ117" s="364"/>
      <c r="GFK117" s="364"/>
      <c r="GFL117" s="364"/>
      <c r="GFM117" s="364"/>
      <c r="GFN117" s="364"/>
      <c r="GFO117" s="364"/>
      <c r="GFP117" s="364"/>
      <c r="GFQ117" s="364"/>
      <c r="GFR117" s="364"/>
      <c r="GFS117" s="364"/>
      <c r="GFT117" s="364"/>
      <c r="GFU117" s="364"/>
      <c r="GFV117" s="364"/>
      <c r="GFW117" s="364"/>
      <c r="GFX117" s="364"/>
      <c r="GFY117" s="364"/>
      <c r="GFZ117" s="364"/>
      <c r="GGA117" s="364"/>
      <c r="GGB117" s="364"/>
      <c r="GGC117" s="364"/>
      <c r="GGD117" s="364"/>
      <c r="GGE117" s="364"/>
      <c r="GGF117" s="364"/>
      <c r="GGG117" s="364"/>
      <c r="GGH117" s="364"/>
      <c r="GGI117" s="364"/>
      <c r="GGJ117" s="364"/>
      <c r="GGK117" s="364"/>
      <c r="GGL117" s="364"/>
      <c r="GGM117" s="364"/>
      <c r="GGN117" s="364"/>
      <c r="GGO117" s="364"/>
      <c r="GGP117" s="364"/>
      <c r="GGQ117" s="364"/>
      <c r="GGR117" s="364"/>
      <c r="GGS117" s="364"/>
      <c r="GGT117" s="364"/>
      <c r="GGU117" s="364"/>
      <c r="GGV117" s="364"/>
      <c r="GGW117" s="364"/>
      <c r="GGX117" s="364"/>
      <c r="GGY117" s="364"/>
      <c r="GGZ117" s="364"/>
      <c r="GHA117" s="364"/>
      <c r="GHB117" s="364"/>
      <c r="GHC117" s="364"/>
      <c r="GHD117" s="364"/>
      <c r="GHE117" s="364"/>
      <c r="GHF117" s="364"/>
      <c r="GHG117" s="364"/>
      <c r="GHH117" s="364"/>
      <c r="GHI117" s="364"/>
      <c r="GHJ117" s="364"/>
      <c r="GHK117" s="364"/>
      <c r="GHL117" s="364"/>
      <c r="GHM117" s="364"/>
      <c r="GHN117" s="364"/>
      <c r="GHO117" s="364"/>
      <c r="GHP117" s="364"/>
      <c r="GHQ117" s="364"/>
      <c r="GHR117" s="364"/>
      <c r="GHS117" s="364"/>
      <c r="GHT117" s="364"/>
      <c r="GHU117" s="364"/>
      <c r="GHV117" s="364"/>
      <c r="GHW117" s="364"/>
      <c r="GHX117" s="364"/>
      <c r="GHY117" s="364"/>
      <c r="GHZ117" s="364"/>
      <c r="GIA117" s="364"/>
      <c r="GIB117" s="364"/>
      <c r="GIC117" s="364"/>
      <c r="GID117" s="364"/>
      <c r="GIE117" s="364"/>
      <c r="GIF117" s="364"/>
      <c r="GIG117" s="364"/>
      <c r="GIH117" s="364"/>
      <c r="GII117" s="364"/>
      <c r="GIJ117" s="364"/>
      <c r="GIK117" s="364"/>
      <c r="GIL117" s="364"/>
      <c r="GIM117" s="364"/>
      <c r="GIN117" s="364"/>
      <c r="GIO117" s="364"/>
      <c r="GIP117" s="364"/>
      <c r="GIQ117" s="364"/>
      <c r="GIR117" s="364"/>
      <c r="GIS117" s="364"/>
      <c r="GIT117" s="364"/>
      <c r="GIU117" s="364"/>
      <c r="GIV117" s="364"/>
      <c r="GIW117" s="364"/>
      <c r="GIX117" s="364"/>
      <c r="GIY117" s="364"/>
      <c r="GIZ117" s="364"/>
      <c r="GJA117" s="364"/>
      <c r="GJB117" s="364"/>
      <c r="GJC117" s="364"/>
      <c r="GJD117" s="364"/>
      <c r="GJE117" s="364"/>
      <c r="GJF117" s="364"/>
      <c r="GJG117" s="364"/>
      <c r="GJH117" s="364"/>
      <c r="GJI117" s="364"/>
      <c r="GJJ117" s="364"/>
      <c r="GJK117" s="364"/>
      <c r="GJL117" s="364"/>
      <c r="GJM117" s="364"/>
      <c r="GJN117" s="364"/>
      <c r="GJO117" s="364"/>
      <c r="GJP117" s="364"/>
      <c r="GJQ117" s="364"/>
      <c r="GJR117" s="364"/>
      <c r="GJS117" s="364"/>
      <c r="GJT117" s="364"/>
      <c r="GJU117" s="364"/>
      <c r="GJV117" s="364"/>
      <c r="GJW117" s="364"/>
      <c r="GJX117" s="364"/>
      <c r="GJY117" s="364"/>
      <c r="GJZ117" s="364"/>
      <c r="GKA117" s="364"/>
      <c r="GKB117" s="364"/>
      <c r="GKC117" s="364"/>
      <c r="GKD117" s="364"/>
      <c r="GKE117" s="364"/>
      <c r="GKF117" s="364"/>
      <c r="GKG117" s="364"/>
      <c r="GKH117" s="364"/>
      <c r="GKI117" s="364"/>
      <c r="GKJ117" s="364"/>
      <c r="GKK117" s="364"/>
      <c r="GKL117" s="364"/>
      <c r="GKM117" s="364"/>
      <c r="GKN117" s="364"/>
      <c r="GKO117" s="364"/>
      <c r="GKP117" s="364"/>
      <c r="GKQ117" s="364"/>
      <c r="GKR117" s="364"/>
      <c r="GKS117" s="364"/>
      <c r="GKT117" s="364"/>
      <c r="GKU117" s="364"/>
      <c r="GKV117" s="364"/>
      <c r="GKW117" s="364"/>
      <c r="GKX117" s="364"/>
      <c r="GKY117" s="364"/>
      <c r="GKZ117" s="364"/>
      <c r="GLA117" s="364"/>
      <c r="GLB117" s="364"/>
      <c r="GLC117" s="364"/>
      <c r="GLD117" s="364"/>
      <c r="GLE117" s="364"/>
      <c r="GLF117" s="364"/>
      <c r="GLG117" s="364"/>
      <c r="GLH117" s="364"/>
      <c r="GLI117" s="364"/>
      <c r="GLJ117" s="364"/>
      <c r="GLK117" s="364"/>
      <c r="GLL117" s="364"/>
      <c r="GLM117" s="364"/>
      <c r="GLN117" s="364"/>
      <c r="GLO117" s="364"/>
      <c r="GLP117" s="364"/>
      <c r="GLQ117" s="364"/>
      <c r="GLR117" s="364"/>
      <c r="GLS117" s="364"/>
      <c r="GLT117" s="364"/>
      <c r="GLU117" s="364"/>
      <c r="GLV117" s="364"/>
      <c r="GLW117" s="364"/>
      <c r="GLX117" s="364"/>
      <c r="GLY117" s="364"/>
      <c r="GLZ117" s="364"/>
      <c r="GMA117" s="364"/>
      <c r="GMB117" s="364"/>
      <c r="GMC117" s="364"/>
      <c r="GMD117" s="364"/>
      <c r="GME117" s="364"/>
      <c r="GMF117" s="364"/>
      <c r="GMG117" s="364"/>
      <c r="GMH117" s="364"/>
      <c r="GMI117" s="364"/>
      <c r="GMJ117" s="364"/>
      <c r="GMK117" s="364"/>
      <c r="GML117" s="364"/>
      <c r="GMM117" s="364"/>
      <c r="GMN117" s="364"/>
      <c r="GMO117" s="364"/>
      <c r="GMP117" s="364"/>
      <c r="GMQ117" s="364"/>
      <c r="GMR117" s="364"/>
      <c r="GMS117" s="364"/>
      <c r="GMT117" s="364"/>
      <c r="GMU117" s="364"/>
      <c r="GMV117" s="364"/>
      <c r="GMW117" s="364"/>
      <c r="GMX117" s="364"/>
      <c r="GMY117" s="364"/>
      <c r="GMZ117" s="364"/>
      <c r="GNA117" s="364"/>
      <c r="GNB117" s="364"/>
      <c r="GNC117" s="364"/>
      <c r="GND117" s="364"/>
      <c r="GNE117" s="364"/>
      <c r="GNF117" s="364"/>
      <c r="GNG117" s="364"/>
      <c r="GNH117" s="364"/>
      <c r="GNI117" s="364"/>
      <c r="GNJ117" s="364"/>
      <c r="GNK117" s="364"/>
      <c r="GNL117" s="364"/>
      <c r="GNM117" s="364"/>
      <c r="GNN117" s="364"/>
      <c r="GNO117" s="364"/>
      <c r="GNP117" s="364"/>
      <c r="GNQ117" s="364"/>
      <c r="GNR117" s="364"/>
      <c r="GNS117" s="364"/>
      <c r="GNT117" s="364"/>
      <c r="GNU117" s="364"/>
      <c r="GNV117" s="364"/>
      <c r="GNW117" s="364"/>
      <c r="GNX117" s="364"/>
      <c r="GNY117" s="364"/>
      <c r="GNZ117" s="364"/>
      <c r="GOA117" s="364"/>
      <c r="GOB117" s="364"/>
      <c r="GOC117" s="364"/>
      <c r="GOD117" s="364"/>
      <c r="GOE117" s="364"/>
      <c r="GOF117" s="364"/>
      <c r="GOG117" s="364"/>
      <c r="GOH117" s="364"/>
      <c r="GOI117" s="364"/>
      <c r="GOJ117" s="364"/>
      <c r="GOK117" s="364"/>
      <c r="GOL117" s="364"/>
      <c r="GOM117" s="364"/>
      <c r="GON117" s="364"/>
      <c r="GOO117" s="364"/>
      <c r="GOP117" s="364"/>
      <c r="GOQ117" s="364"/>
      <c r="GOR117" s="364"/>
      <c r="GOS117" s="364"/>
      <c r="GOT117" s="364"/>
      <c r="GOU117" s="364"/>
      <c r="GOV117" s="364"/>
      <c r="GOW117" s="364"/>
      <c r="GOX117" s="364"/>
      <c r="GOY117" s="364"/>
      <c r="GOZ117" s="364"/>
      <c r="GPA117" s="364"/>
      <c r="GPB117" s="364"/>
      <c r="GPC117" s="364"/>
      <c r="GPD117" s="364"/>
      <c r="GPE117" s="364"/>
      <c r="GPF117" s="364"/>
      <c r="GPG117" s="364"/>
      <c r="GPH117" s="364"/>
      <c r="GPI117" s="364"/>
      <c r="GPJ117" s="364"/>
      <c r="GPK117" s="364"/>
      <c r="GPL117" s="364"/>
      <c r="GPM117" s="364"/>
      <c r="GPN117" s="364"/>
      <c r="GPO117" s="364"/>
      <c r="GPP117" s="364"/>
      <c r="GPQ117" s="364"/>
      <c r="GPR117" s="364"/>
      <c r="GPS117" s="364"/>
      <c r="GPT117" s="364"/>
      <c r="GPU117" s="364"/>
      <c r="GPV117" s="364"/>
      <c r="GPW117" s="364"/>
      <c r="GPX117" s="364"/>
      <c r="GPY117" s="364"/>
      <c r="GPZ117" s="364"/>
      <c r="GQA117" s="364"/>
      <c r="GQB117" s="364"/>
      <c r="GQC117" s="364"/>
      <c r="GQD117" s="364"/>
      <c r="GQE117" s="364"/>
      <c r="GQF117" s="364"/>
      <c r="GQG117" s="364"/>
      <c r="GQH117" s="364"/>
      <c r="GQI117" s="364"/>
      <c r="GQJ117" s="364"/>
      <c r="GQK117" s="364"/>
      <c r="GQL117" s="364"/>
      <c r="GQM117" s="364"/>
      <c r="GQN117" s="364"/>
      <c r="GQO117" s="364"/>
      <c r="GQP117" s="364"/>
      <c r="GQQ117" s="364"/>
      <c r="GQR117" s="364"/>
      <c r="GQS117" s="364"/>
      <c r="GQT117" s="364"/>
      <c r="GQU117" s="364"/>
      <c r="GQV117" s="364"/>
      <c r="GQW117" s="364"/>
      <c r="GQX117" s="364"/>
      <c r="GQY117" s="364"/>
      <c r="GQZ117" s="364"/>
      <c r="GRA117" s="364"/>
      <c r="GRB117" s="364"/>
      <c r="GRC117" s="364"/>
      <c r="GRD117" s="364"/>
      <c r="GRE117" s="364"/>
      <c r="GRF117" s="364"/>
      <c r="GRG117" s="364"/>
      <c r="GRH117" s="364"/>
      <c r="GRI117" s="364"/>
      <c r="GRJ117" s="364"/>
      <c r="GRK117" s="364"/>
      <c r="GRL117" s="364"/>
      <c r="GRM117" s="364"/>
      <c r="GRN117" s="364"/>
      <c r="GRO117" s="364"/>
      <c r="GRP117" s="364"/>
      <c r="GRQ117" s="364"/>
      <c r="GRR117" s="364"/>
      <c r="GRS117" s="364"/>
      <c r="GRT117" s="364"/>
      <c r="GRU117" s="364"/>
      <c r="GRV117" s="364"/>
      <c r="GRW117" s="364"/>
      <c r="GRX117" s="364"/>
      <c r="GRY117" s="364"/>
      <c r="GRZ117" s="364"/>
      <c r="GSA117" s="364"/>
      <c r="GSB117" s="364"/>
      <c r="GSC117" s="364"/>
      <c r="GSD117" s="364"/>
      <c r="GSE117" s="364"/>
      <c r="GSF117" s="364"/>
      <c r="GSG117" s="364"/>
      <c r="GSH117" s="364"/>
      <c r="GSI117" s="364"/>
      <c r="GSJ117" s="364"/>
      <c r="GSK117" s="364"/>
      <c r="GSL117" s="364"/>
      <c r="GSM117" s="364"/>
      <c r="GSN117" s="364"/>
      <c r="GSO117" s="364"/>
      <c r="GSP117" s="364"/>
      <c r="GSQ117" s="364"/>
      <c r="GSR117" s="364"/>
      <c r="GSS117" s="364"/>
      <c r="GST117" s="364"/>
      <c r="GSU117" s="364"/>
      <c r="GSV117" s="364"/>
      <c r="GSW117" s="364"/>
      <c r="GSX117" s="364"/>
      <c r="GSY117" s="364"/>
      <c r="GSZ117" s="364"/>
      <c r="GTA117" s="364"/>
      <c r="GTB117" s="364"/>
      <c r="GTC117" s="364"/>
      <c r="GTD117" s="364"/>
      <c r="GTE117" s="364"/>
      <c r="GTF117" s="364"/>
      <c r="GTG117" s="364"/>
      <c r="GTH117" s="364"/>
      <c r="GTI117" s="364"/>
      <c r="GTJ117" s="364"/>
      <c r="GTK117" s="364"/>
      <c r="GTL117" s="364"/>
      <c r="GTM117" s="364"/>
      <c r="GTN117" s="364"/>
      <c r="GTO117" s="364"/>
      <c r="GTP117" s="364"/>
      <c r="GTQ117" s="364"/>
      <c r="GTR117" s="364"/>
      <c r="GTS117" s="364"/>
      <c r="GTT117" s="364"/>
      <c r="GTU117" s="364"/>
      <c r="GTV117" s="364"/>
      <c r="GTW117" s="364"/>
      <c r="GTX117" s="364"/>
      <c r="GTY117" s="364"/>
      <c r="GTZ117" s="364"/>
      <c r="GUA117" s="364"/>
      <c r="GUB117" s="364"/>
      <c r="GUC117" s="364"/>
      <c r="GUD117" s="364"/>
      <c r="GUE117" s="364"/>
      <c r="GUF117" s="364"/>
      <c r="GUG117" s="364"/>
      <c r="GUH117" s="364"/>
      <c r="GUI117" s="364"/>
      <c r="GUJ117" s="364"/>
      <c r="GUK117" s="364"/>
      <c r="GUL117" s="364"/>
      <c r="GUM117" s="364"/>
      <c r="GUN117" s="364"/>
      <c r="GUO117" s="364"/>
      <c r="GUP117" s="364"/>
      <c r="GUQ117" s="364"/>
      <c r="GUR117" s="364"/>
      <c r="GUS117" s="364"/>
      <c r="GUT117" s="364"/>
      <c r="GUU117" s="364"/>
      <c r="GUV117" s="364"/>
      <c r="GUW117" s="364"/>
      <c r="GUX117" s="364"/>
      <c r="GUY117" s="364"/>
      <c r="GUZ117" s="364"/>
      <c r="GVA117" s="364"/>
      <c r="GVB117" s="364"/>
      <c r="GVC117" s="364"/>
      <c r="GVD117" s="364"/>
      <c r="GVE117" s="364"/>
      <c r="GVF117" s="364"/>
      <c r="GVG117" s="364"/>
      <c r="GVH117" s="364"/>
      <c r="GVI117" s="364"/>
      <c r="GVJ117" s="364"/>
      <c r="GVK117" s="364"/>
      <c r="GVL117" s="364"/>
      <c r="GVM117" s="364"/>
      <c r="GVN117" s="364"/>
      <c r="GVO117" s="364"/>
      <c r="GVP117" s="364"/>
      <c r="GVQ117" s="364"/>
      <c r="GVR117" s="364"/>
      <c r="GVS117" s="364"/>
      <c r="GVT117" s="364"/>
      <c r="GVU117" s="364"/>
      <c r="GVV117" s="364"/>
      <c r="GVW117" s="364"/>
      <c r="GVX117" s="364"/>
      <c r="GVY117" s="364"/>
      <c r="GVZ117" s="364"/>
      <c r="GWA117" s="364"/>
      <c r="GWB117" s="364"/>
      <c r="GWC117" s="364"/>
      <c r="GWD117" s="364"/>
      <c r="GWE117" s="364"/>
      <c r="GWF117" s="364"/>
      <c r="GWG117" s="364"/>
      <c r="GWH117" s="364"/>
      <c r="GWI117" s="364"/>
      <c r="GWJ117" s="364"/>
      <c r="GWK117" s="364"/>
      <c r="GWL117" s="364"/>
      <c r="GWM117" s="364"/>
      <c r="GWN117" s="364"/>
      <c r="GWO117" s="364"/>
      <c r="GWP117" s="364"/>
      <c r="GWQ117" s="364"/>
      <c r="GWR117" s="364"/>
      <c r="GWS117" s="364"/>
      <c r="GWT117" s="364"/>
      <c r="GWU117" s="364"/>
      <c r="GWV117" s="364"/>
      <c r="GWW117" s="364"/>
      <c r="GWX117" s="364"/>
      <c r="GWY117" s="364"/>
      <c r="GWZ117" s="364"/>
      <c r="GXA117" s="364"/>
      <c r="GXB117" s="364"/>
      <c r="GXC117" s="364"/>
      <c r="GXD117" s="364"/>
      <c r="GXE117" s="364"/>
      <c r="GXF117" s="364"/>
      <c r="GXG117" s="364"/>
      <c r="GXH117" s="364"/>
      <c r="GXI117" s="364"/>
      <c r="GXJ117" s="364"/>
      <c r="GXK117" s="364"/>
      <c r="GXL117" s="364"/>
      <c r="GXM117" s="364"/>
      <c r="GXN117" s="364"/>
      <c r="GXO117" s="364"/>
      <c r="GXP117" s="364"/>
      <c r="GXQ117" s="364"/>
      <c r="GXR117" s="364"/>
      <c r="GXS117" s="364"/>
      <c r="GXT117" s="364"/>
      <c r="GXU117" s="364"/>
      <c r="GXV117" s="364"/>
      <c r="GXW117" s="364"/>
      <c r="GXX117" s="364"/>
      <c r="GXY117" s="364"/>
      <c r="GXZ117" s="364"/>
      <c r="GYA117" s="364"/>
      <c r="GYB117" s="364"/>
      <c r="GYC117" s="364"/>
      <c r="GYD117" s="364"/>
      <c r="GYE117" s="364"/>
      <c r="GYF117" s="364"/>
      <c r="GYG117" s="364"/>
      <c r="GYH117" s="364"/>
      <c r="GYI117" s="364"/>
      <c r="GYJ117" s="364"/>
      <c r="GYK117" s="364"/>
      <c r="GYL117" s="364"/>
      <c r="GYM117" s="364"/>
      <c r="GYN117" s="364"/>
      <c r="GYO117" s="364"/>
      <c r="GYP117" s="364"/>
      <c r="GYQ117" s="364"/>
      <c r="GYR117" s="364"/>
      <c r="GYS117" s="364"/>
      <c r="GYT117" s="364"/>
      <c r="GYU117" s="364"/>
      <c r="GYV117" s="364"/>
      <c r="GYW117" s="364"/>
      <c r="GYX117" s="364"/>
      <c r="GYY117" s="364"/>
      <c r="GYZ117" s="364"/>
      <c r="GZA117" s="364"/>
      <c r="GZB117" s="364"/>
      <c r="GZC117" s="364"/>
      <c r="GZD117" s="364"/>
      <c r="GZE117" s="364"/>
      <c r="GZF117" s="364"/>
      <c r="GZG117" s="364"/>
      <c r="GZH117" s="364"/>
      <c r="GZI117" s="364"/>
      <c r="GZJ117" s="364"/>
      <c r="GZK117" s="364"/>
      <c r="GZL117" s="364"/>
      <c r="GZM117" s="364"/>
      <c r="GZN117" s="364"/>
      <c r="GZO117" s="364"/>
      <c r="GZP117" s="364"/>
      <c r="GZQ117" s="364"/>
      <c r="GZR117" s="364"/>
      <c r="GZS117" s="364"/>
      <c r="GZT117" s="364"/>
      <c r="GZU117" s="364"/>
      <c r="GZV117" s="364"/>
      <c r="GZW117" s="364"/>
      <c r="GZX117" s="364"/>
      <c r="GZY117" s="364"/>
      <c r="GZZ117" s="364"/>
      <c r="HAA117" s="364"/>
      <c r="HAB117" s="364"/>
      <c r="HAC117" s="364"/>
      <c r="HAD117" s="364"/>
      <c r="HAE117" s="364"/>
      <c r="HAF117" s="364"/>
      <c r="HAG117" s="364"/>
      <c r="HAH117" s="364"/>
      <c r="HAI117" s="364"/>
      <c r="HAJ117" s="364"/>
      <c r="HAK117" s="364"/>
      <c r="HAL117" s="364"/>
      <c r="HAM117" s="364"/>
      <c r="HAN117" s="364"/>
      <c r="HAO117" s="364"/>
      <c r="HAP117" s="364"/>
      <c r="HAQ117" s="364"/>
      <c r="HAR117" s="364"/>
      <c r="HAS117" s="364"/>
      <c r="HAT117" s="364"/>
      <c r="HAU117" s="364"/>
      <c r="HAV117" s="364"/>
      <c r="HAW117" s="364"/>
      <c r="HAX117" s="364"/>
      <c r="HAY117" s="364"/>
      <c r="HAZ117" s="364"/>
      <c r="HBA117" s="364"/>
      <c r="HBB117" s="364"/>
      <c r="HBC117" s="364"/>
      <c r="HBD117" s="364"/>
      <c r="HBE117" s="364"/>
      <c r="HBF117" s="364"/>
      <c r="HBG117" s="364"/>
      <c r="HBH117" s="364"/>
      <c r="HBI117" s="364"/>
      <c r="HBJ117" s="364"/>
      <c r="HBK117" s="364"/>
      <c r="HBL117" s="364"/>
      <c r="HBM117" s="364"/>
      <c r="HBN117" s="364"/>
      <c r="HBO117" s="364"/>
      <c r="HBP117" s="364"/>
      <c r="HBQ117" s="364"/>
      <c r="HBR117" s="364"/>
      <c r="HBS117" s="364"/>
      <c r="HBT117" s="364"/>
      <c r="HBU117" s="364"/>
      <c r="HBV117" s="364"/>
      <c r="HBW117" s="364"/>
      <c r="HBX117" s="364"/>
      <c r="HBY117" s="364"/>
      <c r="HBZ117" s="364"/>
      <c r="HCA117" s="364"/>
      <c r="HCB117" s="364"/>
      <c r="HCC117" s="364"/>
      <c r="HCD117" s="364"/>
      <c r="HCE117" s="364"/>
      <c r="HCF117" s="364"/>
      <c r="HCG117" s="364"/>
      <c r="HCH117" s="364"/>
      <c r="HCI117" s="364"/>
      <c r="HCJ117" s="364"/>
      <c r="HCK117" s="364"/>
      <c r="HCL117" s="364"/>
      <c r="HCM117" s="364"/>
      <c r="HCN117" s="364"/>
      <c r="HCO117" s="364"/>
      <c r="HCP117" s="364"/>
      <c r="HCQ117" s="364"/>
      <c r="HCR117" s="364"/>
      <c r="HCS117" s="364"/>
      <c r="HCT117" s="364"/>
      <c r="HCU117" s="364"/>
      <c r="HCV117" s="364"/>
      <c r="HCW117" s="364"/>
      <c r="HCX117" s="364"/>
      <c r="HCY117" s="364"/>
      <c r="HCZ117" s="364"/>
      <c r="HDA117" s="364"/>
      <c r="HDB117" s="364"/>
      <c r="HDC117" s="364"/>
      <c r="HDD117" s="364"/>
      <c r="HDE117" s="364"/>
      <c r="HDF117" s="364"/>
      <c r="HDG117" s="364"/>
      <c r="HDH117" s="364"/>
      <c r="HDI117" s="364"/>
      <c r="HDJ117" s="364"/>
      <c r="HDK117" s="364"/>
      <c r="HDL117" s="364"/>
      <c r="HDM117" s="364"/>
      <c r="HDN117" s="364"/>
      <c r="HDO117" s="364"/>
      <c r="HDP117" s="364"/>
      <c r="HDQ117" s="364"/>
      <c r="HDR117" s="364"/>
      <c r="HDS117" s="364"/>
      <c r="HDT117" s="364"/>
      <c r="HDU117" s="364"/>
      <c r="HDV117" s="364"/>
      <c r="HDW117" s="364"/>
      <c r="HDX117" s="364"/>
      <c r="HDY117" s="364"/>
      <c r="HDZ117" s="364"/>
      <c r="HEA117" s="364"/>
      <c r="HEB117" s="364"/>
      <c r="HEC117" s="364"/>
      <c r="HED117" s="364"/>
      <c r="HEE117" s="364"/>
      <c r="HEF117" s="364"/>
      <c r="HEG117" s="364"/>
      <c r="HEH117" s="364"/>
      <c r="HEI117" s="364"/>
      <c r="HEJ117" s="364"/>
      <c r="HEK117" s="364"/>
      <c r="HEL117" s="364"/>
      <c r="HEM117" s="364"/>
      <c r="HEN117" s="364"/>
      <c r="HEO117" s="364"/>
      <c r="HEP117" s="364"/>
      <c r="HEQ117" s="364"/>
      <c r="HER117" s="364"/>
      <c r="HES117" s="364"/>
      <c r="HET117" s="364"/>
      <c r="HEU117" s="364"/>
      <c r="HEV117" s="364"/>
      <c r="HEW117" s="364"/>
      <c r="HEX117" s="364"/>
      <c r="HEY117" s="364"/>
      <c r="HEZ117" s="364"/>
      <c r="HFA117" s="364"/>
      <c r="HFB117" s="364"/>
      <c r="HFC117" s="364"/>
      <c r="HFD117" s="364"/>
      <c r="HFE117" s="364"/>
      <c r="HFF117" s="364"/>
      <c r="HFG117" s="364"/>
      <c r="HFH117" s="364"/>
      <c r="HFI117" s="364"/>
      <c r="HFJ117" s="364"/>
      <c r="HFK117" s="364"/>
      <c r="HFL117" s="364"/>
      <c r="HFM117" s="364"/>
      <c r="HFN117" s="364"/>
      <c r="HFO117" s="364"/>
      <c r="HFP117" s="364"/>
      <c r="HFQ117" s="364"/>
      <c r="HFR117" s="364"/>
      <c r="HFS117" s="364"/>
      <c r="HFT117" s="364"/>
      <c r="HFU117" s="364"/>
      <c r="HFV117" s="364"/>
      <c r="HFW117" s="364"/>
      <c r="HFX117" s="364"/>
      <c r="HFY117" s="364"/>
      <c r="HFZ117" s="364"/>
      <c r="HGA117" s="364"/>
      <c r="HGB117" s="364"/>
      <c r="HGC117" s="364"/>
      <c r="HGD117" s="364"/>
      <c r="HGE117" s="364"/>
      <c r="HGF117" s="364"/>
      <c r="HGG117" s="364"/>
      <c r="HGH117" s="364"/>
      <c r="HGI117" s="364"/>
      <c r="HGJ117" s="364"/>
      <c r="HGK117" s="364"/>
      <c r="HGL117" s="364"/>
      <c r="HGM117" s="364"/>
      <c r="HGN117" s="364"/>
      <c r="HGO117" s="364"/>
      <c r="HGP117" s="364"/>
      <c r="HGQ117" s="364"/>
      <c r="HGR117" s="364"/>
      <c r="HGS117" s="364"/>
      <c r="HGT117" s="364"/>
      <c r="HGU117" s="364"/>
      <c r="HGV117" s="364"/>
      <c r="HGW117" s="364"/>
      <c r="HGX117" s="364"/>
      <c r="HGY117" s="364"/>
      <c r="HGZ117" s="364"/>
      <c r="HHA117" s="364"/>
      <c r="HHB117" s="364"/>
      <c r="HHC117" s="364"/>
      <c r="HHD117" s="364"/>
      <c r="HHE117" s="364"/>
      <c r="HHF117" s="364"/>
      <c r="HHG117" s="364"/>
      <c r="HHH117" s="364"/>
      <c r="HHI117" s="364"/>
      <c r="HHJ117" s="364"/>
      <c r="HHK117" s="364"/>
      <c r="HHL117" s="364"/>
      <c r="HHM117" s="364"/>
      <c r="HHN117" s="364"/>
      <c r="HHO117" s="364"/>
      <c r="HHP117" s="364"/>
      <c r="HHQ117" s="364"/>
      <c r="HHR117" s="364"/>
      <c r="HHS117" s="364"/>
      <c r="HHT117" s="364"/>
      <c r="HHU117" s="364"/>
      <c r="HHV117" s="364"/>
      <c r="HHW117" s="364"/>
      <c r="HHX117" s="364"/>
      <c r="HHY117" s="364"/>
      <c r="HHZ117" s="364"/>
      <c r="HIA117" s="364"/>
      <c r="HIB117" s="364"/>
      <c r="HIC117" s="364"/>
      <c r="HID117" s="364"/>
      <c r="HIE117" s="364"/>
      <c r="HIF117" s="364"/>
      <c r="HIG117" s="364"/>
      <c r="HIH117" s="364"/>
      <c r="HII117" s="364"/>
      <c r="HIJ117" s="364"/>
      <c r="HIK117" s="364"/>
      <c r="HIL117" s="364"/>
      <c r="HIM117" s="364"/>
      <c r="HIN117" s="364"/>
      <c r="HIO117" s="364"/>
      <c r="HIP117" s="364"/>
      <c r="HIQ117" s="364"/>
      <c r="HIR117" s="364"/>
      <c r="HIS117" s="364"/>
      <c r="HIT117" s="364"/>
      <c r="HIU117" s="364"/>
      <c r="HIV117" s="364"/>
      <c r="HIW117" s="364"/>
      <c r="HIX117" s="364"/>
      <c r="HIY117" s="364"/>
      <c r="HIZ117" s="364"/>
      <c r="HJA117" s="364"/>
      <c r="HJB117" s="364"/>
      <c r="HJC117" s="364"/>
      <c r="HJD117" s="364"/>
      <c r="HJE117" s="364"/>
      <c r="HJF117" s="364"/>
      <c r="HJG117" s="364"/>
      <c r="HJH117" s="364"/>
      <c r="HJI117" s="364"/>
      <c r="HJJ117" s="364"/>
      <c r="HJK117" s="364"/>
      <c r="HJL117" s="364"/>
      <c r="HJM117" s="364"/>
      <c r="HJN117" s="364"/>
      <c r="HJO117" s="364"/>
      <c r="HJP117" s="364"/>
      <c r="HJQ117" s="364"/>
      <c r="HJR117" s="364"/>
      <c r="HJS117" s="364"/>
      <c r="HJT117" s="364"/>
      <c r="HJU117" s="364"/>
      <c r="HJV117" s="364"/>
      <c r="HJW117" s="364"/>
      <c r="HJX117" s="364"/>
      <c r="HJY117" s="364"/>
      <c r="HJZ117" s="364"/>
      <c r="HKA117" s="364"/>
      <c r="HKB117" s="364"/>
      <c r="HKC117" s="364"/>
      <c r="HKD117" s="364"/>
      <c r="HKE117" s="364"/>
      <c r="HKF117" s="364"/>
      <c r="HKG117" s="364"/>
      <c r="HKH117" s="364"/>
      <c r="HKI117" s="364"/>
      <c r="HKJ117" s="364"/>
      <c r="HKK117" s="364"/>
      <c r="HKL117" s="364"/>
      <c r="HKM117" s="364"/>
      <c r="HKN117" s="364"/>
      <c r="HKO117" s="364"/>
      <c r="HKP117" s="364"/>
      <c r="HKQ117" s="364"/>
      <c r="HKR117" s="364"/>
      <c r="HKS117" s="364"/>
      <c r="HKT117" s="364"/>
      <c r="HKU117" s="364"/>
      <c r="HKV117" s="364"/>
      <c r="HKW117" s="364"/>
      <c r="HKX117" s="364"/>
      <c r="HKY117" s="364"/>
      <c r="HKZ117" s="364"/>
      <c r="HLA117" s="364"/>
      <c r="HLB117" s="364"/>
      <c r="HLC117" s="364"/>
      <c r="HLD117" s="364"/>
      <c r="HLE117" s="364"/>
      <c r="HLF117" s="364"/>
      <c r="HLG117" s="364"/>
      <c r="HLH117" s="364"/>
      <c r="HLI117" s="364"/>
      <c r="HLJ117" s="364"/>
      <c r="HLK117" s="364"/>
      <c r="HLL117" s="364"/>
      <c r="HLM117" s="364"/>
      <c r="HLN117" s="364"/>
      <c r="HLO117" s="364"/>
      <c r="HLP117" s="364"/>
      <c r="HLQ117" s="364"/>
      <c r="HLR117" s="364"/>
      <c r="HLS117" s="364"/>
      <c r="HLT117" s="364"/>
      <c r="HLU117" s="364"/>
      <c r="HLV117" s="364"/>
      <c r="HLW117" s="364"/>
      <c r="HLX117" s="364"/>
      <c r="HLY117" s="364"/>
      <c r="HLZ117" s="364"/>
      <c r="HMA117" s="364"/>
      <c r="HMB117" s="364"/>
      <c r="HMC117" s="364"/>
      <c r="HMD117" s="364"/>
      <c r="HME117" s="364"/>
      <c r="HMF117" s="364"/>
      <c r="HMG117" s="364"/>
      <c r="HMH117" s="364"/>
      <c r="HMI117" s="364"/>
      <c r="HMJ117" s="364"/>
      <c r="HMK117" s="364"/>
      <c r="HML117" s="364"/>
      <c r="HMM117" s="364"/>
      <c r="HMN117" s="364"/>
      <c r="HMO117" s="364"/>
      <c r="HMP117" s="364"/>
      <c r="HMQ117" s="364"/>
      <c r="HMR117" s="364"/>
      <c r="HMS117" s="364"/>
      <c r="HMT117" s="364"/>
      <c r="HMU117" s="364"/>
      <c r="HMV117" s="364"/>
      <c r="HMW117" s="364"/>
      <c r="HMX117" s="364"/>
      <c r="HMY117" s="364"/>
      <c r="HMZ117" s="364"/>
      <c r="HNA117" s="364"/>
      <c r="HNB117" s="364"/>
      <c r="HNC117" s="364"/>
      <c r="HND117" s="364"/>
      <c r="HNE117" s="364"/>
      <c r="HNF117" s="364"/>
      <c r="HNG117" s="364"/>
      <c r="HNH117" s="364"/>
      <c r="HNI117" s="364"/>
      <c r="HNJ117" s="364"/>
      <c r="HNK117" s="364"/>
      <c r="HNL117" s="364"/>
      <c r="HNM117" s="364"/>
      <c r="HNN117" s="364"/>
      <c r="HNO117" s="364"/>
      <c r="HNP117" s="364"/>
      <c r="HNQ117" s="364"/>
      <c r="HNR117" s="364"/>
      <c r="HNS117" s="364"/>
      <c r="HNT117" s="364"/>
      <c r="HNU117" s="364"/>
      <c r="HNV117" s="364"/>
      <c r="HNW117" s="364"/>
      <c r="HNX117" s="364"/>
      <c r="HNY117" s="364"/>
      <c r="HNZ117" s="364"/>
      <c r="HOA117" s="364"/>
      <c r="HOB117" s="364"/>
      <c r="HOC117" s="364"/>
      <c r="HOD117" s="364"/>
      <c r="HOE117" s="364"/>
      <c r="HOF117" s="364"/>
      <c r="HOG117" s="364"/>
      <c r="HOH117" s="364"/>
      <c r="HOI117" s="364"/>
      <c r="HOJ117" s="364"/>
      <c r="HOK117" s="364"/>
      <c r="HOL117" s="364"/>
      <c r="HOM117" s="364"/>
      <c r="HON117" s="364"/>
      <c r="HOO117" s="364"/>
      <c r="HOP117" s="364"/>
      <c r="HOQ117" s="364"/>
      <c r="HOR117" s="364"/>
      <c r="HOS117" s="364"/>
      <c r="HOT117" s="364"/>
      <c r="HOU117" s="364"/>
      <c r="HOV117" s="364"/>
      <c r="HOW117" s="364"/>
      <c r="HOX117" s="364"/>
      <c r="HOY117" s="364"/>
      <c r="HOZ117" s="364"/>
      <c r="HPA117" s="364"/>
      <c r="HPB117" s="364"/>
      <c r="HPC117" s="364"/>
      <c r="HPD117" s="364"/>
      <c r="HPE117" s="364"/>
      <c r="HPF117" s="364"/>
      <c r="HPG117" s="364"/>
      <c r="HPH117" s="364"/>
      <c r="HPI117" s="364"/>
      <c r="HPJ117" s="364"/>
      <c r="HPK117" s="364"/>
      <c r="HPL117" s="364"/>
      <c r="HPM117" s="364"/>
      <c r="HPN117" s="364"/>
      <c r="HPO117" s="364"/>
      <c r="HPP117" s="364"/>
      <c r="HPQ117" s="364"/>
      <c r="HPR117" s="364"/>
      <c r="HPS117" s="364"/>
      <c r="HPT117" s="364"/>
      <c r="HPU117" s="364"/>
      <c r="HPV117" s="364"/>
      <c r="HPW117" s="364"/>
      <c r="HPX117" s="364"/>
      <c r="HPY117" s="364"/>
      <c r="HPZ117" s="364"/>
      <c r="HQA117" s="364"/>
      <c r="HQB117" s="364"/>
      <c r="HQC117" s="364"/>
      <c r="HQD117" s="364"/>
      <c r="HQE117" s="364"/>
      <c r="HQF117" s="364"/>
      <c r="HQG117" s="364"/>
      <c r="HQH117" s="364"/>
      <c r="HQI117" s="364"/>
      <c r="HQJ117" s="364"/>
      <c r="HQK117" s="364"/>
      <c r="HQL117" s="364"/>
      <c r="HQM117" s="364"/>
      <c r="HQN117" s="364"/>
      <c r="HQO117" s="364"/>
      <c r="HQP117" s="364"/>
      <c r="HQQ117" s="364"/>
      <c r="HQR117" s="364"/>
      <c r="HQS117" s="364"/>
      <c r="HQT117" s="364"/>
      <c r="HQU117" s="364"/>
      <c r="HQV117" s="364"/>
      <c r="HQW117" s="364"/>
      <c r="HQX117" s="364"/>
      <c r="HQY117" s="364"/>
      <c r="HQZ117" s="364"/>
      <c r="HRA117" s="364"/>
      <c r="HRB117" s="364"/>
      <c r="HRC117" s="364"/>
      <c r="HRD117" s="364"/>
      <c r="HRE117" s="364"/>
      <c r="HRF117" s="364"/>
      <c r="HRG117" s="364"/>
      <c r="HRH117" s="364"/>
      <c r="HRI117" s="364"/>
      <c r="HRJ117" s="364"/>
      <c r="HRK117" s="364"/>
      <c r="HRL117" s="364"/>
      <c r="HRM117" s="364"/>
      <c r="HRN117" s="364"/>
      <c r="HRO117" s="364"/>
      <c r="HRP117" s="364"/>
      <c r="HRQ117" s="364"/>
      <c r="HRR117" s="364"/>
      <c r="HRS117" s="364"/>
      <c r="HRT117" s="364"/>
      <c r="HRU117" s="364"/>
      <c r="HRV117" s="364"/>
      <c r="HRW117" s="364"/>
      <c r="HRX117" s="364"/>
      <c r="HRY117" s="364"/>
      <c r="HRZ117" s="364"/>
      <c r="HSA117" s="364"/>
      <c r="HSB117" s="364"/>
      <c r="HSC117" s="364"/>
      <c r="HSD117" s="364"/>
      <c r="HSE117" s="364"/>
      <c r="HSF117" s="364"/>
      <c r="HSG117" s="364"/>
      <c r="HSH117" s="364"/>
      <c r="HSI117" s="364"/>
      <c r="HSJ117" s="364"/>
      <c r="HSK117" s="364"/>
      <c r="HSL117" s="364"/>
      <c r="HSM117" s="364"/>
      <c r="HSN117" s="364"/>
      <c r="HSO117" s="364"/>
      <c r="HSP117" s="364"/>
      <c r="HSQ117" s="364"/>
      <c r="HSR117" s="364"/>
      <c r="HSS117" s="364"/>
      <c r="HST117" s="364"/>
      <c r="HSU117" s="364"/>
      <c r="HSV117" s="364"/>
      <c r="HSW117" s="364"/>
      <c r="HSX117" s="364"/>
      <c r="HSY117" s="364"/>
      <c r="HSZ117" s="364"/>
      <c r="HTA117" s="364"/>
      <c r="HTB117" s="364"/>
      <c r="HTC117" s="364"/>
      <c r="HTD117" s="364"/>
      <c r="HTE117" s="364"/>
      <c r="HTF117" s="364"/>
      <c r="HTG117" s="364"/>
      <c r="HTH117" s="364"/>
      <c r="HTI117" s="364"/>
      <c r="HTJ117" s="364"/>
      <c r="HTK117" s="364"/>
      <c r="HTL117" s="364"/>
      <c r="HTM117" s="364"/>
      <c r="HTN117" s="364"/>
      <c r="HTO117" s="364"/>
      <c r="HTP117" s="364"/>
      <c r="HTQ117" s="364"/>
      <c r="HTR117" s="364"/>
      <c r="HTS117" s="364"/>
      <c r="HTT117" s="364"/>
      <c r="HTU117" s="364"/>
      <c r="HTV117" s="364"/>
      <c r="HTW117" s="364"/>
      <c r="HTX117" s="364"/>
      <c r="HTY117" s="364"/>
      <c r="HTZ117" s="364"/>
      <c r="HUA117" s="364"/>
      <c r="HUB117" s="364"/>
      <c r="HUC117" s="364"/>
      <c r="HUD117" s="364"/>
      <c r="HUE117" s="364"/>
      <c r="HUF117" s="364"/>
      <c r="HUG117" s="364"/>
      <c r="HUH117" s="364"/>
      <c r="HUI117" s="364"/>
      <c r="HUJ117" s="364"/>
      <c r="HUK117" s="364"/>
      <c r="HUL117" s="364"/>
      <c r="HUM117" s="364"/>
      <c r="HUN117" s="364"/>
      <c r="HUO117" s="364"/>
      <c r="HUP117" s="364"/>
      <c r="HUQ117" s="364"/>
      <c r="HUR117" s="364"/>
      <c r="HUS117" s="364"/>
      <c r="HUT117" s="364"/>
      <c r="HUU117" s="364"/>
      <c r="HUV117" s="364"/>
      <c r="HUW117" s="364"/>
      <c r="HUX117" s="364"/>
      <c r="HUY117" s="364"/>
      <c r="HUZ117" s="364"/>
      <c r="HVA117" s="364"/>
      <c r="HVB117" s="364"/>
      <c r="HVC117" s="364"/>
      <c r="HVD117" s="364"/>
      <c r="HVE117" s="364"/>
      <c r="HVF117" s="364"/>
      <c r="HVG117" s="364"/>
      <c r="HVH117" s="364"/>
      <c r="HVI117" s="364"/>
      <c r="HVJ117" s="364"/>
      <c r="HVK117" s="364"/>
      <c r="HVL117" s="364"/>
      <c r="HVM117" s="364"/>
      <c r="HVN117" s="364"/>
      <c r="HVO117" s="364"/>
      <c r="HVP117" s="364"/>
      <c r="HVQ117" s="364"/>
      <c r="HVR117" s="364"/>
      <c r="HVS117" s="364"/>
      <c r="HVT117" s="364"/>
      <c r="HVU117" s="364"/>
      <c r="HVV117" s="364"/>
      <c r="HVW117" s="364"/>
      <c r="HVX117" s="364"/>
      <c r="HVY117" s="364"/>
      <c r="HVZ117" s="364"/>
      <c r="HWA117" s="364"/>
      <c r="HWB117" s="364"/>
      <c r="HWC117" s="364"/>
      <c r="HWD117" s="364"/>
      <c r="HWE117" s="364"/>
      <c r="HWF117" s="364"/>
      <c r="HWG117" s="364"/>
      <c r="HWH117" s="364"/>
      <c r="HWI117" s="364"/>
      <c r="HWJ117" s="364"/>
      <c r="HWK117" s="364"/>
      <c r="HWL117" s="364"/>
      <c r="HWM117" s="364"/>
      <c r="HWN117" s="364"/>
      <c r="HWO117" s="364"/>
      <c r="HWP117" s="364"/>
      <c r="HWQ117" s="364"/>
      <c r="HWR117" s="364"/>
      <c r="HWS117" s="364"/>
      <c r="HWT117" s="364"/>
      <c r="HWU117" s="364"/>
      <c r="HWV117" s="364"/>
      <c r="HWW117" s="364"/>
      <c r="HWX117" s="364"/>
      <c r="HWY117" s="364"/>
      <c r="HWZ117" s="364"/>
      <c r="HXA117" s="364"/>
      <c r="HXB117" s="364"/>
      <c r="HXC117" s="364"/>
      <c r="HXD117" s="364"/>
      <c r="HXE117" s="364"/>
      <c r="HXF117" s="364"/>
      <c r="HXG117" s="364"/>
      <c r="HXH117" s="364"/>
      <c r="HXI117" s="364"/>
      <c r="HXJ117" s="364"/>
      <c r="HXK117" s="364"/>
      <c r="HXL117" s="364"/>
      <c r="HXM117" s="364"/>
      <c r="HXN117" s="364"/>
      <c r="HXO117" s="364"/>
      <c r="HXP117" s="364"/>
      <c r="HXQ117" s="364"/>
      <c r="HXR117" s="364"/>
      <c r="HXS117" s="364"/>
      <c r="HXT117" s="364"/>
      <c r="HXU117" s="364"/>
      <c r="HXV117" s="364"/>
      <c r="HXW117" s="364"/>
      <c r="HXX117" s="364"/>
      <c r="HXY117" s="364"/>
      <c r="HXZ117" s="364"/>
      <c r="HYA117" s="364"/>
      <c r="HYB117" s="364"/>
      <c r="HYC117" s="364"/>
      <c r="HYD117" s="364"/>
      <c r="HYE117" s="364"/>
      <c r="HYF117" s="364"/>
      <c r="HYG117" s="364"/>
      <c r="HYH117" s="364"/>
      <c r="HYI117" s="364"/>
      <c r="HYJ117" s="364"/>
      <c r="HYK117" s="364"/>
      <c r="HYL117" s="364"/>
      <c r="HYM117" s="364"/>
      <c r="HYN117" s="364"/>
      <c r="HYO117" s="364"/>
      <c r="HYP117" s="364"/>
      <c r="HYQ117" s="364"/>
      <c r="HYR117" s="364"/>
      <c r="HYS117" s="364"/>
      <c r="HYT117" s="364"/>
      <c r="HYU117" s="364"/>
      <c r="HYV117" s="364"/>
      <c r="HYW117" s="364"/>
      <c r="HYX117" s="364"/>
      <c r="HYY117" s="364"/>
      <c r="HYZ117" s="364"/>
      <c r="HZA117" s="364"/>
      <c r="HZB117" s="364"/>
      <c r="HZC117" s="364"/>
      <c r="HZD117" s="364"/>
      <c r="HZE117" s="364"/>
      <c r="HZF117" s="364"/>
      <c r="HZG117" s="364"/>
      <c r="HZH117" s="364"/>
      <c r="HZI117" s="364"/>
      <c r="HZJ117" s="364"/>
      <c r="HZK117" s="364"/>
      <c r="HZL117" s="364"/>
      <c r="HZM117" s="364"/>
      <c r="HZN117" s="364"/>
      <c r="HZO117" s="364"/>
      <c r="HZP117" s="364"/>
      <c r="HZQ117" s="364"/>
      <c r="HZR117" s="364"/>
      <c r="HZS117" s="364"/>
      <c r="HZT117" s="364"/>
      <c r="HZU117" s="364"/>
      <c r="HZV117" s="364"/>
      <c r="HZW117" s="364"/>
      <c r="HZX117" s="364"/>
      <c r="HZY117" s="364"/>
      <c r="HZZ117" s="364"/>
      <c r="IAA117" s="364"/>
      <c r="IAB117" s="364"/>
      <c r="IAC117" s="364"/>
      <c r="IAD117" s="364"/>
      <c r="IAE117" s="364"/>
      <c r="IAF117" s="364"/>
      <c r="IAG117" s="364"/>
      <c r="IAH117" s="364"/>
      <c r="IAI117" s="364"/>
      <c r="IAJ117" s="364"/>
      <c r="IAK117" s="364"/>
      <c r="IAL117" s="364"/>
      <c r="IAM117" s="364"/>
      <c r="IAN117" s="364"/>
      <c r="IAO117" s="364"/>
      <c r="IAP117" s="364"/>
      <c r="IAQ117" s="364"/>
      <c r="IAR117" s="364"/>
      <c r="IAS117" s="364"/>
      <c r="IAT117" s="364"/>
      <c r="IAU117" s="364"/>
      <c r="IAV117" s="364"/>
      <c r="IAW117" s="364"/>
      <c r="IAX117" s="364"/>
      <c r="IAY117" s="364"/>
      <c r="IAZ117" s="364"/>
      <c r="IBA117" s="364"/>
      <c r="IBB117" s="364"/>
      <c r="IBC117" s="364"/>
      <c r="IBD117" s="364"/>
      <c r="IBE117" s="364"/>
      <c r="IBF117" s="364"/>
      <c r="IBG117" s="364"/>
      <c r="IBH117" s="364"/>
      <c r="IBI117" s="364"/>
      <c r="IBJ117" s="364"/>
      <c r="IBK117" s="364"/>
      <c r="IBL117" s="364"/>
      <c r="IBM117" s="364"/>
      <c r="IBN117" s="364"/>
      <c r="IBO117" s="364"/>
      <c r="IBP117" s="364"/>
      <c r="IBQ117" s="364"/>
      <c r="IBR117" s="364"/>
      <c r="IBS117" s="364"/>
      <c r="IBT117" s="364"/>
      <c r="IBU117" s="364"/>
      <c r="IBV117" s="364"/>
      <c r="IBW117" s="364"/>
      <c r="IBX117" s="364"/>
      <c r="IBY117" s="364"/>
      <c r="IBZ117" s="364"/>
      <c r="ICA117" s="364"/>
      <c r="ICB117" s="364"/>
      <c r="ICC117" s="364"/>
      <c r="ICD117" s="364"/>
      <c r="ICE117" s="364"/>
      <c r="ICF117" s="364"/>
      <c r="ICG117" s="364"/>
      <c r="ICH117" s="364"/>
      <c r="ICI117" s="364"/>
      <c r="ICJ117" s="364"/>
      <c r="ICK117" s="364"/>
      <c r="ICL117" s="364"/>
      <c r="ICM117" s="364"/>
      <c r="ICN117" s="364"/>
      <c r="ICO117" s="364"/>
      <c r="ICP117" s="364"/>
      <c r="ICQ117" s="364"/>
      <c r="ICR117" s="364"/>
      <c r="ICS117" s="364"/>
      <c r="ICT117" s="364"/>
      <c r="ICU117" s="364"/>
      <c r="ICV117" s="364"/>
      <c r="ICW117" s="364"/>
      <c r="ICX117" s="364"/>
      <c r="ICY117" s="364"/>
      <c r="ICZ117" s="364"/>
      <c r="IDA117" s="364"/>
      <c r="IDB117" s="364"/>
      <c r="IDC117" s="364"/>
      <c r="IDD117" s="364"/>
      <c r="IDE117" s="364"/>
      <c r="IDF117" s="364"/>
      <c r="IDG117" s="364"/>
      <c r="IDH117" s="364"/>
      <c r="IDI117" s="364"/>
      <c r="IDJ117" s="364"/>
      <c r="IDK117" s="364"/>
      <c r="IDL117" s="364"/>
      <c r="IDM117" s="364"/>
      <c r="IDN117" s="364"/>
      <c r="IDO117" s="364"/>
      <c r="IDP117" s="364"/>
      <c r="IDQ117" s="364"/>
      <c r="IDR117" s="364"/>
      <c r="IDS117" s="364"/>
      <c r="IDT117" s="364"/>
      <c r="IDU117" s="364"/>
      <c r="IDV117" s="364"/>
      <c r="IDW117" s="364"/>
      <c r="IDX117" s="364"/>
      <c r="IDY117" s="364"/>
      <c r="IDZ117" s="364"/>
      <c r="IEA117" s="364"/>
      <c r="IEB117" s="364"/>
      <c r="IEC117" s="364"/>
      <c r="IED117" s="364"/>
      <c r="IEE117" s="364"/>
      <c r="IEF117" s="364"/>
      <c r="IEG117" s="364"/>
      <c r="IEH117" s="364"/>
      <c r="IEI117" s="364"/>
      <c r="IEJ117" s="364"/>
      <c r="IEK117" s="364"/>
      <c r="IEL117" s="364"/>
      <c r="IEM117" s="364"/>
      <c r="IEN117" s="364"/>
      <c r="IEO117" s="364"/>
      <c r="IEP117" s="364"/>
      <c r="IEQ117" s="364"/>
      <c r="IER117" s="364"/>
      <c r="IES117" s="364"/>
      <c r="IET117" s="364"/>
      <c r="IEU117" s="364"/>
      <c r="IEV117" s="364"/>
      <c r="IEW117" s="364"/>
      <c r="IEX117" s="364"/>
      <c r="IEY117" s="364"/>
      <c r="IEZ117" s="364"/>
      <c r="IFA117" s="364"/>
      <c r="IFB117" s="364"/>
      <c r="IFC117" s="364"/>
      <c r="IFD117" s="364"/>
      <c r="IFE117" s="364"/>
      <c r="IFF117" s="364"/>
      <c r="IFG117" s="364"/>
      <c r="IFH117" s="364"/>
      <c r="IFI117" s="364"/>
      <c r="IFJ117" s="364"/>
      <c r="IFK117" s="364"/>
      <c r="IFL117" s="364"/>
      <c r="IFM117" s="364"/>
      <c r="IFN117" s="364"/>
      <c r="IFO117" s="364"/>
      <c r="IFP117" s="364"/>
      <c r="IFQ117" s="364"/>
      <c r="IFR117" s="364"/>
      <c r="IFS117" s="364"/>
      <c r="IFT117" s="364"/>
      <c r="IFU117" s="364"/>
      <c r="IFV117" s="364"/>
      <c r="IFW117" s="364"/>
      <c r="IFX117" s="364"/>
      <c r="IFY117" s="364"/>
      <c r="IFZ117" s="364"/>
      <c r="IGA117" s="364"/>
      <c r="IGB117" s="364"/>
      <c r="IGC117" s="364"/>
      <c r="IGD117" s="364"/>
      <c r="IGE117" s="364"/>
      <c r="IGF117" s="364"/>
      <c r="IGG117" s="364"/>
      <c r="IGH117" s="364"/>
      <c r="IGI117" s="364"/>
      <c r="IGJ117" s="364"/>
      <c r="IGK117" s="364"/>
      <c r="IGL117" s="364"/>
      <c r="IGM117" s="364"/>
      <c r="IGN117" s="364"/>
      <c r="IGO117" s="364"/>
      <c r="IGP117" s="364"/>
      <c r="IGQ117" s="364"/>
      <c r="IGR117" s="364"/>
      <c r="IGS117" s="364"/>
      <c r="IGT117" s="364"/>
      <c r="IGU117" s="364"/>
      <c r="IGV117" s="364"/>
      <c r="IGW117" s="364"/>
      <c r="IGX117" s="364"/>
      <c r="IGY117" s="364"/>
      <c r="IGZ117" s="364"/>
      <c r="IHA117" s="364"/>
      <c r="IHB117" s="364"/>
      <c r="IHC117" s="364"/>
      <c r="IHD117" s="364"/>
      <c r="IHE117" s="364"/>
      <c r="IHF117" s="364"/>
      <c r="IHG117" s="364"/>
      <c r="IHH117" s="364"/>
      <c r="IHI117" s="364"/>
      <c r="IHJ117" s="364"/>
      <c r="IHK117" s="364"/>
      <c r="IHL117" s="364"/>
      <c r="IHM117" s="364"/>
      <c r="IHN117" s="364"/>
      <c r="IHO117" s="364"/>
      <c r="IHP117" s="364"/>
      <c r="IHQ117" s="364"/>
      <c r="IHR117" s="364"/>
      <c r="IHS117" s="364"/>
      <c r="IHT117" s="364"/>
      <c r="IHU117" s="364"/>
      <c r="IHV117" s="364"/>
      <c r="IHW117" s="364"/>
      <c r="IHX117" s="364"/>
      <c r="IHY117" s="364"/>
      <c r="IHZ117" s="364"/>
      <c r="IIA117" s="364"/>
      <c r="IIB117" s="364"/>
      <c r="IIC117" s="364"/>
      <c r="IID117" s="364"/>
      <c r="IIE117" s="364"/>
      <c r="IIF117" s="364"/>
      <c r="IIG117" s="364"/>
      <c r="IIH117" s="364"/>
      <c r="III117" s="364"/>
      <c r="IIJ117" s="364"/>
      <c r="IIK117" s="364"/>
      <c r="IIL117" s="364"/>
      <c r="IIM117" s="364"/>
      <c r="IIN117" s="364"/>
      <c r="IIO117" s="364"/>
      <c r="IIP117" s="364"/>
      <c r="IIQ117" s="364"/>
      <c r="IIR117" s="364"/>
      <c r="IIS117" s="364"/>
      <c r="IIT117" s="364"/>
      <c r="IIU117" s="364"/>
      <c r="IIV117" s="364"/>
      <c r="IIW117" s="364"/>
      <c r="IIX117" s="364"/>
      <c r="IIY117" s="364"/>
      <c r="IIZ117" s="364"/>
      <c r="IJA117" s="364"/>
      <c r="IJB117" s="364"/>
      <c r="IJC117" s="364"/>
      <c r="IJD117" s="364"/>
      <c r="IJE117" s="364"/>
      <c r="IJF117" s="364"/>
      <c r="IJG117" s="364"/>
      <c r="IJH117" s="364"/>
      <c r="IJI117" s="364"/>
      <c r="IJJ117" s="364"/>
      <c r="IJK117" s="364"/>
      <c r="IJL117" s="364"/>
      <c r="IJM117" s="364"/>
      <c r="IJN117" s="364"/>
      <c r="IJO117" s="364"/>
      <c r="IJP117" s="364"/>
      <c r="IJQ117" s="364"/>
      <c r="IJR117" s="364"/>
      <c r="IJS117" s="364"/>
      <c r="IJT117" s="364"/>
      <c r="IJU117" s="364"/>
      <c r="IJV117" s="364"/>
      <c r="IJW117" s="364"/>
      <c r="IJX117" s="364"/>
      <c r="IJY117" s="364"/>
      <c r="IJZ117" s="364"/>
      <c r="IKA117" s="364"/>
      <c r="IKB117" s="364"/>
      <c r="IKC117" s="364"/>
      <c r="IKD117" s="364"/>
      <c r="IKE117" s="364"/>
      <c r="IKF117" s="364"/>
      <c r="IKG117" s="364"/>
      <c r="IKH117" s="364"/>
      <c r="IKI117" s="364"/>
      <c r="IKJ117" s="364"/>
      <c r="IKK117" s="364"/>
      <c r="IKL117" s="364"/>
      <c r="IKM117" s="364"/>
      <c r="IKN117" s="364"/>
      <c r="IKO117" s="364"/>
      <c r="IKP117" s="364"/>
      <c r="IKQ117" s="364"/>
      <c r="IKR117" s="364"/>
      <c r="IKS117" s="364"/>
      <c r="IKT117" s="364"/>
      <c r="IKU117" s="364"/>
      <c r="IKV117" s="364"/>
      <c r="IKW117" s="364"/>
      <c r="IKX117" s="364"/>
      <c r="IKY117" s="364"/>
      <c r="IKZ117" s="364"/>
      <c r="ILA117" s="364"/>
      <c r="ILB117" s="364"/>
      <c r="ILC117" s="364"/>
      <c r="ILD117" s="364"/>
      <c r="ILE117" s="364"/>
      <c r="ILF117" s="364"/>
      <c r="ILG117" s="364"/>
      <c r="ILH117" s="364"/>
      <c r="ILI117" s="364"/>
      <c r="ILJ117" s="364"/>
      <c r="ILK117" s="364"/>
      <c r="ILL117" s="364"/>
      <c r="ILM117" s="364"/>
      <c r="ILN117" s="364"/>
      <c r="ILO117" s="364"/>
      <c r="ILP117" s="364"/>
      <c r="ILQ117" s="364"/>
      <c r="ILR117" s="364"/>
      <c r="ILS117" s="364"/>
      <c r="ILT117" s="364"/>
      <c r="ILU117" s="364"/>
      <c r="ILV117" s="364"/>
      <c r="ILW117" s="364"/>
      <c r="ILX117" s="364"/>
      <c r="ILY117" s="364"/>
      <c r="ILZ117" s="364"/>
      <c r="IMA117" s="364"/>
      <c r="IMB117" s="364"/>
      <c r="IMC117" s="364"/>
      <c r="IMD117" s="364"/>
      <c r="IME117" s="364"/>
      <c r="IMF117" s="364"/>
      <c r="IMG117" s="364"/>
      <c r="IMH117" s="364"/>
      <c r="IMI117" s="364"/>
      <c r="IMJ117" s="364"/>
      <c r="IMK117" s="364"/>
      <c r="IML117" s="364"/>
      <c r="IMM117" s="364"/>
      <c r="IMN117" s="364"/>
      <c r="IMO117" s="364"/>
      <c r="IMP117" s="364"/>
      <c r="IMQ117" s="364"/>
      <c r="IMR117" s="364"/>
      <c r="IMS117" s="364"/>
      <c r="IMT117" s="364"/>
      <c r="IMU117" s="364"/>
      <c r="IMV117" s="364"/>
      <c r="IMW117" s="364"/>
      <c r="IMX117" s="364"/>
      <c r="IMY117" s="364"/>
      <c r="IMZ117" s="364"/>
      <c r="INA117" s="364"/>
      <c r="INB117" s="364"/>
      <c r="INC117" s="364"/>
      <c r="IND117" s="364"/>
      <c r="INE117" s="364"/>
      <c r="INF117" s="364"/>
      <c r="ING117" s="364"/>
      <c r="INH117" s="364"/>
      <c r="INI117" s="364"/>
      <c r="INJ117" s="364"/>
      <c r="INK117" s="364"/>
      <c r="INL117" s="364"/>
      <c r="INM117" s="364"/>
      <c r="INN117" s="364"/>
      <c r="INO117" s="364"/>
      <c r="INP117" s="364"/>
      <c r="INQ117" s="364"/>
      <c r="INR117" s="364"/>
      <c r="INS117" s="364"/>
      <c r="INT117" s="364"/>
      <c r="INU117" s="364"/>
      <c r="INV117" s="364"/>
      <c r="INW117" s="364"/>
      <c r="INX117" s="364"/>
      <c r="INY117" s="364"/>
      <c r="INZ117" s="364"/>
      <c r="IOA117" s="364"/>
      <c r="IOB117" s="364"/>
      <c r="IOC117" s="364"/>
      <c r="IOD117" s="364"/>
      <c r="IOE117" s="364"/>
      <c r="IOF117" s="364"/>
      <c r="IOG117" s="364"/>
      <c r="IOH117" s="364"/>
      <c r="IOI117" s="364"/>
      <c r="IOJ117" s="364"/>
      <c r="IOK117" s="364"/>
      <c r="IOL117" s="364"/>
      <c r="IOM117" s="364"/>
      <c r="ION117" s="364"/>
      <c r="IOO117" s="364"/>
      <c r="IOP117" s="364"/>
      <c r="IOQ117" s="364"/>
      <c r="IOR117" s="364"/>
      <c r="IOS117" s="364"/>
      <c r="IOT117" s="364"/>
      <c r="IOU117" s="364"/>
      <c r="IOV117" s="364"/>
      <c r="IOW117" s="364"/>
      <c r="IOX117" s="364"/>
      <c r="IOY117" s="364"/>
      <c r="IOZ117" s="364"/>
      <c r="IPA117" s="364"/>
      <c r="IPB117" s="364"/>
      <c r="IPC117" s="364"/>
      <c r="IPD117" s="364"/>
      <c r="IPE117" s="364"/>
      <c r="IPF117" s="364"/>
      <c r="IPG117" s="364"/>
      <c r="IPH117" s="364"/>
      <c r="IPI117" s="364"/>
      <c r="IPJ117" s="364"/>
      <c r="IPK117" s="364"/>
      <c r="IPL117" s="364"/>
      <c r="IPM117" s="364"/>
      <c r="IPN117" s="364"/>
      <c r="IPO117" s="364"/>
      <c r="IPP117" s="364"/>
      <c r="IPQ117" s="364"/>
      <c r="IPR117" s="364"/>
      <c r="IPS117" s="364"/>
      <c r="IPT117" s="364"/>
      <c r="IPU117" s="364"/>
      <c r="IPV117" s="364"/>
      <c r="IPW117" s="364"/>
      <c r="IPX117" s="364"/>
      <c r="IPY117" s="364"/>
      <c r="IPZ117" s="364"/>
      <c r="IQA117" s="364"/>
      <c r="IQB117" s="364"/>
      <c r="IQC117" s="364"/>
      <c r="IQD117" s="364"/>
      <c r="IQE117" s="364"/>
      <c r="IQF117" s="364"/>
      <c r="IQG117" s="364"/>
      <c r="IQH117" s="364"/>
      <c r="IQI117" s="364"/>
      <c r="IQJ117" s="364"/>
      <c r="IQK117" s="364"/>
      <c r="IQL117" s="364"/>
      <c r="IQM117" s="364"/>
      <c r="IQN117" s="364"/>
      <c r="IQO117" s="364"/>
      <c r="IQP117" s="364"/>
      <c r="IQQ117" s="364"/>
      <c r="IQR117" s="364"/>
      <c r="IQS117" s="364"/>
      <c r="IQT117" s="364"/>
      <c r="IQU117" s="364"/>
      <c r="IQV117" s="364"/>
      <c r="IQW117" s="364"/>
      <c r="IQX117" s="364"/>
      <c r="IQY117" s="364"/>
      <c r="IQZ117" s="364"/>
      <c r="IRA117" s="364"/>
      <c r="IRB117" s="364"/>
      <c r="IRC117" s="364"/>
      <c r="IRD117" s="364"/>
      <c r="IRE117" s="364"/>
      <c r="IRF117" s="364"/>
      <c r="IRG117" s="364"/>
      <c r="IRH117" s="364"/>
      <c r="IRI117" s="364"/>
      <c r="IRJ117" s="364"/>
      <c r="IRK117" s="364"/>
      <c r="IRL117" s="364"/>
      <c r="IRM117" s="364"/>
      <c r="IRN117" s="364"/>
      <c r="IRO117" s="364"/>
      <c r="IRP117" s="364"/>
      <c r="IRQ117" s="364"/>
      <c r="IRR117" s="364"/>
      <c r="IRS117" s="364"/>
      <c r="IRT117" s="364"/>
      <c r="IRU117" s="364"/>
      <c r="IRV117" s="364"/>
      <c r="IRW117" s="364"/>
      <c r="IRX117" s="364"/>
      <c r="IRY117" s="364"/>
      <c r="IRZ117" s="364"/>
      <c r="ISA117" s="364"/>
      <c r="ISB117" s="364"/>
      <c r="ISC117" s="364"/>
      <c r="ISD117" s="364"/>
      <c r="ISE117" s="364"/>
      <c r="ISF117" s="364"/>
      <c r="ISG117" s="364"/>
      <c r="ISH117" s="364"/>
      <c r="ISI117" s="364"/>
      <c r="ISJ117" s="364"/>
      <c r="ISK117" s="364"/>
      <c r="ISL117" s="364"/>
      <c r="ISM117" s="364"/>
      <c r="ISN117" s="364"/>
      <c r="ISO117" s="364"/>
      <c r="ISP117" s="364"/>
      <c r="ISQ117" s="364"/>
      <c r="ISR117" s="364"/>
      <c r="ISS117" s="364"/>
      <c r="IST117" s="364"/>
      <c r="ISU117" s="364"/>
      <c r="ISV117" s="364"/>
      <c r="ISW117" s="364"/>
      <c r="ISX117" s="364"/>
      <c r="ISY117" s="364"/>
      <c r="ISZ117" s="364"/>
      <c r="ITA117" s="364"/>
      <c r="ITB117" s="364"/>
      <c r="ITC117" s="364"/>
      <c r="ITD117" s="364"/>
      <c r="ITE117" s="364"/>
      <c r="ITF117" s="364"/>
      <c r="ITG117" s="364"/>
      <c r="ITH117" s="364"/>
      <c r="ITI117" s="364"/>
      <c r="ITJ117" s="364"/>
      <c r="ITK117" s="364"/>
      <c r="ITL117" s="364"/>
      <c r="ITM117" s="364"/>
      <c r="ITN117" s="364"/>
      <c r="ITO117" s="364"/>
      <c r="ITP117" s="364"/>
      <c r="ITQ117" s="364"/>
      <c r="ITR117" s="364"/>
      <c r="ITS117" s="364"/>
      <c r="ITT117" s="364"/>
      <c r="ITU117" s="364"/>
      <c r="ITV117" s="364"/>
      <c r="ITW117" s="364"/>
      <c r="ITX117" s="364"/>
      <c r="ITY117" s="364"/>
      <c r="ITZ117" s="364"/>
      <c r="IUA117" s="364"/>
      <c r="IUB117" s="364"/>
      <c r="IUC117" s="364"/>
      <c r="IUD117" s="364"/>
      <c r="IUE117" s="364"/>
      <c r="IUF117" s="364"/>
      <c r="IUG117" s="364"/>
      <c r="IUH117" s="364"/>
      <c r="IUI117" s="364"/>
      <c r="IUJ117" s="364"/>
      <c r="IUK117" s="364"/>
      <c r="IUL117" s="364"/>
      <c r="IUM117" s="364"/>
      <c r="IUN117" s="364"/>
      <c r="IUO117" s="364"/>
      <c r="IUP117" s="364"/>
      <c r="IUQ117" s="364"/>
      <c r="IUR117" s="364"/>
      <c r="IUS117" s="364"/>
      <c r="IUT117" s="364"/>
      <c r="IUU117" s="364"/>
      <c r="IUV117" s="364"/>
      <c r="IUW117" s="364"/>
      <c r="IUX117" s="364"/>
      <c r="IUY117" s="364"/>
      <c r="IUZ117" s="364"/>
      <c r="IVA117" s="364"/>
      <c r="IVB117" s="364"/>
      <c r="IVC117" s="364"/>
      <c r="IVD117" s="364"/>
      <c r="IVE117" s="364"/>
      <c r="IVF117" s="364"/>
      <c r="IVG117" s="364"/>
      <c r="IVH117" s="364"/>
      <c r="IVI117" s="364"/>
      <c r="IVJ117" s="364"/>
      <c r="IVK117" s="364"/>
      <c r="IVL117" s="364"/>
      <c r="IVM117" s="364"/>
      <c r="IVN117" s="364"/>
      <c r="IVO117" s="364"/>
      <c r="IVP117" s="364"/>
      <c r="IVQ117" s="364"/>
      <c r="IVR117" s="364"/>
      <c r="IVS117" s="364"/>
      <c r="IVT117" s="364"/>
      <c r="IVU117" s="364"/>
      <c r="IVV117" s="364"/>
      <c r="IVW117" s="364"/>
      <c r="IVX117" s="364"/>
      <c r="IVY117" s="364"/>
      <c r="IVZ117" s="364"/>
      <c r="IWA117" s="364"/>
      <c r="IWB117" s="364"/>
      <c r="IWC117" s="364"/>
      <c r="IWD117" s="364"/>
      <c r="IWE117" s="364"/>
      <c r="IWF117" s="364"/>
      <c r="IWG117" s="364"/>
      <c r="IWH117" s="364"/>
      <c r="IWI117" s="364"/>
      <c r="IWJ117" s="364"/>
      <c r="IWK117" s="364"/>
      <c r="IWL117" s="364"/>
      <c r="IWM117" s="364"/>
      <c r="IWN117" s="364"/>
      <c r="IWO117" s="364"/>
      <c r="IWP117" s="364"/>
      <c r="IWQ117" s="364"/>
      <c r="IWR117" s="364"/>
      <c r="IWS117" s="364"/>
      <c r="IWT117" s="364"/>
      <c r="IWU117" s="364"/>
      <c r="IWV117" s="364"/>
      <c r="IWW117" s="364"/>
      <c r="IWX117" s="364"/>
      <c r="IWY117" s="364"/>
      <c r="IWZ117" s="364"/>
      <c r="IXA117" s="364"/>
      <c r="IXB117" s="364"/>
      <c r="IXC117" s="364"/>
      <c r="IXD117" s="364"/>
      <c r="IXE117" s="364"/>
      <c r="IXF117" s="364"/>
      <c r="IXG117" s="364"/>
      <c r="IXH117" s="364"/>
      <c r="IXI117" s="364"/>
      <c r="IXJ117" s="364"/>
      <c r="IXK117" s="364"/>
      <c r="IXL117" s="364"/>
      <c r="IXM117" s="364"/>
      <c r="IXN117" s="364"/>
      <c r="IXO117" s="364"/>
      <c r="IXP117" s="364"/>
      <c r="IXQ117" s="364"/>
      <c r="IXR117" s="364"/>
      <c r="IXS117" s="364"/>
      <c r="IXT117" s="364"/>
      <c r="IXU117" s="364"/>
      <c r="IXV117" s="364"/>
      <c r="IXW117" s="364"/>
      <c r="IXX117" s="364"/>
      <c r="IXY117" s="364"/>
      <c r="IXZ117" s="364"/>
      <c r="IYA117" s="364"/>
      <c r="IYB117" s="364"/>
      <c r="IYC117" s="364"/>
      <c r="IYD117" s="364"/>
      <c r="IYE117" s="364"/>
      <c r="IYF117" s="364"/>
      <c r="IYG117" s="364"/>
      <c r="IYH117" s="364"/>
      <c r="IYI117" s="364"/>
      <c r="IYJ117" s="364"/>
      <c r="IYK117" s="364"/>
      <c r="IYL117" s="364"/>
      <c r="IYM117" s="364"/>
      <c r="IYN117" s="364"/>
      <c r="IYO117" s="364"/>
      <c r="IYP117" s="364"/>
      <c r="IYQ117" s="364"/>
      <c r="IYR117" s="364"/>
      <c r="IYS117" s="364"/>
      <c r="IYT117" s="364"/>
      <c r="IYU117" s="364"/>
      <c r="IYV117" s="364"/>
      <c r="IYW117" s="364"/>
      <c r="IYX117" s="364"/>
      <c r="IYY117" s="364"/>
      <c r="IYZ117" s="364"/>
      <c r="IZA117" s="364"/>
      <c r="IZB117" s="364"/>
      <c r="IZC117" s="364"/>
      <c r="IZD117" s="364"/>
      <c r="IZE117" s="364"/>
      <c r="IZF117" s="364"/>
      <c r="IZG117" s="364"/>
      <c r="IZH117" s="364"/>
      <c r="IZI117" s="364"/>
      <c r="IZJ117" s="364"/>
      <c r="IZK117" s="364"/>
      <c r="IZL117" s="364"/>
      <c r="IZM117" s="364"/>
      <c r="IZN117" s="364"/>
      <c r="IZO117" s="364"/>
      <c r="IZP117" s="364"/>
      <c r="IZQ117" s="364"/>
      <c r="IZR117" s="364"/>
      <c r="IZS117" s="364"/>
      <c r="IZT117" s="364"/>
      <c r="IZU117" s="364"/>
      <c r="IZV117" s="364"/>
      <c r="IZW117" s="364"/>
      <c r="IZX117" s="364"/>
      <c r="IZY117" s="364"/>
      <c r="IZZ117" s="364"/>
      <c r="JAA117" s="364"/>
      <c r="JAB117" s="364"/>
      <c r="JAC117" s="364"/>
      <c r="JAD117" s="364"/>
      <c r="JAE117" s="364"/>
      <c r="JAF117" s="364"/>
      <c r="JAG117" s="364"/>
      <c r="JAH117" s="364"/>
      <c r="JAI117" s="364"/>
      <c r="JAJ117" s="364"/>
      <c r="JAK117" s="364"/>
      <c r="JAL117" s="364"/>
      <c r="JAM117" s="364"/>
      <c r="JAN117" s="364"/>
      <c r="JAO117" s="364"/>
      <c r="JAP117" s="364"/>
      <c r="JAQ117" s="364"/>
      <c r="JAR117" s="364"/>
      <c r="JAS117" s="364"/>
      <c r="JAT117" s="364"/>
      <c r="JAU117" s="364"/>
      <c r="JAV117" s="364"/>
      <c r="JAW117" s="364"/>
      <c r="JAX117" s="364"/>
      <c r="JAY117" s="364"/>
      <c r="JAZ117" s="364"/>
      <c r="JBA117" s="364"/>
      <c r="JBB117" s="364"/>
      <c r="JBC117" s="364"/>
      <c r="JBD117" s="364"/>
      <c r="JBE117" s="364"/>
      <c r="JBF117" s="364"/>
      <c r="JBG117" s="364"/>
      <c r="JBH117" s="364"/>
      <c r="JBI117" s="364"/>
      <c r="JBJ117" s="364"/>
      <c r="JBK117" s="364"/>
      <c r="JBL117" s="364"/>
      <c r="JBM117" s="364"/>
      <c r="JBN117" s="364"/>
      <c r="JBO117" s="364"/>
      <c r="JBP117" s="364"/>
      <c r="JBQ117" s="364"/>
      <c r="JBR117" s="364"/>
      <c r="JBS117" s="364"/>
      <c r="JBT117" s="364"/>
      <c r="JBU117" s="364"/>
      <c r="JBV117" s="364"/>
      <c r="JBW117" s="364"/>
      <c r="JBX117" s="364"/>
      <c r="JBY117" s="364"/>
      <c r="JBZ117" s="364"/>
      <c r="JCA117" s="364"/>
      <c r="JCB117" s="364"/>
      <c r="JCC117" s="364"/>
      <c r="JCD117" s="364"/>
      <c r="JCE117" s="364"/>
      <c r="JCF117" s="364"/>
      <c r="JCG117" s="364"/>
      <c r="JCH117" s="364"/>
      <c r="JCI117" s="364"/>
      <c r="JCJ117" s="364"/>
      <c r="JCK117" s="364"/>
      <c r="JCL117" s="364"/>
      <c r="JCM117" s="364"/>
      <c r="JCN117" s="364"/>
      <c r="JCO117" s="364"/>
      <c r="JCP117" s="364"/>
      <c r="JCQ117" s="364"/>
      <c r="JCR117" s="364"/>
      <c r="JCS117" s="364"/>
      <c r="JCT117" s="364"/>
      <c r="JCU117" s="364"/>
      <c r="JCV117" s="364"/>
      <c r="JCW117" s="364"/>
      <c r="JCX117" s="364"/>
      <c r="JCY117" s="364"/>
      <c r="JCZ117" s="364"/>
      <c r="JDA117" s="364"/>
      <c r="JDB117" s="364"/>
      <c r="JDC117" s="364"/>
      <c r="JDD117" s="364"/>
      <c r="JDE117" s="364"/>
      <c r="JDF117" s="364"/>
      <c r="JDG117" s="364"/>
      <c r="JDH117" s="364"/>
      <c r="JDI117" s="364"/>
      <c r="JDJ117" s="364"/>
      <c r="JDK117" s="364"/>
      <c r="JDL117" s="364"/>
      <c r="JDM117" s="364"/>
      <c r="JDN117" s="364"/>
      <c r="JDO117" s="364"/>
      <c r="JDP117" s="364"/>
      <c r="JDQ117" s="364"/>
      <c r="JDR117" s="364"/>
      <c r="JDS117" s="364"/>
      <c r="JDT117" s="364"/>
      <c r="JDU117" s="364"/>
      <c r="JDV117" s="364"/>
      <c r="JDW117" s="364"/>
      <c r="JDX117" s="364"/>
      <c r="JDY117" s="364"/>
      <c r="JDZ117" s="364"/>
      <c r="JEA117" s="364"/>
      <c r="JEB117" s="364"/>
      <c r="JEC117" s="364"/>
      <c r="JED117" s="364"/>
      <c r="JEE117" s="364"/>
      <c r="JEF117" s="364"/>
      <c r="JEG117" s="364"/>
      <c r="JEH117" s="364"/>
      <c r="JEI117" s="364"/>
      <c r="JEJ117" s="364"/>
      <c r="JEK117" s="364"/>
      <c r="JEL117" s="364"/>
      <c r="JEM117" s="364"/>
      <c r="JEN117" s="364"/>
      <c r="JEO117" s="364"/>
      <c r="JEP117" s="364"/>
      <c r="JEQ117" s="364"/>
      <c r="JER117" s="364"/>
      <c r="JES117" s="364"/>
      <c r="JET117" s="364"/>
      <c r="JEU117" s="364"/>
      <c r="JEV117" s="364"/>
      <c r="JEW117" s="364"/>
      <c r="JEX117" s="364"/>
      <c r="JEY117" s="364"/>
      <c r="JEZ117" s="364"/>
      <c r="JFA117" s="364"/>
      <c r="JFB117" s="364"/>
      <c r="JFC117" s="364"/>
      <c r="JFD117" s="364"/>
      <c r="JFE117" s="364"/>
      <c r="JFF117" s="364"/>
      <c r="JFG117" s="364"/>
      <c r="JFH117" s="364"/>
      <c r="JFI117" s="364"/>
      <c r="JFJ117" s="364"/>
      <c r="JFK117" s="364"/>
      <c r="JFL117" s="364"/>
      <c r="JFM117" s="364"/>
      <c r="JFN117" s="364"/>
      <c r="JFO117" s="364"/>
      <c r="JFP117" s="364"/>
      <c r="JFQ117" s="364"/>
      <c r="JFR117" s="364"/>
      <c r="JFS117" s="364"/>
      <c r="JFT117" s="364"/>
      <c r="JFU117" s="364"/>
      <c r="JFV117" s="364"/>
      <c r="JFW117" s="364"/>
      <c r="JFX117" s="364"/>
      <c r="JFY117" s="364"/>
      <c r="JFZ117" s="364"/>
      <c r="JGA117" s="364"/>
      <c r="JGB117" s="364"/>
      <c r="JGC117" s="364"/>
      <c r="JGD117" s="364"/>
      <c r="JGE117" s="364"/>
      <c r="JGF117" s="364"/>
      <c r="JGG117" s="364"/>
      <c r="JGH117" s="364"/>
      <c r="JGI117" s="364"/>
      <c r="JGJ117" s="364"/>
      <c r="JGK117" s="364"/>
      <c r="JGL117" s="364"/>
      <c r="JGM117" s="364"/>
      <c r="JGN117" s="364"/>
      <c r="JGO117" s="364"/>
      <c r="JGP117" s="364"/>
      <c r="JGQ117" s="364"/>
      <c r="JGR117" s="364"/>
      <c r="JGS117" s="364"/>
      <c r="JGT117" s="364"/>
      <c r="JGU117" s="364"/>
      <c r="JGV117" s="364"/>
      <c r="JGW117" s="364"/>
      <c r="JGX117" s="364"/>
      <c r="JGY117" s="364"/>
      <c r="JGZ117" s="364"/>
      <c r="JHA117" s="364"/>
      <c r="JHB117" s="364"/>
      <c r="JHC117" s="364"/>
      <c r="JHD117" s="364"/>
      <c r="JHE117" s="364"/>
      <c r="JHF117" s="364"/>
      <c r="JHG117" s="364"/>
      <c r="JHH117" s="364"/>
      <c r="JHI117" s="364"/>
      <c r="JHJ117" s="364"/>
      <c r="JHK117" s="364"/>
      <c r="JHL117" s="364"/>
      <c r="JHM117" s="364"/>
      <c r="JHN117" s="364"/>
      <c r="JHO117" s="364"/>
      <c r="JHP117" s="364"/>
      <c r="JHQ117" s="364"/>
      <c r="JHR117" s="364"/>
      <c r="JHS117" s="364"/>
      <c r="JHT117" s="364"/>
      <c r="JHU117" s="364"/>
      <c r="JHV117" s="364"/>
      <c r="JHW117" s="364"/>
      <c r="JHX117" s="364"/>
      <c r="JHY117" s="364"/>
      <c r="JHZ117" s="364"/>
      <c r="JIA117" s="364"/>
      <c r="JIB117" s="364"/>
      <c r="JIC117" s="364"/>
      <c r="JID117" s="364"/>
      <c r="JIE117" s="364"/>
      <c r="JIF117" s="364"/>
      <c r="JIG117" s="364"/>
      <c r="JIH117" s="364"/>
      <c r="JII117" s="364"/>
      <c r="JIJ117" s="364"/>
      <c r="JIK117" s="364"/>
      <c r="JIL117" s="364"/>
      <c r="JIM117" s="364"/>
      <c r="JIN117" s="364"/>
      <c r="JIO117" s="364"/>
      <c r="JIP117" s="364"/>
      <c r="JIQ117" s="364"/>
      <c r="JIR117" s="364"/>
      <c r="JIS117" s="364"/>
      <c r="JIT117" s="364"/>
      <c r="JIU117" s="364"/>
      <c r="JIV117" s="364"/>
      <c r="JIW117" s="364"/>
      <c r="JIX117" s="364"/>
      <c r="JIY117" s="364"/>
      <c r="JIZ117" s="364"/>
      <c r="JJA117" s="364"/>
      <c r="JJB117" s="364"/>
      <c r="JJC117" s="364"/>
      <c r="JJD117" s="364"/>
      <c r="JJE117" s="364"/>
      <c r="JJF117" s="364"/>
      <c r="JJG117" s="364"/>
      <c r="JJH117" s="364"/>
      <c r="JJI117" s="364"/>
      <c r="JJJ117" s="364"/>
      <c r="JJK117" s="364"/>
      <c r="JJL117" s="364"/>
      <c r="JJM117" s="364"/>
      <c r="JJN117" s="364"/>
      <c r="JJO117" s="364"/>
      <c r="JJP117" s="364"/>
      <c r="JJQ117" s="364"/>
      <c r="JJR117" s="364"/>
      <c r="JJS117" s="364"/>
      <c r="JJT117" s="364"/>
      <c r="JJU117" s="364"/>
      <c r="JJV117" s="364"/>
      <c r="JJW117" s="364"/>
      <c r="JJX117" s="364"/>
      <c r="JJY117" s="364"/>
      <c r="JJZ117" s="364"/>
      <c r="JKA117" s="364"/>
      <c r="JKB117" s="364"/>
      <c r="JKC117" s="364"/>
      <c r="JKD117" s="364"/>
      <c r="JKE117" s="364"/>
      <c r="JKF117" s="364"/>
      <c r="JKG117" s="364"/>
      <c r="JKH117" s="364"/>
      <c r="JKI117" s="364"/>
      <c r="JKJ117" s="364"/>
      <c r="JKK117" s="364"/>
      <c r="JKL117" s="364"/>
      <c r="JKM117" s="364"/>
      <c r="JKN117" s="364"/>
      <c r="JKO117" s="364"/>
      <c r="JKP117" s="364"/>
      <c r="JKQ117" s="364"/>
      <c r="JKR117" s="364"/>
      <c r="JKS117" s="364"/>
      <c r="JKT117" s="364"/>
      <c r="JKU117" s="364"/>
      <c r="JKV117" s="364"/>
      <c r="JKW117" s="364"/>
      <c r="JKX117" s="364"/>
      <c r="JKY117" s="364"/>
      <c r="JKZ117" s="364"/>
      <c r="JLA117" s="364"/>
      <c r="JLB117" s="364"/>
      <c r="JLC117" s="364"/>
      <c r="JLD117" s="364"/>
      <c r="JLE117" s="364"/>
      <c r="JLF117" s="364"/>
      <c r="JLG117" s="364"/>
      <c r="JLH117" s="364"/>
      <c r="JLI117" s="364"/>
      <c r="JLJ117" s="364"/>
      <c r="JLK117" s="364"/>
      <c r="JLL117" s="364"/>
      <c r="JLM117" s="364"/>
      <c r="JLN117" s="364"/>
      <c r="JLO117" s="364"/>
      <c r="JLP117" s="364"/>
      <c r="JLQ117" s="364"/>
      <c r="JLR117" s="364"/>
      <c r="JLS117" s="364"/>
      <c r="JLT117" s="364"/>
      <c r="JLU117" s="364"/>
      <c r="JLV117" s="364"/>
      <c r="JLW117" s="364"/>
      <c r="JLX117" s="364"/>
      <c r="JLY117" s="364"/>
      <c r="JLZ117" s="364"/>
      <c r="JMA117" s="364"/>
      <c r="JMB117" s="364"/>
      <c r="JMC117" s="364"/>
      <c r="JMD117" s="364"/>
      <c r="JME117" s="364"/>
      <c r="JMF117" s="364"/>
      <c r="JMG117" s="364"/>
      <c r="JMH117" s="364"/>
      <c r="JMI117" s="364"/>
      <c r="JMJ117" s="364"/>
      <c r="JMK117" s="364"/>
      <c r="JML117" s="364"/>
      <c r="JMM117" s="364"/>
      <c r="JMN117" s="364"/>
      <c r="JMO117" s="364"/>
      <c r="JMP117" s="364"/>
      <c r="JMQ117" s="364"/>
      <c r="JMR117" s="364"/>
      <c r="JMS117" s="364"/>
      <c r="JMT117" s="364"/>
      <c r="JMU117" s="364"/>
      <c r="JMV117" s="364"/>
      <c r="JMW117" s="364"/>
      <c r="JMX117" s="364"/>
      <c r="JMY117" s="364"/>
      <c r="JMZ117" s="364"/>
      <c r="JNA117" s="364"/>
      <c r="JNB117" s="364"/>
      <c r="JNC117" s="364"/>
      <c r="JND117" s="364"/>
      <c r="JNE117" s="364"/>
      <c r="JNF117" s="364"/>
      <c r="JNG117" s="364"/>
      <c r="JNH117" s="364"/>
      <c r="JNI117" s="364"/>
      <c r="JNJ117" s="364"/>
      <c r="JNK117" s="364"/>
      <c r="JNL117" s="364"/>
      <c r="JNM117" s="364"/>
      <c r="JNN117" s="364"/>
      <c r="JNO117" s="364"/>
      <c r="JNP117" s="364"/>
      <c r="JNQ117" s="364"/>
      <c r="JNR117" s="364"/>
      <c r="JNS117" s="364"/>
      <c r="JNT117" s="364"/>
      <c r="JNU117" s="364"/>
      <c r="JNV117" s="364"/>
      <c r="JNW117" s="364"/>
      <c r="JNX117" s="364"/>
      <c r="JNY117" s="364"/>
      <c r="JNZ117" s="364"/>
      <c r="JOA117" s="364"/>
      <c r="JOB117" s="364"/>
      <c r="JOC117" s="364"/>
      <c r="JOD117" s="364"/>
      <c r="JOE117" s="364"/>
      <c r="JOF117" s="364"/>
      <c r="JOG117" s="364"/>
      <c r="JOH117" s="364"/>
      <c r="JOI117" s="364"/>
      <c r="JOJ117" s="364"/>
      <c r="JOK117" s="364"/>
      <c r="JOL117" s="364"/>
      <c r="JOM117" s="364"/>
      <c r="JON117" s="364"/>
      <c r="JOO117" s="364"/>
      <c r="JOP117" s="364"/>
      <c r="JOQ117" s="364"/>
      <c r="JOR117" s="364"/>
      <c r="JOS117" s="364"/>
      <c r="JOT117" s="364"/>
      <c r="JOU117" s="364"/>
      <c r="JOV117" s="364"/>
      <c r="JOW117" s="364"/>
      <c r="JOX117" s="364"/>
      <c r="JOY117" s="364"/>
      <c r="JOZ117" s="364"/>
      <c r="JPA117" s="364"/>
      <c r="JPB117" s="364"/>
      <c r="JPC117" s="364"/>
      <c r="JPD117" s="364"/>
      <c r="JPE117" s="364"/>
      <c r="JPF117" s="364"/>
      <c r="JPG117" s="364"/>
      <c r="JPH117" s="364"/>
      <c r="JPI117" s="364"/>
      <c r="JPJ117" s="364"/>
      <c r="JPK117" s="364"/>
      <c r="JPL117" s="364"/>
      <c r="JPM117" s="364"/>
      <c r="JPN117" s="364"/>
      <c r="JPO117" s="364"/>
      <c r="JPP117" s="364"/>
      <c r="JPQ117" s="364"/>
      <c r="JPR117" s="364"/>
      <c r="JPS117" s="364"/>
      <c r="JPT117" s="364"/>
      <c r="JPU117" s="364"/>
      <c r="JPV117" s="364"/>
      <c r="JPW117" s="364"/>
      <c r="JPX117" s="364"/>
      <c r="JPY117" s="364"/>
      <c r="JPZ117" s="364"/>
      <c r="JQA117" s="364"/>
      <c r="JQB117" s="364"/>
      <c r="JQC117" s="364"/>
      <c r="JQD117" s="364"/>
      <c r="JQE117" s="364"/>
      <c r="JQF117" s="364"/>
      <c r="JQG117" s="364"/>
      <c r="JQH117" s="364"/>
      <c r="JQI117" s="364"/>
      <c r="JQJ117" s="364"/>
      <c r="JQK117" s="364"/>
      <c r="JQL117" s="364"/>
      <c r="JQM117" s="364"/>
      <c r="JQN117" s="364"/>
      <c r="JQO117" s="364"/>
      <c r="JQP117" s="364"/>
      <c r="JQQ117" s="364"/>
      <c r="JQR117" s="364"/>
      <c r="JQS117" s="364"/>
      <c r="JQT117" s="364"/>
      <c r="JQU117" s="364"/>
      <c r="JQV117" s="364"/>
      <c r="JQW117" s="364"/>
      <c r="JQX117" s="364"/>
      <c r="JQY117" s="364"/>
      <c r="JQZ117" s="364"/>
      <c r="JRA117" s="364"/>
      <c r="JRB117" s="364"/>
      <c r="JRC117" s="364"/>
      <c r="JRD117" s="364"/>
      <c r="JRE117" s="364"/>
      <c r="JRF117" s="364"/>
      <c r="JRG117" s="364"/>
      <c r="JRH117" s="364"/>
      <c r="JRI117" s="364"/>
      <c r="JRJ117" s="364"/>
      <c r="JRK117" s="364"/>
      <c r="JRL117" s="364"/>
      <c r="JRM117" s="364"/>
      <c r="JRN117" s="364"/>
      <c r="JRO117" s="364"/>
      <c r="JRP117" s="364"/>
      <c r="JRQ117" s="364"/>
      <c r="JRR117" s="364"/>
      <c r="JRS117" s="364"/>
      <c r="JRT117" s="364"/>
      <c r="JRU117" s="364"/>
      <c r="JRV117" s="364"/>
      <c r="JRW117" s="364"/>
      <c r="JRX117" s="364"/>
      <c r="JRY117" s="364"/>
      <c r="JRZ117" s="364"/>
      <c r="JSA117" s="364"/>
      <c r="JSB117" s="364"/>
      <c r="JSC117" s="364"/>
      <c r="JSD117" s="364"/>
      <c r="JSE117" s="364"/>
      <c r="JSF117" s="364"/>
      <c r="JSG117" s="364"/>
      <c r="JSH117" s="364"/>
      <c r="JSI117" s="364"/>
      <c r="JSJ117" s="364"/>
      <c r="JSK117" s="364"/>
      <c r="JSL117" s="364"/>
      <c r="JSM117" s="364"/>
      <c r="JSN117" s="364"/>
      <c r="JSO117" s="364"/>
      <c r="JSP117" s="364"/>
      <c r="JSQ117" s="364"/>
      <c r="JSR117" s="364"/>
      <c r="JSS117" s="364"/>
      <c r="JST117" s="364"/>
      <c r="JSU117" s="364"/>
      <c r="JSV117" s="364"/>
      <c r="JSW117" s="364"/>
      <c r="JSX117" s="364"/>
      <c r="JSY117" s="364"/>
      <c r="JSZ117" s="364"/>
      <c r="JTA117" s="364"/>
      <c r="JTB117" s="364"/>
      <c r="JTC117" s="364"/>
      <c r="JTD117" s="364"/>
      <c r="JTE117" s="364"/>
      <c r="JTF117" s="364"/>
      <c r="JTG117" s="364"/>
      <c r="JTH117" s="364"/>
      <c r="JTI117" s="364"/>
      <c r="JTJ117" s="364"/>
      <c r="JTK117" s="364"/>
      <c r="JTL117" s="364"/>
      <c r="JTM117" s="364"/>
      <c r="JTN117" s="364"/>
      <c r="JTO117" s="364"/>
      <c r="JTP117" s="364"/>
      <c r="JTQ117" s="364"/>
      <c r="JTR117" s="364"/>
      <c r="JTS117" s="364"/>
      <c r="JTT117" s="364"/>
      <c r="JTU117" s="364"/>
      <c r="JTV117" s="364"/>
      <c r="JTW117" s="364"/>
      <c r="JTX117" s="364"/>
      <c r="JTY117" s="364"/>
      <c r="JTZ117" s="364"/>
      <c r="JUA117" s="364"/>
      <c r="JUB117" s="364"/>
      <c r="JUC117" s="364"/>
      <c r="JUD117" s="364"/>
      <c r="JUE117" s="364"/>
      <c r="JUF117" s="364"/>
      <c r="JUG117" s="364"/>
      <c r="JUH117" s="364"/>
      <c r="JUI117" s="364"/>
      <c r="JUJ117" s="364"/>
      <c r="JUK117" s="364"/>
      <c r="JUL117" s="364"/>
      <c r="JUM117" s="364"/>
      <c r="JUN117" s="364"/>
      <c r="JUO117" s="364"/>
      <c r="JUP117" s="364"/>
      <c r="JUQ117" s="364"/>
      <c r="JUR117" s="364"/>
      <c r="JUS117" s="364"/>
      <c r="JUT117" s="364"/>
      <c r="JUU117" s="364"/>
      <c r="JUV117" s="364"/>
      <c r="JUW117" s="364"/>
      <c r="JUX117" s="364"/>
      <c r="JUY117" s="364"/>
      <c r="JUZ117" s="364"/>
      <c r="JVA117" s="364"/>
      <c r="JVB117" s="364"/>
      <c r="JVC117" s="364"/>
      <c r="JVD117" s="364"/>
      <c r="JVE117" s="364"/>
      <c r="JVF117" s="364"/>
      <c r="JVG117" s="364"/>
      <c r="JVH117" s="364"/>
      <c r="JVI117" s="364"/>
      <c r="JVJ117" s="364"/>
      <c r="JVK117" s="364"/>
      <c r="JVL117" s="364"/>
      <c r="JVM117" s="364"/>
      <c r="JVN117" s="364"/>
      <c r="JVO117" s="364"/>
      <c r="JVP117" s="364"/>
      <c r="JVQ117" s="364"/>
      <c r="JVR117" s="364"/>
      <c r="JVS117" s="364"/>
      <c r="JVT117" s="364"/>
      <c r="JVU117" s="364"/>
      <c r="JVV117" s="364"/>
      <c r="JVW117" s="364"/>
      <c r="JVX117" s="364"/>
      <c r="JVY117" s="364"/>
      <c r="JVZ117" s="364"/>
      <c r="JWA117" s="364"/>
      <c r="JWB117" s="364"/>
      <c r="JWC117" s="364"/>
      <c r="JWD117" s="364"/>
      <c r="JWE117" s="364"/>
      <c r="JWF117" s="364"/>
      <c r="JWG117" s="364"/>
      <c r="JWH117" s="364"/>
      <c r="JWI117" s="364"/>
      <c r="JWJ117" s="364"/>
      <c r="JWK117" s="364"/>
      <c r="JWL117" s="364"/>
      <c r="JWM117" s="364"/>
      <c r="JWN117" s="364"/>
      <c r="JWO117" s="364"/>
      <c r="JWP117" s="364"/>
      <c r="JWQ117" s="364"/>
      <c r="JWR117" s="364"/>
      <c r="JWS117" s="364"/>
      <c r="JWT117" s="364"/>
      <c r="JWU117" s="364"/>
      <c r="JWV117" s="364"/>
      <c r="JWW117" s="364"/>
      <c r="JWX117" s="364"/>
      <c r="JWY117" s="364"/>
      <c r="JWZ117" s="364"/>
      <c r="JXA117" s="364"/>
      <c r="JXB117" s="364"/>
      <c r="JXC117" s="364"/>
      <c r="JXD117" s="364"/>
      <c r="JXE117" s="364"/>
      <c r="JXF117" s="364"/>
      <c r="JXG117" s="364"/>
      <c r="JXH117" s="364"/>
      <c r="JXI117" s="364"/>
      <c r="JXJ117" s="364"/>
      <c r="JXK117" s="364"/>
      <c r="JXL117" s="364"/>
      <c r="JXM117" s="364"/>
      <c r="JXN117" s="364"/>
      <c r="JXO117" s="364"/>
      <c r="JXP117" s="364"/>
      <c r="JXQ117" s="364"/>
      <c r="JXR117" s="364"/>
      <c r="JXS117" s="364"/>
      <c r="JXT117" s="364"/>
      <c r="JXU117" s="364"/>
      <c r="JXV117" s="364"/>
      <c r="JXW117" s="364"/>
      <c r="JXX117" s="364"/>
      <c r="JXY117" s="364"/>
      <c r="JXZ117" s="364"/>
      <c r="JYA117" s="364"/>
      <c r="JYB117" s="364"/>
      <c r="JYC117" s="364"/>
      <c r="JYD117" s="364"/>
      <c r="JYE117" s="364"/>
      <c r="JYF117" s="364"/>
      <c r="JYG117" s="364"/>
      <c r="JYH117" s="364"/>
      <c r="JYI117" s="364"/>
      <c r="JYJ117" s="364"/>
      <c r="JYK117" s="364"/>
      <c r="JYL117" s="364"/>
      <c r="JYM117" s="364"/>
      <c r="JYN117" s="364"/>
      <c r="JYO117" s="364"/>
      <c r="JYP117" s="364"/>
      <c r="JYQ117" s="364"/>
      <c r="JYR117" s="364"/>
      <c r="JYS117" s="364"/>
      <c r="JYT117" s="364"/>
      <c r="JYU117" s="364"/>
      <c r="JYV117" s="364"/>
      <c r="JYW117" s="364"/>
      <c r="JYX117" s="364"/>
      <c r="JYY117" s="364"/>
      <c r="JYZ117" s="364"/>
      <c r="JZA117" s="364"/>
      <c r="JZB117" s="364"/>
      <c r="JZC117" s="364"/>
      <c r="JZD117" s="364"/>
      <c r="JZE117" s="364"/>
      <c r="JZF117" s="364"/>
      <c r="JZG117" s="364"/>
      <c r="JZH117" s="364"/>
      <c r="JZI117" s="364"/>
      <c r="JZJ117" s="364"/>
      <c r="JZK117" s="364"/>
      <c r="JZL117" s="364"/>
      <c r="JZM117" s="364"/>
      <c r="JZN117" s="364"/>
      <c r="JZO117" s="364"/>
      <c r="JZP117" s="364"/>
      <c r="JZQ117" s="364"/>
      <c r="JZR117" s="364"/>
      <c r="JZS117" s="364"/>
      <c r="JZT117" s="364"/>
      <c r="JZU117" s="364"/>
      <c r="JZV117" s="364"/>
      <c r="JZW117" s="364"/>
      <c r="JZX117" s="364"/>
      <c r="JZY117" s="364"/>
      <c r="JZZ117" s="364"/>
      <c r="KAA117" s="364"/>
      <c r="KAB117" s="364"/>
      <c r="KAC117" s="364"/>
      <c r="KAD117" s="364"/>
      <c r="KAE117" s="364"/>
      <c r="KAF117" s="364"/>
      <c r="KAG117" s="364"/>
      <c r="KAH117" s="364"/>
      <c r="KAI117" s="364"/>
      <c r="KAJ117" s="364"/>
      <c r="KAK117" s="364"/>
      <c r="KAL117" s="364"/>
      <c r="KAM117" s="364"/>
      <c r="KAN117" s="364"/>
      <c r="KAO117" s="364"/>
      <c r="KAP117" s="364"/>
      <c r="KAQ117" s="364"/>
      <c r="KAR117" s="364"/>
      <c r="KAS117" s="364"/>
      <c r="KAT117" s="364"/>
      <c r="KAU117" s="364"/>
      <c r="KAV117" s="364"/>
      <c r="KAW117" s="364"/>
      <c r="KAX117" s="364"/>
      <c r="KAY117" s="364"/>
      <c r="KAZ117" s="364"/>
      <c r="KBA117" s="364"/>
      <c r="KBB117" s="364"/>
      <c r="KBC117" s="364"/>
      <c r="KBD117" s="364"/>
      <c r="KBE117" s="364"/>
      <c r="KBF117" s="364"/>
      <c r="KBG117" s="364"/>
      <c r="KBH117" s="364"/>
      <c r="KBI117" s="364"/>
      <c r="KBJ117" s="364"/>
      <c r="KBK117" s="364"/>
      <c r="KBL117" s="364"/>
      <c r="KBM117" s="364"/>
      <c r="KBN117" s="364"/>
      <c r="KBO117" s="364"/>
      <c r="KBP117" s="364"/>
      <c r="KBQ117" s="364"/>
      <c r="KBR117" s="364"/>
      <c r="KBS117" s="364"/>
      <c r="KBT117" s="364"/>
      <c r="KBU117" s="364"/>
      <c r="KBV117" s="364"/>
      <c r="KBW117" s="364"/>
      <c r="KBX117" s="364"/>
      <c r="KBY117" s="364"/>
      <c r="KBZ117" s="364"/>
      <c r="KCA117" s="364"/>
      <c r="KCB117" s="364"/>
      <c r="KCC117" s="364"/>
      <c r="KCD117" s="364"/>
      <c r="KCE117" s="364"/>
      <c r="KCF117" s="364"/>
      <c r="KCG117" s="364"/>
      <c r="KCH117" s="364"/>
      <c r="KCI117" s="364"/>
      <c r="KCJ117" s="364"/>
      <c r="KCK117" s="364"/>
      <c r="KCL117" s="364"/>
      <c r="KCM117" s="364"/>
      <c r="KCN117" s="364"/>
      <c r="KCO117" s="364"/>
      <c r="KCP117" s="364"/>
      <c r="KCQ117" s="364"/>
      <c r="KCR117" s="364"/>
      <c r="KCS117" s="364"/>
      <c r="KCT117" s="364"/>
      <c r="KCU117" s="364"/>
      <c r="KCV117" s="364"/>
      <c r="KCW117" s="364"/>
      <c r="KCX117" s="364"/>
      <c r="KCY117" s="364"/>
      <c r="KCZ117" s="364"/>
      <c r="KDA117" s="364"/>
      <c r="KDB117" s="364"/>
      <c r="KDC117" s="364"/>
      <c r="KDD117" s="364"/>
      <c r="KDE117" s="364"/>
      <c r="KDF117" s="364"/>
      <c r="KDG117" s="364"/>
      <c r="KDH117" s="364"/>
      <c r="KDI117" s="364"/>
      <c r="KDJ117" s="364"/>
      <c r="KDK117" s="364"/>
      <c r="KDL117" s="364"/>
      <c r="KDM117" s="364"/>
      <c r="KDN117" s="364"/>
      <c r="KDO117" s="364"/>
      <c r="KDP117" s="364"/>
      <c r="KDQ117" s="364"/>
      <c r="KDR117" s="364"/>
      <c r="KDS117" s="364"/>
      <c r="KDT117" s="364"/>
      <c r="KDU117" s="364"/>
      <c r="KDV117" s="364"/>
      <c r="KDW117" s="364"/>
      <c r="KDX117" s="364"/>
      <c r="KDY117" s="364"/>
      <c r="KDZ117" s="364"/>
      <c r="KEA117" s="364"/>
      <c r="KEB117" s="364"/>
      <c r="KEC117" s="364"/>
      <c r="KED117" s="364"/>
      <c r="KEE117" s="364"/>
      <c r="KEF117" s="364"/>
      <c r="KEG117" s="364"/>
      <c r="KEH117" s="364"/>
      <c r="KEI117" s="364"/>
      <c r="KEJ117" s="364"/>
      <c r="KEK117" s="364"/>
      <c r="KEL117" s="364"/>
      <c r="KEM117" s="364"/>
      <c r="KEN117" s="364"/>
      <c r="KEO117" s="364"/>
      <c r="KEP117" s="364"/>
      <c r="KEQ117" s="364"/>
      <c r="KER117" s="364"/>
      <c r="KES117" s="364"/>
      <c r="KET117" s="364"/>
      <c r="KEU117" s="364"/>
      <c r="KEV117" s="364"/>
      <c r="KEW117" s="364"/>
      <c r="KEX117" s="364"/>
      <c r="KEY117" s="364"/>
      <c r="KEZ117" s="364"/>
      <c r="KFA117" s="364"/>
      <c r="KFB117" s="364"/>
      <c r="KFC117" s="364"/>
      <c r="KFD117" s="364"/>
      <c r="KFE117" s="364"/>
      <c r="KFF117" s="364"/>
      <c r="KFG117" s="364"/>
      <c r="KFH117" s="364"/>
      <c r="KFI117" s="364"/>
      <c r="KFJ117" s="364"/>
      <c r="KFK117" s="364"/>
      <c r="KFL117" s="364"/>
      <c r="KFM117" s="364"/>
      <c r="KFN117" s="364"/>
      <c r="KFO117" s="364"/>
      <c r="KFP117" s="364"/>
      <c r="KFQ117" s="364"/>
      <c r="KFR117" s="364"/>
      <c r="KFS117" s="364"/>
      <c r="KFT117" s="364"/>
      <c r="KFU117" s="364"/>
      <c r="KFV117" s="364"/>
      <c r="KFW117" s="364"/>
      <c r="KFX117" s="364"/>
      <c r="KFY117" s="364"/>
      <c r="KFZ117" s="364"/>
      <c r="KGA117" s="364"/>
      <c r="KGB117" s="364"/>
      <c r="KGC117" s="364"/>
      <c r="KGD117" s="364"/>
      <c r="KGE117" s="364"/>
      <c r="KGF117" s="364"/>
      <c r="KGG117" s="364"/>
      <c r="KGH117" s="364"/>
      <c r="KGI117" s="364"/>
      <c r="KGJ117" s="364"/>
      <c r="KGK117" s="364"/>
      <c r="KGL117" s="364"/>
      <c r="KGM117" s="364"/>
      <c r="KGN117" s="364"/>
      <c r="KGO117" s="364"/>
      <c r="KGP117" s="364"/>
      <c r="KGQ117" s="364"/>
      <c r="KGR117" s="364"/>
      <c r="KGS117" s="364"/>
      <c r="KGT117" s="364"/>
      <c r="KGU117" s="364"/>
      <c r="KGV117" s="364"/>
      <c r="KGW117" s="364"/>
      <c r="KGX117" s="364"/>
      <c r="KGY117" s="364"/>
      <c r="KGZ117" s="364"/>
      <c r="KHA117" s="364"/>
      <c r="KHB117" s="364"/>
      <c r="KHC117" s="364"/>
      <c r="KHD117" s="364"/>
      <c r="KHE117" s="364"/>
      <c r="KHF117" s="364"/>
      <c r="KHG117" s="364"/>
      <c r="KHH117" s="364"/>
      <c r="KHI117" s="364"/>
      <c r="KHJ117" s="364"/>
      <c r="KHK117" s="364"/>
      <c r="KHL117" s="364"/>
      <c r="KHM117" s="364"/>
      <c r="KHN117" s="364"/>
      <c r="KHO117" s="364"/>
      <c r="KHP117" s="364"/>
      <c r="KHQ117" s="364"/>
      <c r="KHR117" s="364"/>
      <c r="KHS117" s="364"/>
      <c r="KHT117" s="364"/>
      <c r="KHU117" s="364"/>
      <c r="KHV117" s="364"/>
      <c r="KHW117" s="364"/>
      <c r="KHX117" s="364"/>
      <c r="KHY117" s="364"/>
      <c r="KHZ117" s="364"/>
      <c r="KIA117" s="364"/>
      <c r="KIB117" s="364"/>
      <c r="KIC117" s="364"/>
      <c r="KID117" s="364"/>
      <c r="KIE117" s="364"/>
      <c r="KIF117" s="364"/>
      <c r="KIG117" s="364"/>
      <c r="KIH117" s="364"/>
      <c r="KII117" s="364"/>
      <c r="KIJ117" s="364"/>
      <c r="KIK117" s="364"/>
      <c r="KIL117" s="364"/>
      <c r="KIM117" s="364"/>
      <c r="KIN117" s="364"/>
      <c r="KIO117" s="364"/>
      <c r="KIP117" s="364"/>
      <c r="KIQ117" s="364"/>
      <c r="KIR117" s="364"/>
      <c r="KIS117" s="364"/>
      <c r="KIT117" s="364"/>
      <c r="KIU117" s="364"/>
      <c r="KIV117" s="364"/>
      <c r="KIW117" s="364"/>
      <c r="KIX117" s="364"/>
      <c r="KIY117" s="364"/>
      <c r="KIZ117" s="364"/>
      <c r="KJA117" s="364"/>
      <c r="KJB117" s="364"/>
      <c r="KJC117" s="364"/>
      <c r="KJD117" s="364"/>
      <c r="KJE117" s="364"/>
      <c r="KJF117" s="364"/>
      <c r="KJG117" s="364"/>
      <c r="KJH117" s="364"/>
      <c r="KJI117" s="364"/>
      <c r="KJJ117" s="364"/>
      <c r="KJK117" s="364"/>
      <c r="KJL117" s="364"/>
      <c r="KJM117" s="364"/>
      <c r="KJN117" s="364"/>
      <c r="KJO117" s="364"/>
      <c r="KJP117" s="364"/>
      <c r="KJQ117" s="364"/>
      <c r="KJR117" s="364"/>
      <c r="KJS117" s="364"/>
      <c r="KJT117" s="364"/>
      <c r="KJU117" s="364"/>
      <c r="KJV117" s="364"/>
      <c r="KJW117" s="364"/>
      <c r="KJX117" s="364"/>
      <c r="KJY117" s="364"/>
      <c r="KJZ117" s="364"/>
      <c r="KKA117" s="364"/>
      <c r="KKB117" s="364"/>
      <c r="KKC117" s="364"/>
      <c r="KKD117" s="364"/>
      <c r="KKE117" s="364"/>
      <c r="KKF117" s="364"/>
      <c r="KKG117" s="364"/>
      <c r="KKH117" s="364"/>
      <c r="KKI117" s="364"/>
      <c r="KKJ117" s="364"/>
      <c r="KKK117" s="364"/>
      <c r="KKL117" s="364"/>
      <c r="KKM117" s="364"/>
      <c r="KKN117" s="364"/>
      <c r="KKO117" s="364"/>
      <c r="KKP117" s="364"/>
      <c r="KKQ117" s="364"/>
      <c r="KKR117" s="364"/>
      <c r="KKS117" s="364"/>
      <c r="KKT117" s="364"/>
      <c r="KKU117" s="364"/>
      <c r="KKV117" s="364"/>
      <c r="KKW117" s="364"/>
      <c r="KKX117" s="364"/>
      <c r="KKY117" s="364"/>
      <c r="KKZ117" s="364"/>
      <c r="KLA117" s="364"/>
      <c r="KLB117" s="364"/>
      <c r="KLC117" s="364"/>
      <c r="KLD117" s="364"/>
      <c r="KLE117" s="364"/>
      <c r="KLF117" s="364"/>
      <c r="KLG117" s="364"/>
      <c r="KLH117" s="364"/>
      <c r="KLI117" s="364"/>
      <c r="KLJ117" s="364"/>
      <c r="KLK117" s="364"/>
      <c r="KLL117" s="364"/>
      <c r="KLM117" s="364"/>
      <c r="KLN117" s="364"/>
      <c r="KLO117" s="364"/>
      <c r="KLP117" s="364"/>
      <c r="KLQ117" s="364"/>
      <c r="KLR117" s="364"/>
      <c r="KLS117" s="364"/>
      <c r="KLT117" s="364"/>
      <c r="KLU117" s="364"/>
      <c r="KLV117" s="364"/>
      <c r="KLW117" s="364"/>
      <c r="KLX117" s="364"/>
      <c r="KLY117" s="364"/>
      <c r="KLZ117" s="364"/>
      <c r="KMA117" s="364"/>
      <c r="KMB117" s="364"/>
      <c r="KMC117" s="364"/>
      <c r="KMD117" s="364"/>
      <c r="KME117" s="364"/>
      <c r="KMF117" s="364"/>
      <c r="KMG117" s="364"/>
      <c r="KMH117" s="364"/>
      <c r="KMI117" s="364"/>
      <c r="KMJ117" s="364"/>
      <c r="KMK117" s="364"/>
      <c r="KML117" s="364"/>
      <c r="KMM117" s="364"/>
      <c r="KMN117" s="364"/>
      <c r="KMO117" s="364"/>
      <c r="KMP117" s="364"/>
      <c r="KMQ117" s="364"/>
      <c r="KMR117" s="364"/>
      <c r="KMS117" s="364"/>
      <c r="KMT117" s="364"/>
      <c r="KMU117" s="364"/>
      <c r="KMV117" s="364"/>
      <c r="KMW117" s="364"/>
      <c r="KMX117" s="364"/>
      <c r="KMY117" s="364"/>
      <c r="KMZ117" s="364"/>
      <c r="KNA117" s="364"/>
      <c r="KNB117" s="364"/>
      <c r="KNC117" s="364"/>
      <c r="KND117" s="364"/>
      <c r="KNE117" s="364"/>
      <c r="KNF117" s="364"/>
      <c r="KNG117" s="364"/>
      <c r="KNH117" s="364"/>
      <c r="KNI117" s="364"/>
      <c r="KNJ117" s="364"/>
      <c r="KNK117" s="364"/>
      <c r="KNL117" s="364"/>
      <c r="KNM117" s="364"/>
      <c r="KNN117" s="364"/>
      <c r="KNO117" s="364"/>
      <c r="KNP117" s="364"/>
      <c r="KNQ117" s="364"/>
      <c r="KNR117" s="364"/>
      <c r="KNS117" s="364"/>
      <c r="KNT117" s="364"/>
      <c r="KNU117" s="364"/>
      <c r="KNV117" s="364"/>
      <c r="KNW117" s="364"/>
      <c r="KNX117" s="364"/>
      <c r="KNY117" s="364"/>
      <c r="KNZ117" s="364"/>
      <c r="KOA117" s="364"/>
      <c r="KOB117" s="364"/>
      <c r="KOC117" s="364"/>
      <c r="KOD117" s="364"/>
      <c r="KOE117" s="364"/>
      <c r="KOF117" s="364"/>
      <c r="KOG117" s="364"/>
      <c r="KOH117" s="364"/>
      <c r="KOI117" s="364"/>
      <c r="KOJ117" s="364"/>
      <c r="KOK117" s="364"/>
      <c r="KOL117" s="364"/>
      <c r="KOM117" s="364"/>
      <c r="KON117" s="364"/>
      <c r="KOO117" s="364"/>
      <c r="KOP117" s="364"/>
      <c r="KOQ117" s="364"/>
      <c r="KOR117" s="364"/>
      <c r="KOS117" s="364"/>
      <c r="KOT117" s="364"/>
      <c r="KOU117" s="364"/>
      <c r="KOV117" s="364"/>
      <c r="KOW117" s="364"/>
      <c r="KOX117" s="364"/>
      <c r="KOY117" s="364"/>
      <c r="KOZ117" s="364"/>
      <c r="KPA117" s="364"/>
      <c r="KPB117" s="364"/>
      <c r="KPC117" s="364"/>
      <c r="KPD117" s="364"/>
      <c r="KPE117" s="364"/>
      <c r="KPF117" s="364"/>
      <c r="KPG117" s="364"/>
      <c r="KPH117" s="364"/>
      <c r="KPI117" s="364"/>
      <c r="KPJ117" s="364"/>
      <c r="KPK117" s="364"/>
      <c r="KPL117" s="364"/>
      <c r="KPM117" s="364"/>
      <c r="KPN117" s="364"/>
      <c r="KPO117" s="364"/>
      <c r="KPP117" s="364"/>
      <c r="KPQ117" s="364"/>
      <c r="KPR117" s="364"/>
      <c r="KPS117" s="364"/>
      <c r="KPT117" s="364"/>
      <c r="KPU117" s="364"/>
      <c r="KPV117" s="364"/>
      <c r="KPW117" s="364"/>
      <c r="KPX117" s="364"/>
      <c r="KPY117" s="364"/>
      <c r="KPZ117" s="364"/>
      <c r="KQA117" s="364"/>
      <c r="KQB117" s="364"/>
      <c r="KQC117" s="364"/>
      <c r="KQD117" s="364"/>
      <c r="KQE117" s="364"/>
      <c r="KQF117" s="364"/>
      <c r="KQG117" s="364"/>
      <c r="KQH117" s="364"/>
      <c r="KQI117" s="364"/>
      <c r="KQJ117" s="364"/>
      <c r="KQK117" s="364"/>
      <c r="KQL117" s="364"/>
      <c r="KQM117" s="364"/>
      <c r="KQN117" s="364"/>
      <c r="KQO117" s="364"/>
      <c r="KQP117" s="364"/>
      <c r="KQQ117" s="364"/>
      <c r="KQR117" s="364"/>
      <c r="KQS117" s="364"/>
      <c r="KQT117" s="364"/>
      <c r="KQU117" s="364"/>
      <c r="KQV117" s="364"/>
      <c r="KQW117" s="364"/>
      <c r="KQX117" s="364"/>
      <c r="KQY117" s="364"/>
      <c r="KQZ117" s="364"/>
      <c r="KRA117" s="364"/>
      <c r="KRB117" s="364"/>
      <c r="KRC117" s="364"/>
      <c r="KRD117" s="364"/>
      <c r="KRE117" s="364"/>
      <c r="KRF117" s="364"/>
      <c r="KRG117" s="364"/>
      <c r="KRH117" s="364"/>
      <c r="KRI117" s="364"/>
      <c r="KRJ117" s="364"/>
      <c r="KRK117" s="364"/>
      <c r="KRL117" s="364"/>
      <c r="KRM117" s="364"/>
      <c r="KRN117" s="364"/>
      <c r="KRO117" s="364"/>
      <c r="KRP117" s="364"/>
      <c r="KRQ117" s="364"/>
      <c r="KRR117" s="364"/>
      <c r="KRS117" s="364"/>
      <c r="KRT117" s="364"/>
      <c r="KRU117" s="364"/>
      <c r="KRV117" s="364"/>
      <c r="KRW117" s="364"/>
      <c r="KRX117" s="364"/>
      <c r="KRY117" s="364"/>
      <c r="KRZ117" s="364"/>
      <c r="KSA117" s="364"/>
      <c r="KSB117" s="364"/>
      <c r="KSC117" s="364"/>
      <c r="KSD117" s="364"/>
      <c r="KSE117" s="364"/>
      <c r="KSF117" s="364"/>
      <c r="KSG117" s="364"/>
      <c r="KSH117" s="364"/>
      <c r="KSI117" s="364"/>
      <c r="KSJ117" s="364"/>
      <c r="KSK117" s="364"/>
      <c r="KSL117" s="364"/>
      <c r="KSM117" s="364"/>
      <c r="KSN117" s="364"/>
      <c r="KSO117" s="364"/>
      <c r="KSP117" s="364"/>
      <c r="KSQ117" s="364"/>
      <c r="KSR117" s="364"/>
      <c r="KSS117" s="364"/>
      <c r="KST117" s="364"/>
      <c r="KSU117" s="364"/>
      <c r="KSV117" s="364"/>
      <c r="KSW117" s="364"/>
      <c r="KSX117" s="364"/>
      <c r="KSY117" s="364"/>
      <c r="KSZ117" s="364"/>
      <c r="KTA117" s="364"/>
      <c r="KTB117" s="364"/>
      <c r="KTC117" s="364"/>
      <c r="KTD117" s="364"/>
      <c r="KTE117" s="364"/>
      <c r="KTF117" s="364"/>
      <c r="KTG117" s="364"/>
      <c r="KTH117" s="364"/>
      <c r="KTI117" s="364"/>
      <c r="KTJ117" s="364"/>
      <c r="KTK117" s="364"/>
      <c r="KTL117" s="364"/>
      <c r="KTM117" s="364"/>
      <c r="KTN117" s="364"/>
      <c r="KTO117" s="364"/>
      <c r="KTP117" s="364"/>
      <c r="KTQ117" s="364"/>
      <c r="KTR117" s="364"/>
      <c r="KTS117" s="364"/>
      <c r="KTT117" s="364"/>
      <c r="KTU117" s="364"/>
      <c r="KTV117" s="364"/>
      <c r="KTW117" s="364"/>
      <c r="KTX117" s="364"/>
      <c r="KTY117" s="364"/>
      <c r="KTZ117" s="364"/>
      <c r="KUA117" s="364"/>
      <c r="KUB117" s="364"/>
      <c r="KUC117" s="364"/>
      <c r="KUD117" s="364"/>
      <c r="KUE117" s="364"/>
      <c r="KUF117" s="364"/>
      <c r="KUG117" s="364"/>
      <c r="KUH117" s="364"/>
      <c r="KUI117" s="364"/>
      <c r="KUJ117" s="364"/>
      <c r="KUK117" s="364"/>
      <c r="KUL117" s="364"/>
      <c r="KUM117" s="364"/>
      <c r="KUN117" s="364"/>
      <c r="KUO117" s="364"/>
      <c r="KUP117" s="364"/>
      <c r="KUQ117" s="364"/>
      <c r="KUR117" s="364"/>
      <c r="KUS117" s="364"/>
      <c r="KUT117" s="364"/>
      <c r="KUU117" s="364"/>
      <c r="KUV117" s="364"/>
      <c r="KUW117" s="364"/>
      <c r="KUX117" s="364"/>
      <c r="KUY117" s="364"/>
      <c r="KUZ117" s="364"/>
      <c r="KVA117" s="364"/>
      <c r="KVB117" s="364"/>
      <c r="KVC117" s="364"/>
      <c r="KVD117" s="364"/>
      <c r="KVE117" s="364"/>
      <c r="KVF117" s="364"/>
      <c r="KVG117" s="364"/>
      <c r="KVH117" s="364"/>
      <c r="KVI117" s="364"/>
      <c r="KVJ117" s="364"/>
      <c r="KVK117" s="364"/>
      <c r="KVL117" s="364"/>
      <c r="KVM117" s="364"/>
      <c r="KVN117" s="364"/>
      <c r="KVO117" s="364"/>
      <c r="KVP117" s="364"/>
      <c r="KVQ117" s="364"/>
      <c r="KVR117" s="364"/>
      <c r="KVS117" s="364"/>
      <c r="KVT117" s="364"/>
      <c r="KVU117" s="364"/>
      <c r="KVV117" s="364"/>
      <c r="KVW117" s="364"/>
      <c r="KVX117" s="364"/>
      <c r="KVY117" s="364"/>
      <c r="KVZ117" s="364"/>
      <c r="KWA117" s="364"/>
      <c r="KWB117" s="364"/>
      <c r="KWC117" s="364"/>
      <c r="KWD117" s="364"/>
      <c r="KWE117" s="364"/>
      <c r="KWF117" s="364"/>
      <c r="KWG117" s="364"/>
      <c r="KWH117" s="364"/>
      <c r="KWI117" s="364"/>
      <c r="KWJ117" s="364"/>
      <c r="KWK117" s="364"/>
      <c r="KWL117" s="364"/>
      <c r="KWM117" s="364"/>
      <c r="KWN117" s="364"/>
      <c r="KWO117" s="364"/>
      <c r="KWP117" s="364"/>
      <c r="KWQ117" s="364"/>
      <c r="KWR117" s="364"/>
      <c r="KWS117" s="364"/>
      <c r="KWT117" s="364"/>
      <c r="KWU117" s="364"/>
      <c r="KWV117" s="364"/>
      <c r="KWW117" s="364"/>
      <c r="KWX117" s="364"/>
      <c r="KWY117" s="364"/>
      <c r="KWZ117" s="364"/>
      <c r="KXA117" s="364"/>
      <c r="KXB117" s="364"/>
      <c r="KXC117" s="364"/>
      <c r="KXD117" s="364"/>
      <c r="KXE117" s="364"/>
      <c r="KXF117" s="364"/>
      <c r="KXG117" s="364"/>
      <c r="KXH117" s="364"/>
      <c r="KXI117" s="364"/>
      <c r="KXJ117" s="364"/>
      <c r="KXK117" s="364"/>
      <c r="KXL117" s="364"/>
      <c r="KXM117" s="364"/>
      <c r="KXN117" s="364"/>
      <c r="KXO117" s="364"/>
      <c r="KXP117" s="364"/>
      <c r="KXQ117" s="364"/>
      <c r="KXR117" s="364"/>
      <c r="KXS117" s="364"/>
      <c r="KXT117" s="364"/>
      <c r="KXU117" s="364"/>
      <c r="KXV117" s="364"/>
      <c r="KXW117" s="364"/>
      <c r="KXX117" s="364"/>
      <c r="KXY117" s="364"/>
      <c r="KXZ117" s="364"/>
      <c r="KYA117" s="364"/>
      <c r="KYB117" s="364"/>
      <c r="KYC117" s="364"/>
      <c r="KYD117" s="364"/>
      <c r="KYE117" s="364"/>
      <c r="KYF117" s="364"/>
      <c r="KYG117" s="364"/>
      <c r="KYH117" s="364"/>
      <c r="KYI117" s="364"/>
      <c r="KYJ117" s="364"/>
      <c r="KYK117" s="364"/>
      <c r="KYL117" s="364"/>
      <c r="KYM117" s="364"/>
      <c r="KYN117" s="364"/>
      <c r="KYO117" s="364"/>
      <c r="KYP117" s="364"/>
      <c r="KYQ117" s="364"/>
      <c r="KYR117" s="364"/>
      <c r="KYS117" s="364"/>
      <c r="KYT117" s="364"/>
      <c r="KYU117" s="364"/>
      <c r="KYV117" s="364"/>
      <c r="KYW117" s="364"/>
      <c r="KYX117" s="364"/>
      <c r="KYY117" s="364"/>
      <c r="KYZ117" s="364"/>
      <c r="KZA117" s="364"/>
      <c r="KZB117" s="364"/>
      <c r="KZC117" s="364"/>
      <c r="KZD117" s="364"/>
      <c r="KZE117" s="364"/>
      <c r="KZF117" s="364"/>
      <c r="KZG117" s="364"/>
      <c r="KZH117" s="364"/>
      <c r="KZI117" s="364"/>
      <c r="KZJ117" s="364"/>
      <c r="KZK117" s="364"/>
      <c r="KZL117" s="364"/>
      <c r="KZM117" s="364"/>
      <c r="KZN117" s="364"/>
      <c r="KZO117" s="364"/>
      <c r="KZP117" s="364"/>
      <c r="KZQ117" s="364"/>
      <c r="KZR117" s="364"/>
      <c r="KZS117" s="364"/>
      <c r="KZT117" s="364"/>
      <c r="KZU117" s="364"/>
      <c r="KZV117" s="364"/>
      <c r="KZW117" s="364"/>
      <c r="KZX117" s="364"/>
      <c r="KZY117" s="364"/>
      <c r="KZZ117" s="364"/>
      <c r="LAA117" s="364"/>
      <c r="LAB117" s="364"/>
      <c r="LAC117" s="364"/>
      <c r="LAD117" s="364"/>
      <c r="LAE117" s="364"/>
      <c r="LAF117" s="364"/>
      <c r="LAG117" s="364"/>
      <c r="LAH117" s="364"/>
      <c r="LAI117" s="364"/>
      <c r="LAJ117" s="364"/>
      <c r="LAK117" s="364"/>
      <c r="LAL117" s="364"/>
      <c r="LAM117" s="364"/>
      <c r="LAN117" s="364"/>
      <c r="LAO117" s="364"/>
      <c r="LAP117" s="364"/>
      <c r="LAQ117" s="364"/>
      <c r="LAR117" s="364"/>
      <c r="LAS117" s="364"/>
      <c r="LAT117" s="364"/>
      <c r="LAU117" s="364"/>
      <c r="LAV117" s="364"/>
      <c r="LAW117" s="364"/>
      <c r="LAX117" s="364"/>
      <c r="LAY117" s="364"/>
      <c r="LAZ117" s="364"/>
      <c r="LBA117" s="364"/>
      <c r="LBB117" s="364"/>
      <c r="LBC117" s="364"/>
      <c r="LBD117" s="364"/>
      <c r="LBE117" s="364"/>
      <c r="LBF117" s="364"/>
      <c r="LBG117" s="364"/>
      <c r="LBH117" s="364"/>
      <c r="LBI117" s="364"/>
      <c r="LBJ117" s="364"/>
      <c r="LBK117" s="364"/>
      <c r="LBL117" s="364"/>
      <c r="LBM117" s="364"/>
      <c r="LBN117" s="364"/>
      <c r="LBO117" s="364"/>
      <c r="LBP117" s="364"/>
      <c r="LBQ117" s="364"/>
      <c r="LBR117" s="364"/>
      <c r="LBS117" s="364"/>
      <c r="LBT117" s="364"/>
      <c r="LBU117" s="364"/>
      <c r="LBV117" s="364"/>
      <c r="LBW117" s="364"/>
      <c r="LBX117" s="364"/>
      <c r="LBY117" s="364"/>
      <c r="LBZ117" s="364"/>
      <c r="LCA117" s="364"/>
      <c r="LCB117" s="364"/>
      <c r="LCC117" s="364"/>
      <c r="LCD117" s="364"/>
      <c r="LCE117" s="364"/>
      <c r="LCF117" s="364"/>
      <c r="LCG117" s="364"/>
      <c r="LCH117" s="364"/>
      <c r="LCI117" s="364"/>
      <c r="LCJ117" s="364"/>
      <c r="LCK117" s="364"/>
      <c r="LCL117" s="364"/>
      <c r="LCM117" s="364"/>
      <c r="LCN117" s="364"/>
      <c r="LCO117" s="364"/>
      <c r="LCP117" s="364"/>
      <c r="LCQ117" s="364"/>
      <c r="LCR117" s="364"/>
      <c r="LCS117" s="364"/>
      <c r="LCT117" s="364"/>
      <c r="LCU117" s="364"/>
      <c r="LCV117" s="364"/>
      <c r="LCW117" s="364"/>
      <c r="LCX117" s="364"/>
      <c r="LCY117" s="364"/>
      <c r="LCZ117" s="364"/>
      <c r="LDA117" s="364"/>
      <c r="LDB117" s="364"/>
      <c r="LDC117" s="364"/>
      <c r="LDD117" s="364"/>
      <c r="LDE117" s="364"/>
      <c r="LDF117" s="364"/>
      <c r="LDG117" s="364"/>
      <c r="LDH117" s="364"/>
      <c r="LDI117" s="364"/>
      <c r="LDJ117" s="364"/>
      <c r="LDK117" s="364"/>
      <c r="LDL117" s="364"/>
      <c r="LDM117" s="364"/>
      <c r="LDN117" s="364"/>
      <c r="LDO117" s="364"/>
      <c r="LDP117" s="364"/>
      <c r="LDQ117" s="364"/>
      <c r="LDR117" s="364"/>
      <c r="LDS117" s="364"/>
      <c r="LDT117" s="364"/>
      <c r="LDU117" s="364"/>
      <c r="LDV117" s="364"/>
      <c r="LDW117" s="364"/>
      <c r="LDX117" s="364"/>
      <c r="LDY117" s="364"/>
      <c r="LDZ117" s="364"/>
      <c r="LEA117" s="364"/>
      <c r="LEB117" s="364"/>
      <c r="LEC117" s="364"/>
      <c r="LED117" s="364"/>
      <c r="LEE117" s="364"/>
      <c r="LEF117" s="364"/>
      <c r="LEG117" s="364"/>
      <c r="LEH117" s="364"/>
      <c r="LEI117" s="364"/>
      <c r="LEJ117" s="364"/>
      <c r="LEK117" s="364"/>
      <c r="LEL117" s="364"/>
      <c r="LEM117" s="364"/>
      <c r="LEN117" s="364"/>
      <c r="LEO117" s="364"/>
      <c r="LEP117" s="364"/>
      <c r="LEQ117" s="364"/>
      <c r="LER117" s="364"/>
      <c r="LES117" s="364"/>
      <c r="LET117" s="364"/>
      <c r="LEU117" s="364"/>
      <c r="LEV117" s="364"/>
      <c r="LEW117" s="364"/>
      <c r="LEX117" s="364"/>
      <c r="LEY117" s="364"/>
      <c r="LEZ117" s="364"/>
      <c r="LFA117" s="364"/>
      <c r="LFB117" s="364"/>
      <c r="LFC117" s="364"/>
      <c r="LFD117" s="364"/>
      <c r="LFE117" s="364"/>
      <c r="LFF117" s="364"/>
      <c r="LFG117" s="364"/>
      <c r="LFH117" s="364"/>
      <c r="LFI117" s="364"/>
      <c r="LFJ117" s="364"/>
      <c r="LFK117" s="364"/>
      <c r="LFL117" s="364"/>
      <c r="LFM117" s="364"/>
      <c r="LFN117" s="364"/>
      <c r="LFO117" s="364"/>
      <c r="LFP117" s="364"/>
      <c r="LFQ117" s="364"/>
      <c r="LFR117" s="364"/>
      <c r="LFS117" s="364"/>
      <c r="LFT117" s="364"/>
      <c r="LFU117" s="364"/>
      <c r="LFV117" s="364"/>
      <c r="LFW117" s="364"/>
      <c r="LFX117" s="364"/>
      <c r="LFY117" s="364"/>
      <c r="LFZ117" s="364"/>
      <c r="LGA117" s="364"/>
      <c r="LGB117" s="364"/>
      <c r="LGC117" s="364"/>
      <c r="LGD117" s="364"/>
      <c r="LGE117" s="364"/>
      <c r="LGF117" s="364"/>
      <c r="LGG117" s="364"/>
      <c r="LGH117" s="364"/>
      <c r="LGI117" s="364"/>
      <c r="LGJ117" s="364"/>
      <c r="LGK117" s="364"/>
      <c r="LGL117" s="364"/>
      <c r="LGM117" s="364"/>
      <c r="LGN117" s="364"/>
      <c r="LGO117" s="364"/>
      <c r="LGP117" s="364"/>
      <c r="LGQ117" s="364"/>
      <c r="LGR117" s="364"/>
      <c r="LGS117" s="364"/>
      <c r="LGT117" s="364"/>
      <c r="LGU117" s="364"/>
      <c r="LGV117" s="364"/>
      <c r="LGW117" s="364"/>
      <c r="LGX117" s="364"/>
      <c r="LGY117" s="364"/>
      <c r="LGZ117" s="364"/>
      <c r="LHA117" s="364"/>
      <c r="LHB117" s="364"/>
      <c r="LHC117" s="364"/>
      <c r="LHD117" s="364"/>
      <c r="LHE117" s="364"/>
      <c r="LHF117" s="364"/>
      <c r="LHG117" s="364"/>
      <c r="LHH117" s="364"/>
      <c r="LHI117" s="364"/>
      <c r="LHJ117" s="364"/>
      <c r="LHK117" s="364"/>
      <c r="LHL117" s="364"/>
      <c r="LHM117" s="364"/>
      <c r="LHN117" s="364"/>
      <c r="LHO117" s="364"/>
      <c r="LHP117" s="364"/>
      <c r="LHQ117" s="364"/>
      <c r="LHR117" s="364"/>
      <c r="LHS117" s="364"/>
      <c r="LHT117" s="364"/>
      <c r="LHU117" s="364"/>
      <c r="LHV117" s="364"/>
      <c r="LHW117" s="364"/>
      <c r="LHX117" s="364"/>
      <c r="LHY117" s="364"/>
      <c r="LHZ117" s="364"/>
      <c r="LIA117" s="364"/>
      <c r="LIB117" s="364"/>
      <c r="LIC117" s="364"/>
      <c r="LID117" s="364"/>
      <c r="LIE117" s="364"/>
      <c r="LIF117" s="364"/>
      <c r="LIG117" s="364"/>
      <c r="LIH117" s="364"/>
      <c r="LII117" s="364"/>
      <c r="LIJ117" s="364"/>
      <c r="LIK117" s="364"/>
      <c r="LIL117" s="364"/>
      <c r="LIM117" s="364"/>
      <c r="LIN117" s="364"/>
      <c r="LIO117" s="364"/>
      <c r="LIP117" s="364"/>
      <c r="LIQ117" s="364"/>
      <c r="LIR117" s="364"/>
      <c r="LIS117" s="364"/>
      <c r="LIT117" s="364"/>
      <c r="LIU117" s="364"/>
      <c r="LIV117" s="364"/>
      <c r="LIW117" s="364"/>
      <c r="LIX117" s="364"/>
      <c r="LIY117" s="364"/>
      <c r="LIZ117" s="364"/>
      <c r="LJA117" s="364"/>
      <c r="LJB117" s="364"/>
      <c r="LJC117" s="364"/>
      <c r="LJD117" s="364"/>
      <c r="LJE117" s="364"/>
      <c r="LJF117" s="364"/>
      <c r="LJG117" s="364"/>
      <c r="LJH117" s="364"/>
      <c r="LJI117" s="364"/>
      <c r="LJJ117" s="364"/>
      <c r="LJK117" s="364"/>
      <c r="LJL117" s="364"/>
      <c r="LJM117" s="364"/>
      <c r="LJN117" s="364"/>
      <c r="LJO117" s="364"/>
      <c r="LJP117" s="364"/>
      <c r="LJQ117" s="364"/>
      <c r="LJR117" s="364"/>
      <c r="LJS117" s="364"/>
      <c r="LJT117" s="364"/>
      <c r="LJU117" s="364"/>
      <c r="LJV117" s="364"/>
      <c r="LJW117" s="364"/>
      <c r="LJX117" s="364"/>
      <c r="LJY117" s="364"/>
      <c r="LJZ117" s="364"/>
      <c r="LKA117" s="364"/>
      <c r="LKB117" s="364"/>
      <c r="LKC117" s="364"/>
      <c r="LKD117" s="364"/>
      <c r="LKE117" s="364"/>
      <c r="LKF117" s="364"/>
      <c r="LKG117" s="364"/>
      <c r="LKH117" s="364"/>
      <c r="LKI117" s="364"/>
      <c r="LKJ117" s="364"/>
      <c r="LKK117" s="364"/>
      <c r="LKL117" s="364"/>
      <c r="LKM117" s="364"/>
      <c r="LKN117" s="364"/>
      <c r="LKO117" s="364"/>
      <c r="LKP117" s="364"/>
      <c r="LKQ117" s="364"/>
      <c r="LKR117" s="364"/>
      <c r="LKS117" s="364"/>
      <c r="LKT117" s="364"/>
      <c r="LKU117" s="364"/>
      <c r="LKV117" s="364"/>
      <c r="LKW117" s="364"/>
      <c r="LKX117" s="364"/>
      <c r="LKY117" s="364"/>
      <c r="LKZ117" s="364"/>
      <c r="LLA117" s="364"/>
      <c r="LLB117" s="364"/>
      <c r="LLC117" s="364"/>
      <c r="LLD117" s="364"/>
      <c r="LLE117" s="364"/>
      <c r="LLF117" s="364"/>
      <c r="LLG117" s="364"/>
      <c r="LLH117" s="364"/>
      <c r="LLI117" s="364"/>
      <c r="LLJ117" s="364"/>
      <c r="LLK117" s="364"/>
      <c r="LLL117" s="364"/>
      <c r="LLM117" s="364"/>
      <c r="LLN117" s="364"/>
      <c r="LLO117" s="364"/>
      <c r="LLP117" s="364"/>
      <c r="LLQ117" s="364"/>
      <c r="LLR117" s="364"/>
      <c r="LLS117" s="364"/>
      <c r="LLT117" s="364"/>
      <c r="LLU117" s="364"/>
      <c r="LLV117" s="364"/>
      <c r="LLW117" s="364"/>
      <c r="LLX117" s="364"/>
      <c r="LLY117" s="364"/>
      <c r="LLZ117" s="364"/>
      <c r="LMA117" s="364"/>
      <c r="LMB117" s="364"/>
      <c r="LMC117" s="364"/>
      <c r="LMD117" s="364"/>
      <c r="LME117" s="364"/>
      <c r="LMF117" s="364"/>
      <c r="LMG117" s="364"/>
      <c r="LMH117" s="364"/>
      <c r="LMI117" s="364"/>
      <c r="LMJ117" s="364"/>
      <c r="LMK117" s="364"/>
      <c r="LML117" s="364"/>
      <c r="LMM117" s="364"/>
      <c r="LMN117" s="364"/>
      <c r="LMO117" s="364"/>
      <c r="LMP117" s="364"/>
      <c r="LMQ117" s="364"/>
      <c r="LMR117" s="364"/>
      <c r="LMS117" s="364"/>
      <c r="LMT117" s="364"/>
      <c r="LMU117" s="364"/>
      <c r="LMV117" s="364"/>
      <c r="LMW117" s="364"/>
      <c r="LMX117" s="364"/>
      <c r="LMY117" s="364"/>
      <c r="LMZ117" s="364"/>
      <c r="LNA117" s="364"/>
      <c r="LNB117" s="364"/>
      <c r="LNC117" s="364"/>
      <c r="LND117" s="364"/>
      <c r="LNE117" s="364"/>
      <c r="LNF117" s="364"/>
      <c r="LNG117" s="364"/>
      <c r="LNH117" s="364"/>
      <c r="LNI117" s="364"/>
      <c r="LNJ117" s="364"/>
      <c r="LNK117" s="364"/>
      <c r="LNL117" s="364"/>
      <c r="LNM117" s="364"/>
      <c r="LNN117" s="364"/>
      <c r="LNO117" s="364"/>
      <c r="LNP117" s="364"/>
      <c r="LNQ117" s="364"/>
      <c r="LNR117" s="364"/>
      <c r="LNS117" s="364"/>
      <c r="LNT117" s="364"/>
      <c r="LNU117" s="364"/>
      <c r="LNV117" s="364"/>
      <c r="LNW117" s="364"/>
      <c r="LNX117" s="364"/>
      <c r="LNY117" s="364"/>
      <c r="LNZ117" s="364"/>
      <c r="LOA117" s="364"/>
      <c r="LOB117" s="364"/>
      <c r="LOC117" s="364"/>
      <c r="LOD117" s="364"/>
      <c r="LOE117" s="364"/>
      <c r="LOF117" s="364"/>
      <c r="LOG117" s="364"/>
      <c r="LOH117" s="364"/>
      <c r="LOI117" s="364"/>
      <c r="LOJ117" s="364"/>
      <c r="LOK117" s="364"/>
      <c r="LOL117" s="364"/>
      <c r="LOM117" s="364"/>
      <c r="LON117" s="364"/>
      <c r="LOO117" s="364"/>
      <c r="LOP117" s="364"/>
      <c r="LOQ117" s="364"/>
      <c r="LOR117" s="364"/>
      <c r="LOS117" s="364"/>
      <c r="LOT117" s="364"/>
      <c r="LOU117" s="364"/>
      <c r="LOV117" s="364"/>
      <c r="LOW117" s="364"/>
      <c r="LOX117" s="364"/>
      <c r="LOY117" s="364"/>
      <c r="LOZ117" s="364"/>
      <c r="LPA117" s="364"/>
      <c r="LPB117" s="364"/>
      <c r="LPC117" s="364"/>
      <c r="LPD117" s="364"/>
      <c r="LPE117" s="364"/>
      <c r="LPF117" s="364"/>
      <c r="LPG117" s="364"/>
      <c r="LPH117" s="364"/>
      <c r="LPI117" s="364"/>
      <c r="LPJ117" s="364"/>
      <c r="LPK117" s="364"/>
      <c r="LPL117" s="364"/>
      <c r="LPM117" s="364"/>
      <c r="LPN117" s="364"/>
      <c r="LPO117" s="364"/>
      <c r="LPP117" s="364"/>
      <c r="LPQ117" s="364"/>
      <c r="LPR117" s="364"/>
      <c r="LPS117" s="364"/>
      <c r="LPT117" s="364"/>
      <c r="LPU117" s="364"/>
      <c r="LPV117" s="364"/>
      <c r="LPW117" s="364"/>
      <c r="LPX117" s="364"/>
      <c r="LPY117" s="364"/>
      <c r="LPZ117" s="364"/>
      <c r="LQA117" s="364"/>
      <c r="LQB117" s="364"/>
      <c r="LQC117" s="364"/>
      <c r="LQD117" s="364"/>
      <c r="LQE117" s="364"/>
      <c r="LQF117" s="364"/>
      <c r="LQG117" s="364"/>
      <c r="LQH117" s="364"/>
      <c r="LQI117" s="364"/>
      <c r="LQJ117" s="364"/>
      <c r="LQK117" s="364"/>
      <c r="LQL117" s="364"/>
      <c r="LQM117" s="364"/>
      <c r="LQN117" s="364"/>
      <c r="LQO117" s="364"/>
      <c r="LQP117" s="364"/>
      <c r="LQQ117" s="364"/>
      <c r="LQR117" s="364"/>
      <c r="LQS117" s="364"/>
      <c r="LQT117" s="364"/>
      <c r="LQU117" s="364"/>
      <c r="LQV117" s="364"/>
      <c r="LQW117" s="364"/>
      <c r="LQX117" s="364"/>
      <c r="LQY117" s="364"/>
      <c r="LQZ117" s="364"/>
      <c r="LRA117" s="364"/>
      <c r="LRB117" s="364"/>
      <c r="LRC117" s="364"/>
      <c r="LRD117" s="364"/>
      <c r="LRE117" s="364"/>
      <c r="LRF117" s="364"/>
      <c r="LRG117" s="364"/>
      <c r="LRH117" s="364"/>
      <c r="LRI117" s="364"/>
      <c r="LRJ117" s="364"/>
      <c r="LRK117" s="364"/>
      <c r="LRL117" s="364"/>
      <c r="LRM117" s="364"/>
      <c r="LRN117" s="364"/>
      <c r="LRO117" s="364"/>
      <c r="LRP117" s="364"/>
      <c r="LRQ117" s="364"/>
      <c r="LRR117" s="364"/>
      <c r="LRS117" s="364"/>
      <c r="LRT117" s="364"/>
      <c r="LRU117" s="364"/>
      <c r="LRV117" s="364"/>
      <c r="LRW117" s="364"/>
      <c r="LRX117" s="364"/>
      <c r="LRY117" s="364"/>
      <c r="LRZ117" s="364"/>
      <c r="LSA117" s="364"/>
      <c r="LSB117" s="364"/>
      <c r="LSC117" s="364"/>
      <c r="LSD117" s="364"/>
      <c r="LSE117" s="364"/>
      <c r="LSF117" s="364"/>
      <c r="LSG117" s="364"/>
      <c r="LSH117" s="364"/>
      <c r="LSI117" s="364"/>
      <c r="LSJ117" s="364"/>
      <c r="LSK117" s="364"/>
      <c r="LSL117" s="364"/>
      <c r="LSM117" s="364"/>
      <c r="LSN117" s="364"/>
      <c r="LSO117" s="364"/>
      <c r="LSP117" s="364"/>
      <c r="LSQ117" s="364"/>
      <c r="LSR117" s="364"/>
      <c r="LSS117" s="364"/>
      <c r="LST117" s="364"/>
      <c r="LSU117" s="364"/>
      <c r="LSV117" s="364"/>
      <c r="LSW117" s="364"/>
      <c r="LSX117" s="364"/>
      <c r="LSY117" s="364"/>
      <c r="LSZ117" s="364"/>
      <c r="LTA117" s="364"/>
      <c r="LTB117" s="364"/>
      <c r="LTC117" s="364"/>
      <c r="LTD117" s="364"/>
      <c r="LTE117" s="364"/>
      <c r="LTF117" s="364"/>
      <c r="LTG117" s="364"/>
      <c r="LTH117" s="364"/>
      <c r="LTI117" s="364"/>
      <c r="LTJ117" s="364"/>
      <c r="LTK117" s="364"/>
      <c r="LTL117" s="364"/>
      <c r="LTM117" s="364"/>
      <c r="LTN117" s="364"/>
      <c r="LTO117" s="364"/>
      <c r="LTP117" s="364"/>
      <c r="LTQ117" s="364"/>
      <c r="LTR117" s="364"/>
      <c r="LTS117" s="364"/>
      <c r="LTT117" s="364"/>
      <c r="LTU117" s="364"/>
      <c r="LTV117" s="364"/>
      <c r="LTW117" s="364"/>
      <c r="LTX117" s="364"/>
      <c r="LTY117" s="364"/>
      <c r="LTZ117" s="364"/>
      <c r="LUA117" s="364"/>
      <c r="LUB117" s="364"/>
      <c r="LUC117" s="364"/>
      <c r="LUD117" s="364"/>
      <c r="LUE117" s="364"/>
      <c r="LUF117" s="364"/>
      <c r="LUG117" s="364"/>
      <c r="LUH117" s="364"/>
      <c r="LUI117" s="364"/>
      <c r="LUJ117" s="364"/>
      <c r="LUK117" s="364"/>
      <c r="LUL117" s="364"/>
      <c r="LUM117" s="364"/>
      <c r="LUN117" s="364"/>
      <c r="LUO117" s="364"/>
      <c r="LUP117" s="364"/>
      <c r="LUQ117" s="364"/>
      <c r="LUR117" s="364"/>
      <c r="LUS117" s="364"/>
      <c r="LUT117" s="364"/>
      <c r="LUU117" s="364"/>
      <c r="LUV117" s="364"/>
      <c r="LUW117" s="364"/>
      <c r="LUX117" s="364"/>
      <c r="LUY117" s="364"/>
      <c r="LUZ117" s="364"/>
      <c r="LVA117" s="364"/>
      <c r="LVB117" s="364"/>
      <c r="LVC117" s="364"/>
      <c r="LVD117" s="364"/>
      <c r="LVE117" s="364"/>
      <c r="LVF117" s="364"/>
      <c r="LVG117" s="364"/>
      <c r="LVH117" s="364"/>
      <c r="LVI117" s="364"/>
      <c r="LVJ117" s="364"/>
      <c r="LVK117" s="364"/>
      <c r="LVL117" s="364"/>
      <c r="LVM117" s="364"/>
      <c r="LVN117" s="364"/>
      <c r="LVO117" s="364"/>
      <c r="LVP117" s="364"/>
      <c r="LVQ117" s="364"/>
      <c r="LVR117" s="364"/>
      <c r="LVS117" s="364"/>
      <c r="LVT117" s="364"/>
      <c r="LVU117" s="364"/>
      <c r="LVV117" s="364"/>
      <c r="LVW117" s="364"/>
      <c r="LVX117" s="364"/>
      <c r="LVY117" s="364"/>
      <c r="LVZ117" s="364"/>
      <c r="LWA117" s="364"/>
      <c r="LWB117" s="364"/>
      <c r="LWC117" s="364"/>
      <c r="LWD117" s="364"/>
      <c r="LWE117" s="364"/>
      <c r="LWF117" s="364"/>
      <c r="LWG117" s="364"/>
      <c r="LWH117" s="364"/>
      <c r="LWI117" s="364"/>
      <c r="LWJ117" s="364"/>
      <c r="LWK117" s="364"/>
      <c r="LWL117" s="364"/>
      <c r="LWM117" s="364"/>
      <c r="LWN117" s="364"/>
      <c r="LWO117" s="364"/>
      <c r="LWP117" s="364"/>
      <c r="LWQ117" s="364"/>
      <c r="LWR117" s="364"/>
      <c r="LWS117" s="364"/>
      <c r="LWT117" s="364"/>
      <c r="LWU117" s="364"/>
      <c r="LWV117" s="364"/>
      <c r="LWW117" s="364"/>
      <c r="LWX117" s="364"/>
      <c r="LWY117" s="364"/>
      <c r="LWZ117" s="364"/>
      <c r="LXA117" s="364"/>
      <c r="LXB117" s="364"/>
      <c r="LXC117" s="364"/>
      <c r="LXD117" s="364"/>
      <c r="LXE117" s="364"/>
      <c r="LXF117" s="364"/>
      <c r="LXG117" s="364"/>
      <c r="LXH117" s="364"/>
      <c r="LXI117" s="364"/>
      <c r="LXJ117" s="364"/>
      <c r="LXK117" s="364"/>
      <c r="LXL117" s="364"/>
      <c r="LXM117" s="364"/>
      <c r="LXN117" s="364"/>
      <c r="LXO117" s="364"/>
      <c r="LXP117" s="364"/>
      <c r="LXQ117" s="364"/>
      <c r="LXR117" s="364"/>
      <c r="LXS117" s="364"/>
      <c r="LXT117" s="364"/>
      <c r="LXU117" s="364"/>
      <c r="LXV117" s="364"/>
      <c r="LXW117" s="364"/>
      <c r="LXX117" s="364"/>
      <c r="LXY117" s="364"/>
      <c r="LXZ117" s="364"/>
      <c r="LYA117" s="364"/>
      <c r="LYB117" s="364"/>
      <c r="LYC117" s="364"/>
      <c r="LYD117" s="364"/>
      <c r="LYE117" s="364"/>
      <c r="LYF117" s="364"/>
      <c r="LYG117" s="364"/>
      <c r="LYH117" s="364"/>
      <c r="LYI117" s="364"/>
      <c r="LYJ117" s="364"/>
      <c r="LYK117" s="364"/>
      <c r="LYL117" s="364"/>
      <c r="LYM117" s="364"/>
      <c r="LYN117" s="364"/>
      <c r="LYO117" s="364"/>
      <c r="LYP117" s="364"/>
      <c r="LYQ117" s="364"/>
      <c r="LYR117" s="364"/>
      <c r="LYS117" s="364"/>
      <c r="LYT117" s="364"/>
      <c r="LYU117" s="364"/>
      <c r="LYV117" s="364"/>
      <c r="LYW117" s="364"/>
      <c r="LYX117" s="364"/>
      <c r="LYY117" s="364"/>
      <c r="LYZ117" s="364"/>
      <c r="LZA117" s="364"/>
      <c r="LZB117" s="364"/>
      <c r="LZC117" s="364"/>
      <c r="LZD117" s="364"/>
      <c r="LZE117" s="364"/>
      <c r="LZF117" s="364"/>
      <c r="LZG117" s="364"/>
      <c r="LZH117" s="364"/>
      <c r="LZI117" s="364"/>
      <c r="LZJ117" s="364"/>
      <c r="LZK117" s="364"/>
      <c r="LZL117" s="364"/>
      <c r="LZM117" s="364"/>
      <c r="LZN117" s="364"/>
      <c r="LZO117" s="364"/>
      <c r="LZP117" s="364"/>
      <c r="LZQ117" s="364"/>
      <c r="LZR117" s="364"/>
      <c r="LZS117" s="364"/>
      <c r="LZT117" s="364"/>
      <c r="LZU117" s="364"/>
      <c r="LZV117" s="364"/>
      <c r="LZW117" s="364"/>
      <c r="LZX117" s="364"/>
      <c r="LZY117" s="364"/>
      <c r="LZZ117" s="364"/>
      <c r="MAA117" s="364"/>
      <c r="MAB117" s="364"/>
      <c r="MAC117" s="364"/>
      <c r="MAD117" s="364"/>
      <c r="MAE117" s="364"/>
      <c r="MAF117" s="364"/>
      <c r="MAG117" s="364"/>
      <c r="MAH117" s="364"/>
      <c r="MAI117" s="364"/>
      <c r="MAJ117" s="364"/>
      <c r="MAK117" s="364"/>
      <c r="MAL117" s="364"/>
      <c r="MAM117" s="364"/>
      <c r="MAN117" s="364"/>
      <c r="MAO117" s="364"/>
      <c r="MAP117" s="364"/>
      <c r="MAQ117" s="364"/>
      <c r="MAR117" s="364"/>
      <c r="MAS117" s="364"/>
      <c r="MAT117" s="364"/>
      <c r="MAU117" s="364"/>
      <c r="MAV117" s="364"/>
      <c r="MAW117" s="364"/>
      <c r="MAX117" s="364"/>
      <c r="MAY117" s="364"/>
      <c r="MAZ117" s="364"/>
      <c r="MBA117" s="364"/>
      <c r="MBB117" s="364"/>
      <c r="MBC117" s="364"/>
      <c r="MBD117" s="364"/>
      <c r="MBE117" s="364"/>
      <c r="MBF117" s="364"/>
      <c r="MBG117" s="364"/>
      <c r="MBH117" s="364"/>
      <c r="MBI117" s="364"/>
      <c r="MBJ117" s="364"/>
      <c r="MBK117" s="364"/>
      <c r="MBL117" s="364"/>
      <c r="MBM117" s="364"/>
      <c r="MBN117" s="364"/>
      <c r="MBO117" s="364"/>
      <c r="MBP117" s="364"/>
      <c r="MBQ117" s="364"/>
      <c r="MBR117" s="364"/>
      <c r="MBS117" s="364"/>
      <c r="MBT117" s="364"/>
      <c r="MBU117" s="364"/>
      <c r="MBV117" s="364"/>
      <c r="MBW117" s="364"/>
      <c r="MBX117" s="364"/>
      <c r="MBY117" s="364"/>
      <c r="MBZ117" s="364"/>
      <c r="MCA117" s="364"/>
      <c r="MCB117" s="364"/>
      <c r="MCC117" s="364"/>
      <c r="MCD117" s="364"/>
      <c r="MCE117" s="364"/>
      <c r="MCF117" s="364"/>
      <c r="MCG117" s="364"/>
      <c r="MCH117" s="364"/>
      <c r="MCI117" s="364"/>
      <c r="MCJ117" s="364"/>
      <c r="MCK117" s="364"/>
      <c r="MCL117" s="364"/>
      <c r="MCM117" s="364"/>
      <c r="MCN117" s="364"/>
      <c r="MCO117" s="364"/>
      <c r="MCP117" s="364"/>
      <c r="MCQ117" s="364"/>
      <c r="MCR117" s="364"/>
      <c r="MCS117" s="364"/>
      <c r="MCT117" s="364"/>
      <c r="MCU117" s="364"/>
      <c r="MCV117" s="364"/>
      <c r="MCW117" s="364"/>
      <c r="MCX117" s="364"/>
      <c r="MCY117" s="364"/>
      <c r="MCZ117" s="364"/>
      <c r="MDA117" s="364"/>
      <c r="MDB117" s="364"/>
      <c r="MDC117" s="364"/>
      <c r="MDD117" s="364"/>
      <c r="MDE117" s="364"/>
      <c r="MDF117" s="364"/>
      <c r="MDG117" s="364"/>
      <c r="MDH117" s="364"/>
      <c r="MDI117" s="364"/>
      <c r="MDJ117" s="364"/>
      <c r="MDK117" s="364"/>
      <c r="MDL117" s="364"/>
      <c r="MDM117" s="364"/>
      <c r="MDN117" s="364"/>
      <c r="MDO117" s="364"/>
      <c r="MDP117" s="364"/>
      <c r="MDQ117" s="364"/>
      <c r="MDR117" s="364"/>
      <c r="MDS117" s="364"/>
      <c r="MDT117" s="364"/>
      <c r="MDU117" s="364"/>
      <c r="MDV117" s="364"/>
      <c r="MDW117" s="364"/>
      <c r="MDX117" s="364"/>
      <c r="MDY117" s="364"/>
      <c r="MDZ117" s="364"/>
      <c r="MEA117" s="364"/>
      <c r="MEB117" s="364"/>
      <c r="MEC117" s="364"/>
      <c r="MED117" s="364"/>
      <c r="MEE117" s="364"/>
      <c r="MEF117" s="364"/>
      <c r="MEG117" s="364"/>
      <c r="MEH117" s="364"/>
      <c r="MEI117" s="364"/>
      <c r="MEJ117" s="364"/>
      <c r="MEK117" s="364"/>
      <c r="MEL117" s="364"/>
      <c r="MEM117" s="364"/>
      <c r="MEN117" s="364"/>
      <c r="MEO117" s="364"/>
      <c r="MEP117" s="364"/>
      <c r="MEQ117" s="364"/>
      <c r="MER117" s="364"/>
      <c r="MES117" s="364"/>
      <c r="MET117" s="364"/>
      <c r="MEU117" s="364"/>
      <c r="MEV117" s="364"/>
      <c r="MEW117" s="364"/>
      <c r="MEX117" s="364"/>
      <c r="MEY117" s="364"/>
      <c r="MEZ117" s="364"/>
      <c r="MFA117" s="364"/>
      <c r="MFB117" s="364"/>
      <c r="MFC117" s="364"/>
      <c r="MFD117" s="364"/>
      <c r="MFE117" s="364"/>
      <c r="MFF117" s="364"/>
      <c r="MFG117" s="364"/>
      <c r="MFH117" s="364"/>
      <c r="MFI117" s="364"/>
      <c r="MFJ117" s="364"/>
      <c r="MFK117" s="364"/>
      <c r="MFL117" s="364"/>
      <c r="MFM117" s="364"/>
      <c r="MFN117" s="364"/>
      <c r="MFO117" s="364"/>
      <c r="MFP117" s="364"/>
      <c r="MFQ117" s="364"/>
      <c r="MFR117" s="364"/>
      <c r="MFS117" s="364"/>
      <c r="MFT117" s="364"/>
      <c r="MFU117" s="364"/>
      <c r="MFV117" s="364"/>
      <c r="MFW117" s="364"/>
      <c r="MFX117" s="364"/>
      <c r="MFY117" s="364"/>
      <c r="MFZ117" s="364"/>
      <c r="MGA117" s="364"/>
      <c r="MGB117" s="364"/>
      <c r="MGC117" s="364"/>
      <c r="MGD117" s="364"/>
      <c r="MGE117" s="364"/>
      <c r="MGF117" s="364"/>
      <c r="MGG117" s="364"/>
      <c r="MGH117" s="364"/>
      <c r="MGI117" s="364"/>
      <c r="MGJ117" s="364"/>
      <c r="MGK117" s="364"/>
      <c r="MGL117" s="364"/>
      <c r="MGM117" s="364"/>
      <c r="MGN117" s="364"/>
      <c r="MGO117" s="364"/>
      <c r="MGP117" s="364"/>
      <c r="MGQ117" s="364"/>
      <c r="MGR117" s="364"/>
      <c r="MGS117" s="364"/>
      <c r="MGT117" s="364"/>
      <c r="MGU117" s="364"/>
      <c r="MGV117" s="364"/>
      <c r="MGW117" s="364"/>
      <c r="MGX117" s="364"/>
      <c r="MGY117" s="364"/>
      <c r="MGZ117" s="364"/>
      <c r="MHA117" s="364"/>
      <c r="MHB117" s="364"/>
      <c r="MHC117" s="364"/>
      <c r="MHD117" s="364"/>
      <c r="MHE117" s="364"/>
      <c r="MHF117" s="364"/>
      <c r="MHG117" s="364"/>
      <c r="MHH117" s="364"/>
      <c r="MHI117" s="364"/>
      <c r="MHJ117" s="364"/>
      <c r="MHK117" s="364"/>
      <c r="MHL117" s="364"/>
      <c r="MHM117" s="364"/>
      <c r="MHN117" s="364"/>
      <c r="MHO117" s="364"/>
      <c r="MHP117" s="364"/>
      <c r="MHQ117" s="364"/>
      <c r="MHR117" s="364"/>
      <c r="MHS117" s="364"/>
      <c r="MHT117" s="364"/>
      <c r="MHU117" s="364"/>
      <c r="MHV117" s="364"/>
      <c r="MHW117" s="364"/>
      <c r="MHX117" s="364"/>
      <c r="MHY117" s="364"/>
      <c r="MHZ117" s="364"/>
      <c r="MIA117" s="364"/>
      <c r="MIB117" s="364"/>
      <c r="MIC117" s="364"/>
      <c r="MID117" s="364"/>
      <c r="MIE117" s="364"/>
      <c r="MIF117" s="364"/>
      <c r="MIG117" s="364"/>
      <c r="MIH117" s="364"/>
      <c r="MII117" s="364"/>
      <c r="MIJ117" s="364"/>
      <c r="MIK117" s="364"/>
      <c r="MIL117" s="364"/>
      <c r="MIM117" s="364"/>
      <c r="MIN117" s="364"/>
      <c r="MIO117" s="364"/>
      <c r="MIP117" s="364"/>
      <c r="MIQ117" s="364"/>
      <c r="MIR117" s="364"/>
      <c r="MIS117" s="364"/>
      <c r="MIT117" s="364"/>
      <c r="MIU117" s="364"/>
      <c r="MIV117" s="364"/>
      <c r="MIW117" s="364"/>
      <c r="MIX117" s="364"/>
      <c r="MIY117" s="364"/>
      <c r="MIZ117" s="364"/>
      <c r="MJA117" s="364"/>
      <c r="MJB117" s="364"/>
      <c r="MJC117" s="364"/>
      <c r="MJD117" s="364"/>
      <c r="MJE117" s="364"/>
      <c r="MJF117" s="364"/>
      <c r="MJG117" s="364"/>
      <c r="MJH117" s="364"/>
      <c r="MJI117" s="364"/>
      <c r="MJJ117" s="364"/>
      <c r="MJK117" s="364"/>
      <c r="MJL117" s="364"/>
      <c r="MJM117" s="364"/>
      <c r="MJN117" s="364"/>
      <c r="MJO117" s="364"/>
      <c r="MJP117" s="364"/>
      <c r="MJQ117" s="364"/>
      <c r="MJR117" s="364"/>
      <c r="MJS117" s="364"/>
      <c r="MJT117" s="364"/>
      <c r="MJU117" s="364"/>
      <c r="MJV117" s="364"/>
      <c r="MJW117" s="364"/>
      <c r="MJX117" s="364"/>
      <c r="MJY117" s="364"/>
      <c r="MJZ117" s="364"/>
      <c r="MKA117" s="364"/>
      <c r="MKB117" s="364"/>
      <c r="MKC117" s="364"/>
      <c r="MKD117" s="364"/>
      <c r="MKE117" s="364"/>
      <c r="MKF117" s="364"/>
      <c r="MKG117" s="364"/>
      <c r="MKH117" s="364"/>
      <c r="MKI117" s="364"/>
      <c r="MKJ117" s="364"/>
      <c r="MKK117" s="364"/>
      <c r="MKL117" s="364"/>
      <c r="MKM117" s="364"/>
      <c r="MKN117" s="364"/>
      <c r="MKO117" s="364"/>
      <c r="MKP117" s="364"/>
      <c r="MKQ117" s="364"/>
      <c r="MKR117" s="364"/>
      <c r="MKS117" s="364"/>
      <c r="MKT117" s="364"/>
      <c r="MKU117" s="364"/>
      <c r="MKV117" s="364"/>
      <c r="MKW117" s="364"/>
      <c r="MKX117" s="364"/>
      <c r="MKY117" s="364"/>
      <c r="MKZ117" s="364"/>
      <c r="MLA117" s="364"/>
      <c r="MLB117" s="364"/>
      <c r="MLC117" s="364"/>
      <c r="MLD117" s="364"/>
      <c r="MLE117" s="364"/>
      <c r="MLF117" s="364"/>
      <c r="MLG117" s="364"/>
      <c r="MLH117" s="364"/>
      <c r="MLI117" s="364"/>
      <c r="MLJ117" s="364"/>
      <c r="MLK117" s="364"/>
      <c r="MLL117" s="364"/>
      <c r="MLM117" s="364"/>
      <c r="MLN117" s="364"/>
      <c r="MLO117" s="364"/>
      <c r="MLP117" s="364"/>
      <c r="MLQ117" s="364"/>
      <c r="MLR117" s="364"/>
      <c r="MLS117" s="364"/>
      <c r="MLT117" s="364"/>
      <c r="MLU117" s="364"/>
      <c r="MLV117" s="364"/>
      <c r="MLW117" s="364"/>
      <c r="MLX117" s="364"/>
      <c r="MLY117" s="364"/>
      <c r="MLZ117" s="364"/>
      <c r="MMA117" s="364"/>
      <c r="MMB117" s="364"/>
      <c r="MMC117" s="364"/>
      <c r="MMD117" s="364"/>
      <c r="MME117" s="364"/>
      <c r="MMF117" s="364"/>
      <c r="MMG117" s="364"/>
      <c r="MMH117" s="364"/>
      <c r="MMI117" s="364"/>
      <c r="MMJ117" s="364"/>
      <c r="MMK117" s="364"/>
      <c r="MML117" s="364"/>
      <c r="MMM117" s="364"/>
      <c r="MMN117" s="364"/>
      <c r="MMO117" s="364"/>
      <c r="MMP117" s="364"/>
      <c r="MMQ117" s="364"/>
      <c r="MMR117" s="364"/>
      <c r="MMS117" s="364"/>
      <c r="MMT117" s="364"/>
      <c r="MMU117" s="364"/>
      <c r="MMV117" s="364"/>
      <c r="MMW117" s="364"/>
      <c r="MMX117" s="364"/>
      <c r="MMY117" s="364"/>
      <c r="MMZ117" s="364"/>
      <c r="MNA117" s="364"/>
      <c r="MNB117" s="364"/>
      <c r="MNC117" s="364"/>
      <c r="MND117" s="364"/>
      <c r="MNE117" s="364"/>
      <c r="MNF117" s="364"/>
      <c r="MNG117" s="364"/>
      <c r="MNH117" s="364"/>
      <c r="MNI117" s="364"/>
      <c r="MNJ117" s="364"/>
      <c r="MNK117" s="364"/>
      <c r="MNL117" s="364"/>
      <c r="MNM117" s="364"/>
      <c r="MNN117" s="364"/>
      <c r="MNO117" s="364"/>
      <c r="MNP117" s="364"/>
      <c r="MNQ117" s="364"/>
      <c r="MNR117" s="364"/>
      <c r="MNS117" s="364"/>
      <c r="MNT117" s="364"/>
      <c r="MNU117" s="364"/>
      <c r="MNV117" s="364"/>
      <c r="MNW117" s="364"/>
      <c r="MNX117" s="364"/>
      <c r="MNY117" s="364"/>
      <c r="MNZ117" s="364"/>
      <c r="MOA117" s="364"/>
      <c r="MOB117" s="364"/>
      <c r="MOC117" s="364"/>
      <c r="MOD117" s="364"/>
      <c r="MOE117" s="364"/>
      <c r="MOF117" s="364"/>
      <c r="MOG117" s="364"/>
      <c r="MOH117" s="364"/>
      <c r="MOI117" s="364"/>
      <c r="MOJ117" s="364"/>
      <c r="MOK117" s="364"/>
      <c r="MOL117" s="364"/>
      <c r="MOM117" s="364"/>
      <c r="MON117" s="364"/>
      <c r="MOO117" s="364"/>
      <c r="MOP117" s="364"/>
      <c r="MOQ117" s="364"/>
      <c r="MOR117" s="364"/>
      <c r="MOS117" s="364"/>
      <c r="MOT117" s="364"/>
      <c r="MOU117" s="364"/>
      <c r="MOV117" s="364"/>
      <c r="MOW117" s="364"/>
      <c r="MOX117" s="364"/>
      <c r="MOY117" s="364"/>
      <c r="MOZ117" s="364"/>
      <c r="MPA117" s="364"/>
      <c r="MPB117" s="364"/>
      <c r="MPC117" s="364"/>
      <c r="MPD117" s="364"/>
      <c r="MPE117" s="364"/>
      <c r="MPF117" s="364"/>
      <c r="MPG117" s="364"/>
      <c r="MPH117" s="364"/>
      <c r="MPI117" s="364"/>
      <c r="MPJ117" s="364"/>
      <c r="MPK117" s="364"/>
      <c r="MPL117" s="364"/>
      <c r="MPM117" s="364"/>
      <c r="MPN117" s="364"/>
      <c r="MPO117" s="364"/>
      <c r="MPP117" s="364"/>
      <c r="MPQ117" s="364"/>
      <c r="MPR117" s="364"/>
      <c r="MPS117" s="364"/>
      <c r="MPT117" s="364"/>
      <c r="MPU117" s="364"/>
      <c r="MPV117" s="364"/>
      <c r="MPW117" s="364"/>
      <c r="MPX117" s="364"/>
      <c r="MPY117" s="364"/>
      <c r="MPZ117" s="364"/>
      <c r="MQA117" s="364"/>
      <c r="MQB117" s="364"/>
      <c r="MQC117" s="364"/>
      <c r="MQD117" s="364"/>
      <c r="MQE117" s="364"/>
      <c r="MQF117" s="364"/>
      <c r="MQG117" s="364"/>
      <c r="MQH117" s="364"/>
      <c r="MQI117" s="364"/>
      <c r="MQJ117" s="364"/>
      <c r="MQK117" s="364"/>
      <c r="MQL117" s="364"/>
      <c r="MQM117" s="364"/>
      <c r="MQN117" s="364"/>
      <c r="MQO117" s="364"/>
      <c r="MQP117" s="364"/>
      <c r="MQQ117" s="364"/>
      <c r="MQR117" s="364"/>
      <c r="MQS117" s="364"/>
      <c r="MQT117" s="364"/>
      <c r="MQU117" s="364"/>
      <c r="MQV117" s="364"/>
      <c r="MQW117" s="364"/>
      <c r="MQX117" s="364"/>
      <c r="MQY117" s="364"/>
      <c r="MQZ117" s="364"/>
      <c r="MRA117" s="364"/>
      <c r="MRB117" s="364"/>
      <c r="MRC117" s="364"/>
      <c r="MRD117" s="364"/>
      <c r="MRE117" s="364"/>
      <c r="MRF117" s="364"/>
      <c r="MRG117" s="364"/>
      <c r="MRH117" s="364"/>
      <c r="MRI117" s="364"/>
      <c r="MRJ117" s="364"/>
      <c r="MRK117" s="364"/>
      <c r="MRL117" s="364"/>
      <c r="MRM117" s="364"/>
      <c r="MRN117" s="364"/>
      <c r="MRO117" s="364"/>
      <c r="MRP117" s="364"/>
      <c r="MRQ117" s="364"/>
      <c r="MRR117" s="364"/>
      <c r="MRS117" s="364"/>
      <c r="MRT117" s="364"/>
      <c r="MRU117" s="364"/>
      <c r="MRV117" s="364"/>
      <c r="MRW117" s="364"/>
      <c r="MRX117" s="364"/>
      <c r="MRY117" s="364"/>
      <c r="MRZ117" s="364"/>
      <c r="MSA117" s="364"/>
      <c r="MSB117" s="364"/>
      <c r="MSC117" s="364"/>
      <c r="MSD117" s="364"/>
      <c r="MSE117" s="364"/>
      <c r="MSF117" s="364"/>
      <c r="MSG117" s="364"/>
      <c r="MSH117" s="364"/>
      <c r="MSI117" s="364"/>
      <c r="MSJ117" s="364"/>
      <c r="MSK117" s="364"/>
      <c r="MSL117" s="364"/>
      <c r="MSM117" s="364"/>
      <c r="MSN117" s="364"/>
      <c r="MSO117" s="364"/>
      <c r="MSP117" s="364"/>
      <c r="MSQ117" s="364"/>
      <c r="MSR117" s="364"/>
      <c r="MSS117" s="364"/>
      <c r="MST117" s="364"/>
      <c r="MSU117" s="364"/>
      <c r="MSV117" s="364"/>
      <c r="MSW117" s="364"/>
      <c r="MSX117" s="364"/>
      <c r="MSY117" s="364"/>
      <c r="MSZ117" s="364"/>
      <c r="MTA117" s="364"/>
      <c r="MTB117" s="364"/>
      <c r="MTC117" s="364"/>
      <c r="MTD117" s="364"/>
      <c r="MTE117" s="364"/>
      <c r="MTF117" s="364"/>
      <c r="MTG117" s="364"/>
      <c r="MTH117" s="364"/>
      <c r="MTI117" s="364"/>
      <c r="MTJ117" s="364"/>
      <c r="MTK117" s="364"/>
      <c r="MTL117" s="364"/>
      <c r="MTM117" s="364"/>
      <c r="MTN117" s="364"/>
      <c r="MTO117" s="364"/>
      <c r="MTP117" s="364"/>
      <c r="MTQ117" s="364"/>
      <c r="MTR117" s="364"/>
      <c r="MTS117" s="364"/>
      <c r="MTT117" s="364"/>
      <c r="MTU117" s="364"/>
      <c r="MTV117" s="364"/>
      <c r="MTW117" s="364"/>
      <c r="MTX117" s="364"/>
      <c r="MTY117" s="364"/>
      <c r="MTZ117" s="364"/>
      <c r="MUA117" s="364"/>
      <c r="MUB117" s="364"/>
      <c r="MUC117" s="364"/>
      <c r="MUD117" s="364"/>
      <c r="MUE117" s="364"/>
      <c r="MUF117" s="364"/>
      <c r="MUG117" s="364"/>
      <c r="MUH117" s="364"/>
      <c r="MUI117" s="364"/>
      <c r="MUJ117" s="364"/>
      <c r="MUK117" s="364"/>
      <c r="MUL117" s="364"/>
      <c r="MUM117" s="364"/>
      <c r="MUN117" s="364"/>
      <c r="MUO117" s="364"/>
      <c r="MUP117" s="364"/>
      <c r="MUQ117" s="364"/>
      <c r="MUR117" s="364"/>
      <c r="MUS117" s="364"/>
      <c r="MUT117" s="364"/>
      <c r="MUU117" s="364"/>
      <c r="MUV117" s="364"/>
      <c r="MUW117" s="364"/>
      <c r="MUX117" s="364"/>
      <c r="MUY117" s="364"/>
      <c r="MUZ117" s="364"/>
      <c r="MVA117" s="364"/>
      <c r="MVB117" s="364"/>
      <c r="MVC117" s="364"/>
      <c r="MVD117" s="364"/>
      <c r="MVE117" s="364"/>
      <c r="MVF117" s="364"/>
      <c r="MVG117" s="364"/>
      <c r="MVH117" s="364"/>
      <c r="MVI117" s="364"/>
      <c r="MVJ117" s="364"/>
      <c r="MVK117" s="364"/>
      <c r="MVL117" s="364"/>
      <c r="MVM117" s="364"/>
      <c r="MVN117" s="364"/>
      <c r="MVO117" s="364"/>
      <c r="MVP117" s="364"/>
      <c r="MVQ117" s="364"/>
      <c r="MVR117" s="364"/>
      <c r="MVS117" s="364"/>
      <c r="MVT117" s="364"/>
      <c r="MVU117" s="364"/>
      <c r="MVV117" s="364"/>
      <c r="MVW117" s="364"/>
      <c r="MVX117" s="364"/>
      <c r="MVY117" s="364"/>
      <c r="MVZ117" s="364"/>
      <c r="MWA117" s="364"/>
      <c r="MWB117" s="364"/>
      <c r="MWC117" s="364"/>
      <c r="MWD117" s="364"/>
      <c r="MWE117" s="364"/>
      <c r="MWF117" s="364"/>
      <c r="MWG117" s="364"/>
      <c r="MWH117" s="364"/>
      <c r="MWI117" s="364"/>
      <c r="MWJ117" s="364"/>
      <c r="MWK117" s="364"/>
      <c r="MWL117" s="364"/>
      <c r="MWM117" s="364"/>
      <c r="MWN117" s="364"/>
      <c r="MWO117" s="364"/>
      <c r="MWP117" s="364"/>
      <c r="MWQ117" s="364"/>
      <c r="MWR117" s="364"/>
      <c r="MWS117" s="364"/>
      <c r="MWT117" s="364"/>
      <c r="MWU117" s="364"/>
      <c r="MWV117" s="364"/>
      <c r="MWW117" s="364"/>
      <c r="MWX117" s="364"/>
      <c r="MWY117" s="364"/>
      <c r="MWZ117" s="364"/>
      <c r="MXA117" s="364"/>
      <c r="MXB117" s="364"/>
      <c r="MXC117" s="364"/>
      <c r="MXD117" s="364"/>
      <c r="MXE117" s="364"/>
      <c r="MXF117" s="364"/>
      <c r="MXG117" s="364"/>
      <c r="MXH117" s="364"/>
      <c r="MXI117" s="364"/>
      <c r="MXJ117" s="364"/>
      <c r="MXK117" s="364"/>
      <c r="MXL117" s="364"/>
      <c r="MXM117" s="364"/>
      <c r="MXN117" s="364"/>
      <c r="MXO117" s="364"/>
      <c r="MXP117" s="364"/>
      <c r="MXQ117" s="364"/>
      <c r="MXR117" s="364"/>
      <c r="MXS117" s="364"/>
      <c r="MXT117" s="364"/>
      <c r="MXU117" s="364"/>
      <c r="MXV117" s="364"/>
      <c r="MXW117" s="364"/>
      <c r="MXX117" s="364"/>
      <c r="MXY117" s="364"/>
      <c r="MXZ117" s="364"/>
      <c r="MYA117" s="364"/>
      <c r="MYB117" s="364"/>
      <c r="MYC117" s="364"/>
      <c r="MYD117" s="364"/>
      <c r="MYE117" s="364"/>
      <c r="MYF117" s="364"/>
      <c r="MYG117" s="364"/>
      <c r="MYH117" s="364"/>
      <c r="MYI117" s="364"/>
      <c r="MYJ117" s="364"/>
      <c r="MYK117" s="364"/>
      <c r="MYL117" s="364"/>
      <c r="MYM117" s="364"/>
      <c r="MYN117" s="364"/>
      <c r="MYO117" s="364"/>
      <c r="MYP117" s="364"/>
      <c r="MYQ117" s="364"/>
      <c r="MYR117" s="364"/>
      <c r="MYS117" s="364"/>
      <c r="MYT117" s="364"/>
      <c r="MYU117" s="364"/>
      <c r="MYV117" s="364"/>
      <c r="MYW117" s="364"/>
      <c r="MYX117" s="364"/>
      <c r="MYY117" s="364"/>
      <c r="MYZ117" s="364"/>
      <c r="MZA117" s="364"/>
      <c r="MZB117" s="364"/>
      <c r="MZC117" s="364"/>
      <c r="MZD117" s="364"/>
      <c r="MZE117" s="364"/>
      <c r="MZF117" s="364"/>
      <c r="MZG117" s="364"/>
      <c r="MZH117" s="364"/>
      <c r="MZI117" s="364"/>
      <c r="MZJ117" s="364"/>
      <c r="MZK117" s="364"/>
      <c r="MZL117" s="364"/>
      <c r="MZM117" s="364"/>
      <c r="MZN117" s="364"/>
      <c r="MZO117" s="364"/>
      <c r="MZP117" s="364"/>
      <c r="MZQ117" s="364"/>
      <c r="MZR117" s="364"/>
      <c r="MZS117" s="364"/>
      <c r="MZT117" s="364"/>
      <c r="MZU117" s="364"/>
      <c r="MZV117" s="364"/>
      <c r="MZW117" s="364"/>
      <c r="MZX117" s="364"/>
      <c r="MZY117" s="364"/>
      <c r="MZZ117" s="364"/>
      <c r="NAA117" s="364"/>
      <c r="NAB117" s="364"/>
      <c r="NAC117" s="364"/>
      <c r="NAD117" s="364"/>
      <c r="NAE117" s="364"/>
      <c r="NAF117" s="364"/>
      <c r="NAG117" s="364"/>
      <c r="NAH117" s="364"/>
      <c r="NAI117" s="364"/>
      <c r="NAJ117" s="364"/>
      <c r="NAK117" s="364"/>
      <c r="NAL117" s="364"/>
      <c r="NAM117" s="364"/>
      <c r="NAN117" s="364"/>
      <c r="NAO117" s="364"/>
      <c r="NAP117" s="364"/>
      <c r="NAQ117" s="364"/>
      <c r="NAR117" s="364"/>
      <c r="NAS117" s="364"/>
      <c r="NAT117" s="364"/>
      <c r="NAU117" s="364"/>
      <c r="NAV117" s="364"/>
      <c r="NAW117" s="364"/>
      <c r="NAX117" s="364"/>
      <c r="NAY117" s="364"/>
      <c r="NAZ117" s="364"/>
      <c r="NBA117" s="364"/>
      <c r="NBB117" s="364"/>
      <c r="NBC117" s="364"/>
      <c r="NBD117" s="364"/>
      <c r="NBE117" s="364"/>
      <c r="NBF117" s="364"/>
      <c r="NBG117" s="364"/>
      <c r="NBH117" s="364"/>
      <c r="NBI117" s="364"/>
      <c r="NBJ117" s="364"/>
      <c r="NBK117" s="364"/>
      <c r="NBL117" s="364"/>
      <c r="NBM117" s="364"/>
      <c r="NBN117" s="364"/>
      <c r="NBO117" s="364"/>
      <c r="NBP117" s="364"/>
      <c r="NBQ117" s="364"/>
      <c r="NBR117" s="364"/>
      <c r="NBS117" s="364"/>
      <c r="NBT117" s="364"/>
      <c r="NBU117" s="364"/>
      <c r="NBV117" s="364"/>
      <c r="NBW117" s="364"/>
      <c r="NBX117" s="364"/>
      <c r="NBY117" s="364"/>
      <c r="NBZ117" s="364"/>
      <c r="NCA117" s="364"/>
      <c r="NCB117" s="364"/>
      <c r="NCC117" s="364"/>
      <c r="NCD117" s="364"/>
      <c r="NCE117" s="364"/>
      <c r="NCF117" s="364"/>
      <c r="NCG117" s="364"/>
      <c r="NCH117" s="364"/>
      <c r="NCI117" s="364"/>
      <c r="NCJ117" s="364"/>
      <c r="NCK117" s="364"/>
      <c r="NCL117" s="364"/>
      <c r="NCM117" s="364"/>
      <c r="NCN117" s="364"/>
      <c r="NCO117" s="364"/>
      <c r="NCP117" s="364"/>
      <c r="NCQ117" s="364"/>
      <c r="NCR117" s="364"/>
      <c r="NCS117" s="364"/>
      <c r="NCT117" s="364"/>
      <c r="NCU117" s="364"/>
      <c r="NCV117" s="364"/>
      <c r="NCW117" s="364"/>
      <c r="NCX117" s="364"/>
      <c r="NCY117" s="364"/>
      <c r="NCZ117" s="364"/>
      <c r="NDA117" s="364"/>
      <c r="NDB117" s="364"/>
      <c r="NDC117" s="364"/>
      <c r="NDD117" s="364"/>
      <c r="NDE117" s="364"/>
      <c r="NDF117" s="364"/>
      <c r="NDG117" s="364"/>
      <c r="NDH117" s="364"/>
      <c r="NDI117" s="364"/>
      <c r="NDJ117" s="364"/>
      <c r="NDK117" s="364"/>
      <c r="NDL117" s="364"/>
      <c r="NDM117" s="364"/>
      <c r="NDN117" s="364"/>
      <c r="NDO117" s="364"/>
      <c r="NDP117" s="364"/>
      <c r="NDQ117" s="364"/>
      <c r="NDR117" s="364"/>
      <c r="NDS117" s="364"/>
      <c r="NDT117" s="364"/>
      <c r="NDU117" s="364"/>
      <c r="NDV117" s="364"/>
      <c r="NDW117" s="364"/>
      <c r="NDX117" s="364"/>
      <c r="NDY117" s="364"/>
      <c r="NDZ117" s="364"/>
      <c r="NEA117" s="364"/>
      <c r="NEB117" s="364"/>
      <c r="NEC117" s="364"/>
      <c r="NED117" s="364"/>
      <c r="NEE117" s="364"/>
      <c r="NEF117" s="364"/>
      <c r="NEG117" s="364"/>
      <c r="NEH117" s="364"/>
      <c r="NEI117" s="364"/>
      <c r="NEJ117" s="364"/>
      <c r="NEK117" s="364"/>
      <c r="NEL117" s="364"/>
      <c r="NEM117" s="364"/>
      <c r="NEN117" s="364"/>
      <c r="NEO117" s="364"/>
      <c r="NEP117" s="364"/>
      <c r="NEQ117" s="364"/>
      <c r="NER117" s="364"/>
      <c r="NES117" s="364"/>
      <c r="NET117" s="364"/>
      <c r="NEU117" s="364"/>
      <c r="NEV117" s="364"/>
      <c r="NEW117" s="364"/>
      <c r="NEX117" s="364"/>
      <c r="NEY117" s="364"/>
      <c r="NEZ117" s="364"/>
      <c r="NFA117" s="364"/>
      <c r="NFB117" s="364"/>
      <c r="NFC117" s="364"/>
      <c r="NFD117" s="364"/>
      <c r="NFE117" s="364"/>
      <c r="NFF117" s="364"/>
      <c r="NFG117" s="364"/>
      <c r="NFH117" s="364"/>
      <c r="NFI117" s="364"/>
      <c r="NFJ117" s="364"/>
      <c r="NFK117" s="364"/>
      <c r="NFL117" s="364"/>
      <c r="NFM117" s="364"/>
      <c r="NFN117" s="364"/>
      <c r="NFO117" s="364"/>
      <c r="NFP117" s="364"/>
      <c r="NFQ117" s="364"/>
      <c r="NFR117" s="364"/>
      <c r="NFS117" s="364"/>
      <c r="NFT117" s="364"/>
      <c r="NFU117" s="364"/>
      <c r="NFV117" s="364"/>
      <c r="NFW117" s="364"/>
      <c r="NFX117" s="364"/>
      <c r="NFY117" s="364"/>
      <c r="NFZ117" s="364"/>
      <c r="NGA117" s="364"/>
      <c r="NGB117" s="364"/>
      <c r="NGC117" s="364"/>
      <c r="NGD117" s="364"/>
      <c r="NGE117" s="364"/>
      <c r="NGF117" s="364"/>
      <c r="NGG117" s="364"/>
      <c r="NGH117" s="364"/>
      <c r="NGI117" s="364"/>
      <c r="NGJ117" s="364"/>
      <c r="NGK117" s="364"/>
      <c r="NGL117" s="364"/>
      <c r="NGM117" s="364"/>
      <c r="NGN117" s="364"/>
      <c r="NGO117" s="364"/>
      <c r="NGP117" s="364"/>
      <c r="NGQ117" s="364"/>
      <c r="NGR117" s="364"/>
      <c r="NGS117" s="364"/>
      <c r="NGT117" s="364"/>
      <c r="NGU117" s="364"/>
      <c r="NGV117" s="364"/>
      <c r="NGW117" s="364"/>
      <c r="NGX117" s="364"/>
      <c r="NGY117" s="364"/>
      <c r="NGZ117" s="364"/>
      <c r="NHA117" s="364"/>
      <c r="NHB117" s="364"/>
      <c r="NHC117" s="364"/>
      <c r="NHD117" s="364"/>
      <c r="NHE117" s="364"/>
      <c r="NHF117" s="364"/>
      <c r="NHG117" s="364"/>
      <c r="NHH117" s="364"/>
      <c r="NHI117" s="364"/>
      <c r="NHJ117" s="364"/>
      <c r="NHK117" s="364"/>
      <c r="NHL117" s="364"/>
      <c r="NHM117" s="364"/>
      <c r="NHN117" s="364"/>
      <c r="NHO117" s="364"/>
      <c r="NHP117" s="364"/>
      <c r="NHQ117" s="364"/>
      <c r="NHR117" s="364"/>
      <c r="NHS117" s="364"/>
      <c r="NHT117" s="364"/>
      <c r="NHU117" s="364"/>
      <c r="NHV117" s="364"/>
      <c r="NHW117" s="364"/>
      <c r="NHX117" s="364"/>
      <c r="NHY117" s="364"/>
      <c r="NHZ117" s="364"/>
      <c r="NIA117" s="364"/>
      <c r="NIB117" s="364"/>
      <c r="NIC117" s="364"/>
      <c r="NID117" s="364"/>
      <c r="NIE117" s="364"/>
      <c r="NIF117" s="364"/>
      <c r="NIG117" s="364"/>
      <c r="NIH117" s="364"/>
      <c r="NII117" s="364"/>
      <c r="NIJ117" s="364"/>
      <c r="NIK117" s="364"/>
      <c r="NIL117" s="364"/>
      <c r="NIM117" s="364"/>
      <c r="NIN117" s="364"/>
      <c r="NIO117" s="364"/>
      <c r="NIP117" s="364"/>
      <c r="NIQ117" s="364"/>
      <c r="NIR117" s="364"/>
      <c r="NIS117" s="364"/>
      <c r="NIT117" s="364"/>
      <c r="NIU117" s="364"/>
      <c r="NIV117" s="364"/>
      <c r="NIW117" s="364"/>
      <c r="NIX117" s="364"/>
      <c r="NIY117" s="364"/>
      <c r="NIZ117" s="364"/>
      <c r="NJA117" s="364"/>
      <c r="NJB117" s="364"/>
      <c r="NJC117" s="364"/>
      <c r="NJD117" s="364"/>
      <c r="NJE117" s="364"/>
      <c r="NJF117" s="364"/>
      <c r="NJG117" s="364"/>
      <c r="NJH117" s="364"/>
      <c r="NJI117" s="364"/>
      <c r="NJJ117" s="364"/>
      <c r="NJK117" s="364"/>
      <c r="NJL117" s="364"/>
      <c r="NJM117" s="364"/>
      <c r="NJN117" s="364"/>
      <c r="NJO117" s="364"/>
      <c r="NJP117" s="364"/>
      <c r="NJQ117" s="364"/>
      <c r="NJR117" s="364"/>
      <c r="NJS117" s="364"/>
      <c r="NJT117" s="364"/>
      <c r="NJU117" s="364"/>
      <c r="NJV117" s="364"/>
      <c r="NJW117" s="364"/>
      <c r="NJX117" s="364"/>
      <c r="NJY117" s="364"/>
      <c r="NJZ117" s="364"/>
      <c r="NKA117" s="364"/>
      <c r="NKB117" s="364"/>
      <c r="NKC117" s="364"/>
      <c r="NKD117" s="364"/>
      <c r="NKE117" s="364"/>
      <c r="NKF117" s="364"/>
      <c r="NKG117" s="364"/>
      <c r="NKH117" s="364"/>
      <c r="NKI117" s="364"/>
      <c r="NKJ117" s="364"/>
      <c r="NKK117" s="364"/>
      <c r="NKL117" s="364"/>
      <c r="NKM117" s="364"/>
      <c r="NKN117" s="364"/>
      <c r="NKO117" s="364"/>
      <c r="NKP117" s="364"/>
      <c r="NKQ117" s="364"/>
      <c r="NKR117" s="364"/>
      <c r="NKS117" s="364"/>
      <c r="NKT117" s="364"/>
      <c r="NKU117" s="364"/>
      <c r="NKV117" s="364"/>
      <c r="NKW117" s="364"/>
      <c r="NKX117" s="364"/>
      <c r="NKY117" s="364"/>
      <c r="NKZ117" s="364"/>
      <c r="NLA117" s="364"/>
      <c r="NLB117" s="364"/>
      <c r="NLC117" s="364"/>
      <c r="NLD117" s="364"/>
      <c r="NLE117" s="364"/>
      <c r="NLF117" s="364"/>
      <c r="NLG117" s="364"/>
      <c r="NLH117" s="364"/>
      <c r="NLI117" s="364"/>
      <c r="NLJ117" s="364"/>
      <c r="NLK117" s="364"/>
      <c r="NLL117" s="364"/>
      <c r="NLM117" s="364"/>
      <c r="NLN117" s="364"/>
      <c r="NLO117" s="364"/>
      <c r="NLP117" s="364"/>
      <c r="NLQ117" s="364"/>
      <c r="NLR117" s="364"/>
      <c r="NLS117" s="364"/>
      <c r="NLT117" s="364"/>
      <c r="NLU117" s="364"/>
      <c r="NLV117" s="364"/>
      <c r="NLW117" s="364"/>
      <c r="NLX117" s="364"/>
      <c r="NLY117" s="364"/>
      <c r="NLZ117" s="364"/>
      <c r="NMA117" s="364"/>
      <c r="NMB117" s="364"/>
      <c r="NMC117" s="364"/>
      <c r="NMD117" s="364"/>
      <c r="NME117" s="364"/>
      <c r="NMF117" s="364"/>
      <c r="NMG117" s="364"/>
      <c r="NMH117" s="364"/>
      <c r="NMI117" s="364"/>
      <c r="NMJ117" s="364"/>
      <c r="NMK117" s="364"/>
      <c r="NML117" s="364"/>
      <c r="NMM117" s="364"/>
      <c r="NMN117" s="364"/>
      <c r="NMO117" s="364"/>
      <c r="NMP117" s="364"/>
      <c r="NMQ117" s="364"/>
      <c r="NMR117" s="364"/>
      <c r="NMS117" s="364"/>
      <c r="NMT117" s="364"/>
      <c r="NMU117" s="364"/>
      <c r="NMV117" s="364"/>
      <c r="NMW117" s="364"/>
      <c r="NMX117" s="364"/>
      <c r="NMY117" s="364"/>
      <c r="NMZ117" s="364"/>
      <c r="NNA117" s="364"/>
      <c r="NNB117" s="364"/>
      <c r="NNC117" s="364"/>
      <c r="NND117" s="364"/>
      <c r="NNE117" s="364"/>
      <c r="NNF117" s="364"/>
      <c r="NNG117" s="364"/>
      <c r="NNH117" s="364"/>
      <c r="NNI117" s="364"/>
      <c r="NNJ117" s="364"/>
      <c r="NNK117" s="364"/>
      <c r="NNL117" s="364"/>
      <c r="NNM117" s="364"/>
      <c r="NNN117" s="364"/>
      <c r="NNO117" s="364"/>
      <c r="NNP117" s="364"/>
      <c r="NNQ117" s="364"/>
      <c r="NNR117" s="364"/>
      <c r="NNS117" s="364"/>
      <c r="NNT117" s="364"/>
      <c r="NNU117" s="364"/>
      <c r="NNV117" s="364"/>
      <c r="NNW117" s="364"/>
      <c r="NNX117" s="364"/>
      <c r="NNY117" s="364"/>
      <c r="NNZ117" s="364"/>
      <c r="NOA117" s="364"/>
      <c r="NOB117" s="364"/>
      <c r="NOC117" s="364"/>
      <c r="NOD117" s="364"/>
      <c r="NOE117" s="364"/>
      <c r="NOF117" s="364"/>
      <c r="NOG117" s="364"/>
      <c r="NOH117" s="364"/>
      <c r="NOI117" s="364"/>
      <c r="NOJ117" s="364"/>
      <c r="NOK117" s="364"/>
      <c r="NOL117" s="364"/>
      <c r="NOM117" s="364"/>
      <c r="NON117" s="364"/>
      <c r="NOO117" s="364"/>
      <c r="NOP117" s="364"/>
      <c r="NOQ117" s="364"/>
      <c r="NOR117" s="364"/>
      <c r="NOS117" s="364"/>
      <c r="NOT117" s="364"/>
      <c r="NOU117" s="364"/>
      <c r="NOV117" s="364"/>
      <c r="NOW117" s="364"/>
      <c r="NOX117" s="364"/>
      <c r="NOY117" s="364"/>
      <c r="NOZ117" s="364"/>
      <c r="NPA117" s="364"/>
      <c r="NPB117" s="364"/>
      <c r="NPC117" s="364"/>
      <c r="NPD117" s="364"/>
      <c r="NPE117" s="364"/>
      <c r="NPF117" s="364"/>
      <c r="NPG117" s="364"/>
      <c r="NPH117" s="364"/>
      <c r="NPI117" s="364"/>
      <c r="NPJ117" s="364"/>
      <c r="NPK117" s="364"/>
      <c r="NPL117" s="364"/>
      <c r="NPM117" s="364"/>
      <c r="NPN117" s="364"/>
      <c r="NPO117" s="364"/>
      <c r="NPP117" s="364"/>
      <c r="NPQ117" s="364"/>
      <c r="NPR117" s="364"/>
      <c r="NPS117" s="364"/>
      <c r="NPT117" s="364"/>
      <c r="NPU117" s="364"/>
      <c r="NPV117" s="364"/>
      <c r="NPW117" s="364"/>
      <c r="NPX117" s="364"/>
      <c r="NPY117" s="364"/>
      <c r="NPZ117" s="364"/>
      <c r="NQA117" s="364"/>
      <c r="NQB117" s="364"/>
      <c r="NQC117" s="364"/>
      <c r="NQD117" s="364"/>
      <c r="NQE117" s="364"/>
      <c r="NQF117" s="364"/>
      <c r="NQG117" s="364"/>
      <c r="NQH117" s="364"/>
      <c r="NQI117" s="364"/>
      <c r="NQJ117" s="364"/>
      <c r="NQK117" s="364"/>
      <c r="NQL117" s="364"/>
      <c r="NQM117" s="364"/>
      <c r="NQN117" s="364"/>
      <c r="NQO117" s="364"/>
      <c r="NQP117" s="364"/>
      <c r="NQQ117" s="364"/>
      <c r="NQR117" s="364"/>
      <c r="NQS117" s="364"/>
      <c r="NQT117" s="364"/>
      <c r="NQU117" s="364"/>
      <c r="NQV117" s="364"/>
      <c r="NQW117" s="364"/>
      <c r="NQX117" s="364"/>
      <c r="NQY117" s="364"/>
      <c r="NQZ117" s="364"/>
      <c r="NRA117" s="364"/>
      <c r="NRB117" s="364"/>
      <c r="NRC117" s="364"/>
      <c r="NRD117" s="364"/>
      <c r="NRE117" s="364"/>
      <c r="NRF117" s="364"/>
      <c r="NRG117" s="364"/>
      <c r="NRH117" s="364"/>
      <c r="NRI117" s="364"/>
      <c r="NRJ117" s="364"/>
      <c r="NRK117" s="364"/>
      <c r="NRL117" s="364"/>
      <c r="NRM117" s="364"/>
      <c r="NRN117" s="364"/>
      <c r="NRO117" s="364"/>
      <c r="NRP117" s="364"/>
      <c r="NRQ117" s="364"/>
      <c r="NRR117" s="364"/>
      <c r="NRS117" s="364"/>
      <c r="NRT117" s="364"/>
      <c r="NRU117" s="364"/>
      <c r="NRV117" s="364"/>
      <c r="NRW117" s="364"/>
      <c r="NRX117" s="364"/>
      <c r="NRY117" s="364"/>
      <c r="NRZ117" s="364"/>
      <c r="NSA117" s="364"/>
      <c r="NSB117" s="364"/>
      <c r="NSC117" s="364"/>
      <c r="NSD117" s="364"/>
      <c r="NSE117" s="364"/>
      <c r="NSF117" s="364"/>
      <c r="NSG117" s="364"/>
      <c r="NSH117" s="364"/>
      <c r="NSI117" s="364"/>
      <c r="NSJ117" s="364"/>
      <c r="NSK117" s="364"/>
      <c r="NSL117" s="364"/>
      <c r="NSM117" s="364"/>
      <c r="NSN117" s="364"/>
      <c r="NSO117" s="364"/>
      <c r="NSP117" s="364"/>
      <c r="NSQ117" s="364"/>
      <c r="NSR117" s="364"/>
      <c r="NSS117" s="364"/>
      <c r="NST117" s="364"/>
      <c r="NSU117" s="364"/>
      <c r="NSV117" s="364"/>
      <c r="NSW117" s="364"/>
      <c r="NSX117" s="364"/>
      <c r="NSY117" s="364"/>
      <c r="NSZ117" s="364"/>
      <c r="NTA117" s="364"/>
      <c r="NTB117" s="364"/>
      <c r="NTC117" s="364"/>
      <c r="NTD117" s="364"/>
      <c r="NTE117" s="364"/>
      <c r="NTF117" s="364"/>
      <c r="NTG117" s="364"/>
      <c r="NTH117" s="364"/>
      <c r="NTI117" s="364"/>
      <c r="NTJ117" s="364"/>
      <c r="NTK117" s="364"/>
      <c r="NTL117" s="364"/>
      <c r="NTM117" s="364"/>
      <c r="NTN117" s="364"/>
      <c r="NTO117" s="364"/>
      <c r="NTP117" s="364"/>
      <c r="NTQ117" s="364"/>
      <c r="NTR117" s="364"/>
      <c r="NTS117" s="364"/>
      <c r="NTT117" s="364"/>
      <c r="NTU117" s="364"/>
      <c r="NTV117" s="364"/>
      <c r="NTW117" s="364"/>
      <c r="NTX117" s="364"/>
      <c r="NTY117" s="364"/>
      <c r="NTZ117" s="364"/>
      <c r="NUA117" s="364"/>
      <c r="NUB117" s="364"/>
      <c r="NUC117" s="364"/>
      <c r="NUD117" s="364"/>
      <c r="NUE117" s="364"/>
      <c r="NUF117" s="364"/>
      <c r="NUG117" s="364"/>
      <c r="NUH117" s="364"/>
      <c r="NUI117" s="364"/>
      <c r="NUJ117" s="364"/>
      <c r="NUK117" s="364"/>
      <c r="NUL117" s="364"/>
      <c r="NUM117" s="364"/>
      <c r="NUN117" s="364"/>
      <c r="NUO117" s="364"/>
      <c r="NUP117" s="364"/>
      <c r="NUQ117" s="364"/>
      <c r="NUR117" s="364"/>
      <c r="NUS117" s="364"/>
      <c r="NUT117" s="364"/>
      <c r="NUU117" s="364"/>
      <c r="NUV117" s="364"/>
      <c r="NUW117" s="364"/>
      <c r="NUX117" s="364"/>
      <c r="NUY117" s="364"/>
      <c r="NUZ117" s="364"/>
      <c r="NVA117" s="364"/>
      <c r="NVB117" s="364"/>
      <c r="NVC117" s="364"/>
      <c r="NVD117" s="364"/>
      <c r="NVE117" s="364"/>
      <c r="NVF117" s="364"/>
      <c r="NVG117" s="364"/>
      <c r="NVH117" s="364"/>
      <c r="NVI117" s="364"/>
      <c r="NVJ117" s="364"/>
      <c r="NVK117" s="364"/>
      <c r="NVL117" s="364"/>
      <c r="NVM117" s="364"/>
      <c r="NVN117" s="364"/>
      <c r="NVO117" s="364"/>
      <c r="NVP117" s="364"/>
      <c r="NVQ117" s="364"/>
      <c r="NVR117" s="364"/>
      <c r="NVS117" s="364"/>
      <c r="NVT117" s="364"/>
      <c r="NVU117" s="364"/>
      <c r="NVV117" s="364"/>
      <c r="NVW117" s="364"/>
      <c r="NVX117" s="364"/>
      <c r="NVY117" s="364"/>
      <c r="NVZ117" s="364"/>
      <c r="NWA117" s="364"/>
      <c r="NWB117" s="364"/>
      <c r="NWC117" s="364"/>
      <c r="NWD117" s="364"/>
      <c r="NWE117" s="364"/>
      <c r="NWF117" s="364"/>
      <c r="NWG117" s="364"/>
      <c r="NWH117" s="364"/>
      <c r="NWI117" s="364"/>
      <c r="NWJ117" s="364"/>
      <c r="NWK117" s="364"/>
      <c r="NWL117" s="364"/>
      <c r="NWM117" s="364"/>
      <c r="NWN117" s="364"/>
      <c r="NWO117" s="364"/>
      <c r="NWP117" s="364"/>
      <c r="NWQ117" s="364"/>
      <c r="NWR117" s="364"/>
      <c r="NWS117" s="364"/>
      <c r="NWT117" s="364"/>
      <c r="NWU117" s="364"/>
      <c r="NWV117" s="364"/>
      <c r="NWW117" s="364"/>
      <c r="NWX117" s="364"/>
      <c r="NWY117" s="364"/>
      <c r="NWZ117" s="364"/>
      <c r="NXA117" s="364"/>
      <c r="NXB117" s="364"/>
      <c r="NXC117" s="364"/>
      <c r="NXD117" s="364"/>
      <c r="NXE117" s="364"/>
      <c r="NXF117" s="364"/>
      <c r="NXG117" s="364"/>
      <c r="NXH117" s="364"/>
      <c r="NXI117" s="364"/>
      <c r="NXJ117" s="364"/>
      <c r="NXK117" s="364"/>
      <c r="NXL117" s="364"/>
      <c r="NXM117" s="364"/>
      <c r="NXN117" s="364"/>
      <c r="NXO117" s="364"/>
      <c r="NXP117" s="364"/>
      <c r="NXQ117" s="364"/>
      <c r="NXR117" s="364"/>
      <c r="NXS117" s="364"/>
      <c r="NXT117" s="364"/>
      <c r="NXU117" s="364"/>
      <c r="NXV117" s="364"/>
      <c r="NXW117" s="364"/>
      <c r="NXX117" s="364"/>
      <c r="NXY117" s="364"/>
      <c r="NXZ117" s="364"/>
      <c r="NYA117" s="364"/>
      <c r="NYB117" s="364"/>
      <c r="NYC117" s="364"/>
      <c r="NYD117" s="364"/>
      <c r="NYE117" s="364"/>
      <c r="NYF117" s="364"/>
      <c r="NYG117" s="364"/>
      <c r="NYH117" s="364"/>
      <c r="NYI117" s="364"/>
      <c r="NYJ117" s="364"/>
      <c r="NYK117" s="364"/>
      <c r="NYL117" s="364"/>
      <c r="NYM117" s="364"/>
      <c r="NYN117" s="364"/>
      <c r="NYO117" s="364"/>
      <c r="NYP117" s="364"/>
      <c r="NYQ117" s="364"/>
      <c r="NYR117" s="364"/>
      <c r="NYS117" s="364"/>
      <c r="NYT117" s="364"/>
      <c r="NYU117" s="364"/>
      <c r="NYV117" s="364"/>
      <c r="NYW117" s="364"/>
      <c r="NYX117" s="364"/>
      <c r="NYY117" s="364"/>
      <c r="NYZ117" s="364"/>
      <c r="NZA117" s="364"/>
      <c r="NZB117" s="364"/>
      <c r="NZC117" s="364"/>
      <c r="NZD117" s="364"/>
      <c r="NZE117" s="364"/>
      <c r="NZF117" s="364"/>
      <c r="NZG117" s="364"/>
      <c r="NZH117" s="364"/>
      <c r="NZI117" s="364"/>
      <c r="NZJ117" s="364"/>
      <c r="NZK117" s="364"/>
      <c r="NZL117" s="364"/>
      <c r="NZM117" s="364"/>
      <c r="NZN117" s="364"/>
      <c r="NZO117" s="364"/>
      <c r="NZP117" s="364"/>
      <c r="NZQ117" s="364"/>
      <c r="NZR117" s="364"/>
      <c r="NZS117" s="364"/>
      <c r="NZT117" s="364"/>
      <c r="NZU117" s="364"/>
      <c r="NZV117" s="364"/>
      <c r="NZW117" s="364"/>
      <c r="NZX117" s="364"/>
      <c r="NZY117" s="364"/>
      <c r="NZZ117" s="364"/>
      <c r="OAA117" s="364"/>
      <c r="OAB117" s="364"/>
      <c r="OAC117" s="364"/>
      <c r="OAD117" s="364"/>
      <c r="OAE117" s="364"/>
      <c r="OAF117" s="364"/>
      <c r="OAG117" s="364"/>
      <c r="OAH117" s="364"/>
      <c r="OAI117" s="364"/>
      <c r="OAJ117" s="364"/>
      <c r="OAK117" s="364"/>
      <c r="OAL117" s="364"/>
      <c r="OAM117" s="364"/>
      <c r="OAN117" s="364"/>
      <c r="OAO117" s="364"/>
      <c r="OAP117" s="364"/>
      <c r="OAQ117" s="364"/>
      <c r="OAR117" s="364"/>
      <c r="OAS117" s="364"/>
      <c r="OAT117" s="364"/>
      <c r="OAU117" s="364"/>
      <c r="OAV117" s="364"/>
      <c r="OAW117" s="364"/>
      <c r="OAX117" s="364"/>
      <c r="OAY117" s="364"/>
      <c r="OAZ117" s="364"/>
      <c r="OBA117" s="364"/>
      <c r="OBB117" s="364"/>
      <c r="OBC117" s="364"/>
      <c r="OBD117" s="364"/>
      <c r="OBE117" s="364"/>
      <c r="OBF117" s="364"/>
      <c r="OBG117" s="364"/>
      <c r="OBH117" s="364"/>
      <c r="OBI117" s="364"/>
      <c r="OBJ117" s="364"/>
      <c r="OBK117" s="364"/>
      <c r="OBL117" s="364"/>
      <c r="OBM117" s="364"/>
      <c r="OBN117" s="364"/>
      <c r="OBO117" s="364"/>
      <c r="OBP117" s="364"/>
      <c r="OBQ117" s="364"/>
      <c r="OBR117" s="364"/>
      <c r="OBS117" s="364"/>
      <c r="OBT117" s="364"/>
      <c r="OBU117" s="364"/>
      <c r="OBV117" s="364"/>
      <c r="OBW117" s="364"/>
      <c r="OBX117" s="364"/>
      <c r="OBY117" s="364"/>
      <c r="OBZ117" s="364"/>
      <c r="OCA117" s="364"/>
      <c r="OCB117" s="364"/>
      <c r="OCC117" s="364"/>
      <c r="OCD117" s="364"/>
      <c r="OCE117" s="364"/>
      <c r="OCF117" s="364"/>
      <c r="OCG117" s="364"/>
      <c r="OCH117" s="364"/>
      <c r="OCI117" s="364"/>
      <c r="OCJ117" s="364"/>
      <c r="OCK117" s="364"/>
      <c r="OCL117" s="364"/>
      <c r="OCM117" s="364"/>
      <c r="OCN117" s="364"/>
      <c r="OCO117" s="364"/>
      <c r="OCP117" s="364"/>
      <c r="OCQ117" s="364"/>
      <c r="OCR117" s="364"/>
      <c r="OCS117" s="364"/>
      <c r="OCT117" s="364"/>
      <c r="OCU117" s="364"/>
      <c r="OCV117" s="364"/>
      <c r="OCW117" s="364"/>
      <c r="OCX117" s="364"/>
      <c r="OCY117" s="364"/>
      <c r="OCZ117" s="364"/>
      <c r="ODA117" s="364"/>
      <c r="ODB117" s="364"/>
      <c r="ODC117" s="364"/>
      <c r="ODD117" s="364"/>
      <c r="ODE117" s="364"/>
      <c r="ODF117" s="364"/>
      <c r="ODG117" s="364"/>
      <c r="ODH117" s="364"/>
      <c r="ODI117" s="364"/>
      <c r="ODJ117" s="364"/>
      <c r="ODK117" s="364"/>
      <c r="ODL117" s="364"/>
      <c r="ODM117" s="364"/>
      <c r="ODN117" s="364"/>
      <c r="ODO117" s="364"/>
      <c r="ODP117" s="364"/>
      <c r="ODQ117" s="364"/>
      <c r="ODR117" s="364"/>
      <c r="ODS117" s="364"/>
      <c r="ODT117" s="364"/>
      <c r="ODU117" s="364"/>
      <c r="ODV117" s="364"/>
      <c r="ODW117" s="364"/>
      <c r="ODX117" s="364"/>
      <c r="ODY117" s="364"/>
      <c r="ODZ117" s="364"/>
      <c r="OEA117" s="364"/>
      <c r="OEB117" s="364"/>
      <c r="OEC117" s="364"/>
      <c r="OED117" s="364"/>
      <c r="OEE117" s="364"/>
      <c r="OEF117" s="364"/>
      <c r="OEG117" s="364"/>
      <c r="OEH117" s="364"/>
      <c r="OEI117" s="364"/>
      <c r="OEJ117" s="364"/>
      <c r="OEK117" s="364"/>
      <c r="OEL117" s="364"/>
      <c r="OEM117" s="364"/>
      <c r="OEN117" s="364"/>
      <c r="OEO117" s="364"/>
      <c r="OEP117" s="364"/>
      <c r="OEQ117" s="364"/>
      <c r="OER117" s="364"/>
      <c r="OES117" s="364"/>
      <c r="OET117" s="364"/>
      <c r="OEU117" s="364"/>
      <c r="OEV117" s="364"/>
      <c r="OEW117" s="364"/>
      <c r="OEX117" s="364"/>
      <c r="OEY117" s="364"/>
      <c r="OEZ117" s="364"/>
      <c r="OFA117" s="364"/>
      <c r="OFB117" s="364"/>
      <c r="OFC117" s="364"/>
      <c r="OFD117" s="364"/>
      <c r="OFE117" s="364"/>
      <c r="OFF117" s="364"/>
      <c r="OFG117" s="364"/>
      <c r="OFH117" s="364"/>
      <c r="OFI117" s="364"/>
      <c r="OFJ117" s="364"/>
      <c r="OFK117" s="364"/>
      <c r="OFL117" s="364"/>
      <c r="OFM117" s="364"/>
      <c r="OFN117" s="364"/>
      <c r="OFO117" s="364"/>
      <c r="OFP117" s="364"/>
      <c r="OFQ117" s="364"/>
      <c r="OFR117" s="364"/>
      <c r="OFS117" s="364"/>
      <c r="OFT117" s="364"/>
      <c r="OFU117" s="364"/>
      <c r="OFV117" s="364"/>
      <c r="OFW117" s="364"/>
      <c r="OFX117" s="364"/>
      <c r="OFY117" s="364"/>
      <c r="OFZ117" s="364"/>
      <c r="OGA117" s="364"/>
      <c r="OGB117" s="364"/>
      <c r="OGC117" s="364"/>
      <c r="OGD117" s="364"/>
      <c r="OGE117" s="364"/>
      <c r="OGF117" s="364"/>
      <c r="OGG117" s="364"/>
      <c r="OGH117" s="364"/>
      <c r="OGI117" s="364"/>
      <c r="OGJ117" s="364"/>
      <c r="OGK117" s="364"/>
      <c r="OGL117" s="364"/>
      <c r="OGM117" s="364"/>
      <c r="OGN117" s="364"/>
      <c r="OGO117" s="364"/>
      <c r="OGP117" s="364"/>
      <c r="OGQ117" s="364"/>
      <c r="OGR117" s="364"/>
      <c r="OGS117" s="364"/>
      <c r="OGT117" s="364"/>
      <c r="OGU117" s="364"/>
      <c r="OGV117" s="364"/>
      <c r="OGW117" s="364"/>
      <c r="OGX117" s="364"/>
      <c r="OGY117" s="364"/>
      <c r="OGZ117" s="364"/>
      <c r="OHA117" s="364"/>
      <c r="OHB117" s="364"/>
      <c r="OHC117" s="364"/>
      <c r="OHD117" s="364"/>
      <c r="OHE117" s="364"/>
      <c r="OHF117" s="364"/>
      <c r="OHG117" s="364"/>
      <c r="OHH117" s="364"/>
      <c r="OHI117" s="364"/>
      <c r="OHJ117" s="364"/>
      <c r="OHK117" s="364"/>
      <c r="OHL117" s="364"/>
      <c r="OHM117" s="364"/>
      <c r="OHN117" s="364"/>
      <c r="OHO117" s="364"/>
      <c r="OHP117" s="364"/>
      <c r="OHQ117" s="364"/>
      <c r="OHR117" s="364"/>
      <c r="OHS117" s="364"/>
      <c r="OHT117" s="364"/>
      <c r="OHU117" s="364"/>
      <c r="OHV117" s="364"/>
      <c r="OHW117" s="364"/>
      <c r="OHX117" s="364"/>
      <c r="OHY117" s="364"/>
      <c r="OHZ117" s="364"/>
      <c r="OIA117" s="364"/>
      <c r="OIB117" s="364"/>
      <c r="OIC117" s="364"/>
      <c r="OID117" s="364"/>
      <c r="OIE117" s="364"/>
      <c r="OIF117" s="364"/>
      <c r="OIG117" s="364"/>
      <c r="OIH117" s="364"/>
      <c r="OII117" s="364"/>
      <c r="OIJ117" s="364"/>
      <c r="OIK117" s="364"/>
      <c r="OIL117" s="364"/>
      <c r="OIM117" s="364"/>
      <c r="OIN117" s="364"/>
      <c r="OIO117" s="364"/>
      <c r="OIP117" s="364"/>
      <c r="OIQ117" s="364"/>
      <c r="OIR117" s="364"/>
      <c r="OIS117" s="364"/>
      <c r="OIT117" s="364"/>
      <c r="OIU117" s="364"/>
      <c r="OIV117" s="364"/>
      <c r="OIW117" s="364"/>
      <c r="OIX117" s="364"/>
      <c r="OIY117" s="364"/>
      <c r="OIZ117" s="364"/>
      <c r="OJA117" s="364"/>
      <c r="OJB117" s="364"/>
      <c r="OJC117" s="364"/>
      <c r="OJD117" s="364"/>
      <c r="OJE117" s="364"/>
      <c r="OJF117" s="364"/>
      <c r="OJG117" s="364"/>
      <c r="OJH117" s="364"/>
      <c r="OJI117" s="364"/>
      <c r="OJJ117" s="364"/>
      <c r="OJK117" s="364"/>
      <c r="OJL117" s="364"/>
      <c r="OJM117" s="364"/>
      <c r="OJN117" s="364"/>
      <c r="OJO117" s="364"/>
      <c r="OJP117" s="364"/>
      <c r="OJQ117" s="364"/>
      <c r="OJR117" s="364"/>
      <c r="OJS117" s="364"/>
      <c r="OJT117" s="364"/>
      <c r="OJU117" s="364"/>
      <c r="OJV117" s="364"/>
      <c r="OJW117" s="364"/>
      <c r="OJX117" s="364"/>
      <c r="OJY117" s="364"/>
      <c r="OJZ117" s="364"/>
      <c r="OKA117" s="364"/>
      <c r="OKB117" s="364"/>
      <c r="OKC117" s="364"/>
      <c r="OKD117" s="364"/>
      <c r="OKE117" s="364"/>
      <c r="OKF117" s="364"/>
      <c r="OKG117" s="364"/>
      <c r="OKH117" s="364"/>
      <c r="OKI117" s="364"/>
      <c r="OKJ117" s="364"/>
      <c r="OKK117" s="364"/>
      <c r="OKL117" s="364"/>
      <c r="OKM117" s="364"/>
      <c r="OKN117" s="364"/>
      <c r="OKO117" s="364"/>
      <c r="OKP117" s="364"/>
      <c r="OKQ117" s="364"/>
      <c r="OKR117" s="364"/>
      <c r="OKS117" s="364"/>
      <c r="OKT117" s="364"/>
      <c r="OKU117" s="364"/>
      <c r="OKV117" s="364"/>
      <c r="OKW117" s="364"/>
      <c r="OKX117" s="364"/>
      <c r="OKY117" s="364"/>
      <c r="OKZ117" s="364"/>
      <c r="OLA117" s="364"/>
      <c r="OLB117" s="364"/>
      <c r="OLC117" s="364"/>
      <c r="OLD117" s="364"/>
      <c r="OLE117" s="364"/>
      <c r="OLF117" s="364"/>
      <c r="OLG117" s="364"/>
      <c r="OLH117" s="364"/>
      <c r="OLI117" s="364"/>
      <c r="OLJ117" s="364"/>
      <c r="OLK117" s="364"/>
      <c r="OLL117" s="364"/>
      <c r="OLM117" s="364"/>
      <c r="OLN117" s="364"/>
      <c r="OLO117" s="364"/>
      <c r="OLP117" s="364"/>
      <c r="OLQ117" s="364"/>
      <c r="OLR117" s="364"/>
      <c r="OLS117" s="364"/>
      <c r="OLT117" s="364"/>
      <c r="OLU117" s="364"/>
      <c r="OLV117" s="364"/>
      <c r="OLW117" s="364"/>
      <c r="OLX117" s="364"/>
      <c r="OLY117" s="364"/>
      <c r="OLZ117" s="364"/>
      <c r="OMA117" s="364"/>
      <c r="OMB117" s="364"/>
      <c r="OMC117" s="364"/>
      <c r="OMD117" s="364"/>
      <c r="OME117" s="364"/>
      <c r="OMF117" s="364"/>
      <c r="OMG117" s="364"/>
      <c r="OMH117" s="364"/>
      <c r="OMI117" s="364"/>
      <c r="OMJ117" s="364"/>
      <c r="OMK117" s="364"/>
      <c r="OML117" s="364"/>
      <c r="OMM117" s="364"/>
      <c r="OMN117" s="364"/>
      <c r="OMO117" s="364"/>
      <c r="OMP117" s="364"/>
      <c r="OMQ117" s="364"/>
      <c r="OMR117" s="364"/>
      <c r="OMS117" s="364"/>
      <c r="OMT117" s="364"/>
      <c r="OMU117" s="364"/>
      <c r="OMV117" s="364"/>
      <c r="OMW117" s="364"/>
      <c r="OMX117" s="364"/>
      <c r="OMY117" s="364"/>
      <c r="OMZ117" s="364"/>
      <c r="ONA117" s="364"/>
      <c r="ONB117" s="364"/>
      <c r="ONC117" s="364"/>
      <c r="OND117" s="364"/>
      <c r="ONE117" s="364"/>
      <c r="ONF117" s="364"/>
      <c r="ONG117" s="364"/>
      <c r="ONH117" s="364"/>
      <c r="ONI117" s="364"/>
      <c r="ONJ117" s="364"/>
      <c r="ONK117" s="364"/>
      <c r="ONL117" s="364"/>
      <c r="ONM117" s="364"/>
      <c r="ONN117" s="364"/>
      <c r="ONO117" s="364"/>
      <c r="ONP117" s="364"/>
      <c r="ONQ117" s="364"/>
      <c r="ONR117" s="364"/>
      <c r="ONS117" s="364"/>
      <c r="ONT117" s="364"/>
      <c r="ONU117" s="364"/>
      <c r="ONV117" s="364"/>
      <c r="ONW117" s="364"/>
      <c r="ONX117" s="364"/>
      <c r="ONY117" s="364"/>
      <c r="ONZ117" s="364"/>
      <c r="OOA117" s="364"/>
      <c r="OOB117" s="364"/>
      <c r="OOC117" s="364"/>
      <c r="OOD117" s="364"/>
      <c r="OOE117" s="364"/>
      <c r="OOF117" s="364"/>
      <c r="OOG117" s="364"/>
      <c r="OOH117" s="364"/>
      <c r="OOI117" s="364"/>
      <c r="OOJ117" s="364"/>
      <c r="OOK117" s="364"/>
      <c r="OOL117" s="364"/>
      <c r="OOM117" s="364"/>
      <c r="OON117" s="364"/>
      <c r="OOO117" s="364"/>
      <c r="OOP117" s="364"/>
      <c r="OOQ117" s="364"/>
      <c r="OOR117" s="364"/>
      <c r="OOS117" s="364"/>
      <c r="OOT117" s="364"/>
      <c r="OOU117" s="364"/>
      <c r="OOV117" s="364"/>
      <c r="OOW117" s="364"/>
      <c r="OOX117" s="364"/>
      <c r="OOY117" s="364"/>
      <c r="OOZ117" s="364"/>
      <c r="OPA117" s="364"/>
      <c r="OPB117" s="364"/>
      <c r="OPC117" s="364"/>
      <c r="OPD117" s="364"/>
      <c r="OPE117" s="364"/>
      <c r="OPF117" s="364"/>
      <c r="OPG117" s="364"/>
      <c r="OPH117" s="364"/>
      <c r="OPI117" s="364"/>
      <c r="OPJ117" s="364"/>
      <c r="OPK117" s="364"/>
      <c r="OPL117" s="364"/>
      <c r="OPM117" s="364"/>
      <c r="OPN117" s="364"/>
      <c r="OPO117" s="364"/>
      <c r="OPP117" s="364"/>
      <c r="OPQ117" s="364"/>
      <c r="OPR117" s="364"/>
      <c r="OPS117" s="364"/>
      <c r="OPT117" s="364"/>
      <c r="OPU117" s="364"/>
      <c r="OPV117" s="364"/>
      <c r="OPW117" s="364"/>
      <c r="OPX117" s="364"/>
      <c r="OPY117" s="364"/>
      <c r="OPZ117" s="364"/>
      <c r="OQA117" s="364"/>
      <c r="OQB117" s="364"/>
      <c r="OQC117" s="364"/>
      <c r="OQD117" s="364"/>
      <c r="OQE117" s="364"/>
      <c r="OQF117" s="364"/>
      <c r="OQG117" s="364"/>
      <c r="OQH117" s="364"/>
      <c r="OQI117" s="364"/>
      <c r="OQJ117" s="364"/>
      <c r="OQK117" s="364"/>
      <c r="OQL117" s="364"/>
      <c r="OQM117" s="364"/>
      <c r="OQN117" s="364"/>
      <c r="OQO117" s="364"/>
      <c r="OQP117" s="364"/>
      <c r="OQQ117" s="364"/>
      <c r="OQR117" s="364"/>
      <c r="OQS117" s="364"/>
      <c r="OQT117" s="364"/>
      <c r="OQU117" s="364"/>
      <c r="OQV117" s="364"/>
      <c r="OQW117" s="364"/>
      <c r="OQX117" s="364"/>
      <c r="OQY117" s="364"/>
      <c r="OQZ117" s="364"/>
      <c r="ORA117" s="364"/>
      <c r="ORB117" s="364"/>
      <c r="ORC117" s="364"/>
      <c r="ORD117" s="364"/>
      <c r="ORE117" s="364"/>
      <c r="ORF117" s="364"/>
      <c r="ORG117" s="364"/>
      <c r="ORH117" s="364"/>
      <c r="ORI117" s="364"/>
      <c r="ORJ117" s="364"/>
      <c r="ORK117" s="364"/>
      <c r="ORL117" s="364"/>
      <c r="ORM117" s="364"/>
      <c r="ORN117" s="364"/>
      <c r="ORO117" s="364"/>
      <c r="ORP117" s="364"/>
      <c r="ORQ117" s="364"/>
      <c r="ORR117" s="364"/>
      <c r="ORS117" s="364"/>
      <c r="ORT117" s="364"/>
      <c r="ORU117" s="364"/>
      <c r="ORV117" s="364"/>
      <c r="ORW117" s="364"/>
      <c r="ORX117" s="364"/>
      <c r="ORY117" s="364"/>
      <c r="ORZ117" s="364"/>
      <c r="OSA117" s="364"/>
      <c r="OSB117" s="364"/>
      <c r="OSC117" s="364"/>
      <c r="OSD117" s="364"/>
      <c r="OSE117" s="364"/>
      <c r="OSF117" s="364"/>
      <c r="OSG117" s="364"/>
      <c r="OSH117" s="364"/>
      <c r="OSI117" s="364"/>
      <c r="OSJ117" s="364"/>
      <c r="OSK117" s="364"/>
      <c r="OSL117" s="364"/>
      <c r="OSM117" s="364"/>
      <c r="OSN117" s="364"/>
      <c r="OSO117" s="364"/>
      <c r="OSP117" s="364"/>
      <c r="OSQ117" s="364"/>
      <c r="OSR117" s="364"/>
      <c r="OSS117" s="364"/>
      <c r="OST117" s="364"/>
      <c r="OSU117" s="364"/>
      <c r="OSV117" s="364"/>
      <c r="OSW117" s="364"/>
      <c r="OSX117" s="364"/>
      <c r="OSY117" s="364"/>
      <c r="OSZ117" s="364"/>
      <c r="OTA117" s="364"/>
      <c r="OTB117" s="364"/>
      <c r="OTC117" s="364"/>
      <c r="OTD117" s="364"/>
      <c r="OTE117" s="364"/>
      <c r="OTF117" s="364"/>
      <c r="OTG117" s="364"/>
      <c r="OTH117" s="364"/>
      <c r="OTI117" s="364"/>
      <c r="OTJ117" s="364"/>
      <c r="OTK117" s="364"/>
      <c r="OTL117" s="364"/>
      <c r="OTM117" s="364"/>
      <c r="OTN117" s="364"/>
      <c r="OTO117" s="364"/>
      <c r="OTP117" s="364"/>
      <c r="OTQ117" s="364"/>
      <c r="OTR117" s="364"/>
      <c r="OTS117" s="364"/>
      <c r="OTT117" s="364"/>
      <c r="OTU117" s="364"/>
      <c r="OTV117" s="364"/>
      <c r="OTW117" s="364"/>
      <c r="OTX117" s="364"/>
      <c r="OTY117" s="364"/>
      <c r="OTZ117" s="364"/>
      <c r="OUA117" s="364"/>
      <c r="OUB117" s="364"/>
      <c r="OUC117" s="364"/>
      <c r="OUD117" s="364"/>
      <c r="OUE117" s="364"/>
      <c r="OUF117" s="364"/>
      <c r="OUG117" s="364"/>
      <c r="OUH117" s="364"/>
      <c r="OUI117" s="364"/>
      <c r="OUJ117" s="364"/>
      <c r="OUK117" s="364"/>
      <c r="OUL117" s="364"/>
      <c r="OUM117" s="364"/>
      <c r="OUN117" s="364"/>
      <c r="OUO117" s="364"/>
      <c r="OUP117" s="364"/>
      <c r="OUQ117" s="364"/>
      <c r="OUR117" s="364"/>
      <c r="OUS117" s="364"/>
      <c r="OUT117" s="364"/>
      <c r="OUU117" s="364"/>
      <c r="OUV117" s="364"/>
      <c r="OUW117" s="364"/>
      <c r="OUX117" s="364"/>
      <c r="OUY117" s="364"/>
      <c r="OUZ117" s="364"/>
      <c r="OVA117" s="364"/>
      <c r="OVB117" s="364"/>
      <c r="OVC117" s="364"/>
      <c r="OVD117" s="364"/>
      <c r="OVE117" s="364"/>
      <c r="OVF117" s="364"/>
      <c r="OVG117" s="364"/>
      <c r="OVH117" s="364"/>
      <c r="OVI117" s="364"/>
      <c r="OVJ117" s="364"/>
      <c r="OVK117" s="364"/>
      <c r="OVL117" s="364"/>
      <c r="OVM117" s="364"/>
      <c r="OVN117" s="364"/>
      <c r="OVO117" s="364"/>
      <c r="OVP117" s="364"/>
      <c r="OVQ117" s="364"/>
      <c r="OVR117" s="364"/>
      <c r="OVS117" s="364"/>
      <c r="OVT117" s="364"/>
      <c r="OVU117" s="364"/>
      <c r="OVV117" s="364"/>
      <c r="OVW117" s="364"/>
      <c r="OVX117" s="364"/>
      <c r="OVY117" s="364"/>
      <c r="OVZ117" s="364"/>
      <c r="OWA117" s="364"/>
      <c r="OWB117" s="364"/>
      <c r="OWC117" s="364"/>
      <c r="OWD117" s="364"/>
      <c r="OWE117" s="364"/>
      <c r="OWF117" s="364"/>
      <c r="OWG117" s="364"/>
      <c r="OWH117" s="364"/>
      <c r="OWI117" s="364"/>
      <c r="OWJ117" s="364"/>
      <c r="OWK117" s="364"/>
      <c r="OWL117" s="364"/>
      <c r="OWM117" s="364"/>
      <c r="OWN117" s="364"/>
      <c r="OWO117" s="364"/>
      <c r="OWP117" s="364"/>
      <c r="OWQ117" s="364"/>
      <c r="OWR117" s="364"/>
      <c r="OWS117" s="364"/>
      <c r="OWT117" s="364"/>
      <c r="OWU117" s="364"/>
      <c r="OWV117" s="364"/>
      <c r="OWW117" s="364"/>
      <c r="OWX117" s="364"/>
      <c r="OWY117" s="364"/>
      <c r="OWZ117" s="364"/>
      <c r="OXA117" s="364"/>
      <c r="OXB117" s="364"/>
      <c r="OXC117" s="364"/>
      <c r="OXD117" s="364"/>
      <c r="OXE117" s="364"/>
      <c r="OXF117" s="364"/>
      <c r="OXG117" s="364"/>
      <c r="OXH117" s="364"/>
      <c r="OXI117" s="364"/>
      <c r="OXJ117" s="364"/>
      <c r="OXK117" s="364"/>
      <c r="OXL117" s="364"/>
      <c r="OXM117" s="364"/>
      <c r="OXN117" s="364"/>
      <c r="OXO117" s="364"/>
      <c r="OXP117" s="364"/>
      <c r="OXQ117" s="364"/>
      <c r="OXR117" s="364"/>
      <c r="OXS117" s="364"/>
      <c r="OXT117" s="364"/>
      <c r="OXU117" s="364"/>
      <c r="OXV117" s="364"/>
      <c r="OXW117" s="364"/>
      <c r="OXX117" s="364"/>
      <c r="OXY117" s="364"/>
      <c r="OXZ117" s="364"/>
      <c r="OYA117" s="364"/>
      <c r="OYB117" s="364"/>
      <c r="OYC117" s="364"/>
      <c r="OYD117" s="364"/>
      <c r="OYE117" s="364"/>
      <c r="OYF117" s="364"/>
      <c r="OYG117" s="364"/>
      <c r="OYH117" s="364"/>
      <c r="OYI117" s="364"/>
      <c r="OYJ117" s="364"/>
      <c r="OYK117" s="364"/>
      <c r="OYL117" s="364"/>
      <c r="OYM117" s="364"/>
      <c r="OYN117" s="364"/>
      <c r="OYO117" s="364"/>
      <c r="OYP117" s="364"/>
      <c r="OYQ117" s="364"/>
      <c r="OYR117" s="364"/>
      <c r="OYS117" s="364"/>
      <c r="OYT117" s="364"/>
      <c r="OYU117" s="364"/>
      <c r="OYV117" s="364"/>
      <c r="OYW117" s="364"/>
      <c r="OYX117" s="364"/>
      <c r="OYY117" s="364"/>
      <c r="OYZ117" s="364"/>
      <c r="OZA117" s="364"/>
      <c r="OZB117" s="364"/>
      <c r="OZC117" s="364"/>
      <c r="OZD117" s="364"/>
      <c r="OZE117" s="364"/>
      <c r="OZF117" s="364"/>
      <c r="OZG117" s="364"/>
      <c r="OZH117" s="364"/>
      <c r="OZI117" s="364"/>
      <c r="OZJ117" s="364"/>
      <c r="OZK117" s="364"/>
      <c r="OZL117" s="364"/>
      <c r="OZM117" s="364"/>
      <c r="OZN117" s="364"/>
      <c r="OZO117" s="364"/>
      <c r="OZP117" s="364"/>
      <c r="OZQ117" s="364"/>
      <c r="OZR117" s="364"/>
      <c r="OZS117" s="364"/>
      <c r="OZT117" s="364"/>
      <c r="OZU117" s="364"/>
      <c r="OZV117" s="364"/>
      <c r="OZW117" s="364"/>
      <c r="OZX117" s="364"/>
      <c r="OZY117" s="364"/>
      <c r="OZZ117" s="364"/>
      <c r="PAA117" s="364"/>
      <c r="PAB117" s="364"/>
      <c r="PAC117" s="364"/>
      <c r="PAD117" s="364"/>
      <c r="PAE117" s="364"/>
      <c r="PAF117" s="364"/>
      <c r="PAG117" s="364"/>
      <c r="PAH117" s="364"/>
      <c r="PAI117" s="364"/>
      <c r="PAJ117" s="364"/>
      <c r="PAK117" s="364"/>
      <c r="PAL117" s="364"/>
      <c r="PAM117" s="364"/>
      <c r="PAN117" s="364"/>
      <c r="PAO117" s="364"/>
      <c r="PAP117" s="364"/>
      <c r="PAQ117" s="364"/>
      <c r="PAR117" s="364"/>
      <c r="PAS117" s="364"/>
      <c r="PAT117" s="364"/>
      <c r="PAU117" s="364"/>
      <c r="PAV117" s="364"/>
      <c r="PAW117" s="364"/>
      <c r="PAX117" s="364"/>
      <c r="PAY117" s="364"/>
      <c r="PAZ117" s="364"/>
      <c r="PBA117" s="364"/>
      <c r="PBB117" s="364"/>
      <c r="PBC117" s="364"/>
      <c r="PBD117" s="364"/>
      <c r="PBE117" s="364"/>
      <c r="PBF117" s="364"/>
      <c r="PBG117" s="364"/>
      <c r="PBH117" s="364"/>
      <c r="PBI117" s="364"/>
      <c r="PBJ117" s="364"/>
      <c r="PBK117" s="364"/>
      <c r="PBL117" s="364"/>
      <c r="PBM117" s="364"/>
      <c r="PBN117" s="364"/>
      <c r="PBO117" s="364"/>
      <c r="PBP117" s="364"/>
      <c r="PBQ117" s="364"/>
      <c r="PBR117" s="364"/>
      <c r="PBS117" s="364"/>
      <c r="PBT117" s="364"/>
      <c r="PBU117" s="364"/>
      <c r="PBV117" s="364"/>
      <c r="PBW117" s="364"/>
      <c r="PBX117" s="364"/>
      <c r="PBY117" s="364"/>
      <c r="PBZ117" s="364"/>
      <c r="PCA117" s="364"/>
      <c r="PCB117" s="364"/>
      <c r="PCC117" s="364"/>
      <c r="PCD117" s="364"/>
      <c r="PCE117" s="364"/>
      <c r="PCF117" s="364"/>
      <c r="PCG117" s="364"/>
      <c r="PCH117" s="364"/>
      <c r="PCI117" s="364"/>
      <c r="PCJ117" s="364"/>
      <c r="PCK117" s="364"/>
      <c r="PCL117" s="364"/>
      <c r="PCM117" s="364"/>
      <c r="PCN117" s="364"/>
      <c r="PCO117" s="364"/>
      <c r="PCP117" s="364"/>
      <c r="PCQ117" s="364"/>
      <c r="PCR117" s="364"/>
      <c r="PCS117" s="364"/>
      <c r="PCT117" s="364"/>
      <c r="PCU117" s="364"/>
      <c r="PCV117" s="364"/>
      <c r="PCW117" s="364"/>
      <c r="PCX117" s="364"/>
      <c r="PCY117" s="364"/>
      <c r="PCZ117" s="364"/>
      <c r="PDA117" s="364"/>
      <c r="PDB117" s="364"/>
      <c r="PDC117" s="364"/>
      <c r="PDD117" s="364"/>
      <c r="PDE117" s="364"/>
      <c r="PDF117" s="364"/>
      <c r="PDG117" s="364"/>
      <c r="PDH117" s="364"/>
      <c r="PDI117" s="364"/>
      <c r="PDJ117" s="364"/>
      <c r="PDK117" s="364"/>
      <c r="PDL117" s="364"/>
      <c r="PDM117" s="364"/>
      <c r="PDN117" s="364"/>
      <c r="PDO117" s="364"/>
      <c r="PDP117" s="364"/>
      <c r="PDQ117" s="364"/>
      <c r="PDR117" s="364"/>
      <c r="PDS117" s="364"/>
      <c r="PDT117" s="364"/>
      <c r="PDU117" s="364"/>
      <c r="PDV117" s="364"/>
      <c r="PDW117" s="364"/>
      <c r="PDX117" s="364"/>
      <c r="PDY117" s="364"/>
      <c r="PDZ117" s="364"/>
      <c r="PEA117" s="364"/>
      <c r="PEB117" s="364"/>
      <c r="PEC117" s="364"/>
      <c r="PED117" s="364"/>
      <c r="PEE117" s="364"/>
      <c r="PEF117" s="364"/>
      <c r="PEG117" s="364"/>
      <c r="PEH117" s="364"/>
      <c r="PEI117" s="364"/>
      <c r="PEJ117" s="364"/>
      <c r="PEK117" s="364"/>
      <c r="PEL117" s="364"/>
      <c r="PEM117" s="364"/>
      <c r="PEN117" s="364"/>
      <c r="PEO117" s="364"/>
      <c r="PEP117" s="364"/>
      <c r="PEQ117" s="364"/>
      <c r="PER117" s="364"/>
      <c r="PES117" s="364"/>
      <c r="PET117" s="364"/>
      <c r="PEU117" s="364"/>
      <c r="PEV117" s="364"/>
      <c r="PEW117" s="364"/>
      <c r="PEX117" s="364"/>
      <c r="PEY117" s="364"/>
      <c r="PEZ117" s="364"/>
      <c r="PFA117" s="364"/>
      <c r="PFB117" s="364"/>
      <c r="PFC117" s="364"/>
      <c r="PFD117" s="364"/>
      <c r="PFE117" s="364"/>
      <c r="PFF117" s="364"/>
      <c r="PFG117" s="364"/>
      <c r="PFH117" s="364"/>
      <c r="PFI117" s="364"/>
      <c r="PFJ117" s="364"/>
      <c r="PFK117" s="364"/>
      <c r="PFL117" s="364"/>
      <c r="PFM117" s="364"/>
      <c r="PFN117" s="364"/>
      <c r="PFO117" s="364"/>
      <c r="PFP117" s="364"/>
      <c r="PFQ117" s="364"/>
      <c r="PFR117" s="364"/>
      <c r="PFS117" s="364"/>
      <c r="PFT117" s="364"/>
      <c r="PFU117" s="364"/>
      <c r="PFV117" s="364"/>
      <c r="PFW117" s="364"/>
      <c r="PFX117" s="364"/>
      <c r="PFY117" s="364"/>
      <c r="PFZ117" s="364"/>
      <c r="PGA117" s="364"/>
      <c r="PGB117" s="364"/>
      <c r="PGC117" s="364"/>
      <c r="PGD117" s="364"/>
      <c r="PGE117" s="364"/>
      <c r="PGF117" s="364"/>
      <c r="PGG117" s="364"/>
      <c r="PGH117" s="364"/>
      <c r="PGI117" s="364"/>
      <c r="PGJ117" s="364"/>
      <c r="PGK117" s="364"/>
      <c r="PGL117" s="364"/>
      <c r="PGM117" s="364"/>
      <c r="PGN117" s="364"/>
      <c r="PGO117" s="364"/>
      <c r="PGP117" s="364"/>
      <c r="PGQ117" s="364"/>
      <c r="PGR117" s="364"/>
      <c r="PGS117" s="364"/>
      <c r="PGT117" s="364"/>
      <c r="PGU117" s="364"/>
      <c r="PGV117" s="364"/>
      <c r="PGW117" s="364"/>
      <c r="PGX117" s="364"/>
      <c r="PGY117" s="364"/>
      <c r="PGZ117" s="364"/>
      <c r="PHA117" s="364"/>
      <c r="PHB117" s="364"/>
      <c r="PHC117" s="364"/>
      <c r="PHD117" s="364"/>
      <c r="PHE117" s="364"/>
      <c r="PHF117" s="364"/>
      <c r="PHG117" s="364"/>
      <c r="PHH117" s="364"/>
      <c r="PHI117" s="364"/>
      <c r="PHJ117" s="364"/>
      <c r="PHK117" s="364"/>
      <c r="PHL117" s="364"/>
      <c r="PHM117" s="364"/>
      <c r="PHN117" s="364"/>
      <c r="PHO117" s="364"/>
      <c r="PHP117" s="364"/>
      <c r="PHQ117" s="364"/>
      <c r="PHR117" s="364"/>
      <c r="PHS117" s="364"/>
      <c r="PHT117" s="364"/>
      <c r="PHU117" s="364"/>
      <c r="PHV117" s="364"/>
      <c r="PHW117" s="364"/>
      <c r="PHX117" s="364"/>
      <c r="PHY117" s="364"/>
      <c r="PHZ117" s="364"/>
      <c r="PIA117" s="364"/>
      <c r="PIB117" s="364"/>
      <c r="PIC117" s="364"/>
      <c r="PID117" s="364"/>
      <c r="PIE117" s="364"/>
      <c r="PIF117" s="364"/>
      <c r="PIG117" s="364"/>
      <c r="PIH117" s="364"/>
      <c r="PII117" s="364"/>
      <c r="PIJ117" s="364"/>
      <c r="PIK117" s="364"/>
      <c r="PIL117" s="364"/>
      <c r="PIM117" s="364"/>
      <c r="PIN117" s="364"/>
      <c r="PIO117" s="364"/>
      <c r="PIP117" s="364"/>
      <c r="PIQ117" s="364"/>
      <c r="PIR117" s="364"/>
      <c r="PIS117" s="364"/>
      <c r="PIT117" s="364"/>
      <c r="PIU117" s="364"/>
      <c r="PIV117" s="364"/>
      <c r="PIW117" s="364"/>
      <c r="PIX117" s="364"/>
      <c r="PIY117" s="364"/>
      <c r="PIZ117" s="364"/>
      <c r="PJA117" s="364"/>
      <c r="PJB117" s="364"/>
      <c r="PJC117" s="364"/>
      <c r="PJD117" s="364"/>
      <c r="PJE117" s="364"/>
      <c r="PJF117" s="364"/>
      <c r="PJG117" s="364"/>
      <c r="PJH117" s="364"/>
      <c r="PJI117" s="364"/>
      <c r="PJJ117" s="364"/>
      <c r="PJK117" s="364"/>
      <c r="PJL117" s="364"/>
      <c r="PJM117" s="364"/>
      <c r="PJN117" s="364"/>
      <c r="PJO117" s="364"/>
      <c r="PJP117" s="364"/>
      <c r="PJQ117" s="364"/>
      <c r="PJR117" s="364"/>
      <c r="PJS117" s="364"/>
      <c r="PJT117" s="364"/>
      <c r="PJU117" s="364"/>
      <c r="PJV117" s="364"/>
      <c r="PJW117" s="364"/>
      <c r="PJX117" s="364"/>
      <c r="PJY117" s="364"/>
      <c r="PJZ117" s="364"/>
      <c r="PKA117" s="364"/>
      <c r="PKB117" s="364"/>
      <c r="PKC117" s="364"/>
      <c r="PKD117" s="364"/>
      <c r="PKE117" s="364"/>
      <c r="PKF117" s="364"/>
      <c r="PKG117" s="364"/>
      <c r="PKH117" s="364"/>
      <c r="PKI117" s="364"/>
      <c r="PKJ117" s="364"/>
      <c r="PKK117" s="364"/>
      <c r="PKL117" s="364"/>
      <c r="PKM117" s="364"/>
      <c r="PKN117" s="364"/>
      <c r="PKO117" s="364"/>
      <c r="PKP117" s="364"/>
      <c r="PKQ117" s="364"/>
      <c r="PKR117" s="364"/>
      <c r="PKS117" s="364"/>
      <c r="PKT117" s="364"/>
      <c r="PKU117" s="364"/>
      <c r="PKV117" s="364"/>
      <c r="PKW117" s="364"/>
      <c r="PKX117" s="364"/>
      <c r="PKY117" s="364"/>
      <c r="PKZ117" s="364"/>
      <c r="PLA117" s="364"/>
      <c r="PLB117" s="364"/>
      <c r="PLC117" s="364"/>
      <c r="PLD117" s="364"/>
      <c r="PLE117" s="364"/>
      <c r="PLF117" s="364"/>
      <c r="PLG117" s="364"/>
      <c r="PLH117" s="364"/>
      <c r="PLI117" s="364"/>
      <c r="PLJ117" s="364"/>
      <c r="PLK117" s="364"/>
      <c r="PLL117" s="364"/>
      <c r="PLM117" s="364"/>
      <c r="PLN117" s="364"/>
      <c r="PLO117" s="364"/>
      <c r="PLP117" s="364"/>
      <c r="PLQ117" s="364"/>
      <c r="PLR117" s="364"/>
      <c r="PLS117" s="364"/>
      <c r="PLT117" s="364"/>
      <c r="PLU117" s="364"/>
      <c r="PLV117" s="364"/>
      <c r="PLW117" s="364"/>
      <c r="PLX117" s="364"/>
      <c r="PLY117" s="364"/>
      <c r="PLZ117" s="364"/>
      <c r="PMA117" s="364"/>
      <c r="PMB117" s="364"/>
      <c r="PMC117" s="364"/>
      <c r="PMD117" s="364"/>
      <c r="PME117" s="364"/>
      <c r="PMF117" s="364"/>
      <c r="PMG117" s="364"/>
      <c r="PMH117" s="364"/>
      <c r="PMI117" s="364"/>
      <c r="PMJ117" s="364"/>
      <c r="PMK117" s="364"/>
      <c r="PML117" s="364"/>
      <c r="PMM117" s="364"/>
      <c r="PMN117" s="364"/>
      <c r="PMO117" s="364"/>
      <c r="PMP117" s="364"/>
      <c r="PMQ117" s="364"/>
      <c r="PMR117" s="364"/>
      <c r="PMS117" s="364"/>
      <c r="PMT117" s="364"/>
      <c r="PMU117" s="364"/>
      <c r="PMV117" s="364"/>
      <c r="PMW117" s="364"/>
      <c r="PMX117" s="364"/>
      <c r="PMY117" s="364"/>
      <c r="PMZ117" s="364"/>
      <c r="PNA117" s="364"/>
      <c r="PNB117" s="364"/>
      <c r="PNC117" s="364"/>
      <c r="PND117" s="364"/>
      <c r="PNE117" s="364"/>
      <c r="PNF117" s="364"/>
      <c r="PNG117" s="364"/>
      <c r="PNH117" s="364"/>
      <c r="PNI117" s="364"/>
      <c r="PNJ117" s="364"/>
      <c r="PNK117" s="364"/>
      <c r="PNL117" s="364"/>
      <c r="PNM117" s="364"/>
      <c r="PNN117" s="364"/>
      <c r="PNO117" s="364"/>
      <c r="PNP117" s="364"/>
      <c r="PNQ117" s="364"/>
      <c r="PNR117" s="364"/>
      <c r="PNS117" s="364"/>
      <c r="PNT117" s="364"/>
      <c r="PNU117" s="364"/>
      <c r="PNV117" s="364"/>
      <c r="PNW117" s="364"/>
      <c r="PNX117" s="364"/>
      <c r="PNY117" s="364"/>
      <c r="PNZ117" s="364"/>
      <c r="POA117" s="364"/>
      <c r="POB117" s="364"/>
      <c r="POC117" s="364"/>
      <c r="POD117" s="364"/>
      <c r="POE117" s="364"/>
      <c r="POF117" s="364"/>
      <c r="POG117" s="364"/>
      <c r="POH117" s="364"/>
      <c r="POI117" s="364"/>
      <c r="POJ117" s="364"/>
      <c r="POK117" s="364"/>
      <c r="POL117" s="364"/>
      <c r="POM117" s="364"/>
      <c r="PON117" s="364"/>
      <c r="POO117" s="364"/>
      <c r="POP117" s="364"/>
      <c r="POQ117" s="364"/>
      <c r="POR117" s="364"/>
      <c r="POS117" s="364"/>
      <c r="POT117" s="364"/>
      <c r="POU117" s="364"/>
      <c r="POV117" s="364"/>
      <c r="POW117" s="364"/>
      <c r="POX117" s="364"/>
      <c r="POY117" s="364"/>
      <c r="POZ117" s="364"/>
      <c r="PPA117" s="364"/>
      <c r="PPB117" s="364"/>
      <c r="PPC117" s="364"/>
      <c r="PPD117" s="364"/>
      <c r="PPE117" s="364"/>
      <c r="PPF117" s="364"/>
      <c r="PPG117" s="364"/>
      <c r="PPH117" s="364"/>
      <c r="PPI117" s="364"/>
      <c r="PPJ117" s="364"/>
      <c r="PPK117" s="364"/>
      <c r="PPL117" s="364"/>
      <c r="PPM117" s="364"/>
      <c r="PPN117" s="364"/>
      <c r="PPO117" s="364"/>
      <c r="PPP117" s="364"/>
      <c r="PPQ117" s="364"/>
      <c r="PPR117" s="364"/>
      <c r="PPS117" s="364"/>
      <c r="PPT117" s="364"/>
      <c r="PPU117" s="364"/>
      <c r="PPV117" s="364"/>
      <c r="PPW117" s="364"/>
      <c r="PPX117" s="364"/>
      <c r="PPY117" s="364"/>
      <c r="PPZ117" s="364"/>
      <c r="PQA117" s="364"/>
      <c r="PQB117" s="364"/>
      <c r="PQC117" s="364"/>
      <c r="PQD117" s="364"/>
      <c r="PQE117" s="364"/>
      <c r="PQF117" s="364"/>
      <c r="PQG117" s="364"/>
      <c r="PQH117" s="364"/>
      <c r="PQI117" s="364"/>
      <c r="PQJ117" s="364"/>
      <c r="PQK117" s="364"/>
      <c r="PQL117" s="364"/>
      <c r="PQM117" s="364"/>
      <c r="PQN117" s="364"/>
      <c r="PQO117" s="364"/>
      <c r="PQP117" s="364"/>
      <c r="PQQ117" s="364"/>
      <c r="PQR117" s="364"/>
      <c r="PQS117" s="364"/>
      <c r="PQT117" s="364"/>
      <c r="PQU117" s="364"/>
      <c r="PQV117" s="364"/>
      <c r="PQW117" s="364"/>
      <c r="PQX117" s="364"/>
      <c r="PQY117" s="364"/>
      <c r="PQZ117" s="364"/>
      <c r="PRA117" s="364"/>
      <c r="PRB117" s="364"/>
      <c r="PRC117" s="364"/>
      <c r="PRD117" s="364"/>
      <c r="PRE117" s="364"/>
      <c r="PRF117" s="364"/>
      <c r="PRG117" s="364"/>
      <c r="PRH117" s="364"/>
      <c r="PRI117" s="364"/>
      <c r="PRJ117" s="364"/>
      <c r="PRK117" s="364"/>
      <c r="PRL117" s="364"/>
      <c r="PRM117" s="364"/>
      <c r="PRN117" s="364"/>
      <c r="PRO117" s="364"/>
      <c r="PRP117" s="364"/>
      <c r="PRQ117" s="364"/>
      <c r="PRR117" s="364"/>
      <c r="PRS117" s="364"/>
      <c r="PRT117" s="364"/>
      <c r="PRU117" s="364"/>
      <c r="PRV117" s="364"/>
      <c r="PRW117" s="364"/>
      <c r="PRX117" s="364"/>
      <c r="PRY117" s="364"/>
      <c r="PRZ117" s="364"/>
      <c r="PSA117" s="364"/>
      <c r="PSB117" s="364"/>
      <c r="PSC117" s="364"/>
      <c r="PSD117" s="364"/>
      <c r="PSE117" s="364"/>
      <c r="PSF117" s="364"/>
      <c r="PSG117" s="364"/>
      <c r="PSH117" s="364"/>
      <c r="PSI117" s="364"/>
      <c r="PSJ117" s="364"/>
      <c r="PSK117" s="364"/>
      <c r="PSL117" s="364"/>
      <c r="PSM117" s="364"/>
      <c r="PSN117" s="364"/>
      <c r="PSO117" s="364"/>
      <c r="PSP117" s="364"/>
      <c r="PSQ117" s="364"/>
      <c r="PSR117" s="364"/>
      <c r="PSS117" s="364"/>
      <c r="PST117" s="364"/>
      <c r="PSU117" s="364"/>
      <c r="PSV117" s="364"/>
      <c r="PSW117" s="364"/>
      <c r="PSX117" s="364"/>
      <c r="PSY117" s="364"/>
      <c r="PSZ117" s="364"/>
      <c r="PTA117" s="364"/>
      <c r="PTB117" s="364"/>
      <c r="PTC117" s="364"/>
      <c r="PTD117" s="364"/>
      <c r="PTE117" s="364"/>
      <c r="PTF117" s="364"/>
      <c r="PTG117" s="364"/>
      <c r="PTH117" s="364"/>
      <c r="PTI117" s="364"/>
      <c r="PTJ117" s="364"/>
      <c r="PTK117" s="364"/>
      <c r="PTL117" s="364"/>
      <c r="PTM117" s="364"/>
      <c r="PTN117" s="364"/>
      <c r="PTO117" s="364"/>
      <c r="PTP117" s="364"/>
      <c r="PTQ117" s="364"/>
      <c r="PTR117" s="364"/>
      <c r="PTS117" s="364"/>
      <c r="PTT117" s="364"/>
      <c r="PTU117" s="364"/>
      <c r="PTV117" s="364"/>
      <c r="PTW117" s="364"/>
      <c r="PTX117" s="364"/>
      <c r="PTY117" s="364"/>
      <c r="PTZ117" s="364"/>
      <c r="PUA117" s="364"/>
      <c r="PUB117" s="364"/>
      <c r="PUC117" s="364"/>
      <c r="PUD117" s="364"/>
      <c r="PUE117" s="364"/>
      <c r="PUF117" s="364"/>
      <c r="PUG117" s="364"/>
      <c r="PUH117" s="364"/>
      <c r="PUI117" s="364"/>
      <c r="PUJ117" s="364"/>
      <c r="PUK117" s="364"/>
      <c r="PUL117" s="364"/>
      <c r="PUM117" s="364"/>
      <c r="PUN117" s="364"/>
      <c r="PUO117" s="364"/>
      <c r="PUP117" s="364"/>
      <c r="PUQ117" s="364"/>
      <c r="PUR117" s="364"/>
      <c r="PUS117" s="364"/>
      <c r="PUT117" s="364"/>
      <c r="PUU117" s="364"/>
      <c r="PUV117" s="364"/>
      <c r="PUW117" s="364"/>
      <c r="PUX117" s="364"/>
      <c r="PUY117" s="364"/>
      <c r="PUZ117" s="364"/>
      <c r="PVA117" s="364"/>
      <c r="PVB117" s="364"/>
      <c r="PVC117" s="364"/>
      <c r="PVD117" s="364"/>
      <c r="PVE117" s="364"/>
      <c r="PVF117" s="364"/>
      <c r="PVG117" s="364"/>
      <c r="PVH117" s="364"/>
      <c r="PVI117" s="364"/>
      <c r="PVJ117" s="364"/>
      <c r="PVK117" s="364"/>
      <c r="PVL117" s="364"/>
      <c r="PVM117" s="364"/>
      <c r="PVN117" s="364"/>
      <c r="PVO117" s="364"/>
      <c r="PVP117" s="364"/>
      <c r="PVQ117" s="364"/>
      <c r="PVR117" s="364"/>
      <c r="PVS117" s="364"/>
      <c r="PVT117" s="364"/>
      <c r="PVU117" s="364"/>
      <c r="PVV117" s="364"/>
      <c r="PVW117" s="364"/>
      <c r="PVX117" s="364"/>
      <c r="PVY117" s="364"/>
      <c r="PVZ117" s="364"/>
      <c r="PWA117" s="364"/>
      <c r="PWB117" s="364"/>
      <c r="PWC117" s="364"/>
      <c r="PWD117" s="364"/>
      <c r="PWE117" s="364"/>
      <c r="PWF117" s="364"/>
      <c r="PWG117" s="364"/>
      <c r="PWH117" s="364"/>
      <c r="PWI117" s="364"/>
      <c r="PWJ117" s="364"/>
      <c r="PWK117" s="364"/>
      <c r="PWL117" s="364"/>
      <c r="PWM117" s="364"/>
      <c r="PWN117" s="364"/>
      <c r="PWO117" s="364"/>
      <c r="PWP117" s="364"/>
      <c r="PWQ117" s="364"/>
      <c r="PWR117" s="364"/>
      <c r="PWS117" s="364"/>
      <c r="PWT117" s="364"/>
      <c r="PWU117" s="364"/>
      <c r="PWV117" s="364"/>
      <c r="PWW117" s="364"/>
      <c r="PWX117" s="364"/>
      <c r="PWY117" s="364"/>
      <c r="PWZ117" s="364"/>
      <c r="PXA117" s="364"/>
      <c r="PXB117" s="364"/>
      <c r="PXC117" s="364"/>
      <c r="PXD117" s="364"/>
      <c r="PXE117" s="364"/>
      <c r="PXF117" s="364"/>
      <c r="PXG117" s="364"/>
      <c r="PXH117" s="364"/>
      <c r="PXI117" s="364"/>
      <c r="PXJ117" s="364"/>
      <c r="PXK117" s="364"/>
      <c r="PXL117" s="364"/>
      <c r="PXM117" s="364"/>
      <c r="PXN117" s="364"/>
      <c r="PXO117" s="364"/>
      <c r="PXP117" s="364"/>
      <c r="PXQ117" s="364"/>
      <c r="PXR117" s="364"/>
      <c r="PXS117" s="364"/>
      <c r="PXT117" s="364"/>
      <c r="PXU117" s="364"/>
      <c r="PXV117" s="364"/>
      <c r="PXW117" s="364"/>
      <c r="PXX117" s="364"/>
      <c r="PXY117" s="364"/>
      <c r="PXZ117" s="364"/>
      <c r="PYA117" s="364"/>
      <c r="PYB117" s="364"/>
      <c r="PYC117" s="364"/>
      <c r="PYD117" s="364"/>
      <c r="PYE117" s="364"/>
      <c r="PYF117" s="364"/>
      <c r="PYG117" s="364"/>
      <c r="PYH117" s="364"/>
      <c r="PYI117" s="364"/>
      <c r="PYJ117" s="364"/>
      <c r="PYK117" s="364"/>
      <c r="PYL117" s="364"/>
      <c r="PYM117" s="364"/>
      <c r="PYN117" s="364"/>
      <c r="PYO117" s="364"/>
      <c r="PYP117" s="364"/>
      <c r="PYQ117" s="364"/>
      <c r="PYR117" s="364"/>
      <c r="PYS117" s="364"/>
      <c r="PYT117" s="364"/>
      <c r="PYU117" s="364"/>
      <c r="PYV117" s="364"/>
      <c r="PYW117" s="364"/>
      <c r="PYX117" s="364"/>
      <c r="PYY117" s="364"/>
      <c r="PYZ117" s="364"/>
      <c r="PZA117" s="364"/>
      <c r="PZB117" s="364"/>
      <c r="PZC117" s="364"/>
      <c r="PZD117" s="364"/>
      <c r="PZE117" s="364"/>
      <c r="PZF117" s="364"/>
      <c r="PZG117" s="364"/>
      <c r="PZH117" s="364"/>
      <c r="PZI117" s="364"/>
      <c r="PZJ117" s="364"/>
      <c r="PZK117" s="364"/>
      <c r="PZL117" s="364"/>
      <c r="PZM117" s="364"/>
      <c r="PZN117" s="364"/>
      <c r="PZO117" s="364"/>
      <c r="PZP117" s="364"/>
      <c r="PZQ117" s="364"/>
      <c r="PZR117" s="364"/>
      <c r="PZS117" s="364"/>
      <c r="PZT117" s="364"/>
      <c r="PZU117" s="364"/>
      <c r="PZV117" s="364"/>
      <c r="PZW117" s="364"/>
      <c r="PZX117" s="364"/>
      <c r="PZY117" s="364"/>
      <c r="PZZ117" s="364"/>
      <c r="QAA117" s="364"/>
      <c r="QAB117" s="364"/>
      <c r="QAC117" s="364"/>
      <c r="QAD117" s="364"/>
      <c r="QAE117" s="364"/>
      <c r="QAF117" s="364"/>
      <c r="QAG117" s="364"/>
      <c r="QAH117" s="364"/>
      <c r="QAI117" s="364"/>
      <c r="QAJ117" s="364"/>
      <c r="QAK117" s="364"/>
      <c r="QAL117" s="364"/>
      <c r="QAM117" s="364"/>
      <c r="QAN117" s="364"/>
      <c r="QAO117" s="364"/>
      <c r="QAP117" s="364"/>
      <c r="QAQ117" s="364"/>
      <c r="QAR117" s="364"/>
      <c r="QAS117" s="364"/>
      <c r="QAT117" s="364"/>
      <c r="QAU117" s="364"/>
      <c r="QAV117" s="364"/>
      <c r="QAW117" s="364"/>
      <c r="QAX117" s="364"/>
      <c r="QAY117" s="364"/>
      <c r="QAZ117" s="364"/>
      <c r="QBA117" s="364"/>
      <c r="QBB117" s="364"/>
      <c r="QBC117" s="364"/>
      <c r="QBD117" s="364"/>
      <c r="QBE117" s="364"/>
      <c r="QBF117" s="364"/>
      <c r="QBG117" s="364"/>
      <c r="QBH117" s="364"/>
      <c r="QBI117" s="364"/>
      <c r="QBJ117" s="364"/>
      <c r="QBK117" s="364"/>
      <c r="QBL117" s="364"/>
      <c r="QBM117" s="364"/>
      <c r="QBN117" s="364"/>
      <c r="QBO117" s="364"/>
      <c r="QBP117" s="364"/>
      <c r="QBQ117" s="364"/>
      <c r="QBR117" s="364"/>
      <c r="QBS117" s="364"/>
      <c r="QBT117" s="364"/>
      <c r="QBU117" s="364"/>
      <c r="QBV117" s="364"/>
      <c r="QBW117" s="364"/>
      <c r="QBX117" s="364"/>
      <c r="QBY117" s="364"/>
      <c r="QBZ117" s="364"/>
      <c r="QCA117" s="364"/>
      <c r="QCB117" s="364"/>
      <c r="QCC117" s="364"/>
      <c r="QCD117" s="364"/>
      <c r="QCE117" s="364"/>
      <c r="QCF117" s="364"/>
      <c r="QCG117" s="364"/>
      <c r="QCH117" s="364"/>
      <c r="QCI117" s="364"/>
      <c r="QCJ117" s="364"/>
      <c r="QCK117" s="364"/>
      <c r="QCL117" s="364"/>
      <c r="QCM117" s="364"/>
      <c r="QCN117" s="364"/>
      <c r="QCO117" s="364"/>
      <c r="QCP117" s="364"/>
      <c r="QCQ117" s="364"/>
      <c r="QCR117" s="364"/>
      <c r="QCS117" s="364"/>
      <c r="QCT117" s="364"/>
      <c r="QCU117" s="364"/>
      <c r="QCV117" s="364"/>
      <c r="QCW117" s="364"/>
      <c r="QCX117" s="364"/>
      <c r="QCY117" s="364"/>
      <c r="QCZ117" s="364"/>
      <c r="QDA117" s="364"/>
      <c r="QDB117" s="364"/>
      <c r="QDC117" s="364"/>
      <c r="QDD117" s="364"/>
      <c r="QDE117" s="364"/>
      <c r="QDF117" s="364"/>
      <c r="QDG117" s="364"/>
      <c r="QDH117" s="364"/>
      <c r="QDI117" s="364"/>
      <c r="QDJ117" s="364"/>
      <c r="QDK117" s="364"/>
      <c r="QDL117" s="364"/>
      <c r="QDM117" s="364"/>
      <c r="QDN117" s="364"/>
      <c r="QDO117" s="364"/>
      <c r="QDP117" s="364"/>
      <c r="QDQ117" s="364"/>
      <c r="QDR117" s="364"/>
      <c r="QDS117" s="364"/>
      <c r="QDT117" s="364"/>
      <c r="QDU117" s="364"/>
      <c r="QDV117" s="364"/>
      <c r="QDW117" s="364"/>
      <c r="QDX117" s="364"/>
      <c r="QDY117" s="364"/>
      <c r="QDZ117" s="364"/>
      <c r="QEA117" s="364"/>
      <c r="QEB117" s="364"/>
      <c r="QEC117" s="364"/>
      <c r="QED117" s="364"/>
      <c r="QEE117" s="364"/>
      <c r="QEF117" s="364"/>
      <c r="QEG117" s="364"/>
      <c r="QEH117" s="364"/>
      <c r="QEI117" s="364"/>
      <c r="QEJ117" s="364"/>
      <c r="QEK117" s="364"/>
      <c r="QEL117" s="364"/>
      <c r="QEM117" s="364"/>
      <c r="QEN117" s="364"/>
      <c r="QEO117" s="364"/>
      <c r="QEP117" s="364"/>
      <c r="QEQ117" s="364"/>
      <c r="QER117" s="364"/>
      <c r="QES117" s="364"/>
      <c r="QET117" s="364"/>
      <c r="QEU117" s="364"/>
      <c r="QEV117" s="364"/>
      <c r="QEW117" s="364"/>
      <c r="QEX117" s="364"/>
      <c r="QEY117" s="364"/>
      <c r="QEZ117" s="364"/>
      <c r="QFA117" s="364"/>
      <c r="QFB117" s="364"/>
      <c r="QFC117" s="364"/>
      <c r="QFD117" s="364"/>
      <c r="QFE117" s="364"/>
      <c r="QFF117" s="364"/>
      <c r="QFG117" s="364"/>
      <c r="QFH117" s="364"/>
      <c r="QFI117" s="364"/>
      <c r="QFJ117" s="364"/>
      <c r="QFK117" s="364"/>
      <c r="QFL117" s="364"/>
      <c r="QFM117" s="364"/>
      <c r="QFN117" s="364"/>
      <c r="QFO117" s="364"/>
      <c r="QFP117" s="364"/>
      <c r="QFQ117" s="364"/>
      <c r="QFR117" s="364"/>
      <c r="QFS117" s="364"/>
      <c r="QFT117" s="364"/>
      <c r="QFU117" s="364"/>
      <c r="QFV117" s="364"/>
      <c r="QFW117" s="364"/>
      <c r="QFX117" s="364"/>
      <c r="QFY117" s="364"/>
      <c r="QFZ117" s="364"/>
      <c r="QGA117" s="364"/>
      <c r="QGB117" s="364"/>
      <c r="QGC117" s="364"/>
      <c r="QGD117" s="364"/>
      <c r="QGE117" s="364"/>
      <c r="QGF117" s="364"/>
      <c r="QGG117" s="364"/>
      <c r="QGH117" s="364"/>
      <c r="QGI117" s="364"/>
      <c r="QGJ117" s="364"/>
      <c r="QGK117" s="364"/>
      <c r="QGL117" s="364"/>
      <c r="QGM117" s="364"/>
      <c r="QGN117" s="364"/>
      <c r="QGO117" s="364"/>
      <c r="QGP117" s="364"/>
      <c r="QGQ117" s="364"/>
      <c r="QGR117" s="364"/>
      <c r="QGS117" s="364"/>
      <c r="QGT117" s="364"/>
      <c r="QGU117" s="364"/>
      <c r="QGV117" s="364"/>
      <c r="QGW117" s="364"/>
      <c r="QGX117" s="364"/>
      <c r="QGY117" s="364"/>
      <c r="QGZ117" s="364"/>
      <c r="QHA117" s="364"/>
      <c r="QHB117" s="364"/>
      <c r="QHC117" s="364"/>
      <c r="QHD117" s="364"/>
      <c r="QHE117" s="364"/>
      <c r="QHF117" s="364"/>
      <c r="QHG117" s="364"/>
      <c r="QHH117" s="364"/>
      <c r="QHI117" s="364"/>
      <c r="QHJ117" s="364"/>
      <c r="QHK117" s="364"/>
      <c r="QHL117" s="364"/>
      <c r="QHM117" s="364"/>
      <c r="QHN117" s="364"/>
      <c r="QHO117" s="364"/>
      <c r="QHP117" s="364"/>
      <c r="QHQ117" s="364"/>
      <c r="QHR117" s="364"/>
      <c r="QHS117" s="364"/>
      <c r="QHT117" s="364"/>
      <c r="QHU117" s="364"/>
      <c r="QHV117" s="364"/>
      <c r="QHW117" s="364"/>
      <c r="QHX117" s="364"/>
      <c r="QHY117" s="364"/>
      <c r="QHZ117" s="364"/>
      <c r="QIA117" s="364"/>
      <c r="QIB117" s="364"/>
      <c r="QIC117" s="364"/>
      <c r="QID117" s="364"/>
      <c r="QIE117" s="364"/>
      <c r="QIF117" s="364"/>
      <c r="QIG117" s="364"/>
      <c r="QIH117" s="364"/>
      <c r="QII117" s="364"/>
      <c r="QIJ117" s="364"/>
      <c r="QIK117" s="364"/>
      <c r="QIL117" s="364"/>
      <c r="QIM117" s="364"/>
      <c r="QIN117" s="364"/>
      <c r="QIO117" s="364"/>
      <c r="QIP117" s="364"/>
      <c r="QIQ117" s="364"/>
      <c r="QIR117" s="364"/>
      <c r="QIS117" s="364"/>
      <c r="QIT117" s="364"/>
      <c r="QIU117" s="364"/>
      <c r="QIV117" s="364"/>
      <c r="QIW117" s="364"/>
      <c r="QIX117" s="364"/>
      <c r="QIY117" s="364"/>
      <c r="QIZ117" s="364"/>
      <c r="QJA117" s="364"/>
      <c r="QJB117" s="364"/>
      <c r="QJC117" s="364"/>
      <c r="QJD117" s="364"/>
      <c r="QJE117" s="364"/>
      <c r="QJF117" s="364"/>
      <c r="QJG117" s="364"/>
      <c r="QJH117" s="364"/>
      <c r="QJI117" s="364"/>
      <c r="QJJ117" s="364"/>
      <c r="QJK117" s="364"/>
      <c r="QJL117" s="364"/>
      <c r="QJM117" s="364"/>
      <c r="QJN117" s="364"/>
      <c r="QJO117" s="364"/>
      <c r="QJP117" s="364"/>
      <c r="QJQ117" s="364"/>
      <c r="QJR117" s="364"/>
      <c r="QJS117" s="364"/>
      <c r="QJT117" s="364"/>
      <c r="QJU117" s="364"/>
      <c r="QJV117" s="364"/>
      <c r="QJW117" s="364"/>
      <c r="QJX117" s="364"/>
      <c r="QJY117" s="364"/>
      <c r="QJZ117" s="364"/>
      <c r="QKA117" s="364"/>
      <c r="QKB117" s="364"/>
      <c r="QKC117" s="364"/>
      <c r="QKD117" s="364"/>
      <c r="QKE117" s="364"/>
      <c r="QKF117" s="364"/>
      <c r="QKG117" s="364"/>
      <c r="QKH117" s="364"/>
      <c r="QKI117" s="364"/>
      <c r="QKJ117" s="364"/>
      <c r="QKK117" s="364"/>
      <c r="QKL117" s="364"/>
      <c r="QKM117" s="364"/>
      <c r="QKN117" s="364"/>
      <c r="QKO117" s="364"/>
      <c r="QKP117" s="364"/>
      <c r="QKQ117" s="364"/>
      <c r="QKR117" s="364"/>
      <c r="QKS117" s="364"/>
      <c r="QKT117" s="364"/>
      <c r="QKU117" s="364"/>
      <c r="QKV117" s="364"/>
      <c r="QKW117" s="364"/>
      <c r="QKX117" s="364"/>
      <c r="QKY117" s="364"/>
      <c r="QKZ117" s="364"/>
      <c r="QLA117" s="364"/>
      <c r="QLB117" s="364"/>
      <c r="QLC117" s="364"/>
      <c r="QLD117" s="364"/>
      <c r="QLE117" s="364"/>
      <c r="QLF117" s="364"/>
      <c r="QLG117" s="364"/>
      <c r="QLH117" s="364"/>
      <c r="QLI117" s="364"/>
      <c r="QLJ117" s="364"/>
      <c r="QLK117" s="364"/>
      <c r="QLL117" s="364"/>
      <c r="QLM117" s="364"/>
      <c r="QLN117" s="364"/>
      <c r="QLO117" s="364"/>
      <c r="QLP117" s="364"/>
      <c r="QLQ117" s="364"/>
      <c r="QLR117" s="364"/>
      <c r="QLS117" s="364"/>
      <c r="QLT117" s="364"/>
      <c r="QLU117" s="364"/>
      <c r="QLV117" s="364"/>
      <c r="QLW117" s="364"/>
      <c r="QLX117" s="364"/>
      <c r="QLY117" s="364"/>
      <c r="QLZ117" s="364"/>
      <c r="QMA117" s="364"/>
      <c r="QMB117" s="364"/>
      <c r="QMC117" s="364"/>
      <c r="QMD117" s="364"/>
      <c r="QME117" s="364"/>
      <c r="QMF117" s="364"/>
      <c r="QMG117" s="364"/>
      <c r="QMH117" s="364"/>
      <c r="QMI117" s="364"/>
      <c r="QMJ117" s="364"/>
      <c r="QMK117" s="364"/>
      <c r="QML117" s="364"/>
      <c r="QMM117" s="364"/>
      <c r="QMN117" s="364"/>
      <c r="QMO117" s="364"/>
      <c r="QMP117" s="364"/>
      <c r="QMQ117" s="364"/>
      <c r="QMR117" s="364"/>
      <c r="QMS117" s="364"/>
      <c r="QMT117" s="364"/>
      <c r="QMU117" s="364"/>
      <c r="QMV117" s="364"/>
      <c r="QMW117" s="364"/>
      <c r="QMX117" s="364"/>
      <c r="QMY117" s="364"/>
      <c r="QMZ117" s="364"/>
      <c r="QNA117" s="364"/>
      <c r="QNB117" s="364"/>
      <c r="QNC117" s="364"/>
      <c r="QND117" s="364"/>
      <c r="QNE117" s="364"/>
      <c r="QNF117" s="364"/>
      <c r="QNG117" s="364"/>
      <c r="QNH117" s="364"/>
      <c r="QNI117" s="364"/>
      <c r="QNJ117" s="364"/>
      <c r="QNK117" s="364"/>
      <c r="QNL117" s="364"/>
      <c r="QNM117" s="364"/>
      <c r="QNN117" s="364"/>
      <c r="QNO117" s="364"/>
      <c r="QNP117" s="364"/>
      <c r="QNQ117" s="364"/>
      <c r="QNR117" s="364"/>
      <c r="QNS117" s="364"/>
      <c r="QNT117" s="364"/>
      <c r="QNU117" s="364"/>
      <c r="QNV117" s="364"/>
      <c r="QNW117" s="364"/>
      <c r="QNX117" s="364"/>
      <c r="QNY117" s="364"/>
      <c r="QNZ117" s="364"/>
      <c r="QOA117" s="364"/>
      <c r="QOB117" s="364"/>
      <c r="QOC117" s="364"/>
      <c r="QOD117" s="364"/>
      <c r="QOE117" s="364"/>
      <c r="QOF117" s="364"/>
      <c r="QOG117" s="364"/>
      <c r="QOH117" s="364"/>
      <c r="QOI117" s="364"/>
      <c r="QOJ117" s="364"/>
      <c r="QOK117" s="364"/>
      <c r="QOL117" s="364"/>
      <c r="QOM117" s="364"/>
      <c r="QON117" s="364"/>
      <c r="QOO117" s="364"/>
      <c r="QOP117" s="364"/>
      <c r="QOQ117" s="364"/>
      <c r="QOR117" s="364"/>
      <c r="QOS117" s="364"/>
      <c r="QOT117" s="364"/>
      <c r="QOU117" s="364"/>
      <c r="QOV117" s="364"/>
      <c r="QOW117" s="364"/>
      <c r="QOX117" s="364"/>
      <c r="QOY117" s="364"/>
      <c r="QOZ117" s="364"/>
      <c r="QPA117" s="364"/>
      <c r="QPB117" s="364"/>
      <c r="QPC117" s="364"/>
      <c r="QPD117" s="364"/>
      <c r="QPE117" s="364"/>
      <c r="QPF117" s="364"/>
      <c r="QPG117" s="364"/>
      <c r="QPH117" s="364"/>
      <c r="QPI117" s="364"/>
      <c r="QPJ117" s="364"/>
      <c r="QPK117" s="364"/>
      <c r="QPL117" s="364"/>
      <c r="QPM117" s="364"/>
      <c r="QPN117" s="364"/>
      <c r="QPO117" s="364"/>
      <c r="QPP117" s="364"/>
      <c r="QPQ117" s="364"/>
      <c r="QPR117" s="364"/>
      <c r="QPS117" s="364"/>
      <c r="QPT117" s="364"/>
      <c r="QPU117" s="364"/>
      <c r="QPV117" s="364"/>
      <c r="QPW117" s="364"/>
      <c r="QPX117" s="364"/>
      <c r="QPY117" s="364"/>
      <c r="QPZ117" s="364"/>
      <c r="QQA117" s="364"/>
      <c r="QQB117" s="364"/>
      <c r="QQC117" s="364"/>
      <c r="QQD117" s="364"/>
      <c r="QQE117" s="364"/>
      <c r="QQF117" s="364"/>
      <c r="QQG117" s="364"/>
      <c r="QQH117" s="364"/>
      <c r="QQI117" s="364"/>
      <c r="QQJ117" s="364"/>
      <c r="QQK117" s="364"/>
      <c r="QQL117" s="364"/>
      <c r="QQM117" s="364"/>
      <c r="QQN117" s="364"/>
      <c r="QQO117" s="364"/>
      <c r="QQP117" s="364"/>
      <c r="QQQ117" s="364"/>
      <c r="QQR117" s="364"/>
      <c r="QQS117" s="364"/>
      <c r="QQT117" s="364"/>
      <c r="QQU117" s="364"/>
      <c r="QQV117" s="364"/>
      <c r="QQW117" s="364"/>
      <c r="QQX117" s="364"/>
      <c r="QQY117" s="364"/>
      <c r="QQZ117" s="364"/>
      <c r="QRA117" s="364"/>
      <c r="QRB117" s="364"/>
      <c r="QRC117" s="364"/>
      <c r="QRD117" s="364"/>
      <c r="QRE117" s="364"/>
      <c r="QRF117" s="364"/>
      <c r="QRG117" s="364"/>
      <c r="QRH117" s="364"/>
      <c r="QRI117" s="364"/>
      <c r="QRJ117" s="364"/>
      <c r="QRK117" s="364"/>
      <c r="QRL117" s="364"/>
      <c r="QRM117" s="364"/>
      <c r="QRN117" s="364"/>
      <c r="QRO117" s="364"/>
      <c r="QRP117" s="364"/>
      <c r="QRQ117" s="364"/>
      <c r="QRR117" s="364"/>
      <c r="QRS117" s="364"/>
      <c r="QRT117" s="364"/>
      <c r="QRU117" s="364"/>
      <c r="QRV117" s="364"/>
      <c r="QRW117" s="364"/>
      <c r="QRX117" s="364"/>
      <c r="QRY117" s="364"/>
      <c r="QRZ117" s="364"/>
      <c r="QSA117" s="364"/>
      <c r="QSB117" s="364"/>
      <c r="QSC117" s="364"/>
      <c r="QSD117" s="364"/>
      <c r="QSE117" s="364"/>
      <c r="QSF117" s="364"/>
      <c r="QSG117" s="364"/>
      <c r="QSH117" s="364"/>
      <c r="QSI117" s="364"/>
      <c r="QSJ117" s="364"/>
      <c r="QSK117" s="364"/>
      <c r="QSL117" s="364"/>
      <c r="QSM117" s="364"/>
      <c r="QSN117" s="364"/>
      <c r="QSO117" s="364"/>
      <c r="QSP117" s="364"/>
      <c r="QSQ117" s="364"/>
      <c r="QSR117" s="364"/>
      <c r="QSS117" s="364"/>
      <c r="QST117" s="364"/>
      <c r="QSU117" s="364"/>
      <c r="QSV117" s="364"/>
      <c r="QSW117" s="364"/>
      <c r="QSX117" s="364"/>
      <c r="QSY117" s="364"/>
      <c r="QSZ117" s="364"/>
      <c r="QTA117" s="364"/>
      <c r="QTB117" s="364"/>
      <c r="QTC117" s="364"/>
      <c r="QTD117" s="364"/>
      <c r="QTE117" s="364"/>
      <c r="QTF117" s="364"/>
      <c r="QTG117" s="364"/>
      <c r="QTH117" s="364"/>
      <c r="QTI117" s="364"/>
      <c r="QTJ117" s="364"/>
      <c r="QTK117" s="364"/>
      <c r="QTL117" s="364"/>
      <c r="QTM117" s="364"/>
      <c r="QTN117" s="364"/>
      <c r="QTO117" s="364"/>
      <c r="QTP117" s="364"/>
      <c r="QTQ117" s="364"/>
      <c r="QTR117" s="364"/>
      <c r="QTS117" s="364"/>
      <c r="QTT117" s="364"/>
      <c r="QTU117" s="364"/>
      <c r="QTV117" s="364"/>
      <c r="QTW117" s="364"/>
      <c r="QTX117" s="364"/>
      <c r="QTY117" s="364"/>
      <c r="QTZ117" s="364"/>
      <c r="QUA117" s="364"/>
      <c r="QUB117" s="364"/>
      <c r="QUC117" s="364"/>
      <c r="QUD117" s="364"/>
      <c r="QUE117" s="364"/>
      <c r="QUF117" s="364"/>
      <c r="QUG117" s="364"/>
      <c r="QUH117" s="364"/>
      <c r="QUI117" s="364"/>
      <c r="QUJ117" s="364"/>
      <c r="QUK117" s="364"/>
      <c r="QUL117" s="364"/>
      <c r="QUM117" s="364"/>
      <c r="QUN117" s="364"/>
      <c r="QUO117" s="364"/>
      <c r="QUP117" s="364"/>
      <c r="QUQ117" s="364"/>
      <c r="QUR117" s="364"/>
      <c r="QUS117" s="364"/>
      <c r="QUT117" s="364"/>
      <c r="QUU117" s="364"/>
      <c r="QUV117" s="364"/>
      <c r="QUW117" s="364"/>
      <c r="QUX117" s="364"/>
      <c r="QUY117" s="364"/>
      <c r="QUZ117" s="364"/>
      <c r="QVA117" s="364"/>
      <c r="QVB117" s="364"/>
      <c r="QVC117" s="364"/>
      <c r="QVD117" s="364"/>
      <c r="QVE117" s="364"/>
      <c r="QVF117" s="364"/>
      <c r="QVG117" s="364"/>
      <c r="QVH117" s="364"/>
      <c r="QVI117" s="364"/>
      <c r="QVJ117" s="364"/>
      <c r="QVK117" s="364"/>
      <c r="QVL117" s="364"/>
      <c r="QVM117" s="364"/>
      <c r="QVN117" s="364"/>
      <c r="QVO117" s="364"/>
      <c r="QVP117" s="364"/>
      <c r="QVQ117" s="364"/>
      <c r="QVR117" s="364"/>
      <c r="QVS117" s="364"/>
      <c r="QVT117" s="364"/>
      <c r="QVU117" s="364"/>
      <c r="QVV117" s="364"/>
      <c r="QVW117" s="364"/>
      <c r="QVX117" s="364"/>
      <c r="QVY117" s="364"/>
      <c r="QVZ117" s="364"/>
      <c r="QWA117" s="364"/>
      <c r="QWB117" s="364"/>
      <c r="QWC117" s="364"/>
      <c r="QWD117" s="364"/>
      <c r="QWE117" s="364"/>
      <c r="QWF117" s="364"/>
      <c r="QWG117" s="364"/>
      <c r="QWH117" s="364"/>
      <c r="QWI117" s="364"/>
      <c r="QWJ117" s="364"/>
      <c r="QWK117" s="364"/>
      <c r="QWL117" s="364"/>
      <c r="QWM117" s="364"/>
      <c r="QWN117" s="364"/>
      <c r="QWO117" s="364"/>
      <c r="QWP117" s="364"/>
      <c r="QWQ117" s="364"/>
      <c r="QWR117" s="364"/>
      <c r="QWS117" s="364"/>
      <c r="QWT117" s="364"/>
      <c r="QWU117" s="364"/>
      <c r="QWV117" s="364"/>
      <c r="QWW117" s="364"/>
      <c r="QWX117" s="364"/>
      <c r="QWY117" s="364"/>
      <c r="QWZ117" s="364"/>
      <c r="QXA117" s="364"/>
      <c r="QXB117" s="364"/>
      <c r="QXC117" s="364"/>
      <c r="QXD117" s="364"/>
      <c r="QXE117" s="364"/>
      <c r="QXF117" s="364"/>
      <c r="QXG117" s="364"/>
      <c r="QXH117" s="364"/>
      <c r="QXI117" s="364"/>
      <c r="QXJ117" s="364"/>
      <c r="QXK117" s="364"/>
      <c r="QXL117" s="364"/>
      <c r="QXM117" s="364"/>
      <c r="QXN117" s="364"/>
      <c r="QXO117" s="364"/>
      <c r="QXP117" s="364"/>
      <c r="QXQ117" s="364"/>
      <c r="QXR117" s="364"/>
      <c r="QXS117" s="364"/>
      <c r="QXT117" s="364"/>
      <c r="QXU117" s="364"/>
      <c r="QXV117" s="364"/>
      <c r="QXW117" s="364"/>
      <c r="QXX117" s="364"/>
      <c r="QXY117" s="364"/>
      <c r="QXZ117" s="364"/>
      <c r="QYA117" s="364"/>
      <c r="QYB117" s="364"/>
      <c r="QYC117" s="364"/>
      <c r="QYD117" s="364"/>
      <c r="QYE117" s="364"/>
      <c r="QYF117" s="364"/>
      <c r="QYG117" s="364"/>
      <c r="QYH117" s="364"/>
      <c r="QYI117" s="364"/>
      <c r="QYJ117" s="364"/>
      <c r="QYK117" s="364"/>
      <c r="QYL117" s="364"/>
      <c r="QYM117" s="364"/>
      <c r="QYN117" s="364"/>
      <c r="QYO117" s="364"/>
      <c r="QYP117" s="364"/>
      <c r="QYQ117" s="364"/>
      <c r="QYR117" s="364"/>
      <c r="QYS117" s="364"/>
      <c r="QYT117" s="364"/>
      <c r="QYU117" s="364"/>
      <c r="QYV117" s="364"/>
      <c r="QYW117" s="364"/>
      <c r="QYX117" s="364"/>
      <c r="QYY117" s="364"/>
      <c r="QYZ117" s="364"/>
      <c r="QZA117" s="364"/>
      <c r="QZB117" s="364"/>
      <c r="QZC117" s="364"/>
      <c r="QZD117" s="364"/>
      <c r="QZE117" s="364"/>
      <c r="QZF117" s="364"/>
      <c r="QZG117" s="364"/>
      <c r="QZH117" s="364"/>
      <c r="QZI117" s="364"/>
      <c r="QZJ117" s="364"/>
      <c r="QZK117" s="364"/>
      <c r="QZL117" s="364"/>
      <c r="QZM117" s="364"/>
      <c r="QZN117" s="364"/>
      <c r="QZO117" s="364"/>
      <c r="QZP117" s="364"/>
      <c r="QZQ117" s="364"/>
      <c r="QZR117" s="364"/>
      <c r="QZS117" s="364"/>
      <c r="QZT117" s="364"/>
      <c r="QZU117" s="364"/>
      <c r="QZV117" s="364"/>
      <c r="QZW117" s="364"/>
      <c r="QZX117" s="364"/>
      <c r="QZY117" s="364"/>
      <c r="QZZ117" s="364"/>
      <c r="RAA117" s="364"/>
      <c r="RAB117" s="364"/>
      <c r="RAC117" s="364"/>
      <c r="RAD117" s="364"/>
      <c r="RAE117" s="364"/>
      <c r="RAF117" s="364"/>
      <c r="RAG117" s="364"/>
      <c r="RAH117" s="364"/>
      <c r="RAI117" s="364"/>
      <c r="RAJ117" s="364"/>
      <c r="RAK117" s="364"/>
      <c r="RAL117" s="364"/>
      <c r="RAM117" s="364"/>
      <c r="RAN117" s="364"/>
      <c r="RAO117" s="364"/>
      <c r="RAP117" s="364"/>
      <c r="RAQ117" s="364"/>
      <c r="RAR117" s="364"/>
      <c r="RAS117" s="364"/>
      <c r="RAT117" s="364"/>
      <c r="RAU117" s="364"/>
      <c r="RAV117" s="364"/>
      <c r="RAW117" s="364"/>
      <c r="RAX117" s="364"/>
      <c r="RAY117" s="364"/>
      <c r="RAZ117" s="364"/>
      <c r="RBA117" s="364"/>
      <c r="RBB117" s="364"/>
      <c r="RBC117" s="364"/>
      <c r="RBD117" s="364"/>
      <c r="RBE117" s="364"/>
      <c r="RBF117" s="364"/>
      <c r="RBG117" s="364"/>
      <c r="RBH117" s="364"/>
      <c r="RBI117" s="364"/>
      <c r="RBJ117" s="364"/>
      <c r="RBK117" s="364"/>
      <c r="RBL117" s="364"/>
      <c r="RBM117" s="364"/>
      <c r="RBN117" s="364"/>
      <c r="RBO117" s="364"/>
      <c r="RBP117" s="364"/>
      <c r="RBQ117" s="364"/>
      <c r="RBR117" s="364"/>
      <c r="RBS117" s="364"/>
      <c r="RBT117" s="364"/>
      <c r="RBU117" s="364"/>
      <c r="RBV117" s="364"/>
      <c r="RBW117" s="364"/>
      <c r="RBX117" s="364"/>
      <c r="RBY117" s="364"/>
      <c r="RBZ117" s="364"/>
      <c r="RCA117" s="364"/>
      <c r="RCB117" s="364"/>
      <c r="RCC117" s="364"/>
      <c r="RCD117" s="364"/>
      <c r="RCE117" s="364"/>
      <c r="RCF117" s="364"/>
      <c r="RCG117" s="364"/>
      <c r="RCH117" s="364"/>
      <c r="RCI117" s="364"/>
      <c r="RCJ117" s="364"/>
      <c r="RCK117" s="364"/>
      <c r="RCL117" s="364"/>
      <c r="RCM117" s="364"/>
      <c r="RCN117" s="364"/>
      <c r="RCO117" s="364"/>
      <c r="RCP117" s="364"/>
      <c r="RCQ117" s="364"/>
      <c r="RCR117" s="364"/>
      <c r="RCS117" s="364"/>
      <c r="RCT117" s="364"/>
      <c r="RCU117" s="364"/>
      <c r="RCV117" s="364"/>
      <c r="RCW117" s="364"/>
      <c r="RCX117" s="364"/>
      <c r="RCY117" s="364"/>
      <c r="RCZ117" s="364"/>
      <c r="RDA117" s="364"/>
      <c r="RDB117" s="364"/>
      <c r="RDC117" s="364"/>
      <c r="RDD117" s="364"/>
      <c r="RDE117" s="364"/>
      <c r="RDF117" s="364"/>
      <c r="RDG117" s="364"/>
      <c r="RDH117" s="364"/>
      <c r="RDI117" s="364"/>
      <c r="RDJ117" s="364"/>
      <c r="RDK117" s="364"/>
      <c r="RDL117" s="364"/>
      <c r="RDM117" s="364"/>
      <c r="RDN117" s="364"/>
      <c r="RDO117" s="364"/>
      <c r="RDP117" s="364"/>
      <c r="RDQ117" s="364"/>
      <c r="RDR117" s="364"/>
      <c r="RDS117" s="364"/>
      <c r="RDT117" s="364"/>
      <c r="RDU117" s="364"/>
      <c r="RDV117" s="364"/>
      <c r="RDW117" s="364"/>
      <c r="RDX117" s="364"/>
      <c r="RDY117" s="364"/>
      <c r="RDZ117" s="364"/>
      <c r="REA117" s="364"/>
      <c r="REB117" s="364"/>
      <c r="REC117" s="364"/>
      <c r="RED117" s="364"/>
      <c r="REE117" s="364"/>
      <c r="REF117" s="364"/>
      <c r="REG117" s="364"/>
      <c r="REH117" s="364"/>
      <c r="REI117" s="364"/>
      <c r="REJ117" s="364"/>
      <c r="REK117" s="364"/>
      <c r="REL117" s="364"/>
      <c r="REM117" s="364"/>
      <c r="REN117" s="364"/>
      <c r="REO117" s="364"/>
      <c r="REP117" s="364"/>
      <c r="REQ117" s="364"/>
      <c r="RER117" s="364"/>
      <c r="RES117" s="364"/>
      <c r="RET117" s="364"/>
      <c r="REU117" s="364"/>
      <c r="REV117" s="364"/>
      <c r="REW117" s="364"/>
      <c r="REX117" s="364"/>
      <c r="REY117" s="364"/>
      <c r="REZ117" s="364"/>
      <c r="RFA117" s="364"/>
      <c r="RFB117" s="364"/>
      <c r="RFC117" s="364"/>
      <c r="RFD117" s="364"/>
      <c r="RFE117" s="364"/>
      <c r="RFF117" s="364"/>
      <c r="RFG117" s="364"/>
      <c r="RFH117" s="364"/>
      <c r="RFI117" s="364"/>
      <c r="RFJ117" s="364"/>
      <c r="RFK117" s="364"/>
      <c r="RFL117" s="364"/>
      <c r="RFM117" s="364"/>
      <c r="RFN117" s="364"/>
      <c r="RFO117" s="364"/>
      <c r="RFP117" s="364"/>
      <c r="RFQ117" s="364"/>
      <c r="RFR117" s="364"/>
      <c r="RFS117" s="364"/>
      <c r="RFT117" s="364"/>
      <c r="RFU117" s="364"/>
      <c r="RFV117" s="364"/>
      <c r="RFW117" s="364"/>
      <c r="RFX117" s="364"/>
      <c r="RFY117" s="364"/>
      <c r="RFZ117" s="364"/>
      <c r="RGA117" s="364"/>
      <c r="RGB117" s="364"/>
      <c r="RGC117" s="364"/>
      <c r="RGD117" s="364"/>
      <c r="RGE117" s="364"/>
      <c r="RGF117" s="364"/>
      <c r="RGG117" s="364"/>
      <c r="RGH117" s="364"/>
      <c r="RGI117" s="364"/>
      <c r="RGJ117" s="364"/>
      <c r="RGK117" s="364"/>
      <c r="RGL117" s="364"/>
      <c r="RGM117" s="364"/>
      <c r="RGN117" s="364"/>
      <c r="RGO117" s="364"/>
      <c r="RGP117" s="364"/>
      <c r="RGQ117" s="364"/>
      <c r="RGR117" s="364"/>
      <c r="RGS117" s="364"/>
      <c r="RGT117" s="364"/>
      <c r="RGU117" s="364"/>
      <c r="RGV117" s="364"/>
      <c r="RGW117" s="364"/>
      <c r="RGX117" s="364"/>
      <c r="RGY117" s="364"/>
      <c r="RGZ117" s="364"/>
      <c r="RHA117" s="364"/>
      <c r="RHB117" s="364"/>
      <c r="RHC117" s="364"/>
      <c r="RHD117" s="364"/>
      <c r="RHE117" s="364"/>
      <c r="RHF117" s="364"/>
      <c r="RHG117" s="364"/>
      <c r="RHH117" s="364"/>
      <c r="RHI117" s="364"/>
      <c r="RHJ117" s="364"/>
      <c r="RHK117" s="364"/>
      <c r="RHL117" s="364"/>
      <c r="RHM117" s="364"/>
      <c r="RHN117" s="364"/>
      <c r="RHO117" s="364"/>
      <c r="RHP117" s="364"/>
      <c r="RHQ117" s="364"/>
      <c r="RHR117" s="364"/>
      <c r="RHS117" s="364"/>
      <c r="RHT117" s="364"/>
      <c r="RHU117" s="364"/>
      <c r="RHV117" s="364"/>
      <c r="RHW117" s="364"/>
      <c r="RHX117" s="364"/>
      <c r="RHY117" s="364"/>
      <c r="RHZ117" s="364"/>
      <c r="RIA117" s="364"/>
      <c r="RIB117" s="364"/>
      <c r="RIC117" s="364"/>
      <c r="RID117" s="364"/>
      <c r="RIE117" s="364"/>
      <c r="RIF117" s="364"/>
      <c r="RIG117" s="364"/>
      <c r="RIH117" s="364"/>
      <c r="RII117" s="364"/>
      <c r="RIJ117" s="364"/>
      <c r="RIK117" s="364"/>
      <c r="RIL117" s="364"/>
      <c r="RIM117" s="364"/>
      <c r="RIN117" s="364"/>
      <c r="RIO117" s="364"/>
      <c r="RIP117" s="364"/>
      <c r="RIQ117" s="364"/>
      <c r="RIR117" s="364"/>
      <c r="RIS117" s="364"/>
      <c r="RIT117" s="364"/>
      <c r="RIU117" s="364"/>
      <c r="RIV117" s="364"/>
      <c r="RIW117" s="364"/>
      <c r="RIX117" s="364"/>
      <c r="RIY117" s="364"/>
      <c r="RIZ117" s="364"/>
      <c r="RJA117" s="364"/>
      <c r="RJB117" s="364"/>
      <c r="RJC117" s="364"/>
      <c r="RJD117" s="364"/>
      <c r="RJE117" s="364"/>
      <c r="RJF117" s="364"/>
      <c r="RJG117" s="364"/>
      <c r="RJH117" s="364"/>
      <c r="RJI117" s="364"/>
      <c r="RJJ117" s="364"/>
      <c r="RJK117" s="364"/>
      <c r="RJL117" s="364"/>
      <c r="RJM117" s="364"/>
      <c r="RJN117" s="364"/>
      <c r="RJO117" s="364"/>
      <c r="RJP117" s="364"/>
      <c r="RJQ117" s="364"/>
      <c r="RJR117" s="364"/>
      <c r="RJS117" s="364"/>
      <c r="RJT117" s="364"/>
      <c r="RJU117" s="364"/>
      <c r="RJV117" s="364"/>
      <c r="RJW117" s="364"/>
      <c r="RJX117" s="364"/>
      <c r="RJY117" s="364"/>
      <c r="RJZ117" s="364"/>
      <c r="RKA117" s="364"/>
      <c r="RKB117" s="364"/>
      <c r="RKC117" s="364"/>
      <c r="RKD117" s="364"/>
      <c r="RKE117" s="364"/>
      <c r="RKF117" s="364"/>
      <c r="RKG117" s="364"/>
      <c r="RKH117" s="364"/>
      <c r="RKI117" s="364"/>
      <c r="RKJ117" s="364"/>
      <c r="RKK117" s="364"/>
      <c r="RKL117" s="364"/>
      <c r="RKM117" s="364"/>
      <c r="RKN117" s="364"/>
      <c r="RKO117" s="364"/>
      <c r="RKP117" s="364"/>
      <c r="RKQ117" s="364"/>
      <c r="RKR117" s="364"/>
      <c r="RKS117" s="364"/>
      <c r="RKT117" s="364"/>
      <c r="RKU117" s="364"/>
      <c r="RKV117" s="364"/>
      <c r="RKW117" s="364"/>
      <c r="RKX117" s="364"/>
      <c r="RKY117" s="364"/>
      <c r="RKZ117" s="364"/>
      <c r="RLA117" s="364"/>
      <c r="RLB117" s="364"/>
      <c r="RLC117" s="364"/>
      <c r="RLD117" s="364"/>
      <c r="RLE117" s="364"/>
      <c r="RLF117" s="364"/>
      <c r="RLG117" s="364"/>
      <c r="RLH117" s="364"/>
      <c r="RLI117" s="364"/>
      <c r="RLJ117" s="364"/>
      <c r="RLK117" s="364"/>
      <c r="RLL117" s="364"/>
      <c r="RLM117" s="364"/>
      <c r="RLN117" s="364"/>
      <c r="RLO117" s="364"/>
      <c r="RLP117" s="364"/>
      <c r="RLQ117" s="364"/>
      <c r="RLR117" s="364"/>
      <c r="RLS117" s="364"/>
      <c r="RLT117" s="364"/>
      <c r="RLU117" s="364"/>
      <c r="RLV117" s="364"/>
      <c r="RLW117" s="364"/>
      <c r="RLX117" s="364"/>
      <c r="RLY117" s="364"/>
      <c r="RLZ117" s="364"/>
      <c r="RMA117" s="364"/>
      <c r="RMB117" s="364"/>
      <c r="RMC117" s="364"/>
      <c r="RMD117" s="364"/>
      <c r="RME117" s="364"/>
      <c r="RMF117" s="364"/>
      <c r="RMG117" s="364"/>
      <c r="RMH117" s="364"/>
      <c r="RMI117" s="364"/>
      <c r="RMJ117" s="364"/>
      <c r="RMK117" s="364"/>
      <c r="RML117" s="364"/>
      <c r="RMM117" s="364"/>
      <c r="RMN117" s="364"/>
      <c r="RMO117" s="364"/>
      <c r="RMP117" s="364"/>
      <c r="RMQ117" s="364"/>
      <c r="RMR117" s="364"/>
      <c r="RMS117" s="364"/>
      <c r="RMT117" s="364"/>
      <c r="RMU117" s="364"/>
      <c r="RMV117" s="364"/>
      <c r="RMW117" s="364"/>
      <c r="RMX117" s="364"/>
      <c r="RMY117" s="364"/>
      <c r="RMZ117" s="364"/>
      <c r="RNA117" s="364"/>
      <c r="RNB117" s="364"/>
      <c r="RNC117" s="364"/>
      <c r="RND117" s="364"/>
      <c r="RNE117" s="364"/>
      <c r="RNF117" s="364"/>
      <c r="RNG117" s="364"/>
      <c r="RNH117" s="364"/>
      <c r="RNI117" s="364"/>
      <c r="RNJ117" s="364"/>
      <c r="RNK117" s="364"/>
      <c r="RNL117" s="364"/>
      <c r="RNM117" s="364"/>
      <c r="RNN117" s="364"/>
      <c r="RNO117" s="364"/>
      <c r="RNP117" s="364"/>
      <c r="RNQ117" s="364"/>
      <c r="RNR117" s="364"/>
      <c r="RNS117" s="364"/>
      <c r="RNT117" s="364"/>
      <c r="RNU117" s="364"/>
      <c r="RNV117" s="364"/>
      <c r="RNW117" s="364"/>
      <c r="RNX117" s="364"/>
      <c r="RNY117" s="364"/>
      <c r="RNZ117" s="364"/>
      <c r="ROA117" s="364"/>
      <c r="ROB117" s="364"/>
      <c r="ROC117" s="364"/>
      <c r="ROD117" s="364"/>
      <c r="ROE117" s="364"/>
      <c r="ROF117" s="364"/>
      <c r="ROG117" s="364"/>
      <c r="ROH117" s="364"/>
      <c r="ROI117" s="364"/>
      <c r="ROJ117" s="364"/>
      <c r="ROK117" s="364"/>
      <c r="ROL117" s="364"/>
      <c r="ROM117" s="364"/>
      <c r="RON117" s="364"/>
      <c r="ROO117" s="364"/>
      <c r="ROP117" s="364"/>
      <c r="ROQ117" s="364"/>
      <c r="ROR117" s="364"/>
      <c r="ROS117" s="364"/>
      <c r="ROT117" s="364"/>
      <c r="ROU117" s="364"/>
      <c r="ROV117" s="364"/>
      <c r="ROW117" s="364"/>
      <c r="ROX117" s="364"/>
      <c r="ROY117" s="364"/>
      <c r="ROZ117" s="364"/>
      <c r="RPA117" s="364"/>
      <c r="RPB117" s="364"/>
      <c r="RPC117" s="364"/>
      <c r="RPD117" s="364"/>
      <c r="RPE117" s="364"/>
      <c r="RPF117" s="364"/>
      <c r="RPG117" s="364"/>
      <c r="RPH117" s="364"/>
      <c r="RPI117" s="364"/>
      <c r="RPJ117" s="364"/>
      <c r="RPK117" s="364"/>
      <c r="RPL117" s="364"/>
      <c r="RPM117" s="364"/>
      <c r="RPN117" s="364"/>
      <c r="RPO117" s="364"/>
      <c r="RPP117" s="364"/>
      <c r="RPQ117" s="364"/>
      <c r="RPR117" s="364"/>
      <c r="RPS117" s="364"/>
      <c r="RPT117" s="364"/>
      <c r="RPU117" s="364"/>
      <c r="RPV117" s="364"/>
      <c r="RPW117" s="364"/>
      <c r="RPX117" s="364"/>
      <c r="RPY117" s="364"/>
      <c r="RPZ117" s="364"/>
      <c r="RQA117" s="364"/>
      <c r="RQB117" s="364"/>
      <c r="RQC117" s="364"/>
      <c r="RQD117" s="364"/>
      <c r="RQE117" s="364"/>
      <c r="RQF117" s="364"/>
      <c r="RQG117" s="364"/>
      <c r="RQH117" s="364"/>
      <c r="RQI117" s="364"/>
      <c r="RQJ117" s="364"/>
      <c r="RQK117" s="364"/>
      <c r="RQL117" s="364"/>
      <c r="RQM117" s="364"/>
      <c r="RQN117" s="364"/>
      <c r="RQO117" s="364"/>
      <c r="RQP117" s="364"/>
      <c r="RQQ117" s="364"/>
      <c r="RQR117" s="364"/>
      <c r="RQS117" s="364"/>
      <c r="RQT117" s="364"/>
      <c r="RQU117" s="364"/>
      <c r="RQV117" s="364"/>
      <c r="RQW117" s="364"/>
      <c r="RQX117" s="364"/>
      <c r="RQY117" s="364"/>
      <c r="RQZ117" s="364"/>
      <c r="RRA117" s="364"/>
      <c r="RRB117" s="364"/>
      <c r="RRC117" s="364"/>
      <c r="RRD117" s="364"/>
      <c r="RRE117" s="364"/>
      <c r="RRF117" s="364"/>
      <c r="RRG117" s="364"/>
      <c r="RRH117" s="364"/>
      <c r="RRI117" s="364"/>
      <c r="RRJ117" s="364"/>
      <c r="RRK117" s="364"/>
      <c r="RRL117" s="364"/>
      <c r="RRM117" s="364"/>
      <c r="RRN117" s="364"/>
      <c r="RRO117" s="364"/>
      <c r="RRP117" s="364"/>
      <c r="RRQ117" s="364"/>
      <c r="RRR117" s="364"/>
      <c r="RRS117" s="364"/>
      <c r="RRT117" s="364"/>
      <c r="RRU117" s="364"/>
      <c r="RRV117" s="364"/>
      <c r="RRW117" s="364"/>
      <c r="RRX117" s="364"/>
      <c r="RRY117" s="364"/>
      <c r="RRZ117" s="364"/>
      <c r="RSA117" s="364"/>
      <c r="RSB117" s="364"/>
      <c r="RSC117" s="364"/>
      <c r="RSD117" s="364"/>
      <c r="RSE117" s="364"/>
      <c r="RSF117" s="364"/>
      <c r="RSG117" s="364"/>
      <c r="RSH117" s="364"/>
      <c r="RSI117" s="364"/>
      <c r="RSJ117" s="364"/>
      <c r="RSK117" s="364"/>
      <c r="RSL117" s="364"/>
      <c r="RSM117" s="364"/>
      <c r="RSN117" s="364"/>
      <c r="RSO117" s="364"/>
      <c r="RSP117" s="364"/>
      <c r="RSQ117" s="364"/>
      <c r="RSR117" s="364"/>
      <c r="RSS117" s="364"/>
      <c r="RST117" s="364"/>
      <c r="RSU117" s="364"/>
      <c r="RSV117" s="364"/>
      <c r="RSW117" s="364"/>
      <c r="RSX117" s="364"/>
      <c r="RSY117" s="364"/>
      <c r="RSZ117" s="364"/>
      <c r="RTA117" s="364"/>
      <c r="RTB117" s="364"/>
      <c r="RTC117" s="364"/>
      <c r="RTD117" s="364"/>
      <c r="RTE117" s="364"/>
      <c r="RTF117" s="364"/>
      <c r="RTG117" s="364"/>
      <c r="RTH117" s="364"/>
      <c r="RTI117" s="364"/>
      <c r="RTJ117" s="364"/>
      <c r="RTK117" s="364"/>
      <c r="RTL117" s="364"/>
      <c r="RTM117" s="364"/>
      <c r="RTN117" s="364"/>
      <c r="RTO117" s="364"/>
      <c r="RTP117" s="364"/>
      <c r="RTQ117" s="364"/>
      <c r="RTR117" s="364"/>
      <c r="RTS117" s="364"/>
      <c r="RTT117" s="364"/>
      <c r="RTU117" s="364"/>
      <c r="RTV117" s="364"/>
      <c r="RTW117" s="364"/>
      <c r="RTX117" s="364"/>
      <c r="RTY117" s="364"/>
      <c r="RTZ117" s="364"/>
      <c r="RUA117" s="364"/>
      <c r="RUB117" s="364"/>
      <c r="RUC117" s="364"/>
      <c r="RUD117" s="364"/>
      <c r="RUE117" s="364"/>
      <c r="RUF117" s="364"/>
      <c r="RUG117" s="364"/>
      <c r="RUH117" s="364"/>
      <c r="RUI117" s="364"/>
      <c r="RUJ117" s="364"/>
      <c r="RUK117" s="364"/>
      <c r="RUL117" s="364"/>
      <c r="RUM117" s="364"/>
      <c r="RUN117" s="364"/>
      <c r="RUO117" s="364"/>
      <c r="RUP117" s="364"/>
      <c r="RUQ117" s="364"/>
      <c r="RUR117" s="364"/>
      <c r="RUS117" s="364"/>
      <c r="RUT117" s="364"/>
      <c r="RUU117" s="364"/>
      <c r="RUV117" s="364"/>
      <c r="RUW117" s="364"/>
      <c r="RUX117" s="364"/>
      <c r="RUY117" s="364"/>
      <c r="RUZ117" s="364"/>
      <c r="RVA117" s="364"/>
      <c r="RVB117" s="364"/>
      <c r="RVC117" s="364"/>
      <c r="RVD117" s="364"/>
      <c r="RVE117" s="364"/>
      <c r="RVF117" s="364"/>
      <c r="RVG117" s="364"/>
      <c r="RVH117" s="364"/>
      <c r="RVI117" s="364"/>
      <c r="RVJ117" s="364"/>
      <c r="RVK117" s="364"/>
      <c r="RVL117" s="364"/>
      <c r="RVM117" s="364"/>
      <c r="RVN117" s="364"/>
      <c r="RVO117" s="364"/>
      <c r="RVP117" s="364"/>
      <c r="RVQ117" s="364"/>
      <c r="RVR117" s="364"/>
      <c r="RVS117" s="364"/>
      <c r="RVT117" s="364"/>
      <c r="RVU117" s="364"/>
      <c r="RVV117" s="364"/>
      <c r="RVW117" s="364"/>
      <c r="RVX117" s="364"/>
      <c r="RVY117" s="364"/>
      <c r="RVZ117" s="364"/>
      <c r="RWA117" s="364"/>
      <c r="RWB117" s="364"/>
      <c r="RWC117" s="364"/>
      <c r="RWD117" s="364"/>
      <c r="RWE117" s="364"/>
      <c r="RWF117" s="364"/>
      <c r="RWG117" s="364"/>
      <c r="RWH117" s="364"/>
      <c r="RWI117" s="364"/>
      <c r="RWJ117" s="364"/>
      <c r="RWK117" s="364"/>
      <c r="RWL117" s="364"/>
      <c r="RWM117" s="364"/>
      <c r="RWN117" s="364"/>
      <c r="RWO117" s="364"/>
      <c r="RWP117" s="364"/>
      <c r="RWQ117" s="364"/>
      <c r="RWR117" s="364"/>
      <c r="RWS117" s="364"/>
      <c r="RWT117" s="364"/>
      <c r="RWU117" s="364"/>
      <c r="RWV117" s="364"/>
      <c r="RWW117" s="364"/>
      <c r="RWX117" s="364"/>
      <c r="RWY117" s="364"/>
      <c r="RWZ117" s="364"/>
      <c r="RXA117" s="364"/>
      <c r="RXB117" s="364"/>
      <c r="RXC117" s="364"/>
      <c r="RXD117" s="364"/>
      <c r="RXE117" s="364"/>
      <c r="RXF117" s="364"/>
      <c r="RXG117" s="364"/>
      <c r="RXH117" s="364"/>
      <c r="RXI117" s="364"/>
      <c r="RXJ117" s="364"/>
      <c r="RXK117" s="364"/>
      <c r="RXL117" s="364"/>
      <c r="RXM117" s="364"/>
      <c r="RXN117" s="364"/>
      <c r="RXO117" s="364"/>
      <c r="RXP117" s="364"/>
      <c r="RXQ117" s="364"/>
      <c r="RXR117" s="364"/>
      <c r="RXS117" s="364"/>
      <c r="RXT117" s="364"/>
      <c r="RXU117" s="364"/>
      <c r="RXV117" s="364"/>
      <c r="RXW117" s="364"/>
      <c r="RXX117" s="364"/>
      <c r="RXY117" s="364"/>
      <c r="RXZ117" s="364"/>
      <c r="RYA117" s="364"/>
      <c r="RYB117" s="364"/>
      <c r="RYC117" s="364"/>
      <c r="RYD117" s="364"/>
      <c r="RYE117" s="364"/>
      <c r="RYF117" s="364"/>
      <c r="RYG117" s="364"/>
      <c r="RYH117" s="364"/>
      <c r="RYI117" s="364"/>
      <c r="RYJ117" s="364"/>
      <c r="RYK117" s="364"/>
      <c r="RYL117" s="364"/>
      <c r="RYM117" s="364"/>
      <c r="RYN117" s="364"/>
      <c r="RYO117" s="364"/>
      <c r="RYP117" s="364"/>
      <c r="RYQ117" s="364"/>
      <c r="RYR117" s="364"/>
      <c r="RYS117" s="364"/>
      <c r="RYT117" s="364"/>
      <c r="RYU117" s="364"/>
      <c r="RYV117" s="364"/>
      <c r="RYW117" s="364"/>
      <c r="RYX117" s="364"/>
      <c r="RYY117" s="364"/>
      <c r="RYZ117" s="364"/>
      <c r="RZA117" s="364"/>
      <c r="RZB117" s="364"/>
      <c r="RZC117" s="364"/>
      <c r="RZD117" s="364"/>
      <c r="RZE117" s="364"/>
      <c r="RZF117" s="364"/>
      <c r="RZG117" s="364"/>
      <c r="RZH117" s="364"/>
      <c r="RZI117" s="364"/>
      <c r="RZJ117" s="364"/>
      <c r="RZK117" s="364"/>
      <c r="RZL117" s="364"/>
      <c r="RZM117" s="364"/>
      <c r="RZN117" s="364"/>
      <c r="RZO117" s="364"/>
      <c r="RZP117" s="364"/>
      <c r="RZQ117" s="364"/>
      <c r="RZR117" s="364"/>
      <c r="RZS117" s="364"/>
      <c r="RZT117" s="364"/>
      <c r="RZU117" s="364"/>
      <c r="RZV117" s="364"/>
      <c r="RZW117" s="364"/>
      <c r="RZX117" s="364"/>
      <c r="RZY117" s="364"/>
      <c r="RZZ117" s="364"/>
      <c r="SAA117" s="364"/>
      <c r="SAB117" s="364"/>
      <c r="SAC117" s="364"/>
      <c r="SAD117" s="364"/>
      <c r="SAE117" s="364"/>
      <c r="SAF117" s="364"/>
      <c r="SAG117" s="364"/>
      <c r="SAH117" s="364"/>
      <c r="SAI117" s="364"/>
      <c r="SAJ117" s="364"/>
      <c r="SAK117" s="364"/>
      <c r="SAL117" s="364"/>
      <c r="SAM117" s="364"/>
      <c r="SAN117" s="364"/>
      <c r="SAO117" s="364"/>
      <c r="SAP117" s="364"/>
      <c r="SAQ117" s="364"/>
      <c r="SAR117" s="364"/>
      <c r="SAS117" s="364"/>
      <c r="SAT117" s="364"/>
      <c r="SAU117" s="364"/>
      <c r="SAV117" s="364"/>
      <c r="SAW117" s="364"/>
      <c r="SAX117" s="364"/>
      <c r="SAY117" s="364"/>
      <c r="SAZ117" s="364"/>
      <c r="SBA117" s="364"/>
      <c r="SBB117" s="364"/>
      <c r="SBC117" s="364"/>
      <c r="SBD117" s="364"/>
      <c r="SBE117" s="364"/>
      <c r="SBF117" s="364"/>
      <c r="SBG117" s="364"/>
      <c r="SBH117" s="364"/>
      <c r="SBI117" s="364"/>
      <c r="SBJ117" s="364"/>
      <c r="SBK117" s="364"/>
      <c r="SBL117" s="364"/>
      <c r="SBM117" s="364"/>
      <c r="SBN117" s="364"/>
      <c r="SBO117" s="364"/>
      <c r="SBP117" s="364"/>
      <c r="SBQ117" s="364"/>
      <c r="SBR117" s="364"/>
      <c r="SBS117" s="364"/>
      <c r="SBT117" s="364"/>
      <c r="SBU117" s="364"/>
      <c r="SBV117" s="364"/>
      <c r="SBW117" s="364"/>
      <c r="SBX117" s="364"/>
      <c r="SBY117" s="364"/>
      <c r="SBZ117" s="364"/>
      <c r="SCA117" s="364"/>
      <c r="SCB117" s="364"/>
      <c r="SCC117" s="364"/>
      <c r="SCD117" s="364"/>
      <c r="SCE117" s="364"/>
      <c r="SCF117" s="364"/>
      <c r="SCG117" s="364"/>
      <c r="SCH117" s="364"/>
      <c r="SCI117" s="364"/>
      <c r="SCJ117" s="364"/>
      <c r="SCK117" s="364"/>
      <c r="SCL117" s="364"/>
      <c r="SCM117" s="364"/>
      <c r="SCN117" s="364"/>
      <c r="SCO117" s="364"/>
      <c r="SCP117" s="364"/>
      <c r="SCQ117" s="364"/>
      <c r="SCR117" s="364"/>
      <c r="SCS117" s="364"/>
      <c r="SCT117" s="364"/>
      <c r="SCU117" s="364"/>
      <c r="SCV117" s="364"/>
      <c r="SCW117" s="364"/>
      <c r="SCX117" s="364"/>
      <c r="SCY117" s="364"/>
      <c r="SCZ117" s="364"/>
      <c r="SDA117" s="364"/>
      <c r="SDB117" s="364"/>
      <c r="SDC117" s="364"/>
      <c r="SDD117" s="364"/>
      <c r="SDE117" s="364"/>
      <c r="SDF117" s="364"/>
      <c r="SDG117" s="364"/>
      <c r="SDH117" s="364"/>
      <c r="SDI117" s="364"/>
      <c r="SDJ117" s="364"/>
      <c r="SDK117" s="364"/>
      <c r="SDL117" s="364"/>
      <c r="SDM117" s="364"/>
      <c r="SDN117" s="364"/>
      <c r="SDO117" s="364"/>
      <c r="SDP117" s="364"/>
      <c r="SDQ117" s="364"/>
      <c r="SDR117" s="364"/>
      <c r="SDS117" s="364"/>
      <c r="SDT117" s="364"/>
      <c r="SDU117" s="364"/>
      <c r="SDV117" s="364"/>
      <c r="SDW117" s="364"/>
      <c r="SDX117" s="364"/>
      <c r="SDY117" s="364"/>
      <c r="SDZ117" s="364"/>
      <c r="SEA117" s="364"/>
      <c r="SEB117" s="364"/>
      <c r="SEC117" s="364"/>
      <c r="SED117" s="364"/>
      <c r="SEE117" s="364"/>
      <c r="SEF117" s="364"/>
      <c r="SEG117" s="364"/>
      <c r="SEH117" s="364"/>
      <c r="SEI117" s="364"/>
      <c r="SEJ117" s="364"/>
      <c r="SEK117" s="364"/>
      <c r="SEL117" s="364"/>
      <c r="SEM117" s="364"/>
      <c r="SEN117" s="364"/>
      <c r="SEO117" s="364"/>
      <c r="SEP117" s="364"/>
      <c r="SEQ117" s="364"/>
      <c r="SER117" s="364"/>
      <c r="SES117" s="364"/>
      <c r="SET117" s="364"/>
      <c r="SEU117" s="364"/>
      <c r="SEV117" s="364"/>
      <c r="SEW117" s="364"/>
      <c r="SEX117" s="364"/>
      <c r="SEY117" s="364"/>
      <c r="SEZ117" s="364"/>
      <c r="SFA117" s="364"/>
      <c r="SFB117" s="364"/>
      <c r="SFC117" s="364"/>
      <c r="SFD117" s="364"/>
      <c r="SFE117" s="364"/>
      <c r="SFF117" s="364"/>
      <c r="SFG117" s="364"/>
      <c r="SFH117" s="364"/>
      <c r="SFI117" s="364"/>
      <c r="SFJ117" s="364"/>
      <c r="SFK117" s="364"/>
      <c r="SFL117" s="364"/>
      <c r="SFM117" s="364"/>
      <c r="SFN117" s="364"/>
      <c r="SFO117" s="364"/>
      <c r="SFP117" s="364"/>
      <c r="SFQ117" s="364"/>
      <c r="SFR117" s="364"/>
      <c r="SFS117" s="364"/>
      <c r="SFT117" s="364"/>
      <c r="SFU117" s="364"/>
      <c r="SFV117" s="364"/>
      <c r="SFW117" s="364"/>
      <c r="SFX117" s="364"/>
      <c r="SFY117" s="364"/>
      <c r="SFZ117" s="364"/>
      <c r="SGA117" s="364"/>
      <c r="SGB117" s="364"/>
      <c r="SGC117" s="364"/>
      <c r="SGD117" s="364"/>
      <c r="SGE117" s="364"/>
      <c r="SGF117" s="364"/>
      <c r="SGG117" s="364"/>
      <c r="SGH117" s="364"/>
      <c r="SGI117" s="364"/>
      <c r="SGJ117" s="364"/>
      <c r="SGK117" s="364"/>
      <c r="SGL117" s="364"/>
      <c r="SGM117" s="364"/>
      <c r="SGN117" s="364"/>
      <c r="SGO117" s="364"/>
      <c r="SGP117" s="364"/>
      <c r="SGQ117" s="364"/>
      <c r="SGR117" s="364"/>
      <c r="SGS117" s="364"/>
      <c r="SGT117" s="364"/>
      <c r="SGU117" s="364"/>
      <c r="SGV117" s="364"/>
      <c r="SGW117" s="364"/>
      <c r="SGX117" s="364"/>
      <c r="SGY117" s="364"/>
      <c r="SGZ117" s="364"/>
      <c r="SHA117" s="364"/>
      <c r="SHB117" s="364"/>
      <c r="SHC117" s="364"/>
      <c r="SHD117" s="364"/>
      <c r="SHE117" s="364"/>
      <c r="SHF117" s="364"/>
      <c r="SHG117" s="364"/>
      <c r="SHH117" s="364"/>
      <c r="SHI117" s="364"/>
      <c r="SHJ117" s="364"/>
      <c r="SHK117" s="364"/>
      <c r="SHL117" s="364"/>
      <c r="SHM117" s="364"/>
      <c r="SHN117" s="364"/>
      <c r="SHO117" s="364"/>
      <c r="SHP117" s="364"/>
      <c r="SHQ117" s="364"/>
      <c r="SHR117" s="364"/>
      <c r="SHS117" s="364"/>
      <c r="SHT117" s="364"/>
      <c r="SHU117" s="364"/>
      <c r="SHV117" s="364"/>
      <c r="SHW117" s="364"/>
      <c r="SHX117" s="364"/>
      <c r="SHY117" s="364"/>
      <c r="SHZ117" s="364"/>
      <c r="SIA117" s="364"/>
      <c r="SIB117" s="364"/>
      <c r="SIC117" s="364"/>
      <c r="SID117" s="364"/>
      <c r="SIE117" s="364"/>
      <c r="SIF117" s="364"/>
      <c r="SIG117" s="364"/>
      <c r="SIH117" s="364"/>
      <c r="SII117" s="364"/>
      <c r="SIJ117" s="364"/>
      <c r="SIK117" s="364"/>
      <c r="SIL117" s="364"/>
      <c r="SIM117" s="364"/>
      <c r="SIN117" s="364"/>
      <c r="SIO117" s="364"/>
      <c r="SIP117" s="364"/>
      <c r="SIQ117" s="364"/>
      <c r="SIR117" s="364"/>
      <c r="SIS117" s="364"/>
      <c r="SIT117" s="364"/>
      <c r="SIU117" s="364"/>
      <c r="SIV117" s="364"/>
      <c r="SIW117" s="364"/>
      <c r="SIX117" s="364"/>
      <c r="SIY117" s="364"/>
      <c r="SIZ117" s="364"/>
      <c r="SJA117" s="364"/>
      <c r="SJB117" s="364"/>
      <c r="SJC117" s="364"/>
      <c r="SJD117" s="364"/>
      <c r="SJE117" s="364"/>
      <c r="SJF117" s="364"/>
      <c r="SJG117" s="364"/>
      <c r="SJH117" s="364"/>
      <c r="SJI117" s="364"/>
      <c r="SJJ117" s="364"/>
      <c r="SJK117" s="364"/>
      <c r="SJL117" s="364"/>
      <c r="SJM117" s="364"/>
      <c r="SJN117" s="364"/>
      <c r="SJO117" s="364"/>
      <c r="SJP117" s="364"/>
      <c r="SJQ117" s="364"/>
      <c r="SJR117" s="364"/>
      <c r="SJS117" s="364"/>
      <c r="SJT117" s="364"/>
      <c r="SJU117" s="364"/>
      <c r="SJV117" s="364"/>
      <c r="SJW117" s="364"/>
      <c r="SJX117" s="364"/>
      <c r="SJY117" s="364"/>
      <c r="SJZ117" s="364"/>
      <c r="SKA117" s="364"/>
      <c r="SKB117" s="364"/>
      <c r="SKC117" s="364"/>
      <c r="SKD117" s="364"/>
      <c r="SKE117" s="364"/>
      <c r="SKF117" s="364"/>
      <c r="SKG117" s="364"/>
      <c r="SKH117" s="364"/>
      <c r="SKI117" s="364"/>
      <c r="SKJ117" s="364"/>
      <c r="SKK117" s="364"/>
      <c r="SKL117" s="364"/>
      <c r="SKM117" s="364"/>
      <c r="SKN117" s="364"/>
      <c r="SKO117" s="364"/>
      <c r="SKP117" s="364"/>
      <c r="SKQ117" s="364"/>
      <c r="SKR117" s="364"/>
      <c r="SKS117" s="364"/>
      <c r="SKT117" s="364"/>
      <c r="SKU117" s="364"/>
      <c r="SKV117" s="364"/>
      <c r="SKW117" s="364"/>
      <c r="SKX117" s="364"/>
      <c r="SKY117" s="364"/>
      <c r="SKZ117" s="364"/>
      <c r="SLA117" s="364"/>
      <c r="SLB117" s="364"/>
      <c r="SLC117" s="364"/>
      <c r="SLD117" s="364"/>
      <c r="SLE117" s="364"/>
      <c r="SLF117" s="364"/>
      <c r="SLG117" s="364"/>
      <c r="SLH117" s="364"/>
      <c r="SLI117" s="364"/>
      <c r="SLJ117" s="364"/>
      <c r="SLK117" s="364"/>
      <c r="SLL117" s="364"/>
      <c r="SLM117" s="364"/>
      <c r="SLN117" s="364"/>
      <c r="SLO117" s="364"/>
      <c r="SLP117" s="364"/>
      <c r="SLQ117" s="364"/>
      <c r="SLR117" s="364"/>
      <c r="SLS117" s="364"/>
      <c r="SLT117" s="364"/>
      <c r="SLU117" s="364"/>
      <c r="SLV117" s="364"/>
      <c r="SLW117" s="364"/>
      <c r="SLX117" s="364"/>
      <c r="SLY117" s="364"/>
      <c r="SLZ117" s="364"/>
      <c r="SMA117" s="364"/>
      <c r="SMB117" s="364"/>
      <c r="SMC117" s="364"/>
      <c r="SMD117" s="364"/>
      <c r="SME117" s="364"/>
      <c r="SMF117" s="364"/>
      <c r="SMG117" s="364"/>
      <c r="SMH117" s="364"/>
      <c r="SMI117" s="364"/>
      <c r="SMJ117" s="364"/>
      <c r="SMK117" s="364"/>
      <c r="SML117" s="364"/>
      <c r="SMM117" s="364"/>
      <c r="SMN117" s="364"/>
      <c r="SMO117" s="364"/>
      <c r="SMP117" s="364"/>
      <c r="SMQ117" s="364"/>
      <c r="SMR117" s="364"/>
      <c r="SMS117" s="364"/>
      <c r="SMT117" s="364"/>
      <c r="SMU117" s="364"/>
      <c r="SMV117" s="364"/>
      <c r="SMW117" s="364"/>
      <c r="SMX117" s="364"/>
      <c r="SMY117" s="364"/>
      <c r="SMZ117" s="364"/>
      <c r="SNA117" s="364"/>
      <c r="SNB117" s="364"/>
      <c r="SNC117" s="364"/>
      <c r="SND117" s="364"/>
      <c r="SNE117" s="364"/>
      <c r="SNF117" s="364"/>
      <c r="SNG117" s="364"/>
      <c r="SNH117" s="364"/>
      <c r="SNI117" s="364"/>
      <c r="SNJ117" s="364"/>
      <c r="SNK117" s="364"/>
      <c r="SNL117" s="364"/>
      <c r="SNM117" s="364"/>
      <c r="SNN117" s="364"/>
      <c r="SNO117" s="364"/>
      <c r="SNP117" s="364"/>
      <c r="SNQ117" s="364"/>
      <c r="SNR117" s="364"/>
      <c r="SNS117" s="364"/>
      <c r="SNT117" s="364"/>
      <c r="SNU117" s="364"/>
      <c r="SNV117" s="364"/>
      <c r="SNW117" s="364"/>
      <c r="SNX117" s="364"/>
      <c r="SNY117" s="364"/>
      <c r="SNZ117" s="364"/>
      <c r="SOA117" s="364"/>
      <c r="SOB117" s="364"/>
      <c r="SOC117" s="364"/>
      <c r="SOD117" s="364"/>
      <c r="SOE117" s="364"/>
      <c r="SOF117" s="364"/>
      <c r="SOG117" s="364"/>
      <c r="SOH117" s="364"/>
      <c r="SOI117" s="364"/>
      <c r="SOJ117" s="364"/>
      <c r="SOK117" s="364"/>
      <c r="SOL117" s="364"/>
      <c r="SOM117" s="364"/>
      <c r="SON117" s="364"/>
      <c r="SOO117" s="364"/>
      <c r="SOP117" s="364"/>
      <c r="SOQ117" s="364"/>
      <c r="SOR117" s="364"/>
      <c r="SOS117" s="364"/>
      <c r="SOT117" s="364"/>
      <c r="SOU117" s="364"/>
      <c r="SOV117" s="364"/>
      <c r="SOW117" s="364"/>
      <c r="SOX117" s="364"/>
      <c r="SOY117" s="364"/>
      <c r="SOZ117" s="364"/>
      <c r="SPA117" s="364"/>
      <c r="SPB117" s="364"/>
      <c r="SPC117" s="364"/>
      <c r="SPD117" s="364"/>
      <c r="SPE117" s="364"/>
      <c r="SPF117" s="364"/>
      <c r="SPG117" s="364"/>
      <c r="SPH117" s="364"/>
      <c r="SPI117" s="364"/>
      <c r="SPJ117" s="364"/>
      <c r="SPK117" s="364"/>
      <c r="SPL117" s="364"/>
      <c r="SPM117" s="364"/>
      <c r="SPN117" s="364"/>
      <c r="SPO117" s="364"/>
      <c r="SPP117" s="364"/>
      <c r="SPQ117" s="364"/>
      <c r="SPR117" s="364"/>
      <c r="SPS117" s="364"/>
      <c r="SPT117" s="364"/>
      <c r="SPU117" s="364"/>
      <c r="SPV117" s="364"/>
      <c r="SPW117" s="364"/>
      <c r="SPX117" s="364"/>
      <c r="SPY117" s="364"/>
      <c r="SPZ117" s="364"/>
      <c r="SQA117" s="364"/>
      <c r="SQB117" s="364"/>
      <c r="SQC117" s="364"/>
      <c r="SQD117" s="364"/>
      <c r="SQE117" s="364"/>
      <c r="SQF117" s="364"/>
      <c r="SQG117" s="364"/>
      <c r="SQH117" s="364"/>
      <c r="SQI117" s="364"/>
      <c r="SQJ117" s="364"/>
      <c r="SQK117" s="364"/>
      <c r="SQL117" s="364"/>
      <c r="SQM117" s="364"/>
      <c r="SQN117" s="364"/>
      <c r="SQO117" s="364"/>
      <c r="SQP117" s="364"/>
      <c r="SQQ117" s="364"/>
      <c r="SQR117" s="364"/>
      <c r="SQS117" s="364"/>
      <c r="SQT117" s="364"/>
      <c r="SQU117" s="364"/>
      <c r="SQV117" s="364"/>
      <c r="SQW117" s="364"/>
      <c r="SQX117" s="364"/>
      <c r="SQY117" s="364"/>
      <c r="SQZ117" s="364"/>
      <c r="SRA117" s="364"/>
      <c r="SRB117" s="364"/>
      <c r="SRC117" s="364"/>
      <c r="SRD117" s="364"/>
      <c r="SRE117" s="364"/>
      <c r="SRF117" s="364"/>
      <c r="SRG117" s="364"/>
      <c r="SRH117" s="364"/>
      <c r="SRI117" s="364"/>
      <c r="SRJ117" s="364"/>
      <c r="SRK117" s="364"/>
      <c r="SRL117" s="364"/>
      <c r="SRM117" s="364"/>
      <c r="SRN117" s="364"/>
      <c r="SRO117" s="364"/>
      <c r="SRP117" s="364"/>
      <c r="SRQ117" s="364"/>
      <c r="SRR117" s="364"/>
      <c r="SRS117" s="364"/>
      <c r="SRT117" s="364"/>
      <c r="SRU117" s="364"/>
      <c r="SRV117" s="364"/>
      <c r="SRW117" s="364"/>
      <c r="SRX117" s="364"/>
      <c r="SRY117" s="364"/>
      <c r="SRZ117" s="364"/>
      <c r="SSA117" s="364"/>
      <c r="SSB117" s="364"/>
      <c r="SSC117" s="364"/>
      <c r="SSD117" s="364"/>
      <c r="SSE117" s="364"/>
      <c r="SSF117" s="364"/>
      <c r="SSG117" s="364"/>
      <c r="SSH117" s="364"/>
      <c r="SSI117" s="364"/>
      <c r="SSJ117" s="364"/>
      <c r="SSK117" s="364"/>
      <c r="SSL117" s="364"/>
      <c r="SSM117" s="364"/>
      <c r="SSN117" s="364"/>
      <c r="SSO117" s="364"/>
      <c r="SSP117" s="364"/>
      <c r="SSQ117" s="364"/>
      <c r="SSR117" s="364"/>
      <c r="SSS117" s="364"/>
      <c r="SST117" s="364"/>
      <c r="SSU117" s="364"/>
      <c r="SSV117" s="364"/>
      <c r="SSW117" s="364"/>
      <c r="SSX117" s="364"/>
      <c r="SSY117" s="364"/>
      <c r="SSZ117" s="364"/>
      <c r="STA117" s="364"/>
      <c r="STB117" s="364"/>
      <c r="STC117" s="364"/>
      <c r="STD117" s="364"/>
      <c r="STE117" s="364"/>
      <c r="STF117" s="364"/>
      <c r="STG117" s="364"/>
      <c r="STH117" s="364"/>
      <c r="STI117" s="364"/>
      <c r="STJ117" s="364"/>
      <c r="STK117" s="364"/>
      <c r="STL117" s="364"/>
      <c r="STM117" s="364"/>
      <c r="STN117" s="364"/>
      <c r="STO117" s="364"/>
      <c r="STP117" s="364"/>
      <c r="STQ117" s="364"/>
      <c r="STR117" s="364"/>
      <c r="STS117" s="364"/>
      <c r="STT117" s="364"/>
      <c r="STU117" s="364"/>
      <c r="STV117" s="364"/>
      <c r="STW117" s="364"/>
      <c r="STX117" s="364"/>
      <c r="STY117" s="364"/>
      <c r="STZ117" s="364"/>
      <c r="SUA117" s="364"/>
      <c r="SUB117" s="364"/>
      <c r="SUC117" s="364"/>
      <c r="SUD117" s="364"/>
      <c r="SUE117" s="364"/>
      <c r="SUF117" s="364"/>
      <c r="SUG117" s="364"/>
      <c r="SUH117" s="364"/>
      <c r="SUI117" s="364"/>
      <c r="SUJ117" s="364"/>
      <c r="SUK117" s="364"/>
      <c r="SUL117" s="364"/>
      <c r="SUM117" s="364"/>
      <c r="SUN117" s="364"/>
      <c r="SUO117" s="364"/>
      <c r="SUP117" s="364"/>
      <c r="SUQ117" s="364"/>
      <c r="SUR117" s="364"/>
      <c r="SUS117" s="364"/>
      <c r="SUT117" s="364"/>
      <c r="SUU117" s="364"/>
      <c r="SUV117" s="364"/>
      <c r="SUW117" s="364"/>
      <c r="SUX117" s="364"/>
      <c r="SUY117" s="364"/>
      <c r="SUZ117" s="364"/>
      <c r="SVA117" s="364"/>
      <c r="SVB117" s="364"/>
      <c r="SVC117" s="364"/>
      <c r="SVD117" s="364"/>
      <c r="SVE117" s="364"/>
      <c r="SVF117" s="364"/>
      <c r="SVG117" s="364"/>
      <c r="SVH117" s="364"/>
      <c r="SVI117" s="364"/>
      <c r="SVJ117" s="364"/>
      <c r="SVK117" s="364"/>
      <c r="SVL117" s="364"/>
      <c r="SVM117" s="364"/>
      <c r="SVN117" s="364"/>
      <c r="SVO117" s="364"/>
      <c r="SVP117" s="364"/>
      <c r="SVQ117" s="364"/>
      <c r="SVR117" s="364"/>
      <c r="SVS117" s="364"/>
      <c r="SVT117" s="364"/>
      <c r="SVU117" s="364"/>
      <c r="SVV117" s="364"/>
      <c r="SVW117" s="364"/>
      <c r="SVX117" s="364"/>
      <c r="SVY117" s="364"/>
      <c r="SVZ117" s="364"/>
      <c r="SWA117" s="364"/>
      <c r="SWB117" s="364"/>
      <c r="SWC117" s="364"/>
      <c r="SWD117" s="364"/>
      <c r="SWE117" s="364"/>
      <c r="SWF117" s="364"/>
      <c r="SWG117" s="364"/>
      <c r="SWH117" s="364"/>
      <c r="SWI117" s="364"/>
      <c r="SWJ117" s="364"/>
      <c r="SWK117" s="364"/>
      <c r="SWL117" s="364"/>
      <c r="SWM117" s="364"/>
      <c r="SWN117" s="364"/>
      <c r="SWO117" s="364"/>
      <c r="SWP117" s="364"/>
      <c r="SWQ117" s="364"/>
      <c r="SWR117" s="364"/>
      <c r="SWS117" s="364"/>
      <c r="SWT117" s="364"/>
      <c r="SWU117" s="364"/>
      <c r="SWV117" s="364"/>
      <c r="SWW117" s="364"/>
      <c r="SWX117" s="364"/>
      <c r="SWY117" s="364"/>
      <c r="SWZ117" s="364"/>
      <c r="SXA117" s="364"/>
      <c r="SXB117" s="364"/>
      <c r="SXC117" s="364"/>
      <c r="SXD117" s="364"/>
      <c r="SXE117" s="364"/>
      <c r="SXF117" s="364"/>
      <c r="SXG117" s="364"/>
      <c r="SXH117" s="364"/>
      <c r="SXI117" s="364"/>
      <c r="SXJ117" s="364"/>
      <c r="SXK117" s="364"/>
      <c r="SXL117" s="364"/>
      <c r="SXM117" s="364"/>
      <c r="SXN117" s="364"/>
      <c r="SXO117" s="364"/>
      <c r="SXP117" s="364"/>
      <c r="SXQ117" s="364"/>
      <c r="SXR117" s="364"/>
      <c r="SXS117" s="364"/>
      <c r="SXT117" s="364"/>
      <c r="SXU117" s="364"/>
      <c r="SXV117" s="364"/>
      <c r="SXW117" s="364"/>
      <c r="SXX117" s="364"/>
      <c r="SXY117" s="364"/>
      <c r="SXZ117" s="364"/>
      <c r="SYA117" s="364"/>
      <c r="SYB117" s="364"/>
      <c r="SYC117" s="364"/>
      <c r="SYD117" s="364"/>
      <c r="SYE117" s="364"/>
      <c r="SYF117" s="364"/>
      <c r="SYG117" s="364"/>
      <c r="SYH117" s="364"/>
      <c r="SYI117" s="364"/>
      <c r="SYJ117" s="364"/>
      <c r="SYK117" s="364"/>
      <c r="SYL117" s="364"/>
      <c r="SYM117" s="364"/>
      <c r="SYN117" s="364"/>
      <c r="SYO117" s="364"/>
      <c r="SYP117" s="364"/>
      <c r="SYQ117" s="364"/>
      <c r="SYR117" s="364"/>
      <c r="SYS117" s="364"/>
      <c r="SYT117" s="364"/>
      <c r="SYU117" s="364"/>
      <c r="SYV117" s="364"/>
      <c r="SYW117" s="364"/>
      <c r="SYX117" s="364"/>
      <c r="SYY117" s="364"/>
      <c r="SYZ117" s="364"/>
      <c r="SZA117" s="364"/>
      <c r="SZB117" s="364"/>
      <c r="SZC117" s="364"/>
      <c r="SZD117" s="364"/>
      <c r="SZE117" s="364"/>
      <c r="SZF117" s="364"/>
      <c r="SZG117" s="364"/>
      <c r="SZH117" s="364"/>
      <c r="SZI117" s="364"/>
      <c r="SZJ117" s="364"/>
      <c r="SZK117" s="364"/>
      <c r="SZL117" s="364"/>
      <c r="SZM117" s="364"/>
      <c r="SZN117" s="364"/>
      <c r="SZO117" s="364"/>
      <c r="SZP117" s="364"/>
      <c r="SZQ117" s="364"/>
      <c r="SZR117" s="364"/>
      <c r="SZS117" s="364"/>
      <c r="SZT117" s="364"/>
      <c r="SZU117" s="364"/>
      <c r="SZV117" s="364"/>
      <c r="SZW117" s="364"/>
      <c r="SZX117" s="364"/>
      <c r="SZY117" s="364"/>
      <c r="SZZ117" s="364"/>
      <c r="TAA117" s="364"/>
      <c r="TAB117" s="364"/>
      <c r="TAC117" s="364"/>
      <c r="TAD117" s="364"/>
      <c r="TAE117" s="364"/>
      <c r="TAF117" s="364"/>
      <c r="TAG117" s="364"/>
      <c r="TAH117" s="364"/>
      <c r="TAI117" s="364"/>
      <c r="TAJ117" s="364"/>
      <c r="TAK117" s="364"/>
      <c r="TAL117" s="364"/>
      <c r="TAM117" s="364"/>
      <c r="TAN117" s="364"/>
      <c r="TAO117" s="364"/>
      <c r="TAP117" s="364"/>
      <c r="TAQ117" s="364"/>
      <c r="TAR117" s="364"/>
      <c r="TAS117" s="364"/>
      <c r="TAT117" s="364"/>
      <c r="TAU117" s="364"/>
      <c r="TAV117" s="364"/>
      <c r="TAW117" s="364"/>
      <c r="TAX117" s="364"/>
      <c r="TAY117" s="364"/>
      <c r="TAZ117" s="364"/>
      <c r="TBA117" s="364"/>
      <c r="TBB117" s="364"/>
      <c r="TBC117" s="364"/>
      <c r="TBD117" s="364"/>
      <c r="TBE117" s="364"/>
      <c r="TBF117" s="364"/>
      <c r="TBG117" s="364"/>
      <c r="TBH117" s="364"/>
      <c r="TBI117" s="364"/>
      <c r="TBJ117" s="364"/>
      <c r="TBK117" s="364"/>
      <c r="TBL117" s="364"/>
      <c r="TBM117" s="364"/>
      <c r="TBN117" s="364"/>
      <c r="TBO117" s="364"/>
      <c r="TBP117" s="364"/>
      <c r="TBQ117" s="364"/>
      <c r="TBR117" s="364"/>
      <c r="TBS117" s="364"/>
      <c r="TBT117" s="364"/>
      <c r="TBU117" s="364"/>
      <c r="TBV117" s="364"/>
      <c r="TBW117" s="364"/>
      <c r="TBX117" s="364"/>
      <c r="TBY117" s="364"/>
      <c r="TBZ117" s="364"/>
      <c r="TCA117" s="364"/>
      <c r="TCB117" s="364"/>
      <c r="TCC117" s="364"/>
      <c r="TCD117" s="364"/>
      <c r="TCE117" s="364"/>
      <c r="TCF117" s="364"/>
      <c r="TCG117" s="364"/>
      <c r="TCH117" s="364"/>
      <c r="TCI117" s="364"/>
      <c r="TCJ117" s="364"/>
      <c r="TCK117" s="364"/>
      <c r="TCL117" s="364"/>
      <c r="TCM117" s="364"/>
      <c r="TCN117" s="364"/>
      <c r="TCO117" s="364"/>
      <c r="TCP117" s="364"/>
      <c r="TCQ117" s="364"/>
      <c r="TCR117" s="364"/>
      <c r="TCS117" s="364"/>
      <c r="TCT117" s="364"/>
      <c r="TCU117" s="364"/>
      <c r="TCV117" s="364"/>
      <c r="TCW117" s="364"/>
      <c r="TCX117" s="364"/>
      <c r="TCY117" s="364"/>
      <c r="TCZ117" s="364"/>
      <c r="TDA117" s="364"/>
      <c r="TDB117" s="364"/>
      <c r="TDC117" s="364"/>
      <c r="TDD117" s="364"/>
      <c r="TDE117" s="364"/>
      <c r="TDF117" s="364"/>
      <c r="TDG117" s="364"/>
      <c r="TDH117" s="364"/>
      <c r="TDI117" s="364"/>
      <c r="TDJ117" s="364"/>
      <c r="TDK117" s="364"/>
      <c r="TDL117" s="364"/>
      <c r="TDM117" s="364"/>
      <c r="TDN117" s="364"/>
      <c r="TDO117" s="364"/>
      <c r="TDP117" s="364"/>
      <c r="TDQ117" s="364"/>
      <c r="TDR117" s="364"/>
      <c r="TDS117" s="364"/>
      <c r="TDT117" s="364"/>
      <c r="TDU117" s="364"/>
      <c r="TDV117" s="364"/>
      <c r="TDW117" s="364"/>
      <c r="TDX117" s="364"/>
      <c r="TDY117" s="364"/>
      <c r="TDZ117" s="364"/>
      <c r="TEA117" s="364"/>
      <c r="TEB117" s="364"/>
      <c r="TEC117" s="364"/>
      <c r="TED117" s="364"/>
      <c r="TEE117" s="364"/>
      <c r="TEF117" s="364"/>
      <c r="TEG117" s="364"/>
      <c r="TEH117" s="364"/>
      <c r="TEI117" s="364"/>
      <c r="TEJ117" s="364"/>
      <c r="TEK117" s="364"/>
      <c r="TEL117" s="364"/>
      <c r="TEM117" s="364"/>
      <c r="TEN117" s="364"/>
      <c r="TEO117" s="364"/>
      <c r="TEP117" s="364"/>
      <c r="TEQ117" s="364"/>
      <c r="TER117" s="364"/>
      <c r="TES117" s="364"/>
      <c r="TET117" s="364"/>
      <c r="TEU117" s="364"/>
      <c r="TEV117" s="364"/>
      <c r="TEW117" s="364"/>
      <c r="TEX117" s="364"/>
      <c r="TEY117" s="364"/>
      <c r="TEZ117" s="364"/>
      <c r="TFA117" s="364"/>
      <c r="TFB117" s="364"/>
      <c r="TFC117" s="364"/>
      <c r="TFD117" s="364"/>
      <c r="TFE117" s="364"/>
      <c r="TFF117" s="364"/>
      <c r="TFG117" s="364"/>
      <c r="TFH117" s="364"/>
      <c r="TFI117" s="364"/>
      <c r="TFJ117" s="364"/>
      <c r="TFK117" s="364"/>
      <c r="TFL117" s="364"/>
      <c r="TFM117" s="364"/>
      <c r="TFN117" s="364"/>
      <c r="TFO117" s="364"/>
      <c r="TFP117" s="364"/>
      <c r="TFQ117" s="364"/>
      <c r="TFR117" s="364"/>
      <c r="TFS117" s="364"/>
      <c r="TFT117" s="364"/>
      <c r="TFU117" s="364"/>
      <c r="TFV117" s="364"/>
      <c r="TFW117" s="364"/>
      <c r="TFX117" s="364"/>
      <c r="TFY117" s="364"/>
      <c r="TFZ117" s="364"/>
      <c r="TGA117" s="364"/>
      <c r="TGB117" s="364"/>
      <c r="TGC117" s="364"/>
      <c r="TGD117" s="364"/>
      <c r="TGE117" s="364"/>
      <c r="TGF117" s="364"/>
      <c r="TGG117" s="364"/>
      <c r="TGH117" s="364"/>
      <c r="TGI117" s="364"/>
      <c r="TGJ117" s="364"/>
      <c r="TGK117" s="364"/>
      <c r="TGL117" s="364"/>
      <c r="TGM117" s="364"/>
      <c r="TGN117" s="364"/>
      <c r="TGO117" s="364"/>
      <c r="TGP117" s="364"/>
      <c r="TGQ117" s="364"/>
      <c r="TGR117" s="364"/>
      <c r="TGS117" s="364"/>
      <c r="TGT117" s="364"/>
      <c r="TGU117" s="364"/>
      <c r="TGV117" s="364"/>
      <c r="TGW117" s="364"/>
      <c r="TGX117" s="364"/>
      <c r="TGY117" s="364"/>
      <c r="TGZ117" s="364"/>
      <c r="THA117" s="364"/>
      <c r="THB117" s="364"/>
      <c r="THC117" s="364"/>
      <c r="THD117" s="364"/>
      <c r="THE117" s="364"/>
      <c r="THF117" s="364"/>
      <c r="THG117" s="364"/>
      <c r="THH117" s="364"/>
      <c r="THI117" s="364"/>
      <c r="THJ117" s="364"/>
      <c r="THK117" s="364"/>
      <c r="THL117" s="364"/>
      <c r="THM117" s="364"/>
      <c r="THN117" s="364"/>
      <c r="THO117" s="364"/>
      <c r="THP117" s="364"/>
      <c r="THQ117" s="364"/>
      <c r="THR117" s="364"/>
      <c r="THS117" s="364"/>
      <c r="THT117" s="364"/>
      <c r="THU117" s="364"/>
      <c r="THV117" s="364"/>
      <c r="THW117" s="364"/>
      <c r="THX117" s="364"/>
      <c r="THY117" s="364"/>
      <c r="THZ117" s="364"/>
      <c r="TIA117" s="364"/>
      <c r="TIB117" s="364"/>
      <c r="TIC117" s="364"/>
      <c r="TID117" s="364"/>
      <c r="TIE117" s="364"/>
      <c r="TIF117" s="364"/>
      <c r="TIG117" s="364"/>
      <c r="TIH117" s="364"/>
      <c r="TII117" s="364"/>
      <c r="TIJ117" s="364"/>
      <c r="TIK117" s="364"/>
      <c r="TIL117" s="364"/>
      <c r="TIM117" s="364"/>
      <c r="TIN117" s="364"/>
      <c r="TIO117" s="364"/>
      <c r="TIP117" s="364"/>
      <c r="TIQ117" s="364"/>
      <c r="TIR117" s="364"/>
      <c r="TIS117" s="364"/>
      <c r="TIT117" s="364"/>
      <c r="TIU117" s="364"/>
      <c r="TIV117" s="364"/>
      <c r="TIW117" s="364"/>
      <c r="TIX117" s="364"/>
      <c r="TIY117" s="364"/>
      <c r="TIZ117" s="364"/>
      <c r="TJA117" s="364"/>
      <c r="TJB117" s="364"/>
      <c r="TJC117" s="364"/>
      <c r="TJD117" s="364"/>
      <c r="TJE117" s="364"/>
      <c r="TJF117" s="364"/>
      <c r="TJG117" s="364"/>
      <c r="TJH117" s="364"/>
      <c r="TJI117" s="364"/>
      <c r="TJJ117" s="364"/>
      <c r="TJK117" s="364"/>
      <c r="TJL117" s="364"/>
      <c r="TJM117" s="364"/>
      <c r="TJN117" s="364"/>
      <c r="TJO117" s="364"/>
      <c r="TJP117" s="364"/>
      <c r="TJQ117" s="364"/>
      <c r="TJR117" s="364"/>
      <c r="TJS117" s="364"/>
      <c r="TJT117" s="364"/>
      <c r="TJU117" s="364"/>
      <c r="TJV117" s="364"/>
      <c r="TJW117" s="364"/>
      <c r="TJX117" s="364"/>
      <c r="TJY117" s="364"/>
      <c r="TJZ117" s="364"/>
      <c r="TKA117" s="364"/>
      <c r="TKB117" s="364"/>
      <c r="TKC117" s="364"/>
      <c r="TKD117" s="364"/>
      <c r="TKE117" s="364"/>
      <c r="TKF117" s="364"/>
      <c r="TKG117" s="364"/>
      <c r="TKH117" s="364"/>
      <c r="TKI117" s="364"/>
      <c r="TKJ117" s="364"/>
      <c r="TKK117" s="364"/>
      <c r="TKL117" s="364"/>
      <c r="TKM117" s="364"/>
      <c r="TKN117" s="364"/>
      <c r="TKO117" s="364"/>
      <c r="TKP117" s="364"/>
      <c r="TKQ117" s="364"/>
      <c r="TKR117" s="364"/>
      <c r="TKS117" s="364"/>
      <c r="TKT117" s="364"/>
      <c r="TKU117" s="364"/>
      <c r="TKV117" s="364"/>
      <c r="TKW117" s="364"/>
      <c r="TKX117" s="364"/>
      <c r="TKY117" s="364"/>
      <c r="TKZ117" s="364"/>
      <c r="TLA117" s="364"/>
      <c r="TLB117" s="364"/>
      <c r="TLC117" s="364"/>
      <c r="TLD117" s="364"/>
      <c r="TLE117" s="364"/>
      <c r="TLF117" s="364"/>
      <c r="TLG117" s="364"/>
      <c r="TLH117" s="364"/>
      <c r="TLI117" s="364"/>
      <c r="TLJ117" s="364"/>
      <c r="TLK117" s="364"/>
      <c r="TLL117" s="364"/>
      <c r="TLM117" s="364"/>
      <c r="TLN117" s="364"/>
      <c r="TLO117" s="364"/>
      <c r="TLP117" s="364"/>
      <c r="TLQ117" s="364"/>
      <c r="TLR117" s="364"/>
      <c r="TLS117" s="364"/>
      <c r="TLT117" s="364"/>
      <c r="TLU117" s="364"/>
      <c r="TLV117" s="364"/>
      <c r="TLW117" s="364"/>
      <c r="TLX117" s="364"/>
      <c r="TLY117" s="364"/>
      <c r="TLZ117" s="364"/>
      <c r="TMA117" s="364"/>
      <c r="TMB117" s="364"/>
      <c r="TMC117" s="364"/>
      <c r="TMD117" s="364"/>
      <c r="TME117" s="364"/>
      <c r="TMF117" s="364"/>
      <c r="TMG117" s="364"/>
      <c r="TMH117" s="364"/>
      <c r="TMI117" s="364"/>
      <c r="TMJ117" s="364"/>
      <c r="TMK117" s="364"/>
      <c r="TML117" s="364"/>
      <c r="TMM117" s="364"/>
      <c r="TMN117" s="364"/>
      <c r="TMO117" s="364"/>
      <c r="TMP117" s="364"/>
      <c r="TMQ117" s="364"/>
      <c r="TMR117" s="364"/>
      <c r="TMS117" s="364"/>
      <c r="TMT117" s="364"/>
      <c r="TMU117" s="364"/>
      <c r="TMV117" s="364"/>
      <c r="TMW117" s="364"/>
      <c r="TMX117" s="364"/>
      <c r="TMY117" s="364"/>
      <c r="TMZ117" s="364"/>
      <c r="TNA117" s="364"/>
      <c r="TNB117" s="364"/>
      <c r="TNC117" s="364"/>
      <c r="TND117" s="364"/>
      <c r="TNE117" s="364"/>
      <c r="TNF117" s="364"/>
      <c r="TNG117" s="364"/>
      <c r="TNH117" s="364"/>
      <c r="TNI117" s="364"/>
      <c r="TNJ117" s="364"/>
      <c r="TNK117" s="364"/>
      <c r="TNL117" s="364"/>
      <c r="TNM117" s="364"/>
      <c r="TNN117" s="364"/>
      <c r="TNO117" s="364"/>
      <c r="TNP117" s="364"/>
      <c r="TNQ117" s="364"/>
      <c r="TNR117" s="364"/>
      <c r="TNS117" s="364"/>
      <c r="TNT117" s="364"/>
      <c r="TNU117" s="364"/>
      <c r="TNV117" s="364"/>
      <c r="TNW117" s="364"/>
      <c r="TNX117" s="364"/>
      <c r="TNY117" s="364"/>
      <c r="TNZ117" s="364"/>
      <c r="TOA117" s="364"/>
      <c r="TOB117" s="364"/>
      <c r="TOC117" s="364"/>
      <c r="TOD117" s="364"/>
      <c r="TOE117" s="364"/>
      <c r="TOF117" s="364"/>
      <c r="TOG117" s="364"/>
      <c r="TOH117" s="364"/>
      <c r="TOI117" s="364"/>
      <c r="TOJ117" s="364"/>
      <c r="TOK117" s="364"/>
      <c r="TOL117" s="364"/>
      <c r="TOM117" s="364"/>
      <c r="TON117" s="364"/>
      <c r="TOO117" s="364"/>
      <c r="TOP117" s="364"/>
      <c r="TOQ117" s="364"/>
      <c r="TOR117" s="364"/>
      <c r="TOS117" s="364"/>
      <c r="TOT117" s="364"/>
      <c r="TOU117" s="364"/>
      <c r="TOV117" s="364"/>
      <c r="TOW117" s="364"/>
      <c r="TOX117" s="364"/>
      <c r="TOY117" s="364"/>
      <c r="TOZ117" s="364"/>
      <c r="TPA117" s="364"/>
      <c r="TPB117" s="364"/>
      <c r="TPC117" s="364"/>
      <c r="TPD117" s="364"/>
      <c r="TPE117" s="364"/>
      <c r="TPF117" s="364"/>
      <c r="TPG117" s="364"/>
      <c r="TPH117" s="364"/>
      <c r="TPI117" s="364"/>
      <c r="TPJ117" s="364"/>
      <c r="TPK117" s="364"/>
      <c r="TPL117" s="364"/>
      <c r="TPM117" s="364"/>
      <c r="TPN117" s="364"/>
      <c r="TPO117" s="364"/>
      <c r="TPP117" s="364"/>
      <c r="TPQ117" s="364"/>
      <c r="TPR117" s="364"/>
      <c r="TPS117" s="364"/>
      <c r="TPT117" s="364"/>
      <c r="TPU117" s="364"/>
      <c r="TPV117" s="364"/>
      <c r="TPW117" s="364"/>
      <c r="TPX117" s="364"/>
      <c r="TPY117" s="364"/>
      <c r="TPZ117" s="364"/>
      <c r="TQA117" s="364"/>
      <c r="TQB117" s="364"/>
      <c r="TQC117" s="364"/>
      <c r="TQD117" s="364"/>
      <c r="TQE117" s="364"/>
      <c r="TQF117" s="364"/>
      <c r="TQG117" s="364"/>
      <c r="TQH117" s="364"/>
      <c r="TQI117" s="364"/>
      <c r="TQJ117" s="364"/>
      <c r="TQK117" s="364"/>
      <c r="TQL117" s="364"/>
      <c r="TQM117" s="364"/>
      <c r="TQN117" s="364"/>
      <c r="TQO117" s="364"/>
      <c r="TQP117" s="364"/>
      <c r="TQQ117" s="364"/>
      <c r="TQR117" s="364"/>
      <c r="TQS117" s="364"/>
      <c r="TQT117" s="364"/>
      <c r="TQU117" s="364"/>
      <c r="TQV117" s="364"/>
      <c r="TQW117" s="364"/>
      <c r="TQX117" s="364"/>
      <c r="TQY117" s="364"/>
      <c r="TQZ117" s="364"/>
      <c r="TRA117" s="364"/>
      <c r="TRB117" s="364"/>
      <c r="TRC117" s="364"/>
      <c r="TRD117" s="364"/>
      <c r="TRE117" s="364"/>
      <c r="TRF117" s="364"/>
      <c r="TRG117" s="364"/>
      <c r="TRH117" s="364"/>
      <c r="TRI117" s="364"/>
      <c r="TRJ117" s="364"/>
      <c r="TRK117" s="364"/>
      <c r="TRL117" s="364"/>
      <c r="TRM117" s="364"/>
      <c r="TRN117" s="364"/>
      <c r="TRO117" s="364"/>
      <c r="TRP117" s="364"/>
      <c r="TRQ117" s="364"/>
      <c r="TRR117" s="364"/>
      <c r="TRS117" s="364"/>
      <c r="TRT117" s="364"/>
      <c r="TRU117" s="364"/>
      <c r="TRV117" s="364"/>
      <c r="TRW117" s="364"/>
      <c r="TRX117" s="364"/>
      <c r="TRY117" s="364"/>
      <c r="TRZ117" s="364"/>
      <c r="TSA117" s="364"/>
      <c r="TSB117" s="364"/>
      <c r="TSC117" s="364"/>
      <c r="TSD117" s="364"/>
      <c r="TSE117" s="364"/>
      <c r="TSF117" s="364"/>
      <c r="TSG117" s="364"/>
      <c r="TSH117" s="364"/>
      <c r="TSI117" s="364"/>
      <c r="TSJ117" s="364"/>
      <c r="TSK117" s="364"/>
      <c r="TSL117" s="364"/>
      <c r="TSM117" s="364"/>
      <c r="TSN117" s="364"/>
      <c r="TSO117" s="364"/>
      <c r="TSP117" s="364"/>
      <c r="TSQ117" s="364"/>
      <c r="TSR117" s="364"/>
      <c r="TSS117" s="364"/>
      <c r="TST117" s="364"/>
      <c r="TSU117" s="364"/>
      <c r="TSV117" s="364"/>
      <c r="TSW117" s="364"/>
      <c r="TSX117" s="364"/>
      <c r="TSY117" s="364"/>
      <c r="TSZ117" s="364"/>
      <c r="TTA117" s="364"/>
      <c r="TTB117" s="364"/>
      <c r="TTC117" s="364"/>
      <c r="TTD117" s="364"/>
      <c r="TTE117" s="364"/>
      <c r="TTF117" s="364"/>
      <c r="TTG117" s="364"/>
      <c r="TTH117" s="364"/>
      <c r="TTI117" s="364"/>
      <c r="TTJ117" s="364"/>
      <c r="TTK117" s="364"/>
      <c r="TTL117" s="364"/>
      <c r="TTM117" s="364"/>
      <c r="TTN117" s="364"/>
      <c r="TTO117" s="364"/>
      <c r="TTP117" s="364"/>
      <c r="TTQ117" s="364"/>
      <c r="TTR117" s="364"/>
      <c r="TTS117" s="364"/>
      <c r="TTT117" s="364"/>
      <c r="TTU117" s="364"/>
      <c r="TTV117" s="364"/>
      <c r="TTW117" s="364"/>
      <c r="TTX117" s="364"/>
      <c r="TTY117" s="364"/>
      <c r="TTZ117" s="364"/>
      <c r="TUA117" s="364"/>
      <c r="TUB117" s="364"/>
      <c r="TUC117" s="364"/>
      <c r="TUD117" s="364"/>
      <c r="TUE117" s="364"/>
      <c r="TUF117" s="364"/>
      <c r="TUG117" s="364"/>
      <c r="TUH117" s="364"/>
      <c r="TUI117" s="364"/>
      <c r="TUJ117" s="364"/>
      <c r="TUK117" s="364"/>
      <c r="TUL117" s="364"/>
      <c r="TUM117" s="364"/>
      <c r="TUN117" s="364"/>
      <c r="TUO117" s="364"/>
      <c r="TUP117" s="364"/>
      <c r="TUQ117" s="364"/>
      <c r="TUR117" s="364"/>
      <c r="TUS117" s="364"/>
      <c r="TUT117" s="364"/>
      <c r="TUU117" s="364"/>
      <c r="TUV117" s="364"/>
      <c r="TUW117" s="364"/>
      <c r="TUX117" s="364"/>
      <c r="TUY117" s="364"/>
      <c r="TUZ117" s="364"/>
      <c r="TVA117" s="364"/>
      <c r="TVB117" s="364"/>
      <c r="TVC117" s="364"/>
      <c r="TVD117" s="364"/>
      <c r="TVE117" s="364"/>
      <c r="TVF117" s="364"/>
      <c r="TVG117" s="364"/>
      <c r="TVH117" s="364"/>
      <c r="TVI117" s="364"/>
      <c r="TVJ117" s="364"/>
      <c r="TVK117" s="364"/>
      <c r="TVL117" s="364"/>
      <c r="TVM117" s="364"/>
      <c r="TVN117" s="364"/>
      <c r="TVO117" s="364"/>
      <c r="TVP117" s="364"/>
      <c r="TVQ117" s="364"/>
      <c r="TVR117" s="364"/>
      <c r="TVS117" s="364"/>
      <c r="TVT117" s="364"/>
      <c r="TVU117" s="364"/>
      <c r="TVV117" s="364"/>
      <c r="TVW117" s="364"/>
      <c r="TVX117" s="364"/>
      <c r="TVY117" s="364"/>
      <c r="TVZ117" s="364"/>
      <c r="TWA117" s="364"/>
      <c r="TWB117" s="364"/>
      <c r="TWC117" s="364"/>
      <c r="TWD117" s="364"/>
      <c r="TWE117" s="364"/>
      <c r="TWF117" s="364"/>
      <c r="TWG117" s="364"/>
      <c r="TWH117" s="364"/>
      <c r="TWI117" s="364"/>
      <c r="TWJ117" s="364"/>
      <c r="TWK117" s="364"/>
      <c r="TWL117" s="364"/>
      <c r="TWM117" s="364"/>
      <c r="TWN117" s="364"/>
      <c r="TWO117" s="364"/>
      <c r="TWP117" s="364"/>
      <c r="TWQ117" s="364"/>
      <c r="TWR117" s="364"/>
      <c r="TWS117" s="364"/>
      <c r="TWT117" s="364"/>
      <c r="TWU117" s="364"/>
      <c r="TWV117" s="364"/>
      <c r="TWW117" s="364"/>
      <c r="TWX117" s="364"/>
      <c r="TWY117" s="364"/>
      <c r="TWZ117" s="364"/>
      <c r="TXA117" s="364"/>
      <c r="TXB117" s="364"/>
      <c r="TXC117" s="364"/>
      <c r="TXD117" s="364"/>
      <c r="TXE117" s="364"/>
      <c r="TXF117" s="364"/>
      <c r="TXG117" s="364"/>
      <c r="TXH117" s="364"/>
      <c r="TXI117" s="364"/>
      <c r="TXJ117" s="364"/>
      <c r="TXK117" s="364"/>
      <c r="TXL117" s="364"/>
      <c r="TXM117" s="364"/>
      <c r="TXN117" s="364"/>
      <c r="TXO117" s="364"/>
      <c r="TXP117" s="364"/>
      <c r="TXQ117" s="364"/>
      <c r="TXR117" s="364"/>
      <c r="TXS117" s="364"/>
      <c r="TXT117" s="364"/>
      <c r="TXU117" s="364"/>
      <c r="TXV117" s="364"/>
      <c r="TXW117" s="364"/>
      <c r="TXX117" s="364"/>
      <c r="TXY117" s="364"/>
      <c r="TXZ117" s="364"/>
      <c r="TYA117" s="364"/>
      <c r="TYB117" s="364"/>
      <c r="TYC117" s="364"/>
      <c r="TYD117" s="364"/>
      <c r="TYE117" s="364"/>
      <c r="TYF117" s="364"/>
      <c r="TYG117" s="364"/>
      <c r="TYH117" s="364"/>
      <c r="TYI117" s="364"/>
      <c r="TYJ117" s="364"/>
      <c r="TYK117" s="364"/>
      <c r="TYL117" s="364"/>
      <c r="TYM117" s="364"/>
      <c r="TYN117" s="364"/>
      <c r="TYO117" s="364"/>
      <c r="TYP117" s="364"/>
      <c r="TYQ117" s="364"/>
      <c r="TYR117" s="364"/>
      <c r="TYS117" s="364"/>
      <c r="TYT117" s="364"/>
      <c r="TYU117" s="364"/>
      <c r="TYV117" s="364"/>
      <c r="TYW117" s="364"/>
      <c r="TYX117" s="364"/>
      <c r="TYY117" s="364"/>
      <c r="TYZ117" s="364"/>
      <c r="TZA117" s="364"/>
      <c r="TZB117" s="364"/>
      <c r="TZC117" s="364"/>
      <c r="TZD117" s="364"/>
      <c r="TZE117" s="364"/>
      <c r="TZF117" s="364"/>
      <c r="TZG117" s="364"/>
      <c r="TZH117" s="364"/>
      <c r="TZI117" s="364"/>
      <c r="TZJ117" s="364"/>
      <c r="TZK117" s="364"/>
      <c r="TZL117" s="364"/>
      <c r="TZM117" s="364"/>
      <c r="TZN117" s="364"/>
      <c r="TZO117" s="364"/>
      <c r="TZP117" s="364"/>
      <c r="TZQ117" s="364"/>
      <c r="TZR117" s="364"/>
      <c r="TZS117" s="364"/>
      <c r="TZT117" s="364"/>
      <c r="TZU117" s="364"/>
      <c r="TZV117" s="364"/>
      <c r="TZW117" s="364"/>
      <c r="TZX117" s="364"/>
      <c r="TZY117" s="364"/>
      <c r="TZZ117" s="364"/>
      <c r="UAA117" s="364"/>
      <c r="UAB117" s="364"/>
      <c r="UAC117" s="364"/>
      <c r="UAD117" s="364"/>
      <c r="UAE117" s="364"/>
      <c r="UAF117" s="364"/>
      <c r="UAG117" s="364"/>
      <c r="UAH117" s="364"/>
      <c r="UAI117" s="364"/>
      <c r="UAJ117" s="364"/>
      <c r="UAK117" s="364"/>
      <c r="UAL117" s="364"/>
      <c r="UAM117" s="364"/>
      <c r="UAN117" s="364"/>
      <c r="UAO117" s="364"/>
      <c r="UAP117" s="364"/>
      <c r="UAQ117" s="364"/>
      <c r="UAR117" s="364"/>
      <c r="UAS117" s="364"/>
      <c r="UAT117" s="364"/>
      <c r="UAU117" s="364"/>
      <c r="UAV117" s="364"/>
      <c r="UAW117" s="364"/>
      <c r="UAX117" s="364"/>
      <c r="UAY117" s="364"/>
      <c r="UAZ117" s="364"/>
      <c r="UBA117" s="364"/>
      <c r="UBB117" s="364"/>
      <c r="UBC117" s="364"/>
      <c r="UBD117" s="364"/>
      <c r="UBE117" s="364"/>
      <c r="UBF117" s="364"/>
      <c r="UBG117" s="364"/>
      <c r="UBH117" s="364"/>
      <c r="UBI117" s="364"/>
      <c r="UBJ117" s="364"/>
      <c r="UBK117" s="364"/>
      <c r="UBL117" s="364"/>
      <c r="UBM117" s="364"/>
      <c r="UBN117" s="364"/>
      <c r="UBO117" s="364"/>
      <c r="UBP117" s="364"/>
      <c r="UBQ117" s="364"/>
      <c r="UBR117" s="364"/>
      <c r="UBS117" s="364"/>
      <c r="UBT117" s="364"/>
      <c r="UBU117" s="364"/>
      <c r="UBV117" s="364"/>
      <c r="UBW117" s="364"/>
      <c r="UBX117" s="364"/>
      <c r="UBY117" s="364"/>
      <c r="UBZ117" s="364"/>
      <c r="UCA117" s="364"/>
      <c r="UCB117" s="364"/>
      <c r="UCC117" s="364"/>
      <c r="UCD117" s="364"/>
      <c r="UCE117" s="364"/>
      <c r="UCF117" s="364"/>
      <c r="UCG117" s="364"/>
      <c r="UCH117" s="364"/>
      <c r="UCI117" s="364"/>
      <c r="UCJ117" s="364"/>
      <c r="UCK117" s="364"/>
      <c r="UCL117" s="364"/>
      <c r="UCM117" s="364"/>
      <c r="UCN117" s="364"/>
      <c r="UCO117" s="364"/>
      <c r="UCP117" s="364"/>
      <c r="UCQ117" s="364"/>
      <c r="UCR117" s="364"/>
      <c r="UCS117" s="364"/>
      <c r="UCT117" s="364"/>
      <c r="UCU117" s="364"/>
      <c r="UCV117" s="364"/>
      <c r="UCW117" s="364"/>
      <c r="UCX117" s="364"/>
      <c r="UCY117" s="364"/>
      <c r="UCZ117" s="364"/>
      <c r="UDA117" s="364"/>
      <c r="UDB117" s="364"/>
      <c r="UDC117" s="364"/>
      <c r="UDD117" s="364"/>
      <c r="UDE117" s="364"/>
      <c r="UDF117" s="364"/>
      <c r="UDG117" s="364"/>
      <c r="UDH117" s="364"/>
      <c r="UDI117" s="364"/>
      <c r="UDJ117" s="364"/>
      <c r="UDK117" s="364"/>
      <c r="UDL117" s="364"/>
      <c r="UDM117" s="364"/>
      <c r="UDN117" s="364"/>
      <c r="UDO117" s="364"/>
      <c r="UDP117" s="364"/>
      <c r="UDQ117" s="364"/>
      <c r="UDR117" s="364"/>
      <c r="UDS117" s="364"/>
      <c r="UDT117" s="364"/>
      <c r="UDU117" s="364"/>
      <c r="UDV117" s="364"/>
      <c r="UDW117" s="364"/>
      <c r="UDX117" s="364"/>
      <c r="UDY117" s="364"/>
      <c r="UDZ117" s="364"/>
      <c r="UEA117" s="364"/>
      <c r="UEB117" s="364"/>
      <c r="UEC117" s="364"/>
      <c r="UED117" s="364"/>
      <c r="UEE117" s="364"/>
      <c r="UEF117" s="364"/>
      <c r="UEG117" s="364"/>
      <c r="UEH117" s="364"/>
      <c r="UEI117" s="364"/>
      <c r="UEJ117" s="364"/>
      <c r="UEK117" s="364"/>
      <c r="UEL117" s="364"/>
      <c r="UEM117" s="364"/>
      <c r="UEN117" s="364"/>
      <c r="UEO117" s="364"/>
      <c r="UEP117" s="364"/>
      <c r="UEQ117" s="364"/>
      <c r="UER117" s="364"/>
      <c r="UES117" s="364"/>
      <c r="UET117" s="364"/>
      <c r="UEU117" s="364"/>
      <c r="UEV117" s="364"/>
      <c r="UEW117" s="364"/>
      <c r="UEX117" s="364"/>
      <c r="UEY117" s="364"/>
      <c r="UEZ117" s="364"/>
      <c r="UFA117" s="364"/>
      <c r="UFB117" s="364"/>
      <c r="UFC117" s="364"/>
      <c r="UFD117" s="364"/>
      <c r="UFE117" s="364"/>
      <c r="UFF117" s="364"/>
      <c r="UFG117" s="364"/>
      <c r="UFH117" s="364"/>
      <c r="UFI117" s="364"/>
      <c r="UFJ117" s="364"/>
      <c r="UFK117" s="364"/>
      <c r="UFL117" s="364"/>
      <c r="UFM117" s="364"/>
      <c r="UFN117" s="364"/>
      <c r="UFO117" s="364"/>
      <c r="UFP117" s="364"/>
      <c r="UFQ117" s="364"/>
      <c r="UFR117" s="364"/>
      <c r="UFS117" s="364"/>
      <c r="UFT117" s="364"/>
      <c r="UFU117" s="364"/>
      <c r="UFV117" s="364"/>
      <c r="UFW117" s="364"/>
      <c r="UFX117" s="364"/>
      <c r="UFY117" s="364"/>
      <c r="UFZ117" s="364"/>
      <c r="UGA117" s="364"/>
      <c r="UGB117" s="364"/>
      <c r="UGC117" s="364"/>
      <c r="UGD117" s="364"/>
      <c r="UGE117" s="364"/>
      <c r="UGF117" s="364"/>
      <c r="UGG117" s="364"/>
      <c r="UGH117" s="364"/>
      <c r="UGI117" s="364"/>
      <c r="UGJ117" s="364"/>
      <c r="UGK117" s="364"/>
      <c r="UGL117" s="364"/>
      <c r="UGM117" s="364"/>
      <c r="UGN117" s="364"/>
      <c r="UGO117" s="364"/>
      <c r="UGP117" s="364"/>
      <c r="UGQ117" s="364"/>
      <c r="UGR117" s="364"/>
      <c r="UGS117" s="364"/>
      <c r="UGT117" s="364"/>
      <c r="UGU117" s="364"/>
      <c r="UGV117" s="364"/>
      <c r="UGW117" s="364"/>
      <c r="UGX117" s="364"/>
      <c r="UGY117" s="364"/>
      <c r="UGZ117" s="364"/>
      <c r="UHA117" s="364"/>
      <c r="UHB117" s="364"/>
      <c r="UHC117" s="364"/>
      <c r="UHD117" s="364"/>
      <c r="UHE117" s="364"/>
      <c r="UHF117" s="364"/>
      <c r="UHG117" s="364"/>
      <c r="UHH117" s="364"/>
      <c r="UHI117" s="364"/>
      <c r="UHJ117" s="364"/>
      <c r="UHK117" s="364"/>
      <c r="UHL117" s="364"/>
      <c r="UHM117" s="364"/>
      <c r="UHN117" s="364"/>
      <c r="UHO117" s="364"/>
      <c r="UHP117" s="364"/>
      <c r="UHQ117" s="364"/>
      <c r="UHR117" s="364"/>
      <c r="UHS117" s="364"/>
      <c r="UHT117" s="364"/>
      <c r="UHU117" s="364"/>
      <c r="UHV117" s="364"/>
      <c r="UHW117" s="364"/>
      <c r="UHX117" s="364"/>
      <c r="UHY117" s="364"/>
      <c r="UHZ117" s="364"/>
      <c r="UIA117" s="364"/>
      <c r="UIB117" s="364"/>
      <c r="UIC117" s="364"/>
      <c r="UID117" s="364"/>
      <c r="UIE117" s="364"/>
      <c r="UIF117" s="364"/>
      <c r="UIG117" s="364"/>
      <c r="UIH117" s="364"/>
      <c r="UII117" s="364"/>
      <c r="UIJ117" s="364"/>
      <c r="UIK117" s="364"/>
      <c r="UIL117" s="364"/>
      <c r="UIM117" s="364"/>
      <c r="UIN117" s="364"/>
      <c r="UIO117" s="364"/>
      <c r="UIP117" s="364"/>
      <c r="UIQ117" s="364"/>
      <c r="UIR117" s="364"/>
      <c r="UIS117" s="364"/>
      <c r="UIT117" s="364"/>
      <c r="UIU117" s="364"/>
      <c r="UIV117" s="364"/>
      <c r="UIW117" s="364"/>
      <c r="UIX117" s="364"/>
      <c r="UIY117" s="364"/>
      <c r="UIZ117" s="364"/>
      <c r="UJA117" s="364"/>
      <c r="UJB117" s="364"/>
      <c r="UJC117" s="364"/>
      <c r="UJD117" s="364"/>
      <c r="UJE117" s="364"/>
      <c r="UJF117" s="364"/>
      <c r="UJG117" s="364"/>
      <c r="UJH117" s="364"/>
      <c r="UJI117" s="364"/>
      <c r="UJJ117" s="364"/>
      <c r="UJK117" s="364"/>
      <c r="UJL117" s="364"/>
      <c r="UJM117" s="364"/>
      <c r="UJN117" s="364"/>
      <c r="UJO117" s="364"/>
      <c r="UJP117" s="364"/>
      <c r="UJQ117" s="364"/>
      <c r="UJR117" s="364"/>
      <c r="UJS117" s="364"/>
      <c r="UJT117" s="364"/>
      <c r="UJU117" s="364"/>
      <c r="UJV117" s="364"/>
      <c r="UJW117" s="364"/>
      <c r="UJX117" s="364"/>
      <c r="UJY117" s="364"/>
      <c r="UJZ117" s="364"/>
      <c r="UKA117" s="364"/>
      <c r="UKB117" s="364"/>
      <c r="UKC117" s="364"/>
      <c r="UKD117" s="364"/>
      <c r="UKE117" s="364"/>
      <c r="UKF117" s="364"/>
      <c r="UKG117" s="364"/>
      <c r="UKH117" s="364"/>
      <c r="UKI117" s="364"/>
      <c r="UKJ117" s="364"/>
      <c r="UKK117" s="364"/>
      <c r="UKL117" s="364"/>
      <c r="UKM117" s="364"/>
      <c r="UKN117" s="364"/>
      <c r="UKO117" s="364"/>
      <c r="UKP117" s="364"/>
      <c r="UKQ117" s="364"/>
      <c r="UKR117" s="364"/>
      <c r="UKS117" s="364"/>
      <c r="UKT117" s="364"/>
      <c r="UKU117" s="364"/>
      <c r="UKV117" s="364"/>
      <c r="UKW117" s="364"/>
      <c r="UKX117" s="364"/>
      <c r="UKY117" s="364"/>
      <c r="UKZ117" s="364"/>
      <c r="ULA117" s="364"/>
      <c r="ULB117" s="364"/>
      <c r="ULC117" s="364"/>
      <c r="ULD117" s="364"/>
      <c r="ULE117" s="364"/>
      <c r="ULF117" s="364"/>
      <c r="ULG117" s="364"/>
      <c r="ULH117" s="364"/>
      <c r="ULI117" s="364"/>
      <c r="ULJ117" s="364"/>
      <c r="ULK117" s="364"/>
      <c r="ULL117" s="364"/>
      <c r="ULM117" s="364"/>
      <c r="ULN117" s="364"/>
      <c r="ULO117" s="364"/>
      <c r="ULP117" s="364"/>
      <c r="ULQ117" s="364"/>
      <c r="ULR117" s="364"/>
      <c r="ULS117" s="364"/>
      <c r="ULT117" s="364"/>
      <c r="ULU117" s="364"/>
      <c r="ULV117" s="364"/>
      <c r="ULW117" s="364"/>
      <c r="ULX117" s="364"/>
      <c r="ULY117" s="364"/>
      <c r="ULZ117" s="364"/>
      <c r="UMA117" s="364"/>
      <c r="UMB117" s="364"/>
      <c r="UMC117" s="364"/>
      <c r="UMD117" s="364"/>
      <c r="UME117" s="364"/>
      <c r="UMF117" s="364"/>
      <c r="UMG117" s="364"/>
      <c r="UMH117" s="364"/>
      <c r="UMI117" s="364"/>
      <c r="UMJ117" s="364"/>
      <c r="UMK117" s="364"/>
      <c r="UML117" s="364"/>
      <c r="UMM117" s="364"/>
      <c r="UMN117" s="364"/>
      <c r="UMO117" s="364"/>
      <c r="UMP117" s="364"/>
      <c r="UMQ117" s="364"/>
      <c r="UMR117" s="364"/>
      <c r="UMS117" s="364"/>
      <c r="UMT117" s="364"/>
      <c r="UMU117" s="364"/>
      <c r="UMV117" s="364"/>
      <c r="UMW117" s="364"/>
      <c r="UMX117" s="364"/>
      <c r="UMY117" s="364"/>
      <c r="UMZ117" s="364"/>
      <c r="UNA117" s="364"/>
      <c r="UNB117" s="364"/>
      <c r="UNC117" s="364"/>
      <c r="UND117" s="364"/>
      <c r="UNE117" s="364"/>
      <c r="UNF117" s="364"/>
      <c r="UNG117" s="364"/>
      <c r="UNH117" s="364"/>
      <c r="UNI117" s="364"/>
      <c r="UNJ117" s="364"/>
      <c r="UNK117" s="364"/>
      <c r="UNL117" s="364"/>
      <c r="UNM117" s="364"/>
      <c r="UNN117" s="364"/>
      <c r="UNO117" s="364"/>
      <c r="UNP117" s="364"/>
      <c r="UNQ117" s="364"/>
      <c r="UNR117" s="364"/>
      <c r="UNS117" s="364"/>
      <c r="UNT117" s="364"/>
      <c r="UNU117" s="364"/>
      <c r="UNV117" s="364"/>
      <c r="UNW117" s="364"/>
      <c r="UNX117" s="364"/>
      <c r="UNY117" s="364"/>
      <c r="UNZ117" s="364"/>
      <c r="UOA117" s="364"/>
      <c r="UOB117" s="364"/>
      <c r="UOC117" s="364"/>
      <c r="UOD117" s="364"/>
      <c r="UOE117" s="364"/>
      <c r="UOF117" s="364"/>
      <c r="UOG117" s="364"/>
      <c r="UOH117" s="364"/>
      <c r="UOI117" s="364"/>
      <c r="UOJ117" s="364"/>
      <c r="UOK117" s="364"/>
      <c r="UOL117" s="364"/>
      <c r="UOM117" s="364"/>
      <c r="UON117" s="364"/>
      <c r="UOO117" s="364"/>
      <c r="UOP117" s="364"/>
      <c r="UOQ117" s="364"/>
      <c r="UOR117" s="364"/>
      <c r="UOS117" s="364"/>
      <c r="UOT117" s="364"/>
      <c r="UOU117" s="364"/>
      <c r="UOV117" s="364"/>
      <c r="UOW117" s="364"/>
      <c r="UOX117" s="364"/>
      <c r="UOY117" s="364"/>
      <c r="UOZ117" s="364"/>
      <c r="UPA117" s="364"/>
      <c r="UPB117" s="364"/>
      <c r="UPC117" s="364"/>
      <c r="UPD117" s="364"/>
      <c r="UPE117" s="364"/>
      <c r="UPF117" s="364"/>
      <c r="UPG117" s="364"/>
      <c r="UPH117" s="364"/>
      <c r="UPI117" s="364"/>
      <c r="UPJ117" s="364"/>
      <c r="UPK117" s="364"/>
      <c r="UPL117" s="364"/>
      <c r="UPM117" s="364"/>
      <c r="UPN117" s="364"/>
      <c r="UPO117" s="364"/>
      <c r="UPP117" s="364"/>
      <c r="UPQ117" s="364"/>
      <c r="UPR117" s="364"/>
      <c r="UPS117" s="364"/>
      <c r="UPT117" s="364"/>
      <c r="UPU117" s="364"/>
      <c r="UPV117" s="364"/>
      <c r="UPW117" s="364"/>
      <c r="UPX117" s="364"/>
      <c r="UPY117" s="364"/>
      <c r="UPZ117" s="364"/>
      <c r="UQA117" s="364"/>
      <c r="UQB117" s="364"/>
      <c r="UQC117" s="364"/>
      <c r="UQD117" s="364"/>
      <c r="UQE117" s="364"/>
      <c r="UQF117" s="364"/>
      <c r="UQG117" s="364"/>
      <c r="UQH117" s="364"/>
      <c r="UQI117" s="364"/>
      <c r="UQJ117" s="364"/>
      <c r="UQK117" s="364"/>
      <c r="UQL117" s="364"/>
      <c r="UQM117" s="364"/>
      <c r="UQN117" s="364"/>
      <c r="UQO117" s="364"/>
      <c r="UQP117" s="364"/>
      <c r="UQQ117" s="364"/>
      <c r="UQR117" s="364"/>
      <c r="UQS117" s="364"/>
      <c r="UQT117" s="364"/>
      <c r="UQU117" s="364"/>
      <c r="UQV117" s="364"/>
      <c r="UQW117" s="364"/>
      <c r="UQX117" s="364"/>
      <c r="UQY117" s="364"/>
      <c r="UQZ117" s="364"/>
      <c r="URA117" s="364"/>
      <c r="URB117" s="364"/>
      <c r="URC117" s="364"/>
      <c r="URD117" s="364"/>
      <c r="URE117" s="364"/>
      <c r="URF117" s="364"/>
      <c r="URG117" s="364"/>
      <c r="URH117" s="364"/>
      <c r="URI117" s="364"/>
      <c r="URJ117" s="364"/>
      <c r="URK117" s="364"/>
      <c r="URL117" s="364"/>
      <c r="URM117" s="364"/>
      <c r="URN117" s="364"/>
      <c r="URO117" s="364"/>
      <c r="URP117" s="364"/>
      <c r="URQ117" s="364"/>
      <c r="URR117" s="364"/>
      <c r="URS117" s="364"/>
      <c r="URT117" s="364"/>
      <c r="URU117" s="364"/>
      <c r="URV117" s="364"/>
      <c r="URW117" s="364"/>
      <c r="URX117" s="364"/>
      <c r="URY117" s="364"/>
      <c r="URZ117" s="364"/>
      <c r="USA117" s="364"/>
      <c r="USB117" s="364"/>
      <c r="USC117" s="364"/>
      <c r="USD117" s="364"/>
      <c r="USE117" s="364"/>
      <c r="USF117" s="364"/>
      <c r="USG117" s="364"/>
      <c r="USH117" s="364"/>
      <c r="USI117" s="364"/>
      <c r="USJ117" s="364"/>
      <c r="USK117" s="364"/>
      <c r="USL117" s="364"/>
      <c r="USM117" s="364"/>
      <c r="USN117" s="364"/>
      <c r="USO117" s="364"/>
      <c r="USP117" s="364"/>
      <c r="USQ117" s="364"/>
      <c r="USR117" s="364"/>
      <c r="USS117" s="364"/>
      <c r="UST117" s="364"/>
      <c r="USU117" s="364"/>
      <c r="USV117" s="364"/>
      <c r="USW117" s="364"/>
      <c r="USX117" s="364"/>
      <c r="USY117" s="364"/>
      <c r="USZ117" s="364"/>
      <c r="UTA117" s="364"/>
      <c r="UTB117" s="364"/>
      <c r="UTC117" s="364"/>
      <c r="UTD117" s="364"/>
      <c r="UTE117" s="364"/>
      <c r="UTF117" s="364"/>
      <c r="UTG117" s="364"/>
      <c r="UTH117" s="364"/>
      <c r="UTI117" s="364"/>
      <c r="UTJ117" s="364"/>
      <c r="UTK117" s="364"/>
      <c r="UTL117" s="364"/>
      <c r="UTM117" s="364"/>
      <c r="UTN117" s="364"/>
      <c r="UTO117" s="364"/>
      <c r="UTP117" s="364"/>
      <c r="UTQ117" s="364"/>
      <c r="UTR117" s="364"/>
      <c r="UTS117" s="364"/>
      <c r="UTT117" s="364"/>
      <c r="UTU117" s="364"/>
      <c r="UTV117" s="364"/>
      <c r="UTW117" s="364"/>
      <c r="UTX117" s="364"/>
      <c r="UTY117" s="364"/>
      <c r="UTZ117" s="364"/>
      <c r="UUA117" s="364"/>
      <c r="UUB117" s="364"/>
      <c r="UUC117" s="364"/>
      <c r="UUD117" s="364"/>
      <c r="UUE117" s="364"/>
      <c r="UUF117" s="364"/>
      <c r="UUG117" s="364"/>
      <c r="UUH117" s="364"/>
      <c r="UUI117" s="364"/>
      <c r="UUJ117" s="364"/>
      <c r="UUK117" s="364"/>
      <c r="UUL117" s="364"/>
      <c r="UUM117" s="364"/>
      <c r="UUN117" s="364"/>
      <c r="UUO117" s="364"/>
      <c r="UUP117" s="364"/>
      <c r="UUQ117" s="364"/>
      <c r="UUR117" s="364"/>
      <c r="UUS117" s="364"/>
      <c r="UUT117" s="364"/>
      <c r="UUU117" s="364"/>
      <c r="UUV117" s="364"/>
      <c r="UUW117" s="364"/>
      <c r="UUX117" s="364"/>
      <c r="UUY117" s="364"/>
      <c r="UUZ117" s="364"/>
      <c r="UVA117" s="364"/>
      <c r="UVB117" s="364"/>
      <c r="UVC117" s="364"/>
      <c r="UVD117" s="364"/>
      <c r="UVE117" s="364"/>
      <c r="UVF117" s="364"/>
      <c r="UVG117" s="364"/>
      <c r="UVH117" s="364"/>
      <c r="UVI117" s="364"/>
      <c r="UVJ117" s="364"/>
      <c r="UVK117" s="364"/>
      <c r="UVL117" s="364"/>
      <c r="UVM117" s="364"/>
      <c r="UVN117" s="364"/>
      <c r="UVO117" s="364"/>
      <c r="UVP117" s="364"/>
      <c r="UVQ117" s="364"/>
      <c r="UVR117" s="364"/>
      <c r="UVS117" s="364"/>
      <c r="UVT117" s="364"/>
      <c r="UVU117" s="364"/>
      <c r="UVV117" s="364"/>
      <c r="UVW117" s="364"/>
      <c r="UVX117" s="364"/>
      <c r="UVY117" s="364"/>
      <c r="UVZ117" s="364"/>
      <c r="UWA117" s="364"/>
      <c r="UWB117" s="364"/>
      <c r="UWC117" s="364"/>
      <c r="UWD117" s="364"/>
      <c r="UWE117" s="364"/>
      <c r="UWF117" s="364"/>
      <c r="UWG117" s="364"/>
      <c r="UWH117" s="364"/>
      <c r="UWI117" s="364"/>
      <c r="UWJ117" s="364"/>
      <c r="UWK117" s="364"/>
      <c r="UWL117" s="364"/>
      <c r="UWM117" s="364"/>
      <c r="UWN117" s="364"/>
      <c r="UWO117" s="364"/>
      <c r="UWP117" s="364"/>
      <c r="UWQ117" s="364"/>
      <c r="UWR117" s="364"/>
      <c r="UWS117" s="364"/>
      <c r="UWT117" s="364"/>
      <c r="UWU117" s="364"/>
      <c r="UWV117" s="364"/>
      <c r="UWW117" s="364"/>
      <c r="UWX117" s="364"/>
      <c r="UWY117" s="364"/>
      <c r="UWZ117" s="364"/>
      <c r="UXA117" s="364"/>
      <c r="UXB117" s="364"/>
      <c r="UXC117" s="364"/>
      <c r="UXD117" s="364"/>
      <c r="UXE117" s="364"/>
      <c r="UXF117" s="364"/>
      <c r="UXG117" s="364"/>
      <c r="UXH117" s="364"/>
      <c r="UXI117" s="364"/>
      <c r="UXJ117" s="364"/>
      <c r="UXK117" s="364"/>
      <c r="UXL117" s="364"/>
      <c r="UXM117" s="364"/>
      <c r="UXN117" s="364"/>
      <c r="UXO117" s="364"/>
      <c r="UXP117" s="364"/>
      <c r="UXQ117" s="364"/>
      <c r="UXR117" s="364"/>
      <c r="UXS117" s="364"/>
      <c r="UXT117" s="364"/>
      <c r="UXU117" s="364"/>
      <c r="UXV117" s="364"/>
      <c r="UXW117" s="364"/>
      <c r="UXX117" s="364"/>
      <c r="UXY117" s="364"/>
      <c r="UXZ117" s="364"/>
      <c r="UYA117" s="364"/>
      <c r="UYB117" s="364"/>
      <c r="UYC117" s="364"/>
      <c r="UYD117" s="364"/>
      <c r="UYE117" s="364"/>
      <c r="UYF117" s="364"/>
      <c r="UYG117" s="364"/>
      <c r="UYH117" s="364"/>
      <c r="UYI117" s="364"/>
      <c r="UYJ117" s="364"/>
      <c r="UYK117" s="364"/>
      <c r="UYL117" s="364"/>
      <c r="UYM117" s="364"/>
      <c r="UYN117" s="364"/>
      <c r="UYO117" s="364"/>
      <c r="UYP117" s="364"/>
      <c r="UYQ117" s="364"/>
      <c r="UYR117" s="364"/>
      <c r="UYS117" s="364"/>
      <c r="UYT117" s="364"/>
      <c r="UYU117" s="364"/>
      <c r="UYV117" s="364"/>
      <c r="UYW117" s="364"/>
      <c r="UYX117" s="364"/>
      <c r="UYY117" s="364"/>
      <c r="UYZ117" s="364"/>
      <c r="UZA117" s="364"/>
      <c r="UZB117" s="364"/>
      <c r="UZC117" s="364"/>
      <c r="UZD117" s="364"/>
      <c r="UZE117" s="364"/>
      <c r="UZF117" s="364"/>
      <c r="UZG117" s="364"/>
      <c r="UZH117" s="364"/>
      <c r="UZI117" s="364"/>
      <c r="UZJ117" s="364"/>
      <c r="UZK117" s="364"/>
      <c r="UZL117" s="364"/>
      <c r="UZM117" s="364"/>
      <c r="UZN117" s="364"/>
      <c r="UZO117" s="364"/>
      <c r="UZP117" s="364"/>
      <c r="UZQ117" s="364"/>
      <c r="UZR117" s="364"/>
      <c r="UZS117" s="364"/>
      <c r="UZT117" s="364"/>
      <c r="UZU117" s="364"/>
      <c r="UZV117" s="364"/>
      <c r="UZW117" s="364"/>
      <c r="UZX117" s="364"/>
      <c r="UZY117" s="364"/>
      <c r="UZZ117" s="364"/>
      <c r="VAA117" s="364"/>
      <c r="VAB117" s="364"/>
      <c r="VAC117" s="364"/>
      <c r="VAD117" s="364"/>
      <c r="VAE117" s="364"/>
      <c r="VAF117" s="364"/>
      <c r="VAG117" s="364"/>
      <c r="VAH117" s="364"/>
      <c r="VAI117" s="364"/>
      <c r="VAJ117" s="364"/>
      <c r="VAK117" s="364"/>
      <c r="VAL117" s="364"/>
      <c r="VAM117" s="364"/>
      <c r="VAN117" s="364"/>
      <c r="VAO117" s="364"/>
      <c r="VAP117" s="364"/>
      <c r="VAQ117" s="364"/>
      <c r="VAR117" s="364"/>
      <c r="VAS117" s="364"/>
      <c r="VAT117" s="364"/>
      <c r="VAU117" s="364"/>
      <c r="VAV117" s="364"/>
      <c r="VAW117" s="364"/>
      <c r="VAX117" s="364"/>
      <c r="VAY117" s="364"/>
      <c r="VAZ117" s="364"/>
      <c r="VBA117" s="364"/>
      <c r="VBB117" s="364"/>
      <c r="VBC117" s="364"/>
      <c r="VBD117" s="364"/>
      <c r="VBE117" s="364"/>
      <c r="VBF117" s="364"/>
      <c r="VBG117" s="364"/>
      <c r="VBH117" s="364"/>
      <c r="VBI117" s="364"/>
      <c r="VBJ117" s="364"/>
      <c r="VBK117" s="364"/>
      <c r="VBL117" s="364"/>
      <c r="VBM117" s="364"/>
      <c r="VBN117" s="364"/>
      <c r="VBO117" s="364"/>
      <c r="VBP117" s="364"/>
      <c r="VBQ117" s="364"/>
      <c r="VBR117" s="364"/>
      <c r="VBS117" s="364"/>
      <c r="VBT117" s="364"/>
      <c r="VBU117" s="364"/>
      <c r="VBV117" s="364"/>
      <c r="VBW117" s="364"/>
      <c r="VBX117" s="364"/>
      <c r="VBY117" s="364"/>
      <c r="VBZ117" s="364"/>
      <c r="VCA117" s="364"/>
      <c r="VCB117" s="364"/>
      <c r="VCC117" s="364"/>
      <c r="VCD117" s="364"/>
      <c r="VCE117" s="364"/>
      <c r="VCF117" s="364"/>
      <c r="VCG117" s="364"/>
      <c r="VCH117" s="364"/>
      <c r="VCI117" s="364"/>
      <c r="VCJ117" s="364"/>
      <c r="VCK117" s="364"/>
      <c r="VCL117" s="364"/>
      <c r="VCM117" s="364"/>
      <c r="VCN117" s="364"/>
      <c r="VCO117" s="364"/>
      <c r="VCP117" s="364"/>
      <c r="VCQ117" s="364"/>
      <c r="VCR117" s="364"/>
      <c r="VCS117" s="364"/>
      <c r="VCT117" s="364"/>
      <c r="VCU117" s="364"/>
      <c r="VCV117" s="364"/>
      <c r="VCW117" s="364"/>
      <c r="VCX117" s="364"/>
      <c r="VCY117" s="364"/>
      <c r="VCZ117" s="364"/>
      <c r="VDA117" s="364"/>
      <c r="VDB117" s="364"/>
      <c r="VDC117" s="364"/>
      <c r="VDD117" s="364"/>
      <c r="VDE117" s="364"/>
      <c r="VDF117" s="364"/>
      <c r="VDG117" s="364"/>
      <c r="VDH117" s="364"/>
      <c r="VDI117" s="364"/>
      <c r="VDJ117" s="364"/>
      <c r="VDK117" s="364"/>
      <c r="VDL117" s="364"/>
      <c r="VDM117" s="364"/>
      <c r="VDN117" s="364"/>
      <c r="VDO117" s="364"/>
      <c r="VDP117" s="364"/>
      <c r="VDQ117" s="364"/>
      <c r="VDR117" s="364"/>
      <c r="VDS117" s="364"/>
      <c r="VDT117" s="364"/>
      <c r="VDU117" s="364"/>
      <c r="VDV117" s="364"/>
      <c r="VDW117" s="364"/>
      <c r="VDX117" s="364"/>
      <c r="VDY117" s="364"/>
      <c r="VDZ117" s="364"/>
      <c r="VEA117" s="364"/>
      <c r="VEB117" s="364"/>
      <c r="VEC117" s="364"/>
      <c r="VED117" s="364"/>
      <c r="VEE117" s="364"/>
      <c r="VEF117" s="364"/>
      <c r="VEG117" s="364"/>
      <c r="VEH117" s="364"/>
      <c r="VEI117" s="364"/>
      <c r="VEJ117" s="364"/>
      <c r="VEK117" s="364"/>
      <c r="VEL117" s="364"/>
      <c r="VEM117" s="364"/>
      <c r="VEN117" s="364"/>
      <c r="VEO117" s="364"/>
      <c r="VEP117" s="364"/>
      <c r="VEQ117" s="364"/>
      <c r="VER117" s="364"/>
      <c r="VES117" s="364"/>
      <c r="VET117" s="364"/>
      <c r="VEU117" s="364"/>
      <c r="VEV117" s="364"/>
      <c r="VEW117" s="364"/>
      <c r="VEX117" s="364"/>
      <c r="VEY117" s="364"/>
      <c r="VEZ117" s="364"/>
      <c r="VFA117" s="364"/>
      <c r="VFB117" s="364"/>
      <c r="VFC117" s="364"/>
      <c r="VFD117" s="364"/>
      <c r="VFE117" s="364"/>
      <c r="VFF117" s="364"/>
      <c r="VFG117" s="364"/>
      <c r="VFH117" s="364"/>
      <c r="VFI117" s="364"/>
      <c r="VFJ117" s="364"/>
      <c r="VFK117" s="364"/>
      <c r="VFL117" s="364"/>
      <c r="VFM117" s="364"/>
      <c r="VFN117" s="364"/>
      <c r="VFO117" s="364"/>
      <c r="VFP117" s="364"/>
      <c r="VFQ117" s="364"/>
      <c r="VFR117" s="364"/>
      <c r="VFS117" s="364"/>
      <c r="VFT117" s="364"/>
      <c r="VFU117" s="364"/>
      <c r="VFV117" s="364"/>
      <c r="VFW117" s="364"/>
      <c r="VFX117" s="364"/>
      <c r="VFY117" s="364"/>
      <c r="VFZ117" s="364"/>
      <c r="VGA117" s="364"/>
      <c r="VGB117" s="364"/>
      <c r="VGC117" s="364"/>
      <c r="VGD117" s="364"/>
      <c r="VGE117" s="364"/>
      <c r="VGF117" s="364"/>
      <c r="VGG117" s="364"/>
      <c r="VGH117" s="364"/>
      <c r="VGI117" s="364"/>
      <c r="VGJ117" s="364"/>
      <c r="VGK117" s="364"/>
      <c r="VGL117" s="364"/>
      <c r="VGM117" s="364"/>
      <c r="VGN117" s="364"/>
      <c r="VGO117" s="364"/>
      <c r="VGP117" s="364"/>
      <c r="VGQ117" s="364"/>
      <c r="VGR117" s="364"/>
      <c r="VGS117" s="364"/>
      <c r="VGT117" s="364"/>
      <c r="VGU117" s="364"/>
      <c r="VGV117" s="364"/>
      <c r="VGW117" s="364"/>
      <c r="VGX117" s="364"/>
      <c r="VGY117" s="364"/>
      <c r="VGZ117" s="364"/>
      <c r="VHA117" s="364"/>
      <c r="VHB117" s="364"/>
      <c r="VHC117" s="364"/>
      <c r="VHD117" s="364"/>
      <c r="VHE117" s="364"/>
      <c r="VHF117" s="364"/>
      <c r="VHG117" s="364"/>
      <c r="VHH117" s="364"/>
      <c r="VHI117" s="364"/>
      <c r="VHJ117" s="364"/>
      <c r="VHK117" s="364"/>
      <c r="VHL117" s="364"/>
      <c r="VHM117" s="364"/>
      <c r="VHN117" s="364"/>
      <c r="VHO117" s="364"/>
      <c r="VHP117" s="364"/>
      <c r="VHQ117" s="364"/>
      <c r="VHR117" s="364"/>
      <c r="VHS117" s="364"/>
      <c r="VHT117" s="364"/>
      <c r="VHU117" s="364"/>
      <c r="VHV117" s="364"/>
      <c r="VHW117" s="364"/>
      <c r="VHX117" s="364"/>
      <c r="VHY117" s="364"/>
      <c r="VHZ117" s="364"/>
      <c r="VIA117" s="364"/>
      <c r="VIB117" s="364"/>
      <c r="VIC117" s="364"/>
      <c r="VID117" s="364"/>
      <c r="VIE117" s="364"/>
      <c r="VIF117" s="364"/>
      <c r="VIG117" s="364"/>
      <c r="VIH117" s="364"/>
      <c r="VII117" s="364"/>
      <c r="VIJ117" s="364"/>
      <c r="VIK117" s="364"/>
      <c r="VIL117" s="364"/>
      <c r="VIM117" s="364"/>
      <c r="VIN117" s="364"/>
      <c r="VIO117" s="364"/>
      <c r="VIP117" s="364"/>
      <c r="VIQ117" s="364"/>
      <c r="VIR117" s="364"/>
      <c r="VIS117" s="364"/>
      <c r="VIT117" s="364"/>
      <c r="VIU117" s="364"/>
      <c r="VIV117" s="364"/>
      <c r="VIW117" s="364"/>
      <c r="VIX117" s="364"/>
      <c r="VIY117" s="364"/>
      <c r="VIZ117" s="364"/>
      <c r="VJA117" s="364"/>
      <c r="VJB117" s="364"/>
      <c r="VJC117" s="364"/>
      <c r="VJD117" s="364"/>
      <c r="VJE117" s="364"/>
      <c r="VJF117" s="364"/>
      <c r="VJG117" s="364"/>
      <c r="VJH117" s="364"/>
      <c r="VJI117" s="364"/>
      <c r="VJJ117" s="364"/>
      <c r="VJK117" s="364"/>
      <c r="VJL117" s="364"/>
      <c r="VJM117" s="364"/>
      <c r="VJN117" s="364"/>
      <c r="VJO117" s="364"/>
      <c r="VJP117" s="364"/>
      <c r="VJQ117" s="364"/>
      <c r="VJR117" s="364"/>
      <c r="VJS117" s="364"/>
      <c r="VJT117" s="364"/>
      <c r="VJU117" s="364"/>
      <c r="VJV117" s="364"/>
      <c r="VJW117" s="364"/>
      <c r="VJX117" s="364"/>
      <c r="VJY117" s="364"/>
      <c r="VJZ117" s="364"/>
      <c r="VKA117" s="364"/>
      <c r="VKB117" s="364"/>
      <c r="VKC117" s="364"/>
      <c r="VKD117" s="364"/>
      <c r="VKE117" s="364"/>
      <c r="VKF117" s="364"/>
      <c r="VKG117" s="364"/>
      <c r="VKH117" s="364"/>
      <c r="VKI117" s="364"/>
      <c r="VKJ117" s="364"/>
      <c r="VKK117" s="364"/>
      <c r="VKL117" s="364"/>
      <c r="VKM117" s="364"/>
      <c r="VKN117" s="364"/>
      <c r="VKO117" s="364"/>
      <c r="VKP117" s="364"/>
      <c r="VKQ117" s="364"/>
      <c r="VKR117" s="364"/>
      <c r="VKS117" s="364"/>
      <c r="VKT117" s="364"/>
      <c r="VKU117" s="364"/>
      <c r="VKV117" s="364"/>
      <c r="VKW117" s="364"/>
      <c r="VKX117" s="364"/>
      <c r="VKY117" s="364"/>
      <c r="VKZ117" s="364"/>
      <c r="VLA117" s="364"/>
      <c r="VLB117" s="364"/>
      <c r="VLC117" s="364"/>
      <c r="VLD117" s="364"/>
      <c r="VLE117" s="364"/>
      <c r="VLF117" s="364"/>
      <c r="VLG117" s="364"/>
      <c r="VLH117" s="364"/>
      <c r="VLI117" s="364"/>
      <c r="VLJ117" s="364"/>
      <c r="VLK117" s="364"/>
      <c r="VLL117" s="364"/>
      <c r="VLM117" s="364"/>
      <c r="VLN117" s="364"/>
      <c r="VLO117" s="364"/>
      <c r="VLP117" s="364"/>
      <c r="VLQ117" s="364"/>
      <c r="VLR117" s="364"/>
      <c r="VLS117" s="364"/>
      <c r="VLT117" s="364"/>
      <c r="VLU117" s="364"/>
      <c r="VLV117" s="364"/>
      <c r="VLW117" s="364"/>
      <c r="VLX117" s="364"/>
      <c r="VLY117" s="364"/>
      <c r="VLZ117" s="364"/>
      <c r="VMA117" s="364"/>
      <c r="VMB117" s="364"/>
      <c r="VMC117" s="364"/>
      <c r="VMD117" s="364"/>
      <c r="VME117" s="364"/>
      <c r="VMF117" s="364"/>
      <c r="VMG117" s="364"/>
      <c r="VMH117" s="364"/>
      <c r="VMI117" s="364"/>
      <c r="VMJ117" s="364"/>
      <c r="VMK117" s="364"/>
      <c r="VML117" s="364"/>
      <c r="VMM117" s="364"/>
      <c r="VMN117" s="364"/>
      <c r="VMO117" s="364"/>
      <c r="VMP117" s="364"/>
      <c r="VMQ117" s="364"/>
      <c r="VMR117" s="364"/>
      <c r="VMS117" s="364"/>
      <c r="VMT117" s="364"/>
      <c r="VMU117" s="364"/>
      <c r="VMV117" s="364"/>
      <c r="VMW117" s="364"/>
      <c r="VMX117" s="364"/>
      <c r="VMY117" s="364"/>
      <c r="VMZ117" s="364"/>
      <c r="VNA117" s="364"/>
      <c r="VNB117" s="364"/>
      <c r="VNC117" s="364"/>
      <c r="VND117" s="364"/>
      <c r="VNE117" s="364"/>
      <c r="VNF117" s="364"/>
      <c r="VNG117" s="364"/>
      <c r="VNH117" s="364"/>
      <c r="VNI117" s="364"/>
      <c r="VNJ117" s="364"/>
      <c r="VNK117" s="364"/>
      <c r="VNL117" s="364"/>
      <c r="VNM117" s="364"/>
      <c r="VNN117" s="364"/>
      <c r="VNO117" s="364"/>
      <c r="VNP117" s="364"/>
      <c r="VNQ117" s="364"/>
      <c r="VNR117" s="364"/>
      <c r="VNS117" s="364"/>
      <c r="VNT117" s="364"/>
      <c r="VNU117" s="364"/>
      <c r="VNV117" s="364"/>
      <c r="VNW117" s="364"/>
      <c r="VNX117" s="364"/>
      <c r="VNY117" s="364"/>
      <c r="VNZ117" s="364"/>
      <c r="VOA117" s="364"/>
      <c r="VOB117" s="364"/>
      <c r="VOC117" s="364"/>
      <c r="VOD117" s="364"/>
      <c r="VOE117" s="364"/>
      <c r="VOF117" s="364"/>
      <c r="VOG117" s="364"/>
      <c r="VOH117" s="364"/>
      <c r="VOI117" s="364"/>
      <c r="VOJ117" s="364"/>
      <c r="VOK117" s="364"/>
      <c r="VOL117" s="364"/>
      <c r="VOM117" s="364"/>
      <c r="VON117" s="364"/>
      <c r="VOO117" s="364"/>
      <c r="VOP117" s="364"/>
      <c r="VOQ117" s="364"/>
      <c r="VOR117" s="364"/>
      <c r="VOS117" s="364"/>
      <c r="VOT117" s="364"/>
      <c r="VOU117" s="364"/>
      <c r="VOV117" s="364"/>
      <c r="VOW117" s="364"/>
      <c r="VOX117" s="364"/>
      <c r="VOY117" s="364"/>
      <c r="VOZ117" s="364"/>
      <c r="VPA117" s="364"/>
      <c r="VPB117" s="364"/>
      <c r="VPC117" s="364"/>
      <c r="VPD117" s="364"/>
      <c r="VPE117" s="364"/>
      <c r="VPF117" s="364"/>
      <c r="VPG117" s="364"/>
      <c r="VPH117" s="364"/>
      <c r="VPI117" s="364"/>
      <c r="VPJ117" s="364"/>
      <c r="VPK117" s="364"/>
      <c r="VPL117" s="364"/>
      <c r="VPM117" s="364"/>
      <c r="VPN117" s="364"/>
      <c r="VPO117" s="364"/>
      <c r="VPP117" s="364"/>
      <c r="VPQ117" s="364"/>
      <c r="VPR117" s="364"/>
      <c r="VPS117" s="364"/>
      <c r="VPT117" s="364"/>
      <c r="VPU117" s="364"/>
      <c r="VPV117" s="364"/>
      <c r="VPW117" s="364"/>
      <c r="VPX117" s="364"/>
      <c r="VPY117" s="364"/>
      <c r="VPZ117" s="364"/>
      <c r="VQA117" s="364"/>
      <c r="VQB117" s="364"/>
      <c r="VQC117" s="364"/>
      <c r="VQD117" s="364"/>
      <c r="VQE117" s="364"/>
      <c r="VQF117" s="364"/>
      <c r="VQG117" s="364"/>
      <c r="VQH117" s="364"/>
      <c r="VQI117" s="364"/>
      <c r="VQJ117" s="364"/>
      <c r="VQK117" s="364"/>
      <c r="VQL117" s="364"/>
      <c r="VQM117" s="364"/>
      <c r="VQN117" s="364"/>
      <c r="VQO117" s="364"/>
      <c r="VQP117" s="364"/>
      <c r="VQQ117" s="364"/>
      <c r="VQR117" s="364"/>
      <c r="VQS117" s="364"/>
      <c r="VQT117" s="364"/>
      <c r="VQU117" s="364"/>
      <c r="VQV117" s="364"/>
      <c r="VQW117" s="364"/>
      <c r="VQX117" s="364"/>
      <c r="VQY117" s="364"/>
      <c r="VQZ117" s="364"/>
      <c r="VRA117" s="364"/>
      <c r="VRB117" s="364"/>
      <c r="VRC117" s="364"/>
      <c r="VRD117" s="364"/>
      <c r="VRE117" s="364"/>
      <c r="VRF117" s="364"/>
      <c r="VRG117" s="364"/>
      <c r="VRH117" s="364"/>
      <c r="VRI117" s="364"/>
      <c r="VRJ117" s="364"/>
      <c r="VRK117" s="364"/>
      <c r="VRL117" s="364"/>
      <c r="VRM117" s="364"/>
      <c r="VRN117" s="364"/>
      <c r="VRO117" s="364"/>
      <c r="VRP117" s="364"/>
      <c r="VRQ117" s="364"/>
      <c r="VRR117" s="364"/>
      <c r="VRS117" s="364"/>
      <c r="VRT117" s="364"/>
      <c r="VRU117" s="364"/>
      <c r="VRV117" s="364"/>
      <c r="VRW117" s="364"/>
      <c r="VRX117" s="364"/>
      <c r="VRY117" s="364"/>
      <c r="VRZ117" s="364"/>
      <c r="VSA117" s="364"/>
      <c r="VSB117" s="364"/>
      <c r="VSC117" s="364"/>
      <c r="VSD117" s="364"/>
      <c r="VSE117" s="364"/>
      <c r="VSF117" s="364"/>
      <c r="VSG117" s="364"/>
      <c r="VSH117" s="364"/>
      <c r="VSI117" s="364"/>
      <c r="VSJ117" s="364"/>
      <c r="VSK117" s="364"/>
      <c r="VSL117" s="364"/>
      <c r="VSM117" s="364"/>
      <c r="VSN117" s="364"/>
      <c r="VSO117" s="364"/>
      <c r="VSP117" s="364"/>
      <c r="VSQ117" s="364"/>
      <c r="VSR117" s="364"/>
      <c r="VSS117" s="364"/>
      <c r="VST117" s="364"/>
      <c r="VSU117" s="364"/>
      <c r="VSV117" s="364"/>
      <c r="VSW117" s="364"/>
      <c r="VSX117" s="364"/>
      <c r="VSY117" s="364"/>
      <c r="VSZ117" s="364"/>
      <c r="VTA117" s="364"/>
      <c r="VTB117" s="364"/>
      <c r="VTC117" s="364"/>
      <c r="VTD117" s="364"/>
      <c r="VTE117" s="364"/>
      <c r="VTF117" s="364"/>
      <c r="VTG117" s="364"/>
      <c r="VTH117" s="364"/>
      <c r="VTI117" s="364"/>
      <c r="VTJ117" s="364"/>
      <c r="VTK117" s="364"/>
      <c r="VTL117" s="364"/>
      <c r="VTM117" s="364"/>
      <c r="VTN117" s="364"/>
      <c r="VTO117" s="364"/>
      <c r="VTP117" s="364"/>
      <c r="VTQ117" s="364"/>
      <c r="VTR117" s="364"/>
      <c r="VTS117" s="364"/>
      <c r="VTT117" s="364"/>
      <c r="VTU117" s="364"/>
      <c r="VTV117" s="364"/>
      <c r="VTW117" s="364"/>
      <c r="VTX117" s="364"/>
      <c r="VTY117" s="364"/>
      <c r="VTZ117" s="364"/>
      <c r="VUA117" s="364"/>
      <c r="VUB117" s="364"/>
      <c r="VUC117" s="364"/>
      <c r="VUD117" s="364"/>
      <c r="VUE117" s="364"/>
      <c r="VUF117" s="364"/>
      <c r="VUG117" s="364"/>
      <c r="VUH117" s="364"/>
      <c r="VUI117" s="364"/>
      <c r="VUJ117" s="364"/>
      <c r="VUK117" s="364"/>
      <c r="VUL117" s="364"/>
      <c r="VUM117" s="364"/>
      <c r="VUN117" s="364"/>
      <c r="VUO117" s="364"/>
      <c r="VUP117" s="364"/>
      <c r="VUQ117" s="364"/>
      <c r="VUR117" s="364"/>
      <c r="VUS117" s="364"/>
      <c r="VUT117" s="364"/>
      <c r="VUU117" s="364"/>
      <c r="VUV117" s="364"/>
      <c r="VUW117" s="364"/>
      <c r="VUX117" s="364"/>
      <c r="VUY117" s="364"/>
      <c r="VUZ117" s="364"/>
      <c r="VVA117" s="364"/>
      <c r="VVB117" s="364"/>
      <c r="VVC117" s="364"/>
      <c r="VVD117" s="364"/>
      <c r="VVE117" s="364"/>
      <c r="VVF117" s="364"/>
      <c r="VVG117" s="364"/>
      <c r="VVH117" s="364"/>
      <c r="VVI117" s="364"/>
      <c r="VVJ117" s="364"/>
      <c r="VVK117" s="364"/>
      <c r="VVL117" s="364"/>
      <c r="VVM117" s="364"/>
      <c r="VVN117" s="364"/>
      <c r="VVO117" s="364"/>
      <c r="VVP117" s="364"/>
      <c r="VVQ117" s="364"/>
      <c r="VVR117" s="364"/>
      <c r="VVS117" s="364"/>
      <c r="VVT117" s="364"/>
      <c r="VVU117" s="364"/>
      <c r="VVV117" s="364"/>
      <c r="VVW117" s="364"/>
      <c r="VVX117" s="364"/>
      <c r="VVY117" s="364"/>
      <c r="VVZ117" s="364"/>
      <c r="VWA117" s="364"/>
      <c r="VWB117" s="364"/>
      <c r="VWC117" s="364"/>
      <c r="VWD117" s="364"/>
      <c r="VWE117" s="364"/>
      <c r="VWF117" s="364"/>
      <c r="VWG117" s="364"/>
      <c r="VWH117" s="364"/>
      <c r="VWI117" s="364"/>
      <c r="VWJ117" s="364"/>
      <c r="VWK117" s="364"/>
      <c r="VWL117" s="364"/>
      <c r="VWM117" s="364"/>
      <c r="VWN117" s="364"/>
      <c r="VWO117" s="364"/>
      <c r="VWP117" s="364"/>
      <c r="VWQ117" s="364"/>
      <c r="VWR117" s="364"/>
      <c r="VWS117" s="364"/>
      <c r="VWT117" s="364"/>
      <c r="VWU117" s="364"/>
      <c r="VWV117" s="364"/>
      <c r="VWW117" s="364"/>
      <c r="VWX117" s="364"/>
      <c r="VWY117" s="364"/>
      <c r="VWZ117" s="364"/>
      <c r="VXA117" s="364"/>
      <c r="VXB117" s="364"/>
      <c r="VXC117" s="364"/>
      <c r="VXD117" s="364"/>
      <c r="VXE117" s="364"/>
      <c r="VXF117" s="364"/>
      <c r="VXG117" s="364"/>
      <c r="VXH117" s="364"/>
      <c r="VXI117" s="364"/>
      <c r="VXJ117" s="364"/>
      <c r="VXK117" s="364"/>
      <c r="VXL117" s="364"/>
      <c r="VXM117" s="364"/>
      <c r="VXN117" s="364"/>
      <c r="VXO117" s="364"/>
      <c r="VXP117" s="364"/>
      <c r="VXQ117" s="364"/>
      <c r="VXR117" s="364"/>
      <c r="VXS117" s="364"/>
      <c r="VXT117" s="364"/>
      <c r="VXU117" s="364"/>
      <c r="VXV117" s="364"/>
      <c r="VXW117" s="364"/>
      <c r="VXX117" s="364"/>
      <c r="VXY117" s="364"/>
      <c r="VXZ117" s="364"/>
      <c r="VYA117" s="364"/>
      <c r="VYB117" s="364"/>
      <c r="VYC117" s="364"/>
      <c r="VYD117" s="364"/>
      <c r="VYE117" s="364"/>
      <c r="VYF117" s="364"/>
      <c r="VYG117" s="364"/>
      <c r="VYH117" s="364"/>
      <c r="VYI117" s="364"/>
      <c r="VYJ117" s="364"/>
      <c r="VYK117" s="364"/>
      <c r="VYL117" s="364"/>
      <c r="VYM117" s="364"/>
      <c r="VYN117" s="364"/>
      <c r="VYO117" s="364"/>
      <c r="VYP117" s="364"/>
      <c r="VYQ117" s="364"/>
      <c r="VYR117" s="364"/>
      <c r="VYS117" s="364"/>
      <c r="VYT117" s="364"/>
      <c r="VYU117" s="364"/>
      <c r="VYV117" s="364"/>
      <c r="VYW117" s="364"/>
      <c r="VYX117" s="364"/>
      <c r="VYY117" s="364"/>
      <c r="VYZ117" s="364"/>
      <c r="VZA117" s="364"/>
      <c r="VZB117" s="364"/>
      <c r="VZC117" s="364"/>
      <c r="VZD117" s="364"/>
      <c r="VZE117" s="364"/>
      <c r="VZF117" s="364"/>
      <c r="VZG117" s="364"/>
      <c r="VZH117" s="364"/>
      <c r="VZI117" s="364"/>
      <c r="VZJ117" s="364"/>
      <c r="VZK117" s="364"/>
      <c r="VZL117" s="364"/>
      <c r="VZM117" s="364"/>
      <c r="VZN117" s="364"/>
      <c r="VZO117" s="364"/>
      <c r="VZP117" s="364"/>
      <c r="VZQ117" s="364"/>
      <c r="VZR117" s="364"/>
      <c r="VZS117" s="364"/>
      <c r="VZT117" s="364"/>
      <c r="VZU117" s="364"/>
      <c r="VZV117" s="364"/>
      <c r="VZW117" s="364"/>
      <c r="VZX117" s="364"/>
      <c r="VZY117" s="364"/>
      <c r="VZZ117" s="364"/>
      <c r="WAA117" s="364"/>
      <c r="WAB117" s="364"/>
      <c r="WAC117" s="364"/>
      <c r="WAD117" s="364"/>
      <c r="WAE117" s="364"/>
      <c r="WAF117" s="364"/>
      <c r="WAG117" s="364"/>
      <c r="WAH117" s="364"/>
      <c r="WAI117" s="364"/>
      <c r="WAJ117" s="364"/>
      <c r="WAK117" s="364"/>
      <c r="WAL117" s="364"/>
      <c r="WAM117" s="364"/>
      <c r="WAN117" s="364"/>
      <c r="WAO117" s="364"/>
      <c r="WAP117" s="364"/>
      <c r="WAQ117" s="364"/>
      <c r="WAR117" s="364"/>
      <c r="WAS117" s="364"/>
      <c r="WAT117" s="364"/>
      <c r="WAU117" s="364"/>
      <c r="WAV117" s="364"/>
      <c r="WAW117" s="364"/>
      <c r="WAX117" s="364"/>
      <c r="WAY117" s="364"/>
      <c r="WAZ117" s="364"/>
      <c r="WBA117" s="364"/>
      <c r="WBB117" s="364"/>
      <c r="WBC117" s="364"/>
      <c r="WBD117" s="364"/>
      <c r="WBE117" s="364"/>
      <c r="WBF117" s="364"/>
      <c r="WBG117" s="364"/>
      <c r="WBH117" s="364"/>
      <c r="WBI117" s="364"/>
      <c r="WBJ117" s="364"/>
      <c r="WBK117" s="364"/>
      <c r="WBL117" s="364"/>
      <c r="WBM117" s="364"/>
      <c r="WBN117" s="364"/>
      <c r="WBO117" s="364"/>
      <c r="WBP117" s="364"/>
      <c r="WBQ117" s="364"/>
      <c r="WBR117" s="364"/>
      <c r="WBS117" s="364"/>
      <c r="WBT117" s="364"/>
      <c r="WBU117" s="364"/>
      <c r="WBV117" s="364"/>
      <c r="WBW117" s="364"/>
      <c r="WBX117" s="364"/>
      <c r="WBY117" s="364"/>
      <c r="WBZ117" s="364"/>
      <c r="WCA117" s="364"/>
      <c r="WCB117" s="364"/>
      <c r="WCC117" s="364"/>
      <c r="WCD117" s="364"/>
      <c r="WCE117" s="364"/>
      <c r="WCF117" s="364"/>
      <c r="WCG117" s="364"/>
      <c r="WCH117" s="364"/>
      <c r="WCI117" s="364"/>
      <c r="WCJ117" s="364"/>
      <c r="WCK117" s="364"/>
      <c r="WCL117" s="364"/>
      <c r="WCM117" s="364"/>
      <c r="WCN117" s="364"/>
      <c r="WCO117" s="364"/>
      <c r="WCP117" s="364"/>
      <c r="WCQ117" s="364"/>
      <c r="WCR117" s="364"/>
      <c r="WCS117" s="364"/>
      <c r="WCT117" s="364"/>
      <c r="WCU117" s="364"/>
      <c r="WCV117" s="364"/>
      <c r="WCW117" s="364"/>
      <c r="WCX117" s="364"/>
      <c r="WCY117" s="364"/>
      <c r="WCZ117" s="364"/>
      <c r="WDA117" s="364"/>
      <c r="WDB117" s="364"/>
      <c r="WDC117" s="364"/>
      <c r="WDD117" s="364"/>
      <c r="WDE117" s="364"/>
      <c r="WDF117" s="364"/>
      <c r="WDG117" s="364"/>
      <c r="WDH117" s="364"/>
      <c r="WDI117" s="364"/>
      <c r="WDJ117" s="364"/>
      <c r="WDK117" s="364"/>
      <c r="WDL117" s="364"/>
      <c r="WDM117" s="364"/>
      <c r="WDN117" s="364"/>
      <c r="WDO117" s="364"/>
      <c r="WDP117" s="364"/>
      <c r="WDQ117" s="364"/>
      <c r="WDR117" s="364"/>
      <c r="WDS117" s="364"/>
      <c r="WDT117" s="364"/>
      <c r="WDU117" s="364"/>
      <c r="WDV117" s="364"/>
      <c r="WDW117" s="364"/>
      <c r="WDX117" s="364"/>
      <c r="WDY117" s="364"/>
      <c r="WDZ117" s="364"/>
      <c r="WEA117" s="364"/>
      <c r="WEB117" s="364"/>
      <c r="WEC117" s="364"/>
      <c r="WED117" s="364"/>
      <c r="WEE117" s="364"/>
      <c r="WEF117" s="364"/>
      <c r="WEG117" s="364"/>
      <c r="WEH117" s="364"/>
      <c r="WEI117" s="364"/>
      <c r="WEJ117" s="364"/>
      <c r="WEK117" s="364"/>
      <c r="WEL117" s="364"/>
      <c r="WEM117" s="364"/>
      <c r="WEN117" s="364"/>
      <c r="WEO117" s="364"/>
      <c r="WEP117" s="364"/>
      <c r="WEQ117" s="364"/>
      <c r="WER117" s="364"/>
      <c r="WES117" s="364"/>
      <c r="WET117" s="364"/>
      <c r="WEU117" s="364"/>
      <c r="WEV117" s="364"/>
      <c r="WEW117" s="364"/>
      <c r="WEX117" s="364"/>
      <c r="WEY117" s="364"/>
      <c r="WEZ117" s="364"/>
      <c r="WFA117" s="364"/>
      <c r="WFB117" s="364"/>
      <c r="WFC117" s="364"/>
      <c r="WFD117" s="364"/>
      <c r="WFE117" s="364"/>
      <c r="WFF117" s="364"/>
      <c r="WFG117" s="364"/>
      <c r="WFH117" s="364"/>
      <c r="WFI117" s="364"/>
      <c r="WFJ117" s="364"/>
      <c r="WFK117" s="364"/>
      <c r="WFL117" s="364"/>
      <c r="WFM117" s="364"/>
      <c r="WFN117" s="364"/>
      <c r="WFO117" s="364"/>
      <c r="WFP117" s="364"/>
      <c r="WFQ117" s="364"/>
      <c r="WFR117" s="364"/>
      <c r="WFS117" s="364"/>
      <c r="WFT117" s="364"/>
      <c r="WFU117" s="364"/>
      <c r="WFV117" s="364"/>
      <c r="WFW117" s="364"/>
      <c r="WFX117" s="364"/>
      <c r="WFY117" s="364"/>
      <c r="WFZ117" s="364"/>
      <c r="WGA117" s="364"/>
      <c r="WGB117" s="364"/>
      <c r="WGC117" s="364"/>
      <c r="WGD117" s="364"/>
      <c r="WGE117" s="364"/>
      <c r="WGF117" s="364"/>
      <c r="WGG117" s="364"/>
      <c r="WGH117" s="364"/>
      <c r="WGI117" s="364"/>
      <c r="WGJ117" s="364"/>
      <c r="WGK117" s="364"/>
      <c r="WGL117" s="364"/>
      <c r="WGM117" s="364"/>
      <c r="WGN117" s="364"/>
      <c r="WGO117" s="364"/>
      <c r="WGP117" s="364"/>
      <c r="WGQ117" s="364"/>
      <c r="WGR117" s="364"/>
      <c r="WGS117" s="364"/>
      <c r="WGT117" s="364"/>
      <c r="WGU117" s="364"/>
      <c r="WGV117" s="364"/>
      <c r="WGW117" s="364"/>
      <c r="WGX117" s="364"/>
      <c r="WGY117" s="364"/>
      <c r="WGZ117" s="364"/>
      <c r="WHA117" s="364"/>
      <c r="WHB117" s="364"/>
      <c r="WHC117" s="364"/>
      <c r="WHD117" s="364"/>
      <c r="WHE117" s="364"/>
      <c r="WHF117" s="364"/>
      <c r="WHG117" s="364"/>
      <c r="WHH117" s="364"/>
      <c r="WHI117" s="364"/>
      <c r="WHJ117" s="364"/>
      <c r="WHK117" s="364"/>
      <c r="WHL117" s="364"/>
      <c r="WHM117" s="364"/>
      <c r="WHN117" s="364"/>
      <c r="WHO117" s="364"/>
      <c r="WHP117" s="364"/>
      <c r="WHQ117" s="364"/>
      <c r="WHR117" s="364"/>
      <c r="WHS117" s="364"/>
      <c r="WHT117" s="364"/>
      <c r="WHU117" s="364"/>
      <c r="WHV117" s="364"/>
      <c r="WHW117" s="364"/>
      <c r="WHX117" s="364"/>
      <c r="WHY117" s="364"/>
      <c r="WHZ117" s="364"/>
      <c r="WIA117" s="364"/>
      <c r="WIB117" s="364"/>
      <c r="WIC117" s="364"/>
      <c r="WID117" s="364"/>
      <c r="WIE117" s="364"/>
      <c r="WIF117" s="364"/>
      <c r="WIG117" s="364"/>
      <c r="WIH117" s="364"/>
      <c r="WII117" s="364"/>
      <c r="WIJ117" s="364"/>
      <c r="WIK117" s="364"/>
      <c r="WIL117" s="364"/>
      <c r="WIM117" s="364"/>
      <c r="WIN117" s="364"/>
      <c r="WIO117" s="364"/>
      <c r="WIP117" s="364"/>
      <c r="WIQ117" s="364"/>
      <c r="WIR117" s="364"/>
      <c r="WIS117" s="364"/>
      <c r="WIT117" s="364"/>
      <c r="WIU117" s="364"/>
      <c r="WIV117" s="364"/>
      <c r="WIW117" s="364"/>
      <c r="WIX117" s="364"/>
      <c r="WIY117" s="364"/>
      <c r="WIZ117" s="364"/>
      <c r="WJA117" s="364"/>
      <c r="WJB117" s="364"/>
      <c r="WJC117" s="364"/>
      <c r="WJD117" s="364"/>
      <c r="WJE117" s="364"/>
      <c r="WJF117" s="364"/>
      <c r="WJG117" s="364"/>
      <c r="WJH117" s="364"/>
      <c r="WJI117" s="364"/>
      <c r="WJJ117" s="364"/>
      <c r="WJK117" s="364"/>
      <c r="WJL117" s="364"/>
      <c r="WJM117" s="364"/>
      <c r="WJN117" s="364"/>
      <c r="WJO117" s="364"/>
      <c r="WJP117" s="364"/>
      <c r="WJQ117" s="364"/>
      <c r="WJR117" s="364"/>
      <c r="WJS117" s="364"/>
      <c r="WJT117" s="364"/>
      <c r="WJU117" s="364"/>
      <c r="WJV117" s="364"/>
      <c r="WJW117" s="364"/>
      <c r="WJX117" s="364"/>
      <c r="WJY117" s="364"/>
      <c r="WJZ117" s="364"/>
      <c r="WKA117" s="364"/>
      <c r="WKB117" s="364"/>
      <c r="WKC117" s="364"/>
      <c r="WKD117" s="364"/>
      <c r="WKE117" s="364"/>
      <c r="WKF117" s="364"/>
      <c r="WKG117" s="364"/>
      <c r="WKH117" s="364"/>
      <c r="WKI117" s="364"/>
      <c r="WKJ117" s="364"/>
      <c r="WKK117" s="364"/>
      <c r="WKL117" s="364"/>
      <c r="WKM117" s="364"/>
      <c r="WKN117" s="364"/>
      <c r="WKO117" s="364"/>
      <c r="WKP117" s="364"/>
      <c r="WKQ117" s="364"/>
      <c r="WKR117" s="364"/>
      <c r="WKS117" s="364"/>
      <c r="WKT117" s="364"/>
      <c r="WKU117" s="364"/>
      <c r="WKV117" s="364"/>
      <c r="WKW117" s="364"/>
      <c r="WKX117" s="364"/>
      <c r="WKY117" s="364"/>
      <c r="WKZ117" s="364"/>
      <c r="WLA117" s="364"/>
      <c r="WLB117" s="364"/>
      <c r="WLC117" s="364"/>
      <c r="WLD117" s="364"/>
      <c r="WLE117" s="364"/>
      <c r="WLF117" s="364"/>
      <c r="WLG117" s="364"/>
      <c r="WLH117" s="364"/>
      <c r="WLI117" s="364"/>
      <c r="WLJ117" s="364"/>
      <c r="WLK117" s="364"/>
      <c r="WLL117" s="364"/>
      <c r="WLM117" s="364"/>
      <c r="WLN117" s="364"/>
      <c r="WLO117" s="364"/>
      <c r="WLP117" s="364"/>
      <c r="WLQ117" s="364"/>
      <c r="WLR117" s="364"/>
      <c r="WLS117" s="364"/>
      <c r="WLT117" s="364"/>
      <c r="WLU117" s="364"/>
      <c r="WLV117" s="364"/>
      <c r="WLW117" s="364"/>
      <c r="WLX117" s="364"/>
      <c r="WLY117" s="364"/>
      <c r="WLZ117" s="364"/>
      <c r="WMA117" s="364"/>
      <c r="WMB117" s="364"/>
      <c r="WMC117" s="364"/>
      <c r="WMD117" s="364"/>
      <c r="WME117" s="364"/>
      <c r="WMF117" s="364"/>
      <c r="WMG117" s="364"/>
      <c r="WMH117" s="364"/>
      <c r="WMI117" s="364"/>
      <c r="WMJ117" s="364"/>
      <c r="WMK117" s="364"/>
      <c r="WML117" s="364"/>
      <c r="WMM117" s="364"/>
      <c r="WMN117" s="364"/>
      <c r="WMO117" s="364"/>
      <c r="WMP117" s="364"/>
      <c r="WMQ117" s="364"/>
      <c r="WMR117" s="364"/>
      <c r="WMS117" s="364"/>
      <c r="WMT117" s="364"/>
      <c r="WMU117" s="364"/>
      <c r="WMV117" s="364"/>
      <c r="WMW117" s="364"/>
      <c r="WMX117" s="364"/>
      <c r="WMY117" s="364"/>
      <c r="WMZ117" s="364"/>
      <c r="WNA117" s="364"/>
      <c r="WNB117" s="364"/>
      <c r="WNC117" s="364"/>
      <c r="WND117" s="364"/>
      <c r="WNE117" s="364"/>
      <c r="WNF117" s="364"/>
      <c r="WNG117" s="364"/>
      <c r="WNH117" s="364"/>
      <c r="WNI117" s="364"/>
      <c r="WNJ117" s="364"/>
      <c r="WNK117" s="364"/>
      <c r="WNL117" s="364"/>
      <c r="WNM117" s="364"/>
      <c r="WNN117" s="364"/>
      <c r="WNO117" s="364"/>
      <c r="WNP117" s="364"/>
      <c r="WNQ117" s="364"/>
      <c r="WNR117" s="364"/>
      <c r="WNS117" s="364"/>
      <c r="WNT117" s="364"/>
      <c r="WNU117" s="364"/>
      <c r="WNV117" s="364"/>
      <c r="WNW117" s="364"/>
      <c r="WNX117" s="364"/>
      <c r="WNY117" s="364"/>
      <c r="WNZ117" s="364"/>
      <c r="WOA117" s="364"/>
      <c r="WOB117" s="364"/>
      <c r="WOC117" s="364"/>
      <c r="WOD117" s="364"/>
      <c r="WOE117" s="364"/>
      <c r="WOF117" s="364"/>
      <c r="WOG117" s="364"/>
      <c r="WOH117" s="364"/>
      <c r="WOI117" s="364"/>
      <c r="WOJ117" s="364"/>
      <c r="WOK117" s="364"/>
      <c r="WOL117" s="364"/>
      <c r="WOM117" s="364"/>
      <c r="WON117" s="364"/>
      <c r="WOO117" s="364"/>
      <c r="WOP117" s="364"/>
      <c r="WOQ117" s="364"/>
      <c r="WOR117" s="364"/>
      <c r="WOS117" s="364"/>
      <c r="WOT117" s="364"/>
      <c r="WOU117" s="364"/>
      <c r="WOV117" s="364"/>
      <c r="WOW117" s="364"/>
      <c r="WOX117" s="364"/>
      <c r="WOY117" s="364"/>
      <c r="WOZ117" s="364"/>
      <c r="WPA117" s="364"/>
      <c r="WPB117" s="364"/>
      <c r="WPC117" s="364"/>
      <c r="WPD117" s="364"/>
      <c r="WPE117" s="364"/>
      <c r="WPF117" s="364"/>
      <c r="WPG117" s="364"/>
      <c r="WPH117" s="364"/>
      <c r="WPI117" s="364"/>
      <c r="WPJ117" s="364"/>
      <c r="WPK117" s="364"/>
      <c r="WPL117" s="364"/>
      <c r="WPM117" s="364"/>
      <c r="WPN117" s="364"/>
      <c r="WPO117" s="364"/>
      <c r="WPP117" s="364"/>
      <c r="WPQ117" s="364"/>
      <c r="WPR117" s="364"/>
      <c r="WPS117" s="364"/>
      <c r="WPT117" s="364"/>
      <c r="WPU117" s="364"/>
      <c r="WPV117" s="364"/>
      <c r="WPW117" s="364"/>
      <c r="WPX117" s="364"/>
      <c r="WPY117" s="364"/>
      <c r="WPZ117" s="364"/>
      <c r="WQA117" s="364"/>
      <c r="WQB117" s="364"/>
      <c r="WQC117" s="364"/>
      <c r="WQD117" s="364"/>
      <c r="WQE117" s="364"/>
      <c r="WQF117" s="364"/>
      <c r="WQG117" s="364"/>
      <c r="WQH117" s="364"/>
      <c r="WQI117" s="364"/>
      <c r="WQJ117" s="364"/>
      <c r="WQK117" s="364"/>
      <c r="WQL117" s="364"/>
      <c r="WQM117" s="364"/>
      <c r="WQN117" s="364"/>
      <c r="WQO117" s="364"/>
      <c r="WQP117" s="364"/>
      <c r="WQQ117" s="364"/>
      <c r="WQR117" s="364"/>
      <c r="WQS117" s="364"/>
      <c r="WQT117" s="364"/>
      <c r="WQU117" s="364"/>
      <c r="WQV117" s="364"/>
      <c r="WQW117" s="364"/>
      <c r="WQX117" s="364"/>
      <c r="WQY117" s="364"/>
      <c r="WQZ117" s="364"/>
      <c r="WRA117" s="364"/>
      <c r="WRB117" s="364"/>
      <c r="WRC117" s="364"/>
      <c r="WRD117" s="364"/>
      <c r="WRE117" s="364"/>
      <c r="WRF117" s="364"/>
      <c r="WRG117" s="364"/>
      <c r="WRH117" s="364"/>
      <c r="WRI117" s="364"/>
      <c r="WRJ117" s="364"/>
      <c r="WRK117" s="364"/>
      <c r="WRL117" s="364"/>
      <c r="WRM117" s="364"/>
      <c r="WRN117" s="364"/>
      <c r="WRO117" s="364"/>
      <c r="WRP117" s="364"/>
      <c r="WRQ117" s="364"/>
      <c r="WRR117" s="364"/>
      <c r="WRS117" s="364"/>
      <c r="WRT117" s="364"/>
      <c r="WRU117" s="364"/>
      <c r="WRV117" s="364"/>
      <c r="WRW117" s="364"/>
      <c r="WRX117" s="364"/>
      <c r="WRY117" s="364"/>
      <c r="WRZ117" s="364"/>
      <c r="WSA117" s="364"/>
      <c r="WSB117" s="364"/>
      <c r="WSC117" s="364"/>
      <c r="WSD117" s="364"/>
      <c r="WSE117" s="364"/>
      <c r="WSF117" s="364"/>
      <c r="WSG117" s="364"/>
      <c r="WSH117" s="364"/>
      <c r="WSI117" s="364"/>
      <c r="WSJ117" s="364"/>
      <c r="WSK117" s="364"/>
      <c r="WSL117" s="364"/>
      <c r="WSM117" s="364"/>
      <c r="WSN117" s="364"/>
      <c r="WSO117" s="364"/>
      <c r="WSP117" s="364"/>
      <c r="WSQ117" s="364"/>
      <c r="WSR117" s="364"/>
      <c r="WSS117" s="364"/>
      <c r="WST117" s="364"/>
      <c r="WSU117" s="364"/>
      <c r="WSV117" s="364"/>
      <c r="WSW117" s="364"/>
      <c r="WSX117" s="364"/>
      <c r="WSY117" s="364"/>
      <c r="WSZ117" s="364"/>
      <c r="WTA117" s="364"/>
      <c r="WTB117" s="364"/>
      <c r="WTC117" s="364"/>
      <c r="WTD117" s="364"/>
      <c r="WTE117" s="364"/>
      <c r="WTF117" s="364"/>
      <c r="WTG117" s="364"/>
      <c r="WTH117" s="364"/>
      <c r="WTI117" s="364"/>
      <c r="WTJ117" s="364"/>
      <c r="WTK117" s="364"/>
      <c r="WTL117" s="364"/>
      <c r="WTM117" s="364"/>
      <c r="WTN117" s="364"/>
      <c r="WTO117" s="364"/>
      <c r="WTP117" s="364"/>
      <c r="WTQ117" s="364"/>
      <c r="WTR117" s="364"/>
      <c r="WTS117" s="364"/>
      <c r="WTT117" s="364"/>
      <c r="WTU117" s="364"/>
      <c r="WTV117" s="364"/>
      <c r="WTW117" s="364"/>
      <c r="WTX117" s="364"/>
      <c r="WTY117" s="364"/>
      <c r="WTZ117" s="364"/>
      <c r="WUA117" s="364"/>
      <c r="WUB117" s="364"/>
      <c r="WUC117" s="364"/>
      <c r="WUD117" s="364"/>
      <c r="WUE117" s="364"/>
      <c r="WUF117" s="364"/>
      <c r="WUG117" s="364"/>
      <c r="WUH117" s="364"/>
      <c r="WUI117" s="364"/>
      <c r="WUJ117" s="364"/>
      <c r="WUK117" s="364"/>
      <c r="WUL117" s="364"/>
      <c r="WUM117" s="364"/>
      <c r="WUN117" s="364"/>
      <c r="WUO117" s="364"/>
      <c r="WUP117" s="364"/>
      <c r="WUQ117" s="364"/>
      <c r="WUR117" s="364"/>
      <c r="WUS117" s="364"/>
      <c r="WUT117" s="364"/>
      <c r="WUU117" s="364"/>
      <c r="WUV117" s="364"/>
      <c r="WUW117" s="364"/>
      <c r="WUX117" s="364"/>
      <c r="WUY117" s="364"/>
      <c r="WUZ117" s="364"/>
      <c r="WVA117" s="364"/>
      <c r="WVB117" s="364"/>
      <c r="WVC117" s="364"/>
      <c r="WVD117" s="364"/>
      <c r="WVE117" s="364"/>
      <c r="WVF117" s="364"/>
      <c r="WVG117" s="364"/>
      <c r="WVH117" s="364"/>
      <c r="WVI117" s="364"/>
      <c r="WVJ117" s="364"/>
      <c r="WVK117" s="364"/>
      <c r="WVL117" s="364"/>
      <c r="WVM117" s="364"/>
      <c r="WVN117" s="364"/>
      <c r="WVO117" s="364"/>
      <c r="WVP117" s="364"/>
      <c r="WVQ117" s="364"/>
      <c r="WVR117" s="364"/>
      <c r="WVS117" s="364"/>
      <c r="WVT117" s="364"/>
      <c r="WVU117" s="364"/>
      <c r="WVV117" s="364"/>
      <c r="WVW117" s="364"/>
      <c r="WVX117" s="364"/>
      <c r="WVY117" s="364"/>
      <c r="WVZ117" s="364"/>
      <c r="WWA117" s="364"/>
      <c r="WWB117" s="364"/>
      <c r="WWC117" s="364"/>
      <c r="WWD117" s="364"/>
      <c r="WWE117" s="364"/>
      <c r="WWF117" s="364"/>
      <c r="WWG117" s="364"/>
      <c r="WWH117" s="364"/>
      <c r="WWI117" s="364"/>
      <c r="WWJ117" s="364"/>
      <c r="WWK117" s="364"/>
      <c r="WWL117" s="364"/>
      <c r="WWM117" s="364"/>
      <c r="WWN117" s="364"/>
      <c r="WWO117" s="364"/>
      <c r="WWP117" s="364"/>
      <c r="WWQ117" s="364"/>
      <c r="WWR117" s="364"/>
      <c r="WWS117" s="364"/>
      <c r="WWT117" s="364"/>
      <c r="WWU117" s="364"/>
      <c r="WWV117" s="364"/>
      <c r="WWW117" s="364"/>
      <c r="WWX117" s="364"/>
      <c r="WWY117" s="364"/>
      <c r="WWZ117" s="364"/>
      <c r="WXA117" s="364"/>
      <c r="WXB117" s="364"/>
      <c r="WXC117" s="364"/>
      <c r="WXD117" s="364"/>
      <c r="WXE117" s="364"/>
      <c r="WXF117" s="364"/>
      <c r="WXG117" s="364"/>
      <c r="WXH117" s="364"/>
      <c r="WXI117" s="364"/>
      <c r="WXJ117" s="364"/>
      <c r="WXK117" s="364"/>
      <c r="WXL117" s="364"/>
      <c r="WXM117" s="364"/>
      <c r="WXN117" s="364"/>
      <c r="WXO117" s="364"/>
      <c r="WXP117" s="364"/>
      <c r="WXQ117" s="364"/>
      <c r="WXR117" s="364"/>
      <c r="WXS117" s="364"/>
      <c r="WXT117" s="364"/>
      <c r="WXU117" s="364"/>
      <c r="WXV117" s="364"/>
      <c r="WXW117" s="364"/>
      <c r="WXX117" s="364"/>
      <c r="WXY117" s="364"/>
      <c r="WXZ117" s="364"/>
      <c r="WYA117" s="364"/>
      <c r="WYB117" s="364"/>
      <c r="WYC117" s="364"/>
      <c r="WYD117" s="364"/>
      <c r="WYE117" s="364"/>
      <c r="WYF117" s="364"/>
      <c r="WYG117" s="364"/>
      <c r="WYH117" s="364"/>
      <c r="WYI117" s="364"/>
      <c r="WYJ117" s="364"/>
      <c r="WYK117" s="364"/>
      <c r="WYL117" s="364"/>
      <c r="WYM117" s="364"/>
      <c r="WYN117" s="364"/>
      <c r="WYO117" s="364"/>
      <c r="WYP117" s="364"/>
      <c r="WYQ117" s="364"/>
      <c r="WYR117" s="364"/>
      <c r="WYS117" s="364"/>
      <c r="WYT117" s="364"/>
      <c r="WYU117" s="364"/>
      <c r="WYV117" s="364"/>
      <c r="WYW117" s="364"/>
      <c r="WYX117" s="364"/>
      <c r="WYY117" s="364"/>
      <c r="WYZ117" s="364"/>
      <c r="WZA117" s="364"/>
      <c r="WZB117" s="364"/>
      <c r="WZC117" s="364"/>
      <c r="WZD117" s="364"/>
      <c r="WZE117" s="364"/>
      <c r="WZF117" s="364"/>
      <c r="WZG117" s="364"/>
      <c r="WZH117" s="364"/>
      <c r="WZI117" s="364"/>
      <c r="WZJ117" s="364"/>
      <c r="WZK117" s="364"/>
      <c r="WZL117" s="364"/>
      <c r="WZM117" s="364"/>
      <c r="WZN117" s="364"/>
      <c r="WZO117" s="364"/>
      <c r="WZP117" s="364"/>
      <c r="WZQ117" s="364"/>
      <c r="WZR117" s="364"/>
      <c r="WZS117" s="364"/>
      <c r="WZT117" s="364"/>
      <c r="WZU117" s="364"/>
      <c r="WZV117" s="364"/>
      <c r="WZW117" s="364"/>
      <c r="WZX117" s="364"/>
      <c r="WZY117" s="364"/>
      <c r="WZZ117" s="364"/>
      <c r="XAA117" s="364"/>
      <c r="XAB117" s="364"/>
      <c r="XAC117" s="364"/>
      <c r="XAD117" s="364"/>
      <c r="XAE117" s="364"/>
      <c r="XAF117" s="364"/>
      <c r="XAG117" s="364"/>
      <c r="XAH117" s="364"/>
      <c r="XAI117" s="364"/>
      <c r="XAJ117" s="364"/>
      <c r="XAK117" s="364"/>
      <c r="XAL117" s="364"/>
      <c r="XAM117" s="364"/>
      <c r="XAN117" s="364"/>
      <c r="XAO117" s="364"/>
      <c r="XAP117" s="364"/>
      <c r="XAQ117" s="364"/>
      <c r="XAR117" s="364"/>
      <c r="XAS117" s="364"/>
      <c r="XAT117" s="364"/>
      <c r="XAU117" s="364"/>
      <c r="XAV117" s="364"/>
      <c r="XAW117" s="364"/>
      <c r="XAX117" s="364"/>
      <c r="XAY117" s="364"/>
      <c r="XAZ117" s="364"/>
      <c r="XBA117" s="364"/>
      <c r="XBB117" s="364"/>
      <c r="XBC117" s="364"/>
      <c r="XBD117" s="364"/>
      <c r="XBE117" s="364"/>
    </row>
    <row r="118" spans="1:16281" s="355" customFormat="1" x14ac:dyDescent="0.25">
      <c r="A118" s="412" t="s">
        <v>451</v>
      </c>
      <c r="B118" s="364"/>
      <c r="C118" s="413"/>
      <c r="D118" s="364"/>
      <c r="E118" s="364"/>
      <c r="F118" s="364"/>
      <c r="G118" s="364"/>
      <c r="H118" s="364"/>
      <c r="I118" s="364"/>
      <c r="J118" s="364"/>
      <c r="K118" s="364"/>
      <c r="L118" s="364"/>
      <c r="M118" s="364"/>
      <c r="N118" s="364"/>
      <c r="O118" s="364"/>
      <c r="P118" s="364"/>
      <c r="Q118" s="364"/>
      <c r="R118" s="364"/>
      <c r="S118" s="364"/>
      <c r="T118" s="364"/>
      <c r="U118" s="364"/>
      <c r="V118" s="364"/>
      <c r="W118" s="364"/>
      <c r="X118" s="364"/>
      <c r="Y118" s="364"/>
      <c r="Z118" s="364"/>
      <c r="AA118" s="364"/>
      <c r="AB118" s="364"/>
      <c r="AC118" s="364"/>
      <c r="AD118" s="364"/>
      <c r="AE118" s="364"/>
      <c r="AF118" s="364"/>
      <c r="AG118" s="364"/>
      <c r="AH118" s="364"/>
      <c r="AI118" s="364"/>
      <c r="AJ118" s="364"/>
      <c r="AK118" s="364"/>
      <c r="AL118" s="364"/>
      <c r="AM118" s="364"/>
      <c r="AN118" s="364"/>
      <c r="AO118" s="364"/>
      <c r="AP118" s="364"/>
      <c r="AQ118" s="364"/>
      <c r="AR118" s="364"/>
      <c r="AS118" s="364"/>
      <c r="AT118" s="364"/>
      <c r="AU118" s="364"/>
      <c r="AV118" s="364"/>
      <c r="AW118" s="364"/>
      <c r="AX118" s="364"/>
      <c r="AY118" s="364"/>
      <c r="AZ118" s="364"/>
      <c r="BA118" s="364"/>
      <c r="BB118" s="364"/>
      <c r="BC118" s="364"/>
      <c r="BD118" s="364"/>
      <c r="BE118" s="364"/>
      <c r="BF118" s="364"/>
      <c r="BG118" s="364"/>
      <c r="BH118" s="364"/>
      <c r="BI118" s="364"/>
      <c r="BJ118" s="364"/>
      <c r="BK118" s="364"/>
      <c r="BL118" s="364"/>
      <c r="BM118" s="364"/>
      <c r="BN118" s="364"/>
      <c r="BO118" s="364"/>
      <c r="BP118" s="364"/>
      <c r="BQ118" s="364"/>
      <c r="BR118" s="364"/>
      <c r="BS118" s="364"/>
      <c r="BT118" s="364"/>
      <c r="BU118" s="364"/>
      <c r="BV118" s="364"/>
      <c r="BW118" s="364"/>
      <c r="BX118" s="364"/>
      <c r="BY118" s="364"/>
      <c r="BZ118" s="364"/>
      <c r="CA118" s="364"/>
      <c r="CB118" s="364"/>
      <c r="CC118" s="364"/>
      <c r="CD118" s="364"/>
      <c r="CE118" s="364"/>
      <c r="CF118" s="364"/>
      <c r="CG118" s="364"/>
      <c r="CH118" s="364"/>
      <c r="CI118" s="364"/>
      <c r="CJ118" s="364"/>
      <c r="CK118" s="364"/>
      <c r="CL118" s="364"/>
      <c r="CM118" s="364"/>
      <c r="CN118" s="364"/>
      <c r="CO118" s="364"/>
      <c r="CP118" s="364"/>
      <c r="CQ118" s="364"/>
      <c r="CR118" s="364"/>
      <c r="CS118" s="364"/>
      <c r="CT118" s="364"/>
      <c r="CU118" s="364"/>
      <c r="CV118" s="364"/>
      <c r="CW118" s="364"/>
      <c r="CX118" s="364"/>
      <c r="CY118" s="364"/>
      <c r="CZ118" s="364"/>
      <c r="DA118" s="364"/>
      <c r="DB118" s="364"/>
      <c r="DC118" s="364"/>
      <c r="DD118" s="364"/>
      <c r="DE118" s="364"/>
      <c r="DF118" s="364"/>
      <c r="DG118" s="364"/>
      <c r="DH118" s="364"/>
      <c r="DI118" s="364"/>
      <c r="DJ118" s="364"/>
      <c r="DK118" s="364"/>
      <c r="DL118" s="364"/>
      <c r="DM118" s="364"/>
      <c r="DN118" s="364"/>
      <c r="DO118" s="364"/>
      <c r="DP118" s="364"/>
      <c r="DQ118" s="364"/>
      <c r="DR118" s="364"/>
      <c r="DS118" s="364"/>
      <c r="DT118" s="364"/>
      <c r="DU118" s="364"/>
      <c r="DV118" s="364"/>
      <c r="DW118" s="364"/>
      <c r="DX118" s="364"/>
      <c r="DY118" s="364"/>
      <c r="DZ118" s="364"/>
      <c r="EA118" s="364"/>
      <c r="EB118" s="364"/>
      <c r="EC118" s="364"/>
      <c r="ED118" s="364"/>
      <c r="EE118" s="364"/>
      <c r="EF118" s="364"/>
      <c r="EG118" s="364"/>
      <c r="EH118" s="364"/>
      <c r="EI118" s="364"/>
      <c r="EJ118" s="364"/>
      <c r="EK118" s="364"/>
      <c r="EL118" s="364"/>
      <c r="EM118" s="364"/>
      <c r="EN118" s="364"/>
      <c r="EO118" s="364"/>
      <c r="EP118" s="364"/>
      <c r="EQ118" s="364"/>
      <c r="ER118" s="364"/>
      <c r="ES118" s="364"/>
      <c r="ET118" s="364"/>
      <c r="EU118" s="364"/>
      <c r="EV118" s="364"/>
      <c r="EW118" s="364"/>
      <c r="EX118" s="364"/>
      <c r="EY118" s="364"/>
      <c r="EZ118" s="364"/>
      <c r="FA118" s="364"/>
      <c r="FB118" s="364"/>
      <c r="FC118" s="364"/>
      <c r="FD118" s="364"/>
      <c r="FE118" s="364"/>
      <c r="FF118" s="364"/>
      <c r="FG118" s="364"/>
      <c r="FH118" s="364"/>
      <c r="FI118" s="364"/>
      <c r="FJ118" s="364"/>
      <c r="FK118" s="364"/>
      <c r="FL118" s="364"/>
      <c r="FM118" s="364"/>
      <c r="FN118" s="364"/>
      <c r="FO118" s="364"/>
      <c r="FP118" s="364"/>
      <c r="FQ118" s="364"/>
      <c r="FR118" s="364"/>
      <c r="FS118" s="364"/>
      <c r="FT118" s="364"/>
      <c r="FU118" s="364"/>
      <c r="FV118" s="364"/>
      <c r="FW118" s="364"/>
      <c r="FX118" s="364"/>
      <c r="FY118" s="364"/>
      <c r="FZ118" s="364"/>
      <c r="GA118" s="364"/>
      <c r="GB118" s="364"/>
      <c r="GC118" s="364"/>
      <c r="GD118" s="364"/>
      <c r="GE118" s="364"/>
      <c r="GF118" s="364"/>
      <c r="GG118" s="364"/>
      <c r="GH118" s="364"/>
      <c r="GI118" s="364"/>
      <c r="GJ118" s="364"/>
      <c r="GK118" s="364"/>
      <c r="GL118" s="364"/>
      <c r="GM118" s="364"/>
      <c r="GN118" s="364"/>
      <c r="GO118" s="364"/>
      <c r="GP118" s="364"/>
      <c r="GQ118" s="364"/>
      <c r="GR118" s="364"/>
      <c r="GS118" s="364"/>
      <c r="GT118" s="364"/>
      <c r="GU118" s="364"/>
      <c r="GV118" s="364"/>
      <c r="GW118" s="364"/>
      <c r="GX118" s="364"/>
      <c r="GY118" s="364"/>
      <c r="GZ118" s="364"/>
      <c r="HA118" s="364"/>
      <c r="HB118" s="364"/>
      <c r="HC118" s="364"/>
      <c r="HD118" s="364"/>
      <c r="HE118" s="364"/>
      <c r="HF118" s="364"/>
      <c r="HG118" s="364"/>
      <c r="HH118" s="364"/>
      <c r="HI118" s="364"/>
      <c r="HJ118" s="364"/>
      <c r="HK118" s="364"/>
      <c r="HL118" s="364"/>
      <c r="HM118" s="364"/>
      <c r="HN118" s="364"/>
      <c r="HO118" s="364"/>
      <c r="HP118" s="364"/>
      <c r="HQ118" s="364"/>
      <c r="HR118" s="364"/>
      <c r="HS118" s="364"/>
      <c r="HT118" s="364"/>
      <c r="HU118" s="364"/>
      <c r="HV118" s="364"/>
      <c r="HW118" s="364"/>
      <c r="HX118" s="364"/>
      <c r="HY118" s="364"/>
      <c r="HZ118" s="364"/>
      <c r="IA118" s="364"/>
      <c r="IB118" s="364"/>
      <c r="IC118" s="364"/>
      <c r="ID118" s="364"/>
      <c r="IE118" s="364"/>
      <c r="IF118" s="364"/>
      <c r="IG118" s="364"/>
      <c r="IH118" s="364"/>
      <c r="II118" s="364"/>
      <c r="IJ118" s="364"/>
      <c r="IK118" s="364"/>
      <c r="IL118" s="364"/>
      <c r="IM118" s="364"/>
      <c r="IN118" s="364"/>
      <c r="IO118" s="364"/>
      <c r="IP118" s="364"/>
      <c r="IQ118" s="364"/>
      <c r="IR118" s="364"/>
      <c r="IS118" s="364"/>
      <c r="IT118" s="364"/>
      <c r="IU118" s="364"/>
      <c r="IV118" s="364"/>
      <c r="IW118" s="364"/>
      <c r="IX118" s="364"/>
      <c r="IY118" s="364"/>
      <c r="IZ118" s="364"/>
      <c r="JA118" s="364"/>
      <c r="JB118" s="364"/>
      <c r="JC118" s="364"/>
      <c r="JD118" s="364"/>
      <c r="JE118" s="364"/>
      <c r="JF118" s="364"/>
      <c r="JG118" s="364"/>
      <c r="JH118" s="364"/>
      <c r="JI118" s="364"/>
      <c r="JJ118" s="364"/>
      <c r="JK118" s="364"/>
      <c r="JL118" s="364"/>
      <c r="JM118" s="364"/>
      <c r="JN118" s="364"/>
      <c r="JO118" s="364"/>
      <c r="JP118" s="364"/>
      <c r="JQ118" s="364"/>
      <c r="JR118" s="364"/>
      <c r="JS118" s="364"/>
      <c r="JT118" s="364"/>
      <c r="JU118" s="364"/>
      <c r="JV118" s="364"/>
      <c r="JW118" s="364"/>
      <c r="JX118" s="364"/>
      <c r="JY118" s="364"/>
      <c r="JZ118" s="364"/>
      <c r="KA118" s="364"/>
      <c r="KB118" s="364"/>
      <c r="KC118" s="364"/>
      <c r="KD118" s="364"/>
      <c r="KE118" s="364"/>
      <c r="KF118" s="364"/>
      <c r="KG118" s="364"/>
      <c r="KH118" s="364"/>
      <c r="KI118" s="364"/>
      <c r="KJ118" s="364"/>
      <c r="KK118" s="364"/>
      <c r="KL118" s="364"/>
      <c r="KM118" s="364"/>
      <c r="KN118" s="364"/>
      <c r="KO118" s="364"/>
      <c r="KP118" s="364"/>
      <c r="KQ118" s="364"/>
      <c r="KR118" s="364"/>
      <c r="KS118" s="364"/>
      <c r="KT118" s="364"/>
      <c r="KU118" s="364"/>
      <c r="KV118" s="364"/>
      <c r="KW118" s="364"/>
      <c r="KX118" s="364"/>
      <c r="KY118" s="364"/>
      <c r="KZ118" s="364"/>
      <c r="LA118" s="364"/>
      <c r="LB118" s="364"/>
      <c r="LC118" s="364"/>
      <c r="LD118" s="364"/>
      <c r="LE118" s="364"/>
      <c r="LF118" s="364"/>
      <c r="LG118" s="364"/>
      <c r="LH118" s="364"/>
      <c r="LI118" s="364"/>
      <c r="LJ118" s="364"/>
      <c r="LK118" s="364"/>
      <c r="LL118" s="364"/>
      <c r="LM118" s="364"/>
      <c r="LN118" s="364"/>
      <c r="LO118" s="364"/>
      <c r="LP118" s="364"/>
      <c r="LQ118" s="364"/>
      <c r="LR118" s="364"/>
      <c r="LS118" s="364"/>
      <c r="LT118" s="364"/>
      <c r="LU118" s="364"/>
      <c r="LV118" s="364"/>
      <c r="LW118" s="364"/>
      <c r="LX118" s="364"/>
      <c r="LY118" s="364"/>
      <c r="LZ118" s="364"/>
      <c r="MA118" s="364"/>
      <c r="MB118" s="364"/>
      <c r="MC118" s="364"/>
      <c r="MD118" s="364"/>
      <c r="ME118" s="364"/>
      <c r="MF118" s="364"/>
      <c r="MG118" s="364"/>
      <c r="MH118" s="364"/>
      <c r="MI118" s="364"/>
      <c r="MJ118" s="364"/>
      <c r="MK118" s="364"/>
      <c r="ML118" s="364"/>
      <c r="MM118" s="364"/>
      <c r="MN118" s="364"/>
      <c r="MO118" s="364"/>
      <c r="MP118" s="364"/>
      <c r="MQ118" s="364"/>
      <c r="MR118" s="364"/>
      <c r="MS118" s="364"/>
      <c r="MT118" s="364"/>
      <c r="MU118" s="364"/>
      <c r="MV118" s="364"/>
      <c r="MW118" s="364"/>
      <c r="MX118" s="364"/>
      <c r="MY118" s="364"/>
      <c r="MZ118" s="364"/>
      <c r="NA118" s="364"/>
      <c r="NB118" s="364"/>
      <c r="NC118" s="364"/>
      <c r="ND118" s="364"/>
      <c r="NE118" s="364"/>
      <c r="NF118" s="364"/>
      <c r="NG118" s="364"/>
      <c r="NH118" s="364"/>
      <c r="NI118" s="364"/>
      <c r="NJ118" s="364"/>
      <c r="NK118" s="364"/>
      <c r="NL118" s="364"/>
      <c r="NM118" s="364"/>
      <c r="NN118" s="364"/>
      <c r="NO118" s="364"/>
      <c r="NP118" s="364"/>
      <c r="NQ118" s="364"/>
      <c r="NR118" s="364"/>
      <c r="NS118" s="364"/>
      <c r="NT118" s="364"/>
      <c r="NU118" s="364"/>
      <c r="NV118" s="364"/>
      <c r="NW118" s="364"/>
      <c r="NX118" s="364"/>
      <c r="NY118" s="364"/>
      <c r="NZ118" s="364"/>
      <c r="OA118" s="364"/>
      <c r="OB118" s="364"/>
      <c r="OC118" s="364"/>
      <c r="OD118" s="364"/>
      <c r="OE118" s="364"/>
      <c r="OF118" s="364"/>
      <c r="OG118" s="364"/>
      <c r="OH118" s="364"/>
      <c r="OI118" s="364"/>
      <c r="OJ118" s="364"/>
      <c r="OK118" s="364"/>
      <c r="OL118" s="364"/>
      <c r="OM118" s="364"/>
      <c r="ON118" s="364"/>
      <c r="OO118" s="364"/>
      <c r="OP118" s="364"/>
      <c r="OQ118" s="364"/>
      <c r="OR118" s="364"/>
      <c r="OS118" s="364"/>
      <c r="OT118" s="364"/>
      <c r="OU118" s="364"/>
      <c r="OV118" s="364"/>
      <c r="OW118" s="364"/>
      <c r="OX118" s="364"/>
      <c r="OY118" s="364"/>
      <c r="OZ118" s="364"/>
      <c r="PA118" s="364"/>
      <c r="PB118" s="364"/>
      <c r="PC118" s="364"/>
      <c r="PD118" s="364"/>
      <c r="PE118" s="364"/>
      <c r="PF118" s="364"/>
      <c r="PG118" s="364"/>
      <c r="PH118" s="364"/>
      <c r="PI118" s="364"/>
      <c r="PJ118" s="364"/>
      <c r="PK118" s="364"/>
      <c r="PL118" s="364"/>
      <c r="PM118" s="364"/>
      <c r="PN118" s="364"/>
      <c r="PO118" s="364"/>
      <c r="PP118" s="364"/>
      <c r="PQ118" s="364"/>
      <c r="PR118" s="364"/>
      <c r="PS118" s="364"/>
      <c r="PT118" s="364"/>
      <c r="PU118" s="364"/>
      <c r="PV118" s="364"/>
      <c r="PW118" s="364"/>
      <c r="PX118" s="364"/>
      <c r="PY118" s="364"/>
      <c r="PZ118" s="364"/>
      <c r="QA118" s="364"/>
      <c r="QB118" s="364"/>
      <c r="QC118" s="364"/>
      <c r="QD118" s="364"/>
      <c r="QE118" s="364"/>
      <c r="QF118" s="364"/>
      <c r="QG118" s="364"/>
      <c r="QH118" s="364"/>
      <c r="QI118" s="364"/>
      <c r="QJ118" s="364"/>
      <c r="QK118" s="364"/>
      <c r="QL118" s="364"/>
      <c r="QM118" s="364"/>
      <c r="QN118" s="364"/>
      <c r="QO118" s="364"/>
      <c r="QP118" s="364"/>
      <c r="QQ118" s="364"/>
      <c r="QR118" s="364"/>
      <c r="QS118" s="364"/>
      <c r="QT118" s="364"/>
      <c r="QU118" s="364"/>
      <c r="QV118" s="364"/>
      <c r="QW118" s="364"/>
      <c r="QX118" s="364"/>
      <c r="QY118" s="364"/>
      <c r="QZ118" s="364"/>
      <c r="RA118" s="364"/>
      <c r="RB118" s="364"/>
      <c r="RC118" s="364"/>
      <c r="RD118" s="364"/>
      <c r="RE118" s="364"/>
      <c r="RF118" s="364"/>
      <c r="RG118" s="364"/>
      <c r="RH118" s="364"/>
      <c r="RI118" s="364"/>
      <c r="RJ118" s="364"/>
      <c r="RK118" s="364"/>
      <c r="RL118" s="364"/>
      <c r="RM118" s="364"/>
      <c r="RN118" s="364"/>
      <c r="RO118" s="364"/>
      <c r="RP118" s="364"/>
      <c r="RQ118" s="364"/>
      <c r="RR118" s="364"/>
      <c r="RS118" s="364"/>
      <c r="RT118" s="364"/>
      <c r="RU118" s="364"/>
      <c r="RV118" s="364"/>
      <c r="RW118" s="364"/>
      <c r="RX118" s="364"/>
      <c r="RY118" s="364"/>
      <c r="RZ118" s="364"/>
      <c r="SA118" s="364"/>
      <c r="SB118" s="364"/>
      <c r="SC118" s="364"/>
      <c r="SD118" s="364"/>
      <c r="SE118" s="364"/>
      <c r="SF118" s="364"/>
      <c r="SG118" s="364"/>
      <c r="SH118" s="364"/>
      <c r="SI118" s="364"/>
      <c r="SJ118" s="364"/>
      <c r="SK118" s="364"/>
      <c r="SL118" s="364"/>
      <c r="SM118" s="364"/>
      <c r="SN118" s="364"/>
      <c r="SO118" s="364"/>
      <c r="SP118" s="364"/>
      <c r="SQ118" s="364"/>
      <c r="SR118" s="364"/>
      <c r="SS118" s="364"/>
      <c r="ST118" s="364"/>
      <c r="SU118" s="364"/>
      <c r="SV118" s="364"/>
      <c r="SW118" s="364"/>
      <c r="SX118" s="364"/>
      <c r="SY118" s="364"/>
      <c r="SZ118" s="364"/>
      <c r="TA118" s="364"/>
      <c r="TB118" s="364"/>
      <c r="TC118" s="364"/>
      <c r="TD118" s="364"/>
      <c r="TE118" s="364"/>
      <c r="TF118" s="364"/>
      <c r="TG118" s="364"/>
      <c r="TH118" s="364"/>
      <c r="TI118" s="364"/>
      <c r="TJ118" s="364"/>
      <c r="TK118" s="364"/>
      <c r="TL118" s="364"/>
      <c r="TM118" s="364"/>
      <c r="TN118" s="364"/>
      <c r="TO118" s="364"/>
      <c r="TP118" s="364"/>
      <c r="TQ118" s="364"/>
      <c r="TR118" s="364"/>
      <c r="TS118" s="364"/>
      <c r="TT118" s="364"/>
      <c r="TU118" s="364"/>
      <c r="TV118" s="364"/>
      <c r="TW118" s="364"/>
      <c r="TX118" s="364"/>
      <c r="TY118" s="364"/>
      <c r="TZ118" s="364"/>
      <c r="UA118" s="364"/>
      <c r="UB118" s="364"/>
      <c r="UC118" s="364"/>
      <c r="UD118" s="364"/>
      <c r="UE118" s="364"/>
      <c r="UF118" s="364"/>
      <c r="UG118" s="364"/>
      <c r="UH118" s="364"/>
      <c r="UI118" s="364"/>
      <c r="UJ118" s="364"/>
      <c r="UK118" s="364"/>
      <c r="UL118" s="364"/>
      <c r="UM118" s="364"/>
      <c r="UN118" s="364"/>
      <c r="UO118" s="364"/>
      <c r="UP118" s="364"/>
      <c r="UQ118" s="364"/>
      <c r="UR118" s="364"/>
      <c r="US118" s="364"/>
      <c r="UT118" s="364"/>
      <c r="UU118" s="364"/>
      <c r="UV118" s="364"/>
      <c r="UW118" s="364"/>
      <c r="UX118" s="364"/>
      <c r="UY118" s="364"/>
      <c r="UZ118" s="364"/>
      <c r="VA118" s="364"/>
      <c r="VB118" s="364"/>
      <c r="VC118" s="364"/>
      <c r="VD118" s="364"/>
      <c r="VE118" s="364"/>
      <c r="VF118" s="364"/>
      <c r="VG118" s="364"/>
      <c r="VH118" s="364"/>
      <c r="VI118" s="364"/>
      <c r="VJ118" s="364"/>
      <c r="VK118" s="364"/>
      <c r="VL118" s="364"/>
      <c r="VM118" s="364"/>
      <c r="VN118" s="364"/>
      <c r="VO118" s="364"/>
      <c r="VP118" s="364"/>
      <c r="VQ118" s="364"/>
      <c r="VR118" s="364"/>
      <c r="VS118" s="364"/>
      <c r="VT118" s="364"/>
      <c r="VU118" s="364"/>
      <c r="VV118" s="364"/>
      <c r="VW118" s="364"/>
      <c r="VX118" s="364"/>
      <c r="VY118" s="364"/>
      <c r="VZ118" s="364"/>
      <c r="WA118" s="364"/>
      <c r="WB118" s="364"/>
      <c r="WC118" s="364"/>
      <c r="WD118" s="364"/>
      <c r="WE118" s="364"/>
      <c r="WF118" s="364"/>
      <c r="WG118" s="364"/>
      <c r="WH118" s="364"/>
      <c r="WI118" s="364"/>
      <c r="WJ118" s="364"/>
      <c r="WK118" s="364"/>
      <c r="WL118" s="364"/>
      <c r="WM118" s="364"/>
      <c r="WN118" s="364"/>
      <c r="WO118" s="364"/>
      <c r="WP118" s="364"/>
      <c r="WQ118" s="364"/>
      <c r="WR118" s="364"/>
      <c r="WS118" s="364"/>
      <c r="WT118" s="364"/>
      <c r="WU118" s="364"/>
      <c r="WV118" s="364"/>
      <c r="WW118" s="364"/>
      <c r="WX118" s="364"/>
      <c r="WY118" s="364"/>
      <c r="WZ118" s="364"/>
      <c r="XA118" s="364"/>
      <c r="XB118" s="364"/>
      <c r="XC118" s="364"/>
      <c r="XD118" s="364"/>
      <c r="XE118" s="364"/>
      <c r="XF118" s="364"/>
      <c r="XG118" s="364"/>
      <c r="XH118" s="364"/>
      <c r="XI118" s="364"/>
      <c r="XJ118" s="364"/>
      <c r="XK118" s="364"/>
      <c r="XL118" s="364"/>
      <c r="XM118" s="364"/>
      <c r="XN118" s="364"/>
      <c r="XO118" s="364"/>
      <c r="XP118" s="364"/>
      <c r="XQ118" s="364"/>
      <c r="XR118" s="364"/>
      <c r="XS118" s="364"/>
      <c r="XT118" s="364"/>
      <c r="XU118" s="364"/>
      <c r="XV118" s="364"/>
      <c r="XW118" s="364"/>
      <c r="XX118" s="364"/>
      <c r="XY118" s="364"/>
      <c r="XZ118" s="364"/>
      <c r="YA118" s="364"/>
      <c r="YB118" s="364"/>
      <c r="YC118" s="364"/>
      <c r="YD118" s="364"/>
      <c r="YE118" s="364"/>
      <c r="YF118" s="364"/>
      <c r="YG118" s="364"/>
      <c r="YH118" s="364"/>
      <c r="YI118" s="364"/>
      <c r="YJ118" s="364"/>
      <c r="YK118" s="364"/>
      <c r="YL118" s="364"/>
      <c r="YM118" s="364"/>
      <c r="YN118" s="364"/>
      <c r="YO118" s="364"/>
      <c r="YP118" s="364"/>
      <c r="YQ118" s="364"/>
      <c r="YR118" s="364"/>
      <c r="YS118" s="364"/>
      <c r="YT118" s="364"/>
      <c r="YU118" s="364"/>
      <c r="YV118" s="364"/>
      <c r="YW118" s="364"/>
      <c r="YX118" s="364"/>
      <c r="YY118" s="364"/>
      <c r="YZ118" s="364"/>
      <c r="ZA118" s="364"/>
      <c r="ZB118" s="364"/>
      <c r="ZC118" s="364"/>
      <c r="ZD118" s="364"/>
      <c r="ZE118" s="364"/>
      <c r="ZF118" s="364"/>
      <c r="ZG118" s="364"/>
      <c r="ZH118" s="364"/>
      <c r="ZI118" s="364"/>
      <c r="ZJ118" s="364"/>
      <c r="ZK118" s="364"/>
      <c r="ZL118" s="364"/>
      <c r="ZM118" s="364"/>
      <c r="ZN118" s="364"/>
      <c r="ZO118" s="364"/>
      <c r="ZP118" s="364"/>
      <c r="ZQ118" s="364"/>
      <c r="ZR118" s="364"/>
      <c r="ZS118" s="364"/>
      <c r="ZT118" s="364"/>
      <c r="ZU118" s="364"/>
      <c r="ZV118" s="364"/>
      <c r="ZW118" s="364"/>
      <c r="ZX118" s="364"/>
      <c r="ZY118" s="364"/>
      <c r="ZZ118" s="364"/>
      <c r="AAA118" s="364"/>
      <c r="AAB118" s="364"/>
      <c r="AAC118" s="364"/>
      <c r="AAD118" s="364"/>
      <c r="AAE118" s="364"/>
      <c r="AAF118" s="364"/>
      <c r="AAG118" s="364"/>
      <c r="AAH118" s="364"/>
      <c r="AAI118" s="364"/>
      <c r="AAJ118" s="364"/>
      <c r="AAK118" s="364"/>
      <c r="AAL118" s="364"/>
      <c r="AAM118" s="364"/>
      <c r="AAN118" s="364"/>
      <c r="AAO118" s="364"/>
      <c r="AAP118" s="364"/>
      <c r="AAQ118" s="364"/>
      <c r="AAR118" s="364"/>
      <c r="AAS118" s="364"/>
      <c r="AAT118" s="364"/>
      <c r="AAU118" s="364"/>
      <c r="AAV118" s="364"/>
      <c r="AAW118" s="364"/>
      <c r="AAX118" s="364"/>
      <c r="AAY118" s="364"/>
      <c r="AAZ118" s="364"/>
      <c r="ABA118" s="364"/>
      <c r="ABB118" s="364"/>
      <c r="ABC118" s="364"/>
      <c r="ABD118" s="364"/>
      <c r="ABE118" s="364"/>
      <c r="ABF118" s="364"/>
      <c r="ABG118" s="364"/>
      <c r="ABH118" s="364"/>
      <c r="ABI118" s="364"/>
      <c r="ABJ118" s="364"/>
      <c r="ABK118" s="364"/>
      <c r="ABL118" s="364"/>
      <c r="ABM118" s="364"/>
      <c r="ABN118" s="364"/>
      <c r="ABO118" s="364"/>
      <c r="ABP118" s="364"/>
      <c r="ABQ118" s="364"/>
      <c r="ABR118" s="364"/>
      <c r="ABS118" s="364"/>
      <c r="ABT118" s="364"/>
      <c r="ABU118" s="364"/>
      <c r="ABV118" s="364"/>
      <c r="ABW118" s="364"/>
      <c r="ABX118" s="364"/>
      <c r="ABY118" s="364"/>
      <c r="ABZ118" s="364"/>
      <c r="ACA118" s="364"/>
      <c r="ACB118" s="364"/>
      <c r="ACC118" s="364"/>
      <c r="ACD118" s="364"/>
      <c r="ACE118" s="364"/>
      <c r="ACF118" s="364"/>
      <c r="ACG118" s="364"/>
      <c r="ACH118" s="364"/>
      <c r="ACI118" s="364"/>
      <c r="ACJ118" s="364"/>
      <c r="ACK118" s="364"/>
      <c r="ACL118" s="364"/>
      <c r="ACM118" s="364"/>
      <c r="ACN118" s="364"/>
      <c r="ACO118" s="364"/>
      <c r="ACP118" s="364"/>
      <c r="ACQ118" s="364"/>
      <c r="ACR118" s="364"/>
      <c r="ACS118" s="364"/>
      <c r="ACT118" s="364"/>
      <c r="ACU118" s="364"/>
      <c r="ACV118" s="364"/>
      <c r="ACW118" s="364"/>
      <c r="ACX118" s="364"/>
      <c r="ACY118" s="364"/>
      <c r="ACZ118" s="364"/>
      <c r="ADA118" s="364"/>
      <c r="ADB118" s="364"/>
      <c r="ADC118" s="364"/>
      <c r="ADD118" s="364"/>
      <c r="ADE118" s="364"/>
      <c r="ADF118" s="364"/>
      <c r="ADG118" s="364"/>
      <c r="ADH118" s="364"/>
      <c r="ADI118" s="364"/>
      <c r="ADJ118" s="364"/>
      <c r="ADK118" s="364"/>
      <c r="ADL118" s="364"/>
      <c r="ADM118" s="364"/>
      <c r="ADN118" s="364"/>
      <c r="ADO118" s="364"/>
      <c r="ADP118" s="364"/>
      <c r="ADQ118" s="364"/>
      <c r="ADR118" s="364"/>
      <c r="ADS118" s="364"/>
      <c r="ADT118" s="364"/>
      <c r="ADU118" s="364"/>
      <c r="ADV118" s="364"/>
      <c r="ADW118" s="364"/>
      <c r="ADX118" s="364"/>
      <c r="ADY118" s="364"/>
      <c r="ADZ118" s="364"/>
      <c r="AEA118" s="364"/>
      <c r="AEB118" s="364"/>
      <c r="AEC118" s="364"/>
      <c r="AED118" s="364"/>
      <c r="AEE118" s="364"/>
      <c r="AEF118" s="364"/>
      <c r="AEG118" s="364"/>
      <c r="AEH118" s="364"/>
      <c r="AEI118" s="364"/>
      <c r="AEJ118" s="364"/>
      <c r="AEK118" s="364"/>
      <c r="AEL118" s="364"/>
      <c r="AEM118" s="364"/>
      <c r="AEN118" s="364"/>
      <c r="AEO118" s="364"/>
      <c r="AEP118" s="364"/>
      <c r="AEQ118" s="364"/>
      <c r="AER118" s="364"/>
      <c r="AES118" s="364"/>
      <c r="AET118" s="364"/>
      <c r="AEU118" s="364"/>
      <c r="AEV118" s="364"/>
      <c r="AEW118" s="364"/>
      <c r="AEX118" s="364"/>
      <c r="AEY118" s="364"/>
      <c r="AEZ118" s="364"/>
      <c r="AFA118" s="364"/>
      <c r="AFB118" s="364"/>
      <c r="AFC118" s="364"/>
      <c r="AFD118" s="364"/>
      <c r="AFE118" s="364"/>
      <c r="AFF118" s="364"/>
      <c r="AFG118" s="364"/>
      <c r="AFH118" s="364"/>
      <c r="AFI118" s="364"/>
      <c r="AFJ118" s="364"/>
      <c r="AFK118" s="364"/>
      <c r="AFL118" s="364"/>
      <c r="AFM118" s="364"/>
      <c r="AFN118" s="364"/>
      <c r="AFO118" s="364"/>
      <c r="AFP118" s="364"/>
      <c r="AFQ118" s="364"/>
      <c r="AFR118" s="364"/>
      <c r="AFS118" s="364"/>
      <c r="AFT118" s="364"/>
      <c r="AFU118" s="364"/>
      <c r="AFV118" s="364"/>
      <c r="AFW118" s="364"/>
      <c r="AFX118" s="364"/>
      <c r="AFY118" s="364"/>
      <c r="AFZ118" s="364"/>
      <c r="AGA118" s="364"/>
      <c r="AGB118" s="364"/>
      <c r="AGC118" s="364"/>
      <c r="AGD118" s="364"/>
      <c r="AGE118" s="364"/>
      <c r="AGF118" s="364"/>
      <c r="AGG118" s="364"/>
      <c r="AGH118" s="364"/>
      <c r="AGI118" s="364"/>
      <c r="AGJ118" s="364"/>
      <c r="AGK118" s="364"/>
      <c r="AGL118" s="364"/>
      <c r="AGM118" s="364"/>
      <c r="AGN118" s="364"/>
      <c r="AGO118" s="364"/>
      <c r="AGP118" s="364"/>
      <c r="AGQ118" s="364"/>
      <c r="AGR118" s="364"/>
      <c r="AGS118" s="364"/>
      <c r="AGT118" s="364"/>
      <c r="AGU118" s="364"/>
      <c r="AGV118" s="364"/>
      <c r="AGW118" s="364"/>
      <c r="AGX118" s="364"/>
      <c r="AGY118" s="364"/>
      <c r="AGZ118" s="364"/>
      <c r="AHA118" s="364"/>
      <c r="AHB118" s="364"/>
      <c r="AHC118" s="364"/>
      <c r="AHD118" s="364"/>
      <c r="AHE118" s="364"/>
      <c r="AHF118" s="364"/>
      <c r="AHG118" s="364"/>
      <c r="AHH118" s="364"/>
      <c r="AHI118" s="364"/>
      <c r="AHJ118" s="364"/>
      <c r="AHK118" s="364"/>
      <c r="AHL118" s="364"/>
      <c r="AHM118" s="364"/>
      <c r="AHN118" s="364"/>
      <c r="AHO118" s="364"/>
      <c r="AHP118" s="364"/>
      <c r="AHQ118" s="364"/>
      <c r="AHR118" s="364"/>
      <c r="AHS118" s="364"/>
      <c r="AHT118" s="364"/>
      <c r="AHU118" s="364"/>
      <c r="AHV118" s="364"/>
      <c r="AHW118" s="364"/>
      <c r="AHX118" s="364"/>
      <c r="AHY118" s="364"/>
      <c r="AHZ118" s="364"/>
      <c r="AIA118" s="364"/>
      <c r="AIB118" s="364"/>
      <c r="AIC118" s="364"/>
      <c r="AID118" s="364"/>
      <c r="AIE118" s="364"/>
      <c r="AIF118" s="364"/>
      <c r="AIG118" s="364"/>
      <c r="AIH118" s="364"/>
      <c r="AII118" s="364"/>
      <c r="AIJ118" s="364"/>
      <c r="AIK118" s="364"/>
      <c r="AIL118" s="364"/>
      <c r="AIM118" s="364"/>
      <c r="AIN118" s="364"/>
      <c r="AIO118" s="364"/>
      <c r="AIP118" s="364"/>
      <c r="AIQ118" s="364"/>
      <c r="AIR118" s="364"/>
      <c r="AIS118" s="364"/>
      <c r="AIT118" s="364"/>
      <c r="AIU118" s="364"/>
      <c r="AIV118" s="364"/>
      <c r="AIW118" s="364"/>
      <c r="AIX118" s="364"/>
      <c r="AIY118" s="364"/>
      <c r="AIZ118" s="364"/>
      <c r="AJA118" s="364"/>
      <c r="AJB118" s="364"/>
      <c r="AJC118" s="364"/>
      <c r="AJD118" s="364"/>
      <c r="AJE118" s="364"/>
      <c r="AJF118" s="364"/>
      <c r="AJG118" s="364"/>
      <c r="AJH118" s="364"/>
      <c r="AJI118" s="364"/>
      <c r="AJJ118" s="364"/>
      <c r="AJK118" s="364"/>
      <c r="AJL118" s="364"/>
      <c r="AJM118" s="364"/>
      <c r="AJN118" s="364"/>
      <c r="AJO118" s="364"/>
      <c r="AJP118" s="364"/>
      <c r="AJQ118" s="364"/>
      <c r="AJR118" s="364"/>
      <c r="AJS118" s="364"/>
      <c r="AJT118" s="364"/>
      <c r="AJU118" s="364"/>
      <c r="AJV118" s="364"/>
      <c r="AJW118" s="364"/>
      <c r="AJX118" s="364"/>
      <c r="AJY118" s="364"/>
      <c r="AJZ118" s="364"/>
      <c r="AKA118" s="364"/>
      <c r="AKB118" s="364"/>
      <c r="AKC118" s="364"/>
      <c r="AKD118" s="364"/>
      <c r="AKE118" s="364"/>
      <c r="AKF118" s="364"/>
      <c r="AKG118" s="364"/>
      <c r="AKH118" s="364"/>
      <c r="AKI118" s="364"/>
      <c r="AKJ118" s="364"/>
      <c r="AKK118" s="364"/>
      <c r="AKL118" s="364"/>
      <c r="AKM118" s="364"/>
      <c r="AKN118" s="364"/>
      <c r="AKO118" s="364"/>
      <c r="AKP118" s="364"/>
      <c r="AKQ118" s="364"/>
      <c r="AKR118" s="364"/>
      <c r="AKS118" s="364"/>
      <c r="AKT118" s="364"/>
      <c r="AKU118" s="364"/>
      <c r="AKV118" s="364"/>
      <c r="AKW118" s="364"/>
      <c r="AKX118" s="364"/>
      <c r="AKY118" s="364"/>
      <c r="AKZ118" s="364"/>
      <c r="ALA118" s="364"/>
      <c r="ALB118" s="364"/>
      <c r="ALC118" s="364"/>
      <c r="ALD118" s="364"/>
      <c r="ALE118" s="364"/>
      <c r="ALF118" s="364"/>
      <c r="ALG118" s="364"/>
      <c r="ALH118" s="364"/>
      <c r="ALI118" s="364"/>
      <c r="ALJ118" s="364"/>
      <c r="ALK118" s="364"/>
      <c r="ALL118" s="364"/>
      <c r="ALM118" s="364"/>
      <c r="ALN118" s="364"/>
      <c r="ALO118" s="364"/>
      <c r="ALP118" s="364"/>
      <c r="ALQ118" s="364"/>
      <c r="ALR118" s="364"/>
      <c r="ALS118" s="364"/>
      <c r="ALT118" s="364"/>
      <c r="ALU118" s="364"/>
      <c r="ALV118" s="364"/>
      <c r="ALW118" s="364"/>
      <c r="ALX118" s="364"/>
      <c r="ALY118" s="364"/>
      <c r="ALZ118" s="364"/>
      <c r="AMA118" s="364"/>
      <c r="AMB118" s="364"/>
      <c r="AMC118" s="364"/>
      <c r="AMD118" s="364"/>
      <c r="AME118" s="364"/>
      <c r="AMF118" s="364"/>
      <c r="AMG118" s="364"/>
      <c r="AMH118" s="364"/>
      <c r="AMI118" s="364"/>
      <c r="AMJ118" s="364"/>
      <c r="AMK118" s="364"/>
      <c r="AML118" s="364"/>
      <c r="AMM118" s="364"/>
      <c r="AMN118" s="364"/>
      <c r="AMO118" s="364"/>
      <c r="AMP118" s="364"/>
      <c r="AMQ118" s="364"/>
      <c r="AMR118" s="364"/>
      <c r="AMS118" s="364"/>
      <c r="AMT118" s="364"/>
      <c r="AMU118" s="364"/>
      <c r="AMV118" s="364"/>
      <c r="AMW118" s="364"/>
      <c r="AMX118" s="364"/>
      <c r="AMY118" s="364"/>
      <c r="AMZ118" s="364"/>
      <c r="ANA118" s="364"/>
      <c r="ANB118" s="364"/>
      <c r="ANC118" s="364"/>
      <c r="AND118" s="364"/>
      <c r="ANE118" s="364"/>
      <c r="ANF118" s="364"/>
      <c r="ANG118" s="364"/>
      <c r="ANH118" s="364"/>
      <c r="ANI118" s="364"/>
      <c r="ANJ118" s="364"/>
      <c r="ANK118" s="364"/>
      <c r="ANL118" s="364"/>
      <c r="ANM118" s="364"/>
      <c r="ANN118" s="364"/>
      <c r="ANO118" s="364"/>
      <c r="ANP118" s="364"/>
      <c r="ANQ118" s="364"/>
      <c r="ANR118" s="364"/>
      <c r="ANS118" s="364"/>
      <c r="ANT118" s="364"/>
      <c r="ANU118" s="364"/>
      <c r="ANV118" s="364"/>
      <c r="ANW118" s="364"/>
      <c r="ANX118" s="364"/>
      <c r="ANY118" s="364"/>
      <c r="ANZ118" s="364"/>
      <c r="AOA118" s="364"/>
      <c r="AOB118" s="364"/>
      <c r="AOC118" s="364"/>
      <c r="AOD118" s="364"/>
      <c r="AOE118" s="364"/>
      <c r="AOF118" s="364"/>
      <c r="AOG118" s="364"/>
      <c r="AOH118" s="364"/>
      <c r="AOI118" s="364"/>
      <c r="AOJ118" s="364"/>
      <c r="AOK118" s="364"/>
      <c r="AOL118" s="364"/>
      <c r="AOM118" s="364"/>
      <c r="AON118" s="364"/>
      <c r="AOO118" s="364"/>
      <c r="AOP118" s="364"/>
      <c r="AOQ118" s="364"/>
      <c r="AOR118" s="364"/>
      <c r="AOS118" s="364"/>
      <c r="AOT118" s="364"/>
      <c r="AOU118" s="364"/>
      <c r="AOV118" s="364"/>
      <c r="AOW118" s="364"/>
      <c r="AOX118" s="364"/>
      <c r="AOY118" s="364"/>
      <c r="AOZ118" s="364"/>
      <c r="APA118" s="364"/>
      <c r="APB118" s="364"/>
      <c r="APC118" s="364"/>
      <c r="APD118" s="364"/>
      <c r="APE118" s="364"/>
      <c r="APF118" s="364"/>
      <c r="APG118" s="364"/>
      <c r="APH118" s="364"/>
      <c r="API118" s="364"/>
      <c r="APJ118" s="364"/>
      <c r="APK118" s="364"/>
      <c r="APL118" s="364"/>
      <c r="APM118" s="364"/>
      <c r="APN118" s="364"/>
      <c r="APO118" s="364"/>
      <c r="APP118" s="364"/>
      <c r="APQ118" s="364"/>
      <c r="APR118" s="364"/>
      <c r="APS118" s="364"/>
      <c r="APT118" s="364"/>
      <c r="APU118" s="364"/>
      <c r="APV118" s="364"/>
      <c r="APW118" s="364"/>
      <c r="APX118" s="364"/>
      <c r="APY118" s="364"/>
      <c r="APZ118" s="364"/>
      <c r="AQA118" s="364"/>
      <c r="AQB118" s="364"/>
      <c r="AQC118" s="364"/>
      <c r="AQD118" s="364"/>
      <c r="AQE118" s="364"/>
      <c r="AQF118" s="364"/>
      <c r="AQG118" s="364"/>
      <c r="AQH118" s="364"/>
      <c r="AQI118" s="364"/>
      <c r="AQJ118" s="364"/>
      <c r="AQK118" s="364"/>
      <c r="AQL118" s="364"/>
      <c r="AQM118" s="364"/>
      <c r="AQN118" s="364"/>
      <c r="AQO118" s="364"/>
      <c r="AQP118" s="364"/>
      <c r="AQQ118" s="364"/>
      <c r="AQR118" s="364"/>
      <c r="AQS118" s="364"/>
      <c r="AQT118" s="364"/>
      <c r="AQU118" s="364"/>
      <c r="AQV118" s="364"/>
      <c r="AQW118" s="364"/>
      <c r="AQX118" s="364"/>
      <c r="AQY118" s="364"/>
      <c r="AQZ118" s="364"/>
      <c r="ARA118" s="364"/>
      <c r="ARB118" s="364"/>
      <c r="ARC118" s="364"/>
      <c r="ARD118" s="364"/>
      <c r="ARE118" s="364"/>
      <c r="ARF118" s="364"/>
      <c r="ARG118" s="364"/>
      <c r="ARH118" s="364"/>
      <c r="ARI118" s="364"/>
      <c r="ARJ118" s="364"/>
      <c r="ARK118" s="364"/>
      <c r="ARL118" s="364"/>
      <c r="ARM118" s="364"/>
      <c r="ARN118" s="364"/>
      <c r="ARO118" s="364"/>
      <c r="ARP118" s="364"/>
      <c r="ARQ118" s="364"/>
      <c r="ARR118" s="364"/>
      <c r="ARS118" s="364"/>
      <c r="ART118" s="364"/>
      <c r="ARU118" s="364"/>
      <c r="ARV118" s="364"/>
      <c r="ARW118" s="364"/>
      <c r="ARX118" s="364"/>
      <c r="ARY118" s="364"/>
      <c r="ARZ118" s="364"/>
      <c r="ASA118" s="364"/>
      <c r="ASB118" s="364"/>
      <c r="ASC118" s="364"/>
      <c r="ASD118" s="364"/>
      <c r="ASE118" s="364"/>
      <c r="ASF118" s="364"/>
      <c r="ASG118" s="364"/>
      <c r="ASH118" s="364"/>
      <c r="ASI118" s="364"/>
      <c r="ASJ118" s="364"/>
      <c r="ASK118" s="364"/>
      <c r="ASL118" s="364"/>
      <c r="ASM118" s="364"/>
      <c r="ASN118" s="364"/>
      <c r="ASO118" s="364"/>
      <c r="ASP118" s="364"/>
      <c r="ASQ118" s="364"/>
      <c r="ASR118" s="364"/>
      <c r="ASS118" s="364"/>
      <c r="AST118" s="364"/>
      <c r="ASU118" s="364"/>
      <c r="ASV118" s="364"/>
      <c r="ASW118" s="364"/>
      <c r="ASX118" s="364"/>
      <c r="ASY118" s="364"/>
      <c r="ASZ118" s="364"/>
      <c r="ATA118" s="364"/>
      <c r="ATB118" s="364"/>
      <c r="ATC118" s="364"/>
      <c r="ATD118" s="364"/>
      <c r="ATE118" s="364"/>
      <c r="ATF118" s="364"/>
      <c r="ATG118" s="364"/>
      <c r="ATH118" s="364"/>
      <c r="ATI118" s="364"/>
      <c r="ATJ118" s="364"/>
      <c r="ATK118" s="364"/>
      <c r="ATL118" s="364"/>
      <c r="ATM118" s="364"/>
      <c r="ATN118" s="364"/>
      <c r="ATO118" s="364"/>
      <c r="ATP118" s="364"/>
      <c r="ATQ118" s="364"/>
      <c r="ATR118" s="364"/>
      <c r="ATS118" s="364"/>
      <c r="ATT118" s="364"/>
      <c r="ATU118" s="364"/>
      <c r="ATV118" s="364"/>
      <c r="ATW118" s="364"/>
      <c r="ATX118" s="364"/>
      <c r="ATY118" s="364"/>
      <c r="ATZ118" s="364"/>
      <c r="AUA118" s="364"/>
      <c r="AUB118" s="364"/>
      <c r="AUC118" s="364"/>
      <c r="AUD118" s="364"/>
      <c r="AUE118" s="364"/>
      <c r="AUF118" s="364"/>
      <c r="AUG118" s="364"/>
      <c r="AUH118" s="364"/>
      <c r="AUI118" s="364"/>
      <c r="AUJ118" s="364"/>
      <c r="AUK118" s="364"/>
      <c r="AUL118" s="364"/>
      <c r="AUM118" s="364"/>
      <c r="AUN118" s="364"/>
      <c r="AUO118" s="364"/>
      <c r="AUP118" s="364"/>
      <c r="AUQ118" s="364"/>
      <c r="AUR118" s="364"/>
      <c r="AUS118" s="364"/>
      <c r="AUT118" s="364"/>
      <c r="AUU118" s="364"/>
      <c r="AUV118" s="364"/>
      <c r="AUW118" s="364"/>
      <c r="AUX118" s="364"/>
      <c r="AUY118" s="364"/>
      <c r="AUZ118" s="364"/>
      <c r="AVA118" s="364"/>
      <c r="AVB118" s="364"/>
      <c r="AVC118" s="364"/>
      <c r="AVD118" s="364"/>
      <c r="AVE118" s="364"/>
      <c r="AVF118" s="364"/>
      <c r="AVG118" s="364"/>
      <c r="AVH118" s="364"/>
      <c r="AVI118" s="364"/>
      <c r="AVJ118" s="364"/>
      <c r="AVK118" s="364"/>
      <c r="AVL118" s="364"/>
      <c r="AVM118" s="364"/>
      <c r="AVN118" s="364"/>
      <c r="AVO118" s="364"/>
      <c r="AVP118" s="364"/>
      <c r="AVQ118" s="364"/>
      <c r="AVR118" s="364"/>
      <c r="AVS118" s="364"/>
      <c r="AVT118" s="364"/>
      <c r="AVU118" s="364"/>
      <c r="AVV118" s="364"/>
      <c r="AVW118" s="364"/>
      <c r="AVX118" s="364"/>
      <c r="AVY118" s="364"/>
      <c r="AVZ118" s="364"/>
      <c r="AWA118" s="364"/>
      <c r="AWB118" s="364"/>
      <c r="AWC118" s="364"/>
      <c r="AWD118" s="364"/>
      <c r="AWE118" s="364"/>
      <c r="AWF118" s="364"/>
      <c r="AWG118" s="364"/>
      <c r="AWH118" s="364"/>
      <c r="AWI118" s="364"/>
      <c r="AWJ118" s="364"/>
      <c r="AWK118" s="364"/>
      <c r="AWL118" s="364"/>
      <c r="AWM118" s="364"/>
      <c r="AWN118" s="364"/>
      <c r="AWO118" s="364"/>
      <c r="AWP118" s="364"/>
      <c r="AWQ118" s="364"/>
      <c r="AWR118" s="364"/>
      <c r="AWS118" s="364"/>
      <c r="AWT118" s="364"/>
      <c r="AWU118" s="364"/>
      <c r="AWV118" s="364"/>
      <c r="AWW118" s="364"/>
      <c r="AWX118" s="364"/>
      <c r="AWY118" s="364"/>
      <c r="AWZ118" s="364"/>
      <c r="AXA118" s="364"/>
      <c r="AXB118" s="364"/>
      <c r="AXC118" s="364"/>
      <c r="AXD118" s="364"/>
      <c r="AXE118" s="364"/>
      <c r="AXF118" s="364"/>
      <c r="AXG118" s="364"/>
      <c r="AXH118" s="364"/>
      <c r="AXI118" s="364"/>
      <c r="AXJ118" s="364"/>
      <c r="AXK118" s="364"/>
      <c r="AXL118" s="364"/>
      <c r="AXM118" s="364"/>
      <c r="AXN118" s="364"/>
      <c r="AXO118" s="364"/>
      <c r="AXP118" s="364"/>
      <c r="AXQ118" s="364"/>
      <c r="AXR118" s="364"/>
      <c r="AXS118" s="364"/>
      <c r="AXT118" s="364"/>
      <c r="AXU118" s="364"/>
      <c r="AXV118" s="364"/>
      <c r="AXW118" s="364"/>
      <c r="AXX118" s="364"/>
      <c r="AXY118" s="364"/>
      <c r="AXZ118" s="364"/>
      <c r="AYA118" s="364"/>
      <c r="AYB118" s="364"/>
      <c r="AYC118" s="364"/>
      <c r="AYD118" s="364"/>
      <c r="AYE118" s="364"/>
      <c r="AYF118" s="364"/>
      <c r="AYG118" s="364"/>
      <c r="AYH118" s="364"/>
      <c r="AYI118" s="364"/>
      <c r="AYJ118" s="364"/>
      <c r="AYK118" s="364"/>
      <c r="AYL118" s="364"/>
      <c r="AYM118" s="364"/>
      <c r="AYN118" s="364"/>
      <c r="AYO118" s="364"/>
      <c r="AYP118" s="364"/>
      <c r="AYQ118" s="364"/>
      <c r="AYR118" s="364"/>
      <c r="AYS118" s="364"/>
      <c r="AYT118" s="364"/>
      <c r="AYU118" s="364"/>
      <c r="AYV118" s="364"/>
      <c r="AYW118" s="364"/>
      <c r="AYX118" s="364"/>
      <c r="AYY118" s="364"/>
      <c r="AYZ118" s="364"/>
      <c r="AZA118" s="364"/>
      <c r="AZB118" s="364"/>
      <c r="AZC118" s="364"/>
      <c r="AZD118" s="364"/>
      <c r="AZE118" s="364"/>
      <c r="AZF118" s="364"/>
      <c r="AZG118" s="364"/>
      <c r="AZH118" s="364"/>
      <c r="AZI118" s="364"/>
      <c r="AZJ118" s="364"/>
      <c r="AZK118" s="364"/>
      <c r="AZL118" s="364"/>
      <c r="AZM118" s="364"/>
      <c r="AZN118" s="364"/>
      <c r="AZO118" s="364"/>
      <c r="AZP118" s="364"/>
      <c r="AZQ118" s="364"/>
      <c r="AZR118" s="364"/>
      <c r="AZS118" s="364"/>
      <c r="AZT118" s="364"/>
      <c r="AZU118" s="364"/>
      <c r="AZV118" s="364"/>
      <c r="AZW118" s="364"/>
      <c r="AZX118" s="364"/>
      <c r="AZY118" s="364"/>
      <c r="AZZ118" s="364"/>
      <c r="BAA118" s="364"/>
      <c r="BAB118" s="364"/>
      <c r="BAC118" s="364"/>
      <c r="BAD118" s="364"/>
      <c r="BAE118" s="364"/>
      <c r="BAF118" s="364"/>
      <c r="BAG118" s="364"/>
      <c r="BAH118" s="364"/>
      <c r="BAI118" s="364"/>
      <c r="BAJ118" s="364"/>
      <c r="BAK118" s="364"/>
      <c r="BAL118" s="364"/>
      <c r="BAM118" s="364"/>
      <c r="BAN118" s="364"/>
      <c r="BAO118" s="364"/>
      <c r="BAP118" s="364"/>
      <c r="BAQ118" s="364"/>
      <c r="BAR118" s="364"/>
      <c r="BAS118" s="364"/>
      <c r="BAT118" s="364"/>
      <c r="BAU118" s="364"/>
      <c r="BAV118" s="364"/>
      <c r="BAW118" s="364"/>
      <c r="BAX118" s="364"/>
      <c r="BAY118" s="364"/>
      <c r="BAZ118" s="364"/>
      <c r="BBA118" s="364"/>
      <c r="BBB118" s="364"/>
      <c r="BBC118" s="364"/>
      <c r="BBD118" s="364"/>
      <c r="BBE118" s="364"/>
      <c r="BBF118" s="364"/>
      <c r="BBG118" s="364"/>
      <c r="BBH118" s="364"/>
      <c r="BBI118" s="364"/>
      <c r="BBJ118" s="364"/>
      <c r="BBK118" s="364"/>
      <c r="BBL118" s="364"/>
      <c r="BBM118" s="364"/>
      <c r="BBN118" s="364"/>
      <c r="BBO118" s="364"/>
      <c r="BBP118" s="364"/>
      <c r="BBQ118" s="364"/>
      <c r="BBR118" s="364"/>
      <c r="BBS118" s="364"/>
      <c r="BBT118" s="364"/>
      <c r="BBU118" s="364"/>
      <c r="BBV118" s="364"/>
      <c r="BBW118" s="364"/>
      <c r="BBX118" s="364"/>
      <c r="BBY118" s="364"/>
      <c r="BBZ118" s="364"/>
      <c r="BCA118" s="364"/>
      <c r="BCB118" s="364"/>
      <c r="BCC118" s="364"/>
      <c r="BCD118" s="364"/>
      <c r="BCE118" s="364"/>
      <c r="BCF118" s="364"/>
      <c r="BCG118" s="364"/>
      <c r="BCH118" s="364"/>
      <c r="BCI118" s="364"/>
      <c r="BCJ118" s="364"/>
      <c r="BCK118" s="364"/>
      <c r="BCL118" s="364"/>
      <c r="BCM118" s="364"/>
      <c r="BCN118" s="364"/>
      <c r="BCO118" s="364"/>
      <c r="BCP118" s="364"/>
      <c r="BCQ118" s="364"/>
      <c r="BCR118" s="364"/>
      <c r="BCS118" s="364"/>
      <c r="BCT118" s="364"/>
      <c r="BCU118" s="364"/>
      <c r="BCV118" s="364"/>
      <c r="BCW118" s="364"/>
      <c r="BCX118" s="364"/>
      <c r="BCY118" s="364"/>
      <c r="BCZ118" s="364"/>
      <c r="BDA118" s="364"/>
      <c r="BDB118" s="364"/>
      <c r="BDC118" s="364"/>
      <c r="BDD118" s="364"/>
      <c r="BDE118" s="364"/>
      <c r="BDF118" s="364"/>
      <c r="BDG118" s="364"/>
      <c r="BDH118" s="364"/>
      <c r="BDI118" s="364"/>
      <c r="BDJ118" s="364"/>
      <c r="BDK118" s="364"/>
      <c r="BDL118" s="364"/>
      <c r="BDM118" s="364"/>
      <c r="BDN118" s="364"/>
      <c r="BDO118" s="364"/>
      <c r="BDP118" s="364"/>
      <c r="BDQ118" s="364"/>
      <c r="BDR118" s="364"/>
      <c r="BDS118" s="364"/>
      <c r="BDT118" s="364"/>
      <c r="BDU118" s="364"/>
      <c r="BDV118" s="364"/>
      <c r="BDW118" s="364"/>
      <c r="BDX118" s="364"/>
      <c r="BDY118" s="364"/>
      <c r="BDZ118" s="364"/>
      <c r="BEA118" s="364"/>
      <c r="BEB118" s="364"/>
      <c r="BEC118" s="364"/>
      <c r="BED118" s="364"/>
      <c r="BEE118" s="364"/>
      <c r="BEF118" s="364"/>
      <c r="BEG118" s="364"/>
      <c r="BEH118" s="364"/>
      <c r="BEI118" s="364"/>
      <c r="BEJ118" s="364"/>
      <c r="BEK118" s="364"/>
      <c r="BEL118" s="364"/>
      <c r="BEM118" s="364"/>
      <c r="BEN118" s="364"/>
      <c r="BEO118" s="364"/>
      <c r="BEP118" s="364"/>
      <c r="BEQ118" s="364"/>
      <c r="BER118" s="364"/>
      <c r="BES118" s="364"/>
      <c r="BET118" s="364"/>
      <c r="BEU118" s="364"/>
      <c r="BEV118" s="364"/>
      <c r="BEW118" s="364"/>
      <c r="BEX118" s="364"/>
      <c r="BEY118" s="364"/>
      <c r="BEZ118" s="364"/>
      <c r="BFA118" s="364"/>
      <c r="BFB118" s="364"/>
      <c r="BFC118" s="364"/>
      <c r="BFD118" s="364"/>
      <c r="BFE118" s="364"/>
      <c r="BFF118" s="364"/>
      <c r="BFG118" s="364"/>
      <c r="BFH118" s="364"/>
      <c r="BFI118" s="364"/>
      <c r="BFJ118" s="364"/>
      <c r="BFK118" s="364"/>
      <c r="BFL118" s="364"/>
      <c r="BFM118" s="364"/>
      <c r="BFN118" s="364"/>
      <c r="BFO118" s="364"/>
      <c r="BFP118" s="364"/>
      <c r="BFQ118" s="364"/>
      <c r="BFR118" s="364"/>
      <c r="BFS118" s="364"/>
      <c r="BFT118" s="364"/>
      <c r="BFU118" s="364"/>
      <c r="BFV118" s="364"/>
      <c r="BFW118" s="364"/>
      <c r="BFX118" s="364"/>
      <c r="BFY118" s="364"/>
      <c r="BFZ118" s="364"/>
      <c r="BGA118" s="364"/>
      <c r="BGB118" s="364"/>
      <c r="BGC118" s="364"/>
      <c r="BGD118" s="364"/>
      <c r="BGE118" s="364"/>
      <c r="BGF118" s="364"/>
      <c r="BGG118" s="364"/>
      <c r="BGH118" s="364"/>
      <c r="BGI118" s="364"/>
      <c r="BGJ118" s="364"/>
      <c r="BGK118" s="364"/>
      <c r="BGL118" s="364"/>
      <c r="BGM118" s="364"/>
      <c r="BGN118" s="364"/>
      <c r="BGO118" s="364"/>
      <c r="BGP118" s="364"/>
      <c r="BGQ118" s="364"/>
      <c r="BGR118" s="364"/>
      <c r="BGS118" s="364"/>
      <c r="BGT118" s="364"/>
      <c r="BGU118" s="364"/>
      <c r="BGV118" s="364"/>
      <c r="BGW118" s="364"/>
      <c r="BGX118" s="364"/>
      <c r="BGY118" s="364"/>
      <c r="BGZ118" s="364"/>
      <c r="BHA118" s="364"/>
      <c r="BHB118" s="364"/>
      <c r="BHC118" s="364"/>
      <c r="BHD118" s="364"/>
      <c r="BHE118" s="364"/>
      <c r="BHF118" s="364"/>
      <c r="BHG118" s="364"/>
      <c r="BHH118" s="364"/>
      <c r="BHI118" s="364"/>
      <c r="BHJ118" s="364"/>
      <c r="BHK118" s="364"/>
      <c r="BHL118" s="364"/>
      <c r="BHM118" s="364"/>
      <c r="BHN118" s="364"/>
      <c r="BHO118" s="364"/>
      <c r="BHP118" s="364"/>
      <c r="BHQ118" s="364"/>
      <c r="BHR118" s="364"/>
      <c r="BHS118" s="364"/>
      <c r="BHT118" s="364"/>
      <c r="BHU118" s="364"/>
      <c r="BHV118" s="364"/>
      <c r="BHW118" s="364"/>
      <c r="BHX118" s="364"/>
      <c r="BHY118" s="364"/>
      <c r="BHZ118" s="364"/>
      <c r="BIA118" s="364"/>
      <c r="BIB118" s="364"/>
      <c r="BIC118" s="364"/>
      <c r="BID118" s="364"/>
      <c r="BIE118" s="364"/>
      <c r="BIF118" s="364"/>
      <c r="BIG118" s="364"/>
      <c r="BIH118" s="364"/>
      <c r="BII118" s="364"/>
      <c r="BIJ118" s="364"/>
      <c r="BIK118" s="364"/>
      <c r="BIL118" s="364"/>
      <c r="BIM118" s="364"/>
      <c r="BIN118" s="364"/>
      <c r="BIO118" s="364"/>
      <c r="BIP118" s="364"/>
      <c r="BIQ118" s="364"/>
      <c r="BIR118" s="364"/>
      <c r="BIS118" s="364"/>
      <c r="BIT118" s="364"/>
      <c r="BIU118" s="364"/>
      <c r="BIV118" s="364"/>
      <c r="BIW118" s="364"/>
      <c r="BIX118" s="364"/>
      <c r="BIY118" s="364"/>
      <c r="BIZ118" s="364"/>
      <c r="BJA118" s="364"/>
      <c r="BJB118" s="364"/>
      <c r="BJC118" s="364"/>
      <c r="BJD118" s="364"/>
      <c r="BJE118" s="364"/>
      <c r="BJF118" s="364"/>
      <c r="BJG118" s="364"/>
      <c r="BJH118" s="364"/>
      <c r="BJI118" s="364"/>
      <c r="BJJ118" s="364"/>
      <c r="BJK118" s="364"/>
      <c r="BJL118" s="364"/>
      <c r="BJM118" s="364"/>
      <c r="BJN118" s="364"/>
      <c r="BJO118" s="364"/>
      <c r="BJP118" s="364"/>
      <c r="BJQ118" s="364"/>
      <c r="BJR118" s="364"/>
      <c r="BJS118" s="364"/>
      <c r="BJT118" s="364"/>
      <c r="BJU118" s="364"/>
      <c r="BJV118" s="364"/>
      <c r="BJW118" s="364"/>
      <c r="BJX118" s="364"/>
      <c r="BJY118" s="364"/>
      <c r="BJZ118" s="364"/>
      <c r="BKA118" s="364"/>
      <c r="BKB118" s="364"/>
      <c r="BKC118" s="364"/>
      <c r="BKD118" s="364"/>
      <c r="BKE118" s="364"/>
      <c r="BKF118" s="364"/>
      <c r="BKG118" s="364"/>
      <c r="BKH118" s="364"/>
      <c r="BKI118" s="364"/>
      <c r="BKJ118" s="364"/>
      <c r="BKK118" s="364"/>
      <c r="BKL118" s="364"/>
      <c r="BKM118" s="364"/>
      <c r="BKN118" s="364"/>
      <c r="BKO118" s="364"/>
      <c r="BKP118" s="364"/>
      <c r="BKQ118" s="364"/>
      <c r="BKR118" s="364"/>
      <c r="BKS118" s="364"/>
      <c r="BKT118" s="364"/>
      <c r="BKU118" s="364"/>
      <c r="BKV118" s="364"/>
      <c r="BKW118" s="364"/>
      <c r="BKX118" s="364"/>
      <c r="BKY118" s="364"/>
      <c r="BKZ118" s="364"/>
      <c r="BLA118" s="364"/>
      <c r="BLB118" s="364"/>
      <c r="BLC118" s="364"/>
      <c r="BLD118" s="364"/>
      <c r="BLE118" s="364"/>
      <c r="BLF118" s="364"/>
      <c r="BLG118" s="364"/>
      <c r="BLH118" s="364"/>
      <c r="BLI118" s="364"/>
      <c r="BLJ118" s="364"/>
      <c r="BLK118" s="364"/>
      <c r="BLL118" s="364"/>
      <c r="BLM118" s="364"/>
      <c r="BLN118" s="364"/>
      <c r="BLO118" s="364"/>
      <c r="BLP118" s="364"/>
      <c r="BLQ118" s="364"/>
      <c r="BLR118" s="364"/>
      <c r="BLS118" s="364"/>
      <c r="BLT118" s="364"/>
      <c r="BLU118" s="364"/>
      <c r="BLV118" s="364"/>
      <c r="BLW118" s="364"/>
      <c r="BLX118" s="364"/>
      <c r="BLY118" s="364"/>
      <c r="BLZ118" s="364"/>
      <c r="BMA118" s="364"/>
      <c r="BMB118" s="364"/>
      <c r="BMC118" s="364"/>
      <c r="BMD118" s="364"/>
      <c r="BME118" s="364"/>
      <c r="BMF118" s="364"/>
      <c r="BMG118" s="364"/>
      <c r="BMH118" s="364"/>
      <c r="BMI118" s="364"/>
      <c r="BMJ118" s="364"/>
      <c r="BMK118" s="364"/>
      <c r="BML118" s="364"/>
      <c r="BMM118" s="364"/>
      <c r="BMN118" s="364"/>
      <c r="BMO118" s="364"/>
      <c r="BMP118" s="364"/>
      <c r="BMQ118" s="364"/>
      <c r="BMR118" s="364"/>
      <c r="BMS118" s="364"/>
      <c r="BMT118" s="364"/>
      <c r="BMU118" s="364"/>
      <c r="BMV118" s="364"/>
      <c r="BMW118" s="364"/>
      <c r="BMX118" s="364"/>
      <c r="BMY118" s="364"/>
      <c r="BMZ118" s="364"/>
      <c r="BNA118" s="364"/>
      <c r="BNB118" s="364"/>
      <c r="BNC118" s="364"/>
      <c r="BND118" s="364"/>
      <c r="BNE118" s="364"/>
      <c r="BNF118" s="364"/>
      <c r="BNG118" s="364"/>
      <c r="BNH118" s="364"/>
      <c r="BNI118" s="364"/>
      <c r="BNJ118" s="364"/>
      <c r="BNK118" s="364"/>
      <c r="BNL118" s="364"/>
      <c r="BNM118" s="364"/>
      <c r="BNN118" s="364"/>
      <c r="BNO118" s="364"/>
      <c r="BNP118" s="364"/>
      <c r="BNQ118" s="364"/>
      <c r="BNR118" s="364"/>
      <c r="BNS118" s="364"/>
      <c r="BNT118" s="364"/>
      <c r="BNU118" s="364"/>
      <c r="BNV118" s="364"/>
      <c r="BNW118" s="364"/>
      <c r="BNX118" s="364"/>
      <c r="BNY118" s="364"/>
      <c r="BNZ118" s="364"/>
      <c r="BOA118" s="364"/>
      <c r="BOB118" s="364"/>
      <c r="BOC118" s="364"/>
      <c r="BOD118" s="364"/>
      <c r="BOE118" s="364"/>
      <c r="BOF118" s="364"/>
      <c r="BOG118" s="364"/>
      <c r="BOH118" s="364"/>
      <c r="BOI118" s="364"/>
      <c r="BOJ118" s="364"/>
      <c r="BOK118" s="364"/>
      <c r="BOL118" s="364"/>
      <c r="BOM118" s="364"/>
      <c r="BON118" s="364"/>
      <c r="BOO118" s="364"/>
      <c r="BOP118" s="364"/>
      <c r="BOQ118" s="364"/>
      <c r="BOR118" s="364"/>
      <c r="BOS118" s="364"/>
      <c r="BOT118" s="364"/>
      <c r="BOU118" s="364"/>
      <c r="BOV118" s="364"/>
      <c r="BOW118" s="364"/>
      <c r="BOX118" s="364"/>
      <c r="BOY118" s="364"/>
      <c r="BOZ118" s="364"/>
      <c r="BPA118" s="364"/>
      <c r="BPB118" s="364"/>
      <c r="BPC118" s="364"/>
      <c r="BPD118" s="364"/>
      <c r="BPE118" s="364"/>
      <c r="BPF118" s="364"/>
      <c r="BPG118" s="364"/>
      <c r="BPH118" s="364"/>
      <c r="BPI118" s="364"/>
      <c r="BPJ118" s="364"/>
      <c r="BPK118" s="364"/>
      <c r="BPL118" s="364"/>
      <c r="BPM118" s="364"/>
      <c r="BPN118" s="364"/>
      <c r="BPO118" s="364"/>
      <c r="BPP118" s="364"/>
      <c r="BPQ118" s="364"/>
      <c r="BPR118" s="364"/>
      <c r="BPS118" s="364"/>
      <c r="BPT118" s="364"/>
      <c r="BPU118" s="364"/>
      <c r="BPV118" s="364"/>
      <c r="BPW118" s="364"/>
      <c r="BPX118" s="364"/>
      <c r="BPY118" s="364"/>
      <c r="BPZ118" s="364"/>
      <c r="BQA118" s="364"/>
      <c r="BQB118" s="364"/>
      <c r="BQC118" s="364"/>
      <c r="BQD118" s="364"/>
      <c r="BQE118" s="364"/>
      <c r="BQF118" s="364"/>
      <c r="BQG118" s="364"/>
      <c r="BQH118" s="364"/>
      <c r="BQI118" s="364"/>
      <c r="BQJ118" s="364"/>
      <c r="BQK118" s="364"/>
      <c r="BQL118" s="364"/>
      <c r="BQM118" s="364"/>
      <c r="BQN118" s="364"/>
      <c r="BQO118" s="364"/>
      <c r="BQP118" s="364"/>
      <c r="BQQ118" s="364"/>
      <c r="BQR118" s="364"/>
      <c r="BQS118" s="364"/>
      <c r="BQT118" s="364"/>
      <c r="BQU118" s="364"/>
      <c r="BQV118" s="364"/>
      <c r="BQW118" s="364"/>
      <c r="BQX118" s="364"/>
      <c r="BQY118" s="364"/>
      <c r="BQZ118" s="364"/>
      <c r="BRA118" s="364"/>
      <c r="BRB118" s="364"/>
      <c r="BRC118" s="364"/>
      <c r="BRD118" s="364"/>
      <c r="BRE118" s="364"/>
      <c r="BRF118" s="364"/>
      <c r="BRG118" s="364"/>
      <c r="BRH118" s="364"/>
      <c r="BRI118" s="364"/>
      <c r="BRJ118" s="364"/>
      <c r="BRK118" s="364"/>
      <c r="BRL118" s="364"/>
      <c r="BRM118" s="364"/>
      <c r="BRN118" s="364"/>
      <c r="BRO118" s="364"/>
      <c r="BRP118" s="364"/>
      <c r="BRQ118" s="364"/>
      <c r="BRR118" s="364"/>
      <c r="BRS118" s="364"/>
      <c r="BRT118" s="364"/>
      <c r="BRU118" s="364"/>
      <c r="BRV118" s="364"/>
      <c r="BRW118" s="364"/>
      <c r="BRX118" s="364"/>
      <c r="BRY118" s="364"/>
      <c r="BRZ118" s="364"/>
      <c r="BSA118" s="364"/>
      <c r="BSB118" s="364"/>
      <c r="BSC118" s="364"/>
      <c r="BSD118" s="364"/>
      <c r="BSE118" s="364"/>
      <c r="BSF118" s="364"/>
      <c r="BSG118" s="364"/>
      <c r="BSH118" s="364"/>
      <c r="BSI118" s="364"/>
      <c r="BSJ118" s="364"/>
      <c r="BSK118" s="364"/>
      <c r="BSL118" s="364"/>
      <c r="BSM118" s="364"/>
      <c r="BSN118" s="364"/>
      <c r="BSO118" s="364"/>
      <c r="BSP118" s="364"/>
      <c r="BSQ118" s="364"/>
      <c r="BSR118" s="364"/>
      <c r="BSS118" s="364"/>
      <c r="BST118" s="364"/>
      <c r="BSU118" s="364"/>
      <c r="BSV118" s="364"/>
      <c r="BSW118" s="364"/>
      <c r="BSX118" s="364"/>
      <c r="BSY118" s="364"/>
      <c r="BSZ118" s="364"/>
      <c r="BTA118" s="364"/>
      <c r="BTB118" s="364"/>
      <c r="BTC118" s="364"/>
      <c r="BTD118" s="364"/>
      <c r="BTE118" s="364"/>
      <c r="BTF118" s="364"/>
      <c r="BTG118" s="364"/>
      <c r="BTH118" s="364"/>
      <c r="BTI118" s="364"/>
      <c r="BTJ118" s="364"/>
      <c r="BTK118" s="364"/>
      <c r="BTL118" s="364"/>
      <c r="BTM118" s="364"/>
      <c r="BTN118" s="364"/>
      <c r="BTO118" s="364"/>
      <c r="BTP118" s="364"/>
      <c r="BTQ118" s="364"/>
      <c r="BTR118" s="364"/>
      <c r="BTS118" s="364"/>
      <c r="BTT118" s="364"/>
      <c r="BTU118" s="364"/>
      <c r="BTV118" s="364"/>
      <c r="BTW118" s="364"/>
      <c r="BTX118" s="364"/>
      <c r="BTY118" s="364"/>
      <c r="BTZ118" s="364"/>
      <c r="BUA118" s="364"/>
      <c r="BUB118" s="364"/>
      <c r="BUC118" s="364"/>
      <c r="BUD118" s="364"/>
      <c r="BUE118" s="364"/>
      <c r="BUF118" s="364"/>
      <c r="BUG118" s="364"/>
      <c r="BUH118" s="364"/>
      <c r="BUI118" s="364"/>
      <c r="BUJ118" s="364"/>
      <c r="BUK118" s="364"/>
      <c r="BUL118" s="364"/>
      <c r="BUM118" s="364"/>
      <c r="BUN118" s="364"/>
      <c r="BUO118" s="364"/>
      <c r="BUP118" s="364"/>
      <c r="BUQ118" s="364"/>
      <c r="BUR118" s="364"/>
      <c r="BUS118" s="364"/>
      <c r="BUT118" s="364"/>
      <c r="BUU118" s="364"/>
      <c r="BUV118" s="364"/>
      <c r="BUW118" s="364"/>
      <c r="BUX118" s="364"/>
      <c r="BUY118" s="364"/>
      <c r="BUZ118" s="364"/>
      <c r="BVA118" s="364"/>
      <c r="BVB118" s="364"/>
      <c r="BVC118" s="364"/>
      <c r="BVD118" s="364"/>
      <c r="BVE118" s="364"/>
      <c r="BVF118" s="364"/>
      <c r="BVG118" s="364"/>
      <c r="BVH118" s="364"/>
      <c r="BVI118" s="364"/>
      <c r="BVJ118" s="364"/>
      <c r="BVK118" s="364"/>
      <c r="BVL118" s="364"/>
      <c r="BVM118" s="364"/>
      <c r="BVN118" s="364"/>
      <c r="BVO118" s="364"/>
      <c r="BVP118" s="364"/>
      <c r="BVQ118" s="364"/>
      <c r="BVR118" s="364"/>
      <c r="BVS118" s="364"/>
      <c r="BVT118" s="364"/>
      <c r="BVU118" s="364"/>
      <c r="BVV118" s="364"/>
      <c r="BVW118" s="364"/>
      <c r="BVX118" s="364"/>
      <c r="BVY118" s="364"/>
      <c r="BVZ118" s="364"/>
      <c r="BWA118" s="364"/>
      <c r="BWB118" s="364"/>
      <c r="BWC118" s="364"/>
      <c r="BWD118" s="364"/>
      <c r="BWE118" s="364"/>
      <c r="BWF118" s="364"/>
      <c r="BWG118" s="364"/>
      <c r="BWH118" s="364"/>
      <c r="BWI118" s="364"/>
      <c r="BWJ118" s="364"/>
      <c r="BWK118" s="364"/>
      <c r="BWL118" s="364"/>
      <c r="BWM118" s="364"/>
      <c r="BWN118" s="364"/>
      <c r="BWO118" s="364"/>
      <c r="BWP118" s="364"/>
      <c r="BWQ118" s="364"/>
      <c r="BWR118" s="364"/>
      <c r="BWS118" s="364"/>
      <c r="BWT118" s="364"/>
      <c r="BWU118" s="364"/>
      <c r="BWV118" s="364"/>
      <c r="BWW118" s="364"/>
      <c r="BWX118" s="364"/>
      <c r="BWY118" s="364"/>
      <c r="BWZ118" s="364"/>
      <c r="BXA118" s="364"/>
      <c r="BXB118" s="364"/>
      <c r="BXC118" s="364"/>
      <c r="BXD118" s="364"/>
      <c r="BXE118" s="364"/>
      <c r="BXF118" s="364"/>
      <c r="BXG118" s="364"/>
      <c r="BXH118" s="364"/>
      <c r="BXI118" s="364"/>
      <c r="BXJ118" s="364"/>
      <c r="BXK118" s="364"/>
      <c r="BXL118" s="364"/>
      <c r="BXM118" s="364"/>
      <c r="BXN118" s="364"/>
      <c r="BXO118" s="364"/>
      <c r="BXP118" s="364"/>
      <c r="BXQ118" s="364"/>
      <c r="BXR118" s="364"/>
      <c r="BXS118" s="364"/>
      <c r="BXT118" s="364"/>
      <c r="BXU118" s="364"/>
      <c r="BXV118" s="364"/>
      <c r="BXW118" s="364"/>
      <c r="BXX118" s="364"/>
      <c r="BXY118" s="364"/>
      <c r="BXZ118" s="364"/>
      <c r="BYA118" s="364"/>
      <c r="BYB118" s="364"/>
      <c r="BYC118" s="364"/>
      <c r="BYD118" s="364"/>
      <c r="BYE118" s="364"/>
      <c r="BYF118" s="364"/>
      <c r="BYG118" s="364"/>
      <c r="BYH118" s="364"/>
      <c r="BYI118" s="364"/>
      <c r="BYJ118" s="364"/>
      <c r="BYK118" s="364"/>
      <c r="BYL118" s="364"/>
      <c r="BYM118" s="364"/>
      <c r="BYN118" s="364"/>
      <c r="BYO118" s="364"/>
      <c r="BYP118" s="364"/>
      <c r="BYQ118" s="364"/>
      <c r="BYR118" s="364"/>
      <c r="BYS118" s="364"/>
      <c r="BYT118" s="364"/>
      <c r="BYU118" s="364"/>
      <c r="BYV118" s="364"/>
      <c r="BYW118" s="364"/>
      <c r="BYX118" s="364"/>
      <c r="BYY118" s="364"/>
      <c r="BYZ118" s="364"/>
      <c r="BZA118" s="364"/>
      <c r="BZB118" s="364"/>
      <c r="BZC118" s="364"/>
      <c r="BZD118" s="364"/>
      <c r="BZE118" s="364"/>
      <c r="BZF118" s="364"/>
      <c r="BZG118" s="364"/>
      <c r="BZH118" s="364"/>
      <c r="BZI118" s="364"/>
      <c r="BZJ118" s="364"/>
      <c r="BZK118" s="364"/>
      <c r="BZL118" s="364"/>
      <c r="BZM118" s="364"/>
      <c r="BZN118" s="364"/>
      <c r="BZO118" s="364"/>
      <c r="BZP118" s="364"/>
      <c r="BZQ118" s="364"/>
      <c r="BZR118" s="364"/>
      <c r="BZS118" s="364"/>
      <c r="BZT118" s="364"/>
      <c r="BZU118" s="364"/>
      <c r="BZV118" s="364"/>
      <c r="BZW118" s="364"/>
      <c r="BZX118" s="364"/>
      <c r="BZY118" s="364"/>
      <c r="BZZ118" s="364"/>
      <c r="CAA118" s="364"/>
      <c r="CAB118" s="364"/>
      <c r="CAC118" s="364"/>
      <c r="CAD118" s="364"/>
      <c r="CAE118" s="364"/>
      <c r="CAF118" s="364"/>
      <c r="CAG118" s="364"/>
      <c r="CAH118" s="364"/>
      <c r="CAI118" s="364"/>
      <c r="CAJ118" s="364"/>
      <c r="CAK118" s="364"/>
      <c r="CAL118" s="364"/>
      <c r="CAM118" s="364"/>
      <c r="CAN118" s="364"/>
      <c r="CAO118" s="364"/>
      <c r="CAP118" s="364"/>
      <c r="CAQ118" s="364"/>
      <c r="CAR118" s="364"/>
      <c r="CAS118" s="364"/>
      <c r="CAT118" s="364"/>
      <c r="CAU118" s="364"/>
      <c r="CAV118" s="364"/>
      <c r="CAW118" s="364"/>
      <c r="CAX118" s="364"/>
      <c r="CAY118" s="364"/>
      <c r="CAZ118" s="364"/>
      <c r="CBA118" s="364"/>
      <c r="CBB118" s="364"/>
      <c r="CBC118" s="364"/>
      <c r="CBD118" s="364"/>
      <c r="CBE118" s="364"/>
      <c r="CBF118" s="364"/>
      <c r="CBG118" s="364"/>
      <c r="CBH118" s="364"/>
      <c r="CBI118" s="364"/>
      <c r="CBJ118" s="364"/>
      <c r="CBK118" s="364"/>
      <c r="CBL118" s="364"/>
      <c r="CBM118" s="364"/>
      <c r="CBN118" s="364"/>
      <c r="CBO118" s="364"/>
      <c r="CBP118" s="364"/>
      <c r="CBQ118" s="364"/>
      <c r="CBR118" s="364"/>
      <c r="CBS118" s="364"/>
      <c r="CBT118" s="364"/>
      <c r="CBU118" s="364"/>
      <c r="CBV118" s="364"/>
      <c r="CBW118" s="364"/>
      <c r="CBX118" s="364"/>
      <c r="CBY118" s="364"/>
      <c r="CBZ118" s="364"/>
      <c r="CCA118" s="364"/>
      <c r="CCB118" s="364"/>
      <c r="CCC118" s="364"/>
      <c r="CCD118" s="364"/>
      <c r="CCE118" s="364"/>
      <c r="CCF118" s="364"/>
      <c r="CCG118" s="364"/>
      <c r="CCH118" s="364"/>
      <c r="CCI118" s="364"/>
      <c r="CCJ118" s="364"/>
      <c r="CCK118" s="364"/>
      <c r="CCL118" s="364"/>
      <c r="CCM118" s="364"/>
      <c r="CCN118" s="364"/>
      <c r="CCO118" s="364"/>
      <c r="CCP118" s="364"/>
      <c r="CCQ118" s="364"/>
      <c r="CCR118" s="364"/>
      <c r="CCS118" s="364"/>
      <c r="CCT118" s="364"/>
      <c r="CCU118" s="364"/>
      <c r="CCV118" s="364"/>
      <c r="CCW118" s="364"/>
      <c r="CCX118" s="364"/>
      <c r="CCY118" s="364"/>
      <c r="CCZ118" s="364"/>
      <c r="CDA118" s="364"/>
      <c r="CDB118" s="364"/>
      <c r="CDC118" s="364"/>
      <c r="CDD118" s="364"/>
      <c r="CDE118" s="364"/>
      <c r="CDF118" s="364"/>
      <c r="CDG118" s="364"/>
      <c r="CDH118" s="364"/>
      <c r="CDI118" s="364"/>
      <c r="CDJ118" s="364"/>
      <c r="CDK118" s="364"/>
      <c r="CDL118" s="364"/>
      <c r="CDM118" s="364"/>
      <c r="CDN118" s="364"/>
      <c r="CDO118" s="364"/>
      <c r="CDP118" s="364"/>
      <c r="CDQ118" s="364"/>
      <c r="CDR118" s="364"/>
      <c r="CDS118" s="364"/>
      <c r="CDT118" s="364"/>
      <c r="CDU118" s="364"/>
      <c r="CDV118" s="364"/>
      <c r="CDW118" s="364"/>
      <c r="CDX118" s="364"/>
      <c r="CDY118" s="364"/>
      <c r="CDZ118" s="364"/>
      <c r="CEA118" s="364"/>
      <c r="CEB118" s="364"/>
      <c r="CEC118" s="364"/>
      <c r="CED118" s="364"/>
      <c r="CEE118" s="364"/>
      <c r="CEF118" s="364"/>
      <c r="CEG118" s="364"/>
      <c r="CEH118" s="364"/>
      <c r="CEI118" s="364"/>
      <c r="CEJ118" s="364"/>
      <c r="CEK118" s="364"/>
      <c r="CEL118" s="364"/>
      <c r="CEM118" s="364"/>
      <c r="CEN118" s="364"/>
      <c r="CEO118" s="364"/>
      <c r="CEP118" s="364"/>
      <c r="CEQ118" s="364"/>
      <c r="CER118" s="364"/>
      <c r="CES118" s="364"/>
      <c r="CET118" s="364"/>
      <c r="CEU118" s="364"/>
      <c r="CEV118" s="364"/>
      <c r="CEW118" s="364"/>
      <c r="CEX118" s="364"/>
      <c r="CEY118" s="364"/>
      <c r="CEZ118" s="364"/>
      <c r="CFA118" s="364"/>
      <c r="CFB118" s="364"/>
      <c r="CFC118" s="364"/>
      <c r="CFD118" s="364"/>
      <c r="CFE118" s="364"/>
      <c r="CFF118" s="364"/>
      <c r="CFG118" s="364"/>
      <c r="CFH118" s="364"/>
      <c r="CFI118" s="364"/>
      <c r="CFJ118" s="364"/>
      <c r="CFK118" s="364"/>
      <c r="CFL118" s="364"/>
      <c r="CFM118" s="364"/>
      <c r="CFN118" s="364"/>
      <c r="CFO118" s="364"/>
      <c r="CFP118" s="364"/>
      <c r="CFQ118" s="364"/>
      <c r="CFR118" s="364"/>
      <c r="CFS118" s="364"/>
      <c r="CFT118" s="364"/>
      <c r="CFU118" s="364"/>
      <c r="CFV118" s="364"/>
      <c r="CFW118" s="364"/>
      <c r="CFX118" s="364"/>
      <c r="CFY118" s="364"/>
      <c r="CFZ118" s="364"/>
      <c r="CGA118" s="364"/>
      <c r="CGB118" s="364"/>
      <c r="CGC118" s="364"/>
      <c r="CGD118" s="364"/>
      <c r="CGE118" s="364"/>
      <c r="CGF118" s="364"/>
      <c r="CGG118" s="364"/>
      <c r="CGH118" s="364"/>
      <c r="CGI118" s="364"/>
      <c r="CGJ118" s="364"/>
      <c r="CGK118" s="364"/>
      <c r="CGL118" s="364"/>
      <c r="CGM118" s="364"/>
      <c r="CGN118" s="364"/>
      <c r="CGO118" s="364"/>
      <c r="CGP118" s="364"/>
      <c r="CGQ118" s="364"/>
      <c r="CGR118" s="364"/>
      <c r="CGS118" s="364"/>
      <c r="CGT118" s="364"/>
      <c r="CGU118" s="364"/>
      <c r="CGV118" s="364"/>
      <c r="CGW118" s="364"/>
      <c r="CGX118" s="364"/>
      <c r="CGY118" s="364"/>
      <c r="CGZ118" s="364"/>
      <c r="CHA118" s="364"/>
      <c r="CHB118" s="364"/>
      <c r="CHC118" s="364"/>
      <c r="CHD118" s="364"/>
      <c r="CHE118" s="364"/>
      <c r="CHF118" s="364"/>
      <c r="CHG118" s="364"/>
      <c r="CHH118" s="364"/>
      <c r="CHI118" s="364"/>
      <c r="CHJ118" s="364"/>
      <c r="CHK118" s="364"/>
      <c r="CHL118" s="364"/>
      <c r="CHM118" s="364"/>
      <c r="CHN118" s="364"/>
      <c r="CHO118" s="364"/>
      <c r="CHP118" s="364"/>
      <c r="CHQ118" s="364"/>
      <c r="CHR118" s="364"/>
      <c r="CHS118" s="364"/>
      <c r="CHT118" s="364"/>
      <c r="CHU118" s="364"/>
      <c r="CHV118" s="364"/>
      <c r="CHW118" s="364"/>
      <c r="CHX118" s="364"/>
      <c r="CHY118" s="364"/>
      <c r="CHZ118" s="364"/>
      <c r="CIA118" s="364"/>
      <c r="CIB118" s="364"/>
      <c r="CIC118" s="364"/>
      <c r="CID118" s="364"/>
      <c r="CIE118" s="364"/>
      <c r="CIF118" s="364"/>
      <c r="CIG118" s="364"/>
      <c r="CIH118" s="364"/>
      <c r="CII118" s="364"/>
      <c r="CIJ118" s="364"/>
      <c r="CIK118" s="364"/>
      <c r="CIL118" s="364"/>
      <c r="CIM118" s="364"/>
      <c r="CIN118" s="364"/>
      <c r="CIO118" s="364"/>
      <c r="CIP118" s="364"/>
      <c r="CIQ118" s="364"/>
      <c r="CIR118" s="364"/>
      <c r="CIS118" s="364"/>
      <c r="CIT118" s="364"/>
      <c r="CIU118" s="364"/>
      <c r="CIV118" s="364"/>
      <c r="CIW118" s="364"/>
      <c r="CIX118" s="364"/>
      <c r="CIY118" s="364"/>
      <c r="CIZ118" s="364"/>
      <c r="CJA118" s="364"/>
      <c r="CJB118" s="364"/>
      <c r="CJC118" s="364"/>
      <c r="CJD118" s="364"/>
      <c r="CJE118" s="364"/>
      <c r="CJF118" s="364"/>
      <c r="CJG118" s="364"/>
      <c r="CJH118" s="364"/>
      <c r="CJI118" s="364"/>
      <c r="CJJ118" s="364"/>
      <c r="CJK118" s="364"/>
      <c r="CJL118" s="364"/>
      <c r="CJM118" s="364"/>
      <c r="CJN118" s="364"/>
      <c r="CJO118" s="364"/>
      <c r="CJP118" s="364"/>
      <c r="CJQ118" s="364"/>
      <c r="CJR118" s="364"/>
      <c r="CJS118" s="364"/>
      <c r="CJT118" s="364"/>
      <c r="CJU118" s="364"/>
      <c r="CJV118" s="364"/>
      <c r="CJW118" s="364"/>
      <c r="CJX118" s="364"/>
      <c r="CJY118" s="364"/>
      <c r="CJZ118" s="364"/>
      <c r="CKA118" s="364"/>
      <c r="CKB118" s="364"/>
      <c r="CKC118" s="364"/>
      <c r="CKD118" s="364"/>
      <c r="CKE118" s="364"/>
      <c r="CKF118" s="364"/>
      <c r="CKG118" s="364"/>
      <c r="CKH118" s="364"/>
      <c r="CKI118" s="364"/>
      <c r="CKJ118" s="364"/>
      <c r="CKK118" s="364"/>
      <c r="CKL118" s="364"/>
      <c r="CKM118" s="364"/>
      <c r="CKN118" s="364"/>
      <c r="CKO118" s="364"/>
      <c r="CKP118" s="364"/>
      <c r="CKQ118" s="364"/>
      <c r="CKR118" s="364"/>
      <c r="CKS118" s="364"/>
      <c r="CKT118" s="364"/>
      <c r="CKU118" s="364"/>
      <c r="CKV118" s="364"/>
      <c r="CKW118" s="364"/>
      <c r="CKX118" s="364"/>
      <c r="CKY118" s="364"/>
      <c r="CKZ118" s="364"/>
      <c r="CLA118" s="364"/>
      <c r="CLB118" s="364"/>
      <c r="CLC118" s="364"/>
      <c r="CLD118" s="364"/>
      <c r="CLE118" s="364"/>
      <c r="CLF118" s="364"/>
      <c r="CLG118" s="364"/>
      <c r="CLH118" s="364"/>
      <c r="CLI118" s="364"/>
      <c r="CLJ118" s="364"/>
      <c r="CLK118" s="364"/>
      <c r="CLL118" s="364"/>
      <c r="CLM118" s="364"/>
      <c r="CLN118" s="364"/>
      <c r="CLO118" s="364"/>
      <c r="CLP118" s="364"/>
      <c r="CLQ118" s="364"/>
      <c r="CLR118" s="364"/>
      <c r="CLS118" s="364"/>
      <c r="CLT118" s="364"/>
      <c r="CLU118" s="364"/>
      <c r="CLV118" s="364"/>
      <c r="CLW118" s="364"/>
      <c r="CLX118" s="364"/>
      <c r="CLY118" s="364"/>
      <c r="CLZ118" s="364"/>
      <c r="CMA118" s="364"/>
      <c r="CMB118" s="364"/>
      <c r="CMC118" s="364"/>
      <c r="CMD118" s="364"/>
      <c r="CME118" s="364"/>
      <c r="CMF118" s="364"/>
      <c r="CMG118" s="364"/>
      <c r="CMH118" s="364"/>
      <c r="CMI118" s="364"/>
      <c r="CMJ118" s="364"/>
      <c r="CMK118" s="364"/>
      <c r="CML118" s="364"/>
      <c r="CMM118" s="364"/>
      <c r="CMN118" s="364"/>
      <c r="CMO118" s="364"/>
      <c r="CMP118" s="364"/>
      <c r="CMQ118" s="364"/>
      <c r="CMR118" s="364"/>
      <c r="CMS118" s="364"/>
      <c r="CMT118" s="364"/>
      <c r="CMU118" s="364"/>
      <c r="CMV118" s="364"/>
      <c r="CMW118" s="364"/>
      <c r="CMX118" s="364"/>
      <c r="CMY118" s="364"/>
      <c r="CMZ118" s="364"/>
      <c r="CNA118" s="364"/>
      <c r="CNB118" s="364"/>
      <c r="CNC118" s="364"/>
      <c r="CND118" s="364"/>
      <c r="CNE118" s="364"/>
      <c r="CNF118" s="364"/>
      <c r="CNG118" s="364"/>
      <c r="CNH118" s="364"/>
      <c r="CNI118" s="364"/>
      <c r="CNJ118" s="364"/>
      <c r="CNK118" s="364"/>
      <c r="CNL118" s="364"/>
      <c r="CNM118" s="364"/>
      <c r="CNN118" s="364"/>
      <c r="CNO118" s="364"/>
      <c r="CNP118" s="364"/>
      <c r="CNQ118" s="364"/>
      <c r="CNR118" s="364"/>
      <c r="CNS118" s="364"/>
      <c r="CNT118" s="364"/>
      <c r="CNU118" s="364"/>
      <c r="CNV118" s="364"/>
      <c r="CNW118" s="364"/>
      <c r="CNX118" s="364"/>
      <c r="CNY118" s="364"/>
      <c r="CNZ118" s="364"/>
      <c r="COA118" s="364"/>
      <c r="COB118" s="364"/>
      <c r="COC118" s="364"/>
      <c r="COD118" s="364"/>
      <c r="COE118" s="364"/>
      <c r="COF118" s="364"/>
      <c r="COG118" s="364"/>
      <c r="COH118" s="364"/>
      <c r="COI118" s="364"/>
      <c r="COJ118" s="364"/>
      <c r="COK118" s="364"/>
      <c r="COL118" s="364"/>
      <c r="COM118" s="364"/>
      <c r="CON118" s="364"/>
      <c r="COO118" s="364"/>
      <c r="COP118" s="364"/>
      <c r="COQ118" s="364"/>
      <c r="COR118" s="364"/>
      <c r="COS118" s="364"/>
      <c r="COT118" s="364"/>
      <c r="COU118" s="364"/>
      <c r="COV118" s="364"/>
      <c r="COW118" s="364"/>
      <c r="COX118" s="364"/>
      <c r="COY118" s="364"/>
      <c r="COZ118" s="364"/>
      <c r="CPA118" s="364"/>
      <c r="CPB118" s="364"/>
      <c r="CPC118" s="364"/>
      <c r="CPD118" s="364"/>
      <c r="CPE118" s="364"/>
      <c r="CPF118" s="364"/>
      <c r="CPG118" s="364"/>
      <c r="CPH118" s="364"/>
      <c r="CPI118" s="364"/>
      <c r="CPJ118" s="364"/>
      <c r="CPK118" s="364"/>
      <c r="CPL118" s="364"/>
      <c r="CPM118" s="364"/>
      <c r="CPN118" s="364"/>
      <c r="CPO118" s="364"/>
      <c r="CPP118" s="364"/>
      <c r="CPQ118" s="364"/>
      <c r="CPR118" s="364"/>
      <c r="CPS118" s="364"/>
      <c r="CPT118" s="364"/>
      <c r="CPU118" s="364"/>
      <c r="CPV118" s="364"/>
      <c r="CPW118" s="364"/>
      <c r="CPX118" s="364"/>
      <c r="CPY118" s="364"/>
      <c r="CPZ118" s="364"/>
      <c r="CQA118" s="364"/>
      <c r="CQB118" s="364"/>
      <c r="CQC118" s="364"/>
      <c r="CQD118" s="364"/>
      <c r="CQE118" s="364"/>
      <c r="CQF118" s="364"/>
      <c r="CQG118" s="364"/>
      <c r="CQH118" s="364"/>
      <c r="CQI118" s="364"/>
      <c r="CQJ118" s="364"/>
      <c r="CQK118" s="364"/>
      <c r="CQL118" s="364"/>
      <c r="CQM118" s="364"/>
      <c r="CQN118" s="364"/>
      <c r="CQO118" s="364"/>
      <c r="CQP118" s="364"/>
      <c r="CQQ118" s="364"/>
      <c r="CQR118" s="364"/>
      <c r="CQS118" s="364"/>
      <c r="CQT118" s="364"/>
      <c r="CQU118" s="364"/>
      <c r="CQV118" s="364"/>
      <c r="CQW118" s="364"/>
      <c r="CQX118" s="364"/>
      <c r="CQY118" s="364"/>
      <c r="CQZ118" s="364"/>
      <c r="CRA118" s="364"/>
      <c r="CRB118" s="364"/>
      <c r="CRC118" s="364"/>
      <c r="CRD118" s="364"/>
      <c r="CRE118" s="364"/>
      <c r="CRF118" s="364"/>
      <c r="CRG118" s="364"/>
      <c r="CRH118" s="364"/>
      <c r="CRI118" s="364"/>
      <c r="CRJ118" s="364"/>
      <c r="CRK118" s="364"/>
      <c r="CRL118" s="364"/>
      <c r="CRM118" s="364"/>
      <c r="CRN118" s="364"/>
      <c r="CRO118" s="364"/>
      <c r="CRP118" s="364"/>
      <c r="CRQ118" s="364"/>
      <c r="CRR118" s="364"/>
      <c r="CRS118" s="364"/>
      <c r="CRT118" s="364"/>
      <c r="CRU118" s="364"/>
      <c r="CRV118" s="364"/>
      <c r="CRW118" s="364"/>
      <c r="CRX118" s="364"/>
      <c r="CRY118" s="364"/>
      <c r="CRZ118" s="364"/>
      <c r="CSA118" s="364"/>
      <c r="CSB118" s="364"/>
      <c r="CSC118" s="364"/>
      <c r="CSD118" s="364"/>
      <c r="CSE118" s="364"/>
      <c r="CSF118" s="364"/>
      <c r="CSG118" s="364"/>
      <c r="CSH118" s="364"/>
      <c r="CSI118" s="364"/>
      <c r="CSJ118" s="364"/>
      <c r="CSK118" s="364"/>
      <c r="CSL118" s="364"/>
      <c r="CSM118" s="364"/>
      <c r="CSN118" s="364"/>
      <c r="CSO118" s="364"/>
      <c r="CSP118" s="364"/>
      <c r="CSQ118" s="364"/>
      <c r="CSR118" s="364"/>
      <c r="CSS118" s="364"/>
      <c r="CST118" s="364"/>
      <c r="CSU118" s="364"/>
      <c r="CSV118" s="364"/>
      <c r="CSW118" s="364"/>
      <c r="CSX118" s="364"/>
      <c r="CSY118" s="364"/>
      <c r="CSZ118" s="364"/>
      <c r="CTA118" s="364"/>
      <c r="CTB118" s="364"/>
      <c r="CTC118" s="364"/>
      <c r="CTD118" s="364"/>
      <c r="CTE118" s="364"/>
      <c r="CTF118" s="364"/>
      <c r="CTG118" s="364"/>
      <c r="CTH118" s="364"/>
      <c r="CTI118" s="364"/>
      <c r="CTJ118" s="364"/>
      <c r="CTK118" s="364"/>
      <c r="CTL118" s="364"/>
      <c r="CTM118" s="364"/>
      <c r="CTN118" s="364"/>
      <c r="CTO118" s="364"/>
      <c r="CTP118" s="364"/>
      <c r="CTQ118" s="364"/>
      <c r="CTR118" s="364"/>
      <c r="CTS118" s="364"/>
      <c r="CTT118" s="364"/>
      <c r="CTU118" s="364"/>
      <c r="CTV118" s="364"/>
      <c r="CTW118" s="364"/>
      <c r="CTX118" s="364"/>
      <c r="CTY118" s="364"/>
      <c r="CTZ118" s="364"/>
      <c r="CUA118" s="364"/>
      <c r="CUB118" s="364"/>
      <c r="CUC118" s="364"/>
      <c r="CUD118" s="364"/>
      <c r="CUE118" s="364"/>
      <c r="CUF118" s="364"/>
      <c r="CUG118" s="364"/>
      <c r="CUH118" s="364"/>
      <c r="CUI118" s="364"/>
      <c r="CUJ118" s="364"/>
      <c r="CUK118" s="364"/>
      <c r="CUL118" s="364"/>
      <c r="CUM118" s="364"/>
      <c r="CUN118" s="364"/>
      <c r="CUO118" s="364"/>
      <c r="CUP118" s="364"/>
      <c r="CUQ118" s="364"/>
      <c r="CUR118" s="364"/>
      <c r="CUS118" s="364"/>
      <c r="CUT118" s="364"/>
      <c r="CUU118" s="364"/>
      <c r="CUV118" s="364"/>
      <c r="CUW118" s="364"/>
      <c r="CUX118" s="364"/>
      <c r="CUY118" s="364"/>
      <c r="CUZ118" s="364"/>
      <c r="CVA118" s="364"/>
      <c r="CVB118" s="364"/>
      <c r="CVC118" s="364"/>
      <c r="CVD118" s="364"/>
      <c r="CVE118" s="364"/>
      <c r="CVF118" s="364"/>
      <c r="CVG118" s="364"/>
      <c r="CVH118" s="364"/>
      <c r="CVI118" s="364"/>
      <c r="CVJ118" s="364"/>
      <c r="CVK118" s="364"/>
      <c r="CVL118" s="364"/>
      <c r="CVM118" s="364"/>
      <c r="CVN118" s="364"/>
      <c r="CVO118" s="364"/>
      <c r="CVP118" s="364"/>
      <c r="CVQ118" s="364"/>
      <c r="CVR118" s="364"/>
      <c r="CVS118" s="364"/>
      <c r="CVT118" s="364"/>
      <c r="CVU118" s="364"/>
      <c r="CVV118" s="364"/>
      <c r="CVW118" s="364"/>
      <c r="CVX118" s="364"/>
      <c r="CVY118" s="364"/>
      <c r="CVZ118" s="364"/>
      <c r="CWA118" s="364"/>
      <c r="CWB118" s="364"/>
      <c r="CWC118" s="364"/>
      <c r="CWD118" s="364"/>
      <c r="CWE118" s="364"/>
      <c r="CWF118" s="364"/>
      <c r="CWG118" s="364"/>
      <c r="CWH118" s="364"/>
      <c r="CWI118" s="364"/>
      <c r="CWJ118" s="364"/>
      <c r="CWK118" s="364"/>
      <c r="CWL118" s="364"/>
      <c r="CWM118" s="364"/>
      <c r="CWN118" s="364"/>
      <c r="CWO118" s="364"/>
      <c r="CWP118" s="364"/>
      <c r="CWQ118" s="364"/>
      <c r="CWR118" s="364"/>
      <c r="CWS118" s="364"/>
      <c r="CWT118" s="364"/>
      <c r="CWU118" s="364"/>
      <c r="CWV118" s="364"/>
      <c r="CWW118" s="364"/>
      <c r="CWX118" s="364"/>
      <c r="CWY118" s="364"/>
      <c r="CWZ118" s="364"/>
      <c r="CXA118" s="364"/>
      <c r="CXB118" s="364"/>
      <c r="CXC118" s="364"/>
      <c r="CXD118" s="364"/>
      <c r="CXE118" s="364"/>
      <c r="CXF118" s="364"/>
      <c r="CXG118" s="364"/>
      <c r="CXH118" s="364"/>
      <c r="CXI118" s="364"/>
      <c r="CXJ118" s="364"/>
      <c r="CXK118" s="364"/>
      <c r="CXL118" s="364"/>
      <c r="CXM118" s="364"/>
      <c r="CXN118" s="364"/>
      <c r="CXO118" s="364"/>
      <c r="CXP118" s="364"/>
      <c r="CXQ118" s="364"/>
      <c r="CXR118" s="364"/>
      <c r="CXS118" s="364"/>
      <c r="CXT118" s="364"/>
      <c r="CXU118" s="364"/>
      <c r="CXV118" s="364"/>
      <c r="CXW118" s="364"/>
      <c r="CXX118" s="364"/>
      <c r="CXY118" s="364"/>
      <c r="CXZ118" s="364"/>
      <c r="CYA118" s="364"/>
      <c r="CYB118" s="364"/>
      <c r="CYC118" s="364"/>
      <c r="CYD118" s="364"/>
      <c r="CYE118" s="364"/>
      <c r="CYF118" s="364"/>
      <c r="CYG118" s="364"/>
      <c r="CYH118" s="364"/>
      <c r="CYI118" s="364"/>
      <c r="CYJ118" s="364"/>
      <c r="CYK118" s="364"/>
      <c r="CYL118" s="364"/>
      <c r="CYM118" s="364"/>
      <c r="CYN118" s="364"/>
      <c r="CYO118" s="364"/>
      <c r="CYP118" s="364"/>
      <c r="CYQ118" s="364"/>
      <c r="CYR118" s="364"/>
      <c r="CYS118" s="364"/>
      <c r="CYT118" s="364"/>
      <c r="CYU118" s="364"/>
      <c r="CYV118" s="364"/>
      <c r="CYW118" s="364"/>
      <c r="CYX118" s="364"/>
      <c r="CYY118" s="364"/>
      <c r="CYZ118" s="364"/>
      <c r="CZA118" s="364"/>
      <c r="CZB118" s="364"/>
      <c r="CZC118" s="364"/>
      <c r="CZD118" s="364"/>
      <c r="CZE118" s="364"/>
      <c r="CZF118" s="364"/>
      <c r="CZG118" s="364"/>
      <c r="CZH118" s="364"/>
      <c r="CZI118" s="364"/>
      <c r="CZJ118" s="364"/>
      <c r="CZK118" s="364"/>
      <c r="CZL118" s="364"/>
      <c r="CZM118" s="364"/>
      <c r="CZN118" s="364"/>
      <c r="CZO118" s="364"/>
      <c r="CZP118" s="364"/>
      <c r="CZQ118" s="364"/>
      <c r="CZR118" s="364"/>
      <c r="CZS118" s="364"/>
      <c r="CZT118" s="364"/>
      <c r="CZU118" s="364"/>
      <c r="CZV118" s="364"/>
      <c r="CZW118" s="364"/>
      <c r="CZX118" s="364"/>
      <c r="CZY118" s="364"/>
      <c r="CZZ118" s="364"/>
      <c r="DAA118" s="364"/>
      <c r="DAB118" s="364"/>
      <c r="DAC118" s="364"/>
      <c r="DAD118" s="364"/>
      <c r="DAE118" s="364"/>
      <c r="DAF118" s="364"/>
      <c r="DAG118" s="364"/>
      <c r="DAH118" s="364"/>
      <c r="DAI118" s="364"/>
      <c r="DAJ118" s="364"/>
      <c r="DAK118" s="364"/>
      <c r="DAL118" s="364"/>
      <c r="DAM118" s="364"/>
      <c r="DAN118" s="364"/>
      <c r="DAO118" s="364"/>
      <c r="DAP118" s="364"/>
      <c r="DAQ118" s="364"/>
      <c r="DAR118" s="364"/>
      <c r="DAS118" s="364"/>
      <c r="DAT118" s="364"/>
      <c r="DAU118" s="364"/>
      <c r="DAV118" s="364"/>
      <c r="DAW118" s="364"/>
      <c r="DAX118" s="364"/>
      <c r="DAY118" s="364"/>
      <c r="DAZ118" s="364"/>
      <c r="DBA118" s="364"/>
      <c r="DBB118" s="364"/>
      <c r="DBC118" s="364"/>
      <c r="DBD118" s="364"/>
      <c r="DBE118" s="364"/>
      <c r="DBF118" s="364"/>
      <c r="DBG118" s="364"/>
      <c r="DBH118" s="364"/>
      <c r="DBI118" s="364"/>
      <c r="DBJ118" s="364"/>
      <c r="DBK118" s="364"/>
      <c r="DBL118" s="364"/>
      <c r="DBM118" s="364"/>
      <c r="DBN118" s="364"/>
      <c r="DBO118" s="364"/>
      <c r="DBP118" s="364"/>
      <c r="DBQ118" s="364"/>
      <c r="DBR118" s="364"/>
      <c r="DBS118" s="364"/>
      <c r="DBT118" s="364"/>
      <c r="DBU118" s="364"/>
      <c r="DBV118" s="364"/>
      <c r="DBW118" s="364"/>
      <c r="DBX118" s="364"/>
      <c r="DBY118" s="364"/>
      <c r="DBZ118" s="364"/>
      <c r="DCA118" s="364"/>
      <c r="DCB118" s="364"/>
      <c r="DCC118" s="364"/>
      <c r="DCD118" s="364"/>
      <c r="DCE118" s="364"/>
      <c r="DCF118" s="364"/>
      <c r="DCG118" s="364"/>
      <c r="DCH118" s="364"/>
      <c r="DCI118" s="364"/>
      <c r="DCJ118" s="364"/>
      <c r="DCK118" s="364"/>
      <c r="DCL118" s="364"/>
      <c r="DCM118" s="364"/>
      <c r="DCN118" s="364"/>
      <c r="DCO118" s="364"/>
      <c r="DCP118" s="364"/>
      <c r="DCQ118" s="364"/>
      <c r="DCR118" s="364"/>
      <c r="DCS118" s="364"/>
      <c r="DCT118" s="364"/>
      <c r="DCU118" s="364"/>
      <c r="DCV118" s="364"/>
      <c r="DCW118" s="364"/>
      <c r="DCX118" s="364"/>
      <c r="DCY118" s="364"/>
      <c r="DCZ118" s="364"/>
      <c r="DDA118" s="364"/>
      <c r="DDB118" s="364"/>
      <c r="DDC118" s="364"/>
      <c r="DDD118" s="364"/>
      <c r="DDE118" s="364"/>
      <c r="DDF118" s="364"/>
      <c r="DDG118" s="364"/>
      <c r="DDH118" s="364"/>
      <c r="DDI118" s="364"/>
      <c r="DDJ118" s="364"/>
      <c r="DDK118" s="364"/>
      <c r="DDL118" s="364"/>
      <c r="DDM118" s="364"/>
      <c r="DDN118" s="364"/>
      <c r="DDO118" s="364"/>
      <c r="DDP118" s="364"/>
      <c r="DDQ118" s="364"/>
      <c r="DDR118" s="364"/>
      <c r="DDS118" s="364"/>
      <c r="DDT118" s="364"/>
      <c r="DDU118" s="364"/>
      <c r="DDV118" s="364"/>
      <c r="DDW118" s="364"/>
      <c r="DDX118" s="364"/>
      <c r="DDY118" s="364"/>
      <c r="DDZ118" s="364"/>
      <c r="DEA118" s="364"/>
      <c r="DEB118" s="364"/>
      <c r="DEC118" s="364"/>
      <c r="DED118" s="364"/>
      <c r="DEE118" s="364"/>
      <c r="DEF118" s="364"/>
      <c r="DEG118" s="364"/>
      <c r="DEH118" s="364"/>
      <c r="DEI118" s="364"/>
      <c r="DEJ118" s="364"/>
      <c r="DEK118" s="364"/>
      <c r="DEL118" s="364"/>
      <c r="DEM118" s="364"/>
      <c r="DEN118" s="364"/>
      <c r="DEO118" s="364"/>
      <c r="DEP118" s="364"/>
      <c r="DEQ118" s="364"/>
      <c r="DER118" s="364"/>
      <c r="DES118" s="364"/>
      <c r="DET118" s="364"/>
      <c r="DEU118" s="364"/>
      <c r="DEV118" s="364"/>
      <c r="DEW118" s="364"/>
      <c r="DEX118" s="364"/>
      <c r="DEY118" s="364"/>
      <c r="DEZ118" s="364"/>
      <c r="DFA118" s="364"/>
      <c r="DFB118" s="364"/>
      <c r="DFC118" s="364"/>
      <c r="DFD118" s="364"/>
      <c r="DFE118" s="364"/>
      <c r="DFF118" s="364"/>
      <c r="DFG118" s="364"/>
      <c r="DFH118" s="364"/>
      <c r="DFI118" s="364"/>
      <c r="DFJ118" s="364"/>
      <c r="DFK118" s="364"/>
      <c r="DFL118" s="364"/>
      <c r="DFM118" s="364"/>
      <c r="DFN118" s="364"/>
      <c r="DFO118" s="364"/>
      <c r="DFP118" s="364"/>
      <c r="DFQ118" s="364"/>
      <c r="DFR118" s="364"/>
      <c r="DFS118" s="364"/>
      <c r="DFT118" s="364"/>
      <c r="DFU118" s="364"/>
      <c r="DFV118" s="364"/>
      <c r="DFW118" s="364"/>
      <c r="DFX118" s="364"/>
      <c r="DFY118" s="364"/>
      <c r="DFZ118" s="364"/>
      <c r="DGA118" s="364"/>
      <c r="DGB118" s="364"/>
      <c r="DGC118" s="364"/>
      <c r="DGD118" s="364"/>
      <c r="DGE118" s="364"/>
      <c r="DGF118" s="364"/>
      <c r="DGG118" s="364"/>
      <c r="DGH118" s="364"/>
      <c r="DGI118" s="364"/>
      <c r="DGJ118" s="364"/>
      <c r="DGK118" s="364"/>
      <c r="DGL118" s="364"/>
      <c r="DGM118" s="364"/>
      <c r="DGN118" s="364"/>
      <c r="DGO118" s="364"/>
      <c r="DGP118" s="364"/>
      <c r="DGQ118" s="364"/>
      <c r="DGR118" s="364"/>
      <c r="DGS118" s="364"/>
      <c r="DGT118" s="364"/>
      <c r="DGU118" s="364"/>
      <c r="DGV118" s="364"/>
      <c r="DGW118" s="364"/>
      <c r="DGX118" s="364"/>
      <c r="DGY118" s="364"/>
      <c r="DGZ118" s="364"/>
      <c r="DHA118" s="364"/>
      <c r="DHB118" s="364"/>
      <c r="DHC118" s="364"/>
      <c r="DHD118" s="364"/>
      <c r="DHE118" s="364"/>
      <c r="DHF118" s="364"/>
      <c r="DHG118" s="364"/>
      <c r="DHH118" s="364"/>
      <c r="DHI118" s="364"/>
      <c r="DHJ118" s="364"/>
      <c r="DHK118" s="364"/>
      <c r="DHL118" s="364"/>
      <c r="DHM118" s="364"/>
      <c r="DHN118" s="364"/>
      <c r="DHO118" s="364"/>
      <c r="DHP118" s="364"/>
      <c r="DHQ118" s="364"/>
      <c r="DHR118" s="364"/>
      <c r="DHS118" s="364"/>
      <c r="DHT118" s="364"/>
      <c r="DHU118" s="364"/>
      <c r="DHV118" s="364"/>
      <c r="DHW118" s="364"/>
      <c r="DHX118" s="364"/>
      <c r="DHY118" s="364"/>
      <c r="DHZ118" s="364"/>
      <c r="DIA118" s="364"/>
      <c r="DIB118" s="364"/>
      <c r="DIC118" s="364"/>
      <c r="DID118" s="364"/>
      <c r="DIE118" s="364"/>
      <c r="DIF118" s="364"/>
      <c r="DIG118" s="364"/>
      <c r="DIH118" s="364"/>
      <c r="DII118" s="364"/>
      <c r="DIJ118" s="364"/>
      <c r="DIK118" s="364"/>
      <c r="DIL118" s="364"/>
      <c r="DIM118" s="364"/>
      <c r="DIN118" s="364"/>
      <c r="DIO118" s="364"/>
      <c r="DIP118" s="364"/>
      <c r="DIQ118" s="364"/>
      <c r="DIR118" s="364"/>
      <c r="DIS118" s="364"/>
      <c r="DIT118" s="364"/>
      <c r="DIU118" s="364"/>
      <c r="DIV118" s="364"/>
      <c r="DIW118" s="364"/>
      <c r="DIX118" s="364"/>
      <c r="DIY118" s="364"/>
      <c r="DIZ118" s="364"/>
      <c r="DJA118" s="364"/>
      <c r="DJB118" s="364"/>
      <c r="DJC118" s="364"/>
      <c r="DJD118" s="364"/>
      <c r="DJE118" s="364"/>
      <c r="DJF118" s="364"/>
      <c r="DJG118" s="364"/>
      <c r="DJH118" s="364"/>
      <c r="DJI118" s="364"/>
      <c r="DJJ118" s="364"/>
      <c r="DJK118" s="364"/>
      <c r="DJL118" s="364"/>
      <c r="DJM118" s="364"/>
      <c r="DJN118" s="364"/>
      <c r="DJO118" s="364"/>
      <c r="DJP118" s="364"/>
      <c r="DJQ118" s="364"/>
      <c r="DJR118" s="364"/>
      <c r="DJS118" s="364"/>
      <c r="DJT118" s="364"/>
      <c r="DJU118" s="364"/>
      <c r="DJV118" s="364"/>
      <c r="DJW118" s="364"/>
      <c r="DJX118" s="364"/>
      <c r="DJY118" s="364"/>
      <c r="DJZ118" s="364"/>
      <c r="DKA118" s="364"/>
      <c r="DKB118" s="364"/>
      <c r="DKC118" s="364"/>
      <c r="DKD118" s="364"/>
      <c r="DKE118" s="364"/>
      <c r="DKF118" s="364"/>
      <c r="DKG118" s="364"/>
      <c r="DKH118" s="364"/>
      <c r="DKI118" s="364"/>
      <c r="DKJ118" s="364"/>
      <c r="DKK118" s="364"/>
      <c r="DKL118" s="364"/>
      <c r="DKM118" s="364"/>
      <c r="DKN118" s="364"/>
      <c r="DKO118" s="364"/>
      <c r="DKP118" s="364"/>
      <c r="DKQ118" s="364"/>
      <c r="DKR118" s="364"/>
      <c r="DKS118" s="364"/>
      <c r="DKT118" s="364"/>
      <c r="DKU118" s="364"/>
      <c r="DKV118" s="364"/>
      <c r="DKW118" s="364"/>
      <c r="DKX118" s="364"/>
      <c r="DKY118" s="364"/>
      <c r="DKZ118" s="364"/>
      <c r="DLA118" s="364"/>
      <c r="DLB118" s="364"/>
      <c r="DLC118" s="364"/>
      <c r="DLD118" s="364"/>
      <c r="DLE118" s="364"/>
      <c r="DLF118" s="364"/>
      <c r="DLG118" s="364"/>
      <c r="DLH118" s="364"/>
      <c r="DLI118" s="364"/>
      <c r="DLJ118" s="364"/>
      <c r="DLK118" s="364"/>
      <c r="DLL118" s="364"/>
      <c r="DLM118" s="364"/>
      <c r="DLN118" s="364"/>
      <c r="DLO118" s="364"/>
      <c r="DLP118" s="364"/>
      <c r="DLQ118" s="364"/>
      <c r="DLR118" s="364"/>
      <c r="DLS118" s="364"/>
      <c r="DLT118" s="364"/>
      <c r="DLU118" s="364"/>
      <c r="DLV118" s="364"/>
      <c r="DLW118" s="364"/>
      <c r="DLX118" s="364"/>
      <c r="DLY118" s="364"/>
      <c r="DLZ118" s="364"/>
      <c r="DMA118" s="364"/>
      <c r="DMB118" s="364"/>
      <c r="DMC118" s="364"/>
      <c r="DMD118" s="364"/>
      <c r="DME118" s="364"/>
      <c r="DMF118" s="364"/>
      <c r="DMG118" s="364"/>
      <c r="DMH118" s="364"/>
      <c r="DMI118" s="364"/>
      <c r="DMJ118" s="364"/>
      <c r="DMK118" s="364"/>
      <c r="DML118" s="364"/>
      <c r="DMM118" s="364"/>
      <c r="DMN118" s="364"/>
      <c r="DMO118" s="364"/>
      <c r="DMP118" s="364"/>
      <c r="DMQ118" s="364"/>
      <c r="DMR118" s="364"/>
      <c r="DMS118" s="364"/>
      <c r="DMT118" s="364"/>
      <c r="DMU118" s="364"/>
      <c r="DMV118" s="364"/>
      <c r="DMW118" s="364"/>
      <c r="DMX118" s="364"/>
      <c r="DMY118" s="364"/>
      <c r="DMZ118" s="364"/>
      <c r="DNA118" s="364"/>
      <c r="DNB118" s="364"/>
      <c r="DNC118" s="364"/>
      <c r="DND118" s="364"/>
      <c r="DNE118" s="364"/>
      <c r="DNF118" s="364"/>
      <c r="DNG118" s="364"/>
      <c r="DNH118" s="364"/>
      <c r="DNI118" s="364"/>
      <c r="DNJ118" s="364"/>
      <c r="DNK118" s="364"/>
      <c r="DNL118" s="364"/>
      <c r="DNM118" s="364"/>
      <c r="DNN118" s="364"/>
      <c r="DNO118" s="364"/>
      <c r="DNP118" s="364"/>
      <c r="DNQ118" s="364"/>
      <c r="DNR118" s="364"/>
      <c r="DNS118" s="364"/>
      <c r="DNT118" s="364"/>
      <c r="DNU118" s="364"/>
      <c r="DNV118" s="364"/>
      <c r="DNW118" s="364"/>
      <c r="DNX118" s="364"/>
      <c r="DNY118" s="364"/>
      <c r="DNZ118" s="364"/>
      <c r="DOA118" s="364"/>
      <c r="DOB118" s="364"/>
      <c r="DOC118" s="364"/>
      <c r="DOD118" s="364"/>
      <c r="DOE118" s="364"/>
      <c r="DOF118" s="364"/>
      <c r="DOG118" s="364"/>
      <c r="DOH118" s="364"/>
      <c r="DOI118" s="364"/>
      <c r="DOJ118" s="364"/>
      <c r="DOK118" s="364"/>
      <c r="DOL118" s="364"/>
      <c r="DOM118" s="364"/>
      <c r="DON118" s="364"/>
      <c r="DOO118" s="364"/>
      <c r="DOP118" s="364"/>
      <c r="DOQ118" s="364"/>
      <c r="DOR118" s="364"/>
      <c r="DOS118" s="364"/>
      <c r="DOT118" s="364"/>
      <c r="DOU118" s="364"/>
      <c r="DOV118" s="364"/>
      <c r="DOW118" s="364"/>
      <c r="DOX118" s="364"/>
      <c r="DOY118" s="364"/>
      <c r="DOZ118" s="364"/>
      <c r="DPA118" s="364"/>
      <c r="DPB118" s="364"/>
      <c r="DPC118" s="364"/>
      <c r="DPD118" s="364"/>
      <c r="DPE118" s="364"/>
      <c r="DPF118" s="364"/>
      <c r="DPG118" s="364"/>
      <c r="DPH118" s="364"/>
      <c r="DPI118" s="364"/>
      <c r="DPJ118" s="364"/>
      <c r="DPK118" s="364"/>
      <c r="DPL118" s="364"/>
      <c r="DPM118" s="364"/>
      <c r="DPN118" s="364"/>
      <c r="DPO118" s="364"/>
      <c r="DPP118" s="364"/>
      <c r="DPQ118" s="364"/>
      <c r="DPR118" s="364"/>
      <c r="DPS118" s="364"/>
      <c r="DPT118" s="364"/>
      <c r="DPU118" s="364"/>
      <c r="DPV118" s="364"/>
      <c r="DPW118" s="364"/>
      <c r="DPX118" s="364"/>
      <c r="DPY118" s="364"/>
      <c r="DPZ118" s="364"/>
      <c r="DQA118" s="364"/>
      <c r="DQB118" s="364"/>
      <c r="DQC118" s="364"/>
      <c r="DQD118" s="364"/>
      <c r="DQE118" s="364"/>
      <c r="DQF118" s="364"/>
      <c r="DQG118" s="364"/>
      <c r="DQH118" s="364"/>
      <c r="DQI118" s="364"/>
      <c r="DQJ118" s="364"/>
      <c r="DQK118" s="364"/>
      <c r="DQL118" s="364"/>
      <c r="DQM118" s="364"/>
      <c r="DQN118" s="364"/>
      <c r="DQO118" s="364"/>
      <c r="DQP118" s="364"/>
      <c r="DQQ118" s="364"/>
      <c r="DQR118" s="364"/>
      <c r="DQS118" s="364"/>
      <c r="DQT118" s="364"/>
      <c r="DQU118" s="364"/>
      <c r="DQV118" s="364"/>
      <c r="DQW118" s="364"/>
      <c r="DQX118" s="364"/>
      <c r="DQY118" s="364"/>
      <c r="DQZ118" s="364"/>
      <c r="DRA118" s="364"/>
      <c r="DRB118" s="364"/>
      <c r="DRC118" s="364"/>
      <c r="DRD118" s="364"/>
      <c r="DRE118" s="364"/>
      <c r="DRF118" s="364"/>
      <c r="DRG118" s="364"/>
      <c r="DRH118" s="364"/>
      <c r="DRI118" s="364"/>
      <c r="DRJ118" s="364"/>
      <c r="DRK118" s="364"/>
      <c r="DRL118" s="364"/>
      <c r="DRM118" s="364"/>
      <c r="DRN118" s="364"/>
      <c r="DRO118" s="364"/>
      <c r="DRP118" s="364"/>
      <c r="DRQ118" s="364"/>
      <c r="DRR118" s="364"/>
      <c r="DRS118" s="364"/>
      <c r="DRT118" s="364"/>
      <c r="DRU118" s="364"/>
      <c r="DRV118" s="364"/>
      <c r="DRW118" s="364"/>
      <c r="DRX118" s="364"/>
      <c r="DRY118" s="364"/>
      <c r="DRZ118" s="364"/>
      <c r="DSA118" s="364"/>
      <c r="DSB118" s="364"/>
      <c r="DSC118" s="364"/>
      <c r="DSD118" s="364"/>
      <c r="DSE118" s="364"/>
      <c r="DSF118" s="364"/>
      <c r="DSG118" s="364"/>
      <c r="DSH118" s="364"/>
      <c r="DSI118" s="364"/>
      <c r="DSJ118" s="364"/>
      <c r="DSK118" s="364"/>
      <c r="DSL118" s="364"/>
      <c r="DSM118" s="364"/>
      <c r="DSN118" s="364"/>
      <c r="DSO118" s="364"/>
      <c r="DSP118" s="364"/>
      <c r="DSQ118" s="364"/>
      <c r="DSR118" s="364"/>
      <c r="DSS118" s="364"/>
      <c r="DST118" s="364"/>
      <c r="DSU118" s="364"/>
      <c r="DSV118" s="364"/>
      <c r="DSW118" s="364"/>
      <c r="DSX118" s="364"/>
      <c r="DSY118" s="364"/>
      <c r="DSZ118" s="364"/>
      <c r="DTA118" s="364"/>
      <c r="DTB118" s="364"/>
      <c r="DTC118" s="364"/>
      <c r="DTD118" s="364"/>
      <c r="DTE118" s="364"/>
      <c r="DTF118" s="364"/>
      <c r="DTG118" s="364"/>
      <c r="DTH118" s="364"/>
      <c r="DTI118" s="364"/>
      <c r="DTJ118" s="364"/>
      <c r="DTK118" s="364"/>
      <c r="DTL118" s="364"/>
      <c r="DTM118" s="364"/>
      <c r="DTN118" s="364"/>
      <c r="DTO118" s="364"/>
      <c r="DTP118" s="364"/>
      <c r="DTQ118" s="364"/>
      <c r="DTR118" s="364"/>
      <c r="DTS118" s="364"/>
      <c r="DTT118" s="364"/>
      <c r="DTU118" s="364"/>
      <c r="DTV118" s="364"/>
      <c r="DTW118" s="364"/>
      <c r="DTX118" s="364"/>
      <c r="DTY118" s="364"/>
      <c r="DTZ118" s="364"/>
      <c r="DUA118" s="364"/>
      <c r="DUB118" s="364"/>
      <c r="DUC118" s="364"/>
      <c r="DUD118" s="364"/>
      <c r="DUE118" s="364"/>
      <c r="DUF118" s="364"/>
      <c r="DUG118" s="364"/>
      <c r="DUH118" s="364"/>
      <c r="DUI118" s="364"/>
      <c r="DUJ118" s="364"/>
      <c r="DUK118" s="364"/>
      <c r="DUL118" s="364"/>
      <c r="DUM118" s="364"/>
      <c r="DUN118" s="364"/>
      <c r="DUO118" s="364"/>
      <c r="DUP118" s="364"/>
      <c r="DUQ118" s="364"/>
      <c r="DUR118" s="364"/>
      <c r="DUS118" s="364"/>
      <c r="DUT118" s="364"/>
      <c r="DUU118" s="364"/>
      <c r="DUV118" s="364"/>
      <c r="DUW118" s="364"/>
      <c r="DUX118" s="364"/>
      <c r="DUY118" s="364"/>
      <c r="DUZ118" s="364"/>
      <c r="DVA118" s="364"/>
      <c r="DVB118" s="364"/>
      <c r="DVC118" s="364"/>
      <c r="DVD118" s="364"/>
      <c r="DVE118" s="364"/>
      <c r="DVF118" s="364"/>
      <c r="DVG118" s="364"/>
      <c r="DVH118" s="364"/>
      <c r="DVI118" s="364"/>
      <c r="DVJ118" s="364"/>
      <c r="DVK118" s="364"/>
      <c r="DVL118" s="364"/>
      <c r="DVM118" s="364"/>
      <c r="DVN118" s="364"/>
      <c r="DVO118" s="364"/>
      <c r="DVP118" s="364"/>
      <c r="DVQ118" s="364"/>
      <c r="DVR118" s="364"/>
      <c r="DVS118" s="364"/>
      <c r="DVT118" s="364"/>
      <c r="DVU118" s="364"/>
      <c r="DVV118" s="364"/>
      <c r="DVW118" s="364"/>
      <c r="DVX118" s="364"/>
      <c r="DVY118" s="364"/>
      <c r="DVZ118" s="364"/>
      <c r="DWA118" s="364"/>
      <c r="DWB118" s="364"/>
      <c r="DWC118" s="364"/>
      <c r="DWD118" s="364"/>
      <c r="DWE118" s="364"/>
      <c r="DWF118" s="364"/>
      <c r="DWG118" s="364"/>
      <c r="DWH118" s="364"/>
      <c r="DWI118" s="364"/>
      <c r="DWJ118" s="364"/>
      <c r="DWK118" s="364"/>
      <c r="DWL118" s="364"/>
      <c r="DWM118" s="364"/>
      <c r="DWN118" s="364"/>
      <c r="DWO118" s="364"/>
      <c r="DWP118" s="364"/>
      <c r="DWQ118" s="364"/>
      <c r="DWR118" s="364"/>
      <c r="DWS118" s="364"/>
      <c r="DWT118" s="364"/>
      <c r="DWU118" s="364"/>
      <c r="DWV118" s="364"/>
      <c r="DWW118" s="364"/>
      <c r="DWX118" s="364"/>
      <c r="DWY118" s="364"/>
      <c r="DWZ118" s="364"/>
      <c r="DXA118" s="364"/>
      <c r="DXB118" s="364"/>
      <c r="DXC118" s="364"/>
      <c r="DXD118" s="364"/>
      <c r="DXE118" s="364"/>
      <c r="DXF118" s="364"/>
      <c r="DXG118" s="364"/>
      <c r="DXH118" s="364"/>
      <c r="DXI118" s="364"/>
      <c r="DXJ118" s="364"/>
      <c r="DXK118" s="364"/>
      <c r="DXL118" s="364"/>
      <c r="DXM118" s="364"/>
      <c r="DXN118" s="364"/>
      <c r="DXO118" s="364"/>
      <c r="DXP118" s="364"/>
      <c r="DXQ118" s="364"/>
      <c r="DXR118" s="364"/>
      <c r="DXS118" s="364"/>
      <c r="DXT118" s="364"/>
      <c r="DXU118" s="364"/>
      <c r="DXV118" s="364"/>
      <c r="DXW118" s="364"/>
      <c r="DXX118" s="364"/>
      <c r="DXY118" s="364"/>
      <c r="DXZ118" s="364"/>
      <c r="DYA118" s="364"/>
      <c r="DYB118" s="364"/>
      <c r="DYC118" s="364"/>
      <c r="DYD118" s="364"/>
      <c r="DYE118" s="364"/>
      <c r="DYF118" s="364"/>
      <c r="DYG118" s="364"/>
      <c r="DYH118" s="364"/>
      <c r="DYI118" s="364"/>
      <c r="DYJ118" s="364"/>
      <c r="DYK118" s="364"/>
      <c r="DYL118" s="364"/>
      <c r="DYM118" s="364"/>
      <c r="DYN118" s="364"/>
      <c r="DYO118" s="364"/>
      <c r="DYP118" s="364"/>
      <c r="DYQ118" s="364"/>
      <c r="DYR118" s="364"/>
      <c r="DYS118" s="364"/>
      <c r="DYT118" s="364"/>
      <c r="DYU118" s="364"/>
      <c r="DYV118" s="364"/>
      <c r="DYW118" s="364"/>
      <c r="DYX118" s="364"/>
      <c r="DYY118" s="364"/>
      <c r="DYZ118" s="364"/>
      <c r="DZA118" s="364"/>
      <c r="DZB118" s="364"/>
      <c r="DZC118" s="364"/>
      <c r="DZD118" s="364"/>
      <c r="DZE118" s="364"/>
      <c r="DZF118" s="364"/>
      <c r="DZG118" s="364"/>
      <c r="DZH118" s="364"/>
      <c r="DZI118" s="364"/>
      <c r="DZJ118" s="364"/>
      <c r="DZK118" s="364"/>
      <c r="DZL118" s="364"/>
      <c r="DZM118" s="364"/>
      <c r="DZN118" s="364"/>
      <c r="DZO118" s="364"/>
      <c r="DZP118" s="364"/>
      <c r="DZQ118" s="364"/>
      <c r="DZR118" s="364"/>
      <c r="DZS118" s="364"/>
      <c r="DZT118" s="364"/>
      <c r="DZU118" s="364"/>
      <c r="DZV118" s="364"/>
      <c r="DZW118" s="364"/>
      <c r="DZX118" s="364"/>
      <c r="DZY118" s="364"/>
      <c r="DZZ118" s="364"/>
      <c r="EAA118" s="364"/>
      <c r="EAB118" s="364"/>
      <c r="EAC118" s="364"/>
      <c r="EAD118" s="364"/>
      <c r="EAE118" s="364"/>
      <c r="EAF118" s="364"/>
      <c r="EAG118" s="364"/>
      <c r="EAH118" s="364"/>
      <c r="EAI118" s="364"/>
      <c r="EAJ118" s="364"/>
      <c r="EAK118" s="364"/>
      <c r="EAL118" s="364"/>
      <c r="EAM118" s="364"/>
      <c r="EAN118" s="364"/>
      <c r="EAO118" s="364"/>
      <c r="EAP118" s="364"/>
      <c r="EAQ118" s="364"/>
      <c r="EAR118" s="364"/>
      <c r="EAS118" s="364"/>
      <c r="EAT118" s="364"/>
      <c r="EAU118" s="364"/>
      <c r="EAV118" s="364"/>
      <c r="EAW118" s="364"/>
      <c r="EAX118" s="364"/>
      <c r="EAY118" s="364"/>
      <c r="EAZ118" s="364"/>
      <c r="EBA118" s="364"/>
      <c r="EBB118" s="364"/>
      <c r="EBC118" s="364"/>
      <c r="EBD118" s="364"/>
      <c r="EBE118" s="364"/>
      <c r="EBF118" s="364"/>
      <c r="EBG118" s="364"/>
      <c r="EBH118" s="364"/>
      <c r="EBI118" s="364"/>
      <c r="EBJ118" s="364"/>
      <c r="EBK118" s="364"/>
      <c r="EBL118" s="364"/>
      <c r="EBM118" s="364"/>
      <c r="EBN118" s="364"/>
      <c r="EBO118" s="364"/>
      <c r="EBP118" s="364"/>
      <c r="EBQ118" s="364"/>
      <c r="EBR118" s="364"/>
      <c r="EBS118" s="364"/>
      <c r="EBT118" s="364"/>
      <c r="EBU118" s="364"/>
      <c r="EBV118" s="364"/>
      <c r="EBW118" s="364"/>
      <c r="EBX118" s="364"/>
      <c r="EBY118" s="364"/>
      <c r="EBZ118" s="364"/>
      <c r="ECA118" s="364"/>
      <c r="ECB118" s="364"/>
      <c r="ECC118" s="364"/>
      <c r="ECD118" s="364"/>
      <c r="ECE118" s="364"/>
      <c r="ECF118" s="364"/>
      <c r="ECG118" s="364"/>
      <c r="ECH118" s="364"/>
      <c r="ECI118" s="364"/>
      <c r="ECJ118" s="364"/>
      <c r="ECK118" s="364"/>
      <c r="ECL118" s="364"/>
      <c r="ECM118" s="364"/>
      <c r="ECN118" s="364"/>
      <c r="ECO118" s="364"/>
      <c r="ECP118" s="364"/>
      <c r="ECQ118" s="364"/>
      <c r="ECR118" s="364"/>
      <c r="ECS118" s="364"/>
      <c r="ECT118" s="364"/>
      <c r="ECU118" s="364"/>
      <c r="ECV118" s="364"/>
      <c r="ECW118" s="364"/>
      <c r="ECX118" s="364"/>
      <c r="ECY118" s="364"/>
      <c r="ECZ118" s="364"/>
      <c r="EDA118" s="364"/>
      <c r="EDB118" s="364"/>
      <c r="EDC118" s="364"/>
      <c r="EDD118" s="364"/>
      <c r="EDE118" s="364"/>
      <c r="EDF118" s="364"/>
      <c r="EDG118" s="364"/>
      <c r="EDH118" s="364"/>
      <c r="EDI118" s="364"/>
      <c r="EDJ118" s="364"/>
      <c r="EDK118" s="364"/>
      <c r="EDL118" s="364"/>
      <c r="EDM118" s="364"/>
      <c r="EDN118" s="364"/>
      <c r="EDO118" s="364"/>
      <c r="EDP118" s="364"/>
      <c r="EDQ118" s="364"/>
      <c r="EDR118" s="364"/>
      <c r="EDS118" s="364"/>
      <c r="EDT118" s="364"/>
      <c r="EDU118" s="364"/>
      <c r="EDV118" s="364"/>
      <c r="EDW118" s="364"/>
      <c r="EDX118" s="364"/>
      <c r="EDY118" s="364"/>
      <c r="EDZ118" s="364"/>
      <c r="EEA118" s="364"/>
      <c r="EEB118" s="364"/>
      <c r="EEC118" s="364"/>
      <c r="EED118" s="364"/>
      <c r="EEE118" s="364"/>
      <c r="EEF118" s="364"/>
      <c r="EEG118" s="364"/>
      <c r="EEH118" s="364"/>
      <c r="EEI118" s="364"/>
      <c r="EEJ118" s="364"/>
      <c r="EEK118" s="364"/>
      <c r="EEL118" s="364"/>
      <c r="EEM118" s="364"/>
      <c r="EEN118" s="364"/>
      <c r="EEO118" s="364"/>
      <c r="EEP118" s="364"/>
      <c r="EEQ118" s="364"/>
      <c r="EER118" s="364"/>
      <c r="EES118" s="364"/>
      <c r="EET118" s="364"/>
      <c r="EEU118" s="364"/>
      <c r="EEV118" s="364"/>
      <c r="EEW118" s="364"/>
      <c r="EEX118" s="364"/>
      <c r="EEY118" s="364"/>
      <c r="EEZ118" s="364"/>
      <c r="EFA118" s="364"/>
      <c r="EFB118" s="364"/>
      <c r="EFC118" s="364"/>
      <c r="EFD118" s="364"/>
      <c r="EFE118" s="364"/>
      <c r="EFF118" s="364"/>
      <c r="EFG118" s="364"/>
      <c r="EFH118" s="364"/>
      <c r="EFI118" s="364"/>
      <c r="EFJ118" s="364"/>
      <c r="EFK118" s="364"/>
      <c r="EFL118" s="364"/>
      <c r="EFM118" s="364"/>
      <c r="EFN118" s="364"/>
      <c r="EFO118" s="364"/>
      <c r="EFP118" s="364"/>
      <c r="EFQ118" s="364"/>
      <c r="EFR118" s="364"/>
      <c r="EFS118" s="364"/>
      <c r="EFT118" s="364"/>
      <c r="EFU118" s="364"/>
      <c r="EFV118" s="364"/>
      <c r="EFW118" s="364"/>
      <c r="EFX118" s="364"/>
      <c r="EFY118" s="364"/>
      <c r="EFZ118" s="364"/>
      <c r="EGA118" s="364"/>
      <c r="EGB118" s="364"/>
      <c r="EGC118" s="364"/>
      <c r="EGD118" s="364"/>
      <c r="EGE118" s="364"/>
      <c r="EGF118" s="364"/>
      <c r="EGG118" s="364"/>
      <c r="EGH118" s="364"/>
      <c r="EGI118" s="364"/>
      <c r="EGJ118" s="364"/>
      <c r="EGK118" s="364"/>
      <c r="EGL118" s="364"/>
      <c r="EGM118" s="364"/>
      <c r="EGN118" s="364"/>
      <c r="EGO118" s="364"/>
      <c r="EGP118" s="364"/>
      <c r="EGQ118" s="364"/>
      <c r="EGR118" s="364"/>
      <c r="EGS118" s="364"/>
      <c r="EGT118" s="364"/>
      <c r="EGU118" s="364"/>
      <c r="EGV118" s="364"/>
      <c r="EGW118" s="364"/>
      <c r="EGX118" s="364"/>
      <c r="EGY118" s="364"/>
      <c r="EGZ118" s="364"/>
      <c r="EHA118" s="364"/>
      <c r="EHB118" s="364"/>
      <c r="EHC118" s="364"/>
      <c r="EHD118" s="364"/>
      <c r="EHE118" s="364"/>
      <c r="EHF118" s="364"/>
      <c r="EHG118" s="364"/>
      <c r="EHH118" s="364"/>
      <c r="EHI118" s="364"/>
      <c r="EHJ118" s="364"/>
      <c r="EHK118" s="364"/>
      <c r="EHL118" s="364"/>
      <c r="EHM118" s="364"/>
      <c r="EHN118" s="364"/>
      <c r="EHO118" s="364"/>
      <c r="EHP118" s="364"/>
      <c r="EHQ118" s="364"/>
      <c r="EHR118" s="364"/>
      <c r="EHS118" s="364"/>
      <c r="EHT118" s="364"/>
      <c r="EHU118" s="364"/>
      <c r="EHV118" s="364"/>
      <c r="EHW118" s="364"/>
      <c r="EHX118" s="364"/>
      <c r="EHY118" s="364"/>
      <c r="EHZ118" s="364"/>
      <c r="EIA118" s="364"/>
      <c r="EIB118" s="364"/>
      <c r="EIC118" s="364"/>
      <c r="EID118" s="364"/>
      <c r="EIE118" s="364"/>
      <c r="EIF118" s="364"/>
      <c r="EIG118" s="364"/>
      <c r="EIH118" s="364"/>
      <c r="EII118" s="364"/>
      <c r="EIJ118" s="364"/>
      <c r="EIK118" s="364"/>
      <c r="EIL118" s="364"/>
      <c r="EIM118" s="364"/>
      <c r="EIN118" s="364"/>
      <c r="EIO118" s="364"/>
      <c r="EIP118" s="364"/>
      <c r="EIQ118" s="364"/>
      <c r="EIR118" s="364"/>
      <c r="EIS118" s="364"/>
      <c r="EIT118" s="364"/>
      <c r="EIU118" s="364"/>
      <c r="EIV118" s="364"/>
      <c r="EIW118" s="364"/>
      <c r="EIX118" s="364"/>
      <c r="EIY118" s="364"/>
      <c r="EIZ118" s="364"/>
      <c r="EJA118" s="364"/>
      <c r="EJB118" s="364"/>
      <c r="EJC118" s="364"/>
      <c r="EJD118" s="364"/>
      <c r="EJE118" s="364"/>
      <c r="EJF118" s="364"/>
      <c r="EJG118" s="364"/>
      <c r="EJH118" s="364"/>
      <c r="EJI118" s="364"/>
      <c r="EJJ118" s="364"/>
      <c r="EJK118" s="364"/>
      <c r="EJL118" s="364"/>
      <c r="EJM118" s="364"/>
      <c r="EJN118" s="364"/>
      <c r="EJO118" s="364"/>
      <c r="EJP118" s="364"/>
      <c r="EJQ118" s="364"/>
      <c r="EJR118" s="364"/>
      <c r="EJS118" s="364"/>
      <c r="EJT118" s="364"/>
      <c r="EJU118" s="364"/>
      <c r="EJV118" s="364"/>
      <c r="EJW118" s="364"/>
      <c r="EJX118" s="364"/>
      <c r="EJY118" s="364"/>
      <c r="EJZ118" s="364"/>
      <c r="EKA118" s="364"/>
      <c r="EKB118" s="364"/>
      <c r="EKC118" s="364"/>
      <c r="EKD118" s="364"/>
      <c r="EKE118" s="364"/>
      <c r="EKF118" s="364"/>
      <c r="EKG118" s="364"/>
      <c r="EKH118" s="364"/>
      <c r="EKI118" s="364"/>
      <c r="EKJ118" s="364"/>
      <c r="EKK118" s="364"/>
      <c r="EKL118" s="364"/>
      <c r="EKM118" s="364"/>
      <c r="EKN118" s="364"/>
      <c r="EKO118" s="364"/>
      <c r="EKP118" s="364"/>
      <c r="EKQ118" s="364"/>
      <c r="EKR118" s="364"/>
      <c r="EKS118" s="364"/>
      <c r="EKT118" s="364"/>
      <c r="EKU118" s="364"/>
      <c r="EKV118" s="364"/>
      <c r="EKW118" s="364"/>
      <c r="EKX118" s="364"/>
      <c r="EKY118" s="364"/>
      <c r="EKZ118" s="364"/>
      <c r="ELA118" s="364"/>
      <c r="ELB118" s="364"/>
      <c r="ELC118" s="364"/>
      <c r="ELD118" s="364"/>
      <c r="ELE118" s="364"/>
      <c r="ELF118" s="364"/>
      <c r="ELG118" s="364"/>
      <c r="ELH118" s="364"/>
      <c r="ELI118" s="364"/>
      <c r="ELJ118" s="364"/>
      <c r="ELK118" s="364"/>
      <c r="ELL118" s="364"/>
      <c r="ELM118" s="364"/>
      <c r="ELN118" s="364"/>
      <c r="ELO118" s="364"/>
      <c r="ELP118" s="364"/>
      <c r="ELQ118" s="364"/>
      <c r="ELR118" s="364"/>
      <c r="ELS118" s="364"/>
      <c r="ELT118" s="364"/>
      <c r="ELU118" s="364"/>
      <c r="ELV118" s="364"/>
      <c r="ELW118" s="364"/>
      <c r="ELX118" s="364"/>
      <c r="ELY118" s="364"/>
      <c r="ELZ118" s="364"/>
      <c r="EMA118" s="364"/>
      <c r="EMB118" s="364"/>
      <c r="EMC118" s="364"/>
      <c r="EMD118" s="364"/>
      <c r="EME118" s="364"/>
      <c r="EMF118" s="364"/>
      <c r="EMG118" s="364"/>
      <c r="EMH118" s="364"/>
      <c r="EMI118" s="364"/>
      <c r="EMJ118" s="364"/>
      <c r="EMK118" s="364"/>
      <c r="EML118" s="364"/>
      <c r="EMM118" s="364"/>
      <c r="EMN118" s="364"/>
      <c r="EMO118" s="364"/>
      <c r="EMP118" s="364"/>
      <c r="EMQ118" s="364"/>
      <c r="EMR118" s="364"/>
      <c r="EMS118" s="364"/>
      <c r="EMT118" s="364"/>
      <c r="EMU118" s="364"/>
      <c r="EMV118" s="364"/>
      <c r="EMW118" s="364"/>
      <c r="EMX118" s="364"/>
      <c r="EMY118" s="364"/>
      <c r="EMZ118" s="364"/>
      <c r="ENA118" s="364"/>
      <c r="ENB118" s="364"/>
      <c r="ENC118" s="364"/>
      <c r="END118" s="364"/>
      <c r="ENE118" s="364"/>
      <c r="ENF118" s="364"/>
      <c r="ENG118" s="364"/>
      <c r="ENH118" s="364"/>
      <c r="ENI118" s="364"/>
      <c r="ENJ118" s="364"/>
      <c r="ENK118" s="364"/>
      <c r="ENL118" s="364"/>
      <c r="ENM118" s="364"/>
      <c r="ENN118" s="364"/>
      <c r="ENO118" s="364"/>
      <c r="ENP118" s="364"/>
      <c r="ENQ118" s="364"/>
      <c r="ENR118" s="364"/>
      <c r="ENS118" s="364"/>
      <c r="ENT118" s="364"/>
      <c r="ENU118" s="364"/>
      <c r="ENV118" s="364"/>
      <c r="ENW118" s="364"/>
      <c r="ENX118" s="364"/>
      <c r="ENY118" s="364"/>
      <c r="ENZ118" s="364"/>
      <c r="EOA118" s="364"/>
      <c r="EOB118" s="364"/>
      <c r="EOC118" s="364"/>
      <c r="EOD118" s="364"/>
      <c r="EOE118" s="364"/>
      <c r="EOF118" s="364"/>
      <c r="EOG118" s="364"/>
      <c r="EOH118" s="364"/>
      <c r="EOI118" s="364"/>
      <c r="EOJ118" s="364"/>
      <c r="EOK118" s="364"/>
      <c r="EOL118" s="364"/>
      <c r="EOM118" s="364"/>
      <c r="EON118" s="364"/>
      <c r="EOO118" s="364"/>
      <c r="EOP118" s="364"/>
      <c r="EOQ118" s="364"/>
      <c r="EOR118" s="364"/>
      <c r="EOS118" s="364"/>
      <c r="EOT118" s="364"/>
      <c r="EOU118" s="364"/>
      <c r="EOV118" s="364"/>
      <c r="EOW118" s="364"/>
      <c r="EOX118" s="364"/>
      <c r="EOY118" s="364"/>
      <c r="EOZ118" s="364"/>
      <c r="EPA118" s="364"/>
      <c r="EPB118" s="364"/>
      <c r="EPC118" s="364"/>
      <c r="EPD118" s="364"/>
      <c r="EPE118" s="364"/>
      <c r="EPF118" s="364"/>
      <c r="EPG118" s="364"/>
      <c r="EPH118" s="364"/>
      <c r="EPI118" s="364"/>
      <c r="EPJ118" s="364"/>
      <c r="EPK118" s="364"/>
      <c r="EPL118" s="364"/>
      <c r="EPM118" s="364"/>
      <c r="EPN118" s="364"/>
      <c r="EPO118" s="364"/>
      <c r="EPP118" s="364"/>
      <c r="EPQ118" s="364"/>
      <c r="EPR118" s="364"/>
      <c r="EPS118" s="364"/>
      <c r="EPT118" s="364"/>
      <c r="EPU118" s="364"/>
      <c r="EPV118" s="364"/>
      <c r="EPW118" s="364"/>
      <c r="EPX118" s="364"/>
      <c r="EPY118" s="364"/>
      <c r="EPZ118" s="364"/>
      <c r="EQA118" s="364"/>
      <c r="EQB118" s="364"/>
      <c r="EQC118" s="364"/>
      <c r="EQD118" s="364"/>
      <c r="EQE118" s="364"/>
      <c r="EQF118" s="364"/>
      <c r="EQG118" s="364"/>
      <c r="EQH118" s="364"/>
      <c r="EQI118" s="364"/>
      <c r="EQJ118" s="364"/>
      <c r="EQK118" s="364"/>
      <c r="EQL118" s="364"/>
      <c r="EQM118" s="364"/>
      <c r="EQN118" s="364"/>
      <c r="EQO118" s="364"/>
      <c r="EQP118" s="364"/>
      <c r="EQQ118" s="364"/>
      <c r="EQR118" s="364"/>
      <c r="EQS118" s="364"/>
      <c r="EQT118" s="364"/>
      <c r="EQU118" s="364"/>
      <c r="EQV118" s="364"/>
      <c r="EQW118" s="364"/>
      <c r="EQX118" s="364"/>
      <c r="EQY118" s="364"/>
      <c r="EQZ118" s="364"/>
      <c r="ERA118" s="364"/>
      <c r="ERB118" s="364"/>
      <c r="ERC118" s="364"/>
      <c r="ERD118" s="364"/>
      <c r="ERE118" s="364"/>
      <c r="ERF118" s="364"/>
      <c r="ERG118" s="364"/>
      <c r="ERH118" s="364"/>
      <c r="ERI118" s="364"/>
      <c r="ERJ118" s="364"/>
      <c r="ERK118" s="364"/>
      <c r="ERL118" s="364"/>
      <c r="ERM118" s="364"/>
      <c r="ERN118" s="364"/>
      <c r="ERO118" s="364"/>
      <c r="ERP118" s="364"/>
      <c r="ERQ118" s="364"/>
      <c r="ERR118" s="364"/>
      <c r="ERS118" s="364"/>
      <c r="ERT118" s="364"/>
      <c r="ERU118" s="364"/>
      <c r="ERV118" s="364"/>
      <c r="ERW118" s="364"/>
      <c r="ERX118" s="364"/>
      <c r="ERY118" s="364"/>
      <c r="ERZ118" s="364"/>
      <c r="ESA118" s="364"/>
      <c r="ESB118" s="364"/>
      <c r="ESC118" s="364"/>
      <c r="ESD118" s="364"/>
      <c r="ESE118" s="364"/>
      <c r="ESF118" s="364"/>
      <c r="ESG118" s="364"/>
      <c r="ESH118" s="364"/>
      <c r="ESI118" s="364"/>
      <c r="ESJ118" s="364"/>
      <c r="ESK118" s="364"/>
      <c r="ESL118" s="364"/>
      <c r="ESM118" s="364"/>
      <c r="ESN118" s="364"/>
      <c r="ESO118" s="364"/>
      <c r="ESP118" s="364"/>
      <c r="ESQ118" s="364"/>
      <c r="ESR118" s="364"/>
      <c r="ESS118" s="364"/>
      <c r="EST118" s="364"/>
      <c r="ESU118" s="364"/>
      <c r="ESV118" s="364"/>
      <c r="ESW118" s="364"/>
      <c r="ESX118" s="364"/>
      <c r="ESY118" s="364"/>
      <c r="ESZ118" s="364"/>
      <c r="ETA118" s="364"/>
      <c r="ETB118" s="364"/>
      <c r="ETC118" s="364"/>
      <c r="ETD118" s="364"/>
      <c r="ETE118" s="364"/>
      <c r="ETF118" s="364"/>
      <c r="ETG118" s="364"/>
      <c r="ETH118" s="364"/>
      <c r="ETI118" s="364"/>
      <c r="ETJ118" s="364"/>
      <c r="ETK118" s="364"/>
      <c r="ETL118" s="364"/>
      <c r="ETM118" s="364"/>
      <c r="ETN118" s="364"/>
      <c r="ETO118" s="364"/>
      <c r="ETP118" s="364"/>
      <c r="ETQ118" s="364"/>
      <c r="ETR118" s="364"/>
      <c r="ETS118" s="364"/>
      <c r="ETT118" s="364"/>
      <c r="ETU118" s="364"/>
      <c r="ETV118" s="364"/>
      <c r="ETW118" s="364"/>
      <c r="ETX118" s="364"/>
      <c r="ETY118" s="364"/>
      <c r="ETZ118" s="364"/>
      <c r="EUA118" s="364"/>
      <c r="EUB118" s="364"/>
      <c r="EUC118" s="364"/>
      <c r="EUD118" s="364"/>
      <c r="EUE118" s="364"/>
      <c r="EUF118" s="364"/>
      <c r="EUG118" s="364"/>
      <c r="EUH118" s="364"/>
      <c r="EUI118" s="364"/>
      <c r="EUJ118" s="364"/>
      <c r="EUK118" s="364"/>
      <c r="EUL118" s="364"/>
      <c r="EUM118" s="364"/>
      <c r="EUN118" s="364"/>
      <c r="EUO118" s="364"/>
      <c r="EUP118" s="364"/>
      <c r="EUQ118" s="364"/>
      <c r="EUR118" s="364"/>
      <c r="EUS118" s="364"/>
      <c r="EUT118" s="364"/>
      <c r="EUU118" s="364"/>
      <c r="EUV118" s="364"/>
      <c r="EUW118" s="364"/>
      <c r="EUX118" s="364"/>
      <c r="EUY118" s="364"/>
      <c r="EUZ118" s="364"/>
      <c r="EVA118" s="364"/>
      <c r="EVB118" s="364"/>
      <c r="EVC118" s="364"/>
      <c r="EVD118" s="364"/>
      <c r="EVE118" s="364"/>
      <c r="EVF118" s="364"/>
      <c r="EVG118" s="364"/>
      <c r="EVH118" s="364"/>
      <c r="EVI118" s="364"/>
      <c r="EVJ118" s="364"/>
      <c r="EVK118" s="364"/>
      <c r="EVL118" s="364"/>
      <c r="EVM118" s="364"/>
      <c r="EVN118" s="364"/>
      <c r="EVO118" s="364"/>
      <c r="EVP118" s="364"/>
      <c r="EVQ118" s="364"/>
      <c r="EVR118" s="364"/>
      <c r="EVS118" s="364"/>
      <c r="EVT118" s="364"/>
      <c r="EVU118" s="364"/>
      <c r="EVV118" s="364"/>
      <c r="EVW118" s="364"/>
      <c r="EVX118" s="364"/>
      <c r="EVY118" s="364"/>
      <c r="EVZ118" s="364"/>
      <c r="EWA118" s="364"/>
      <c r="EWB118" s="364"/>
      <c r="EWC118" s="364"/>
      <c r="EWD118" s="364"/>
      <c r="EWE118" s="364"/>
      <c r="EWF118" s="364"/>
      <c r="EWG118" s="364"/>
      <c r="EWH118" s="364"/>
      <c r="EWI118" s="364"/>
      <c r="EWJ118" s="364"/>
      <c r="EWK118" s="364"/>
      <c r="EWL118" s="364"/>
      <c r="EWM118" s="364"/>
      <c r="EWN118" s="364"/>
      <c r="EWO118" s="364"/>
      <c r="EWP118" s="364"/>
      <c r="EWQ118" s="364"/>
      <c r="EWR118" s="364"/>
      <c r="EWS118" s="364"/>
      <c r="EWT118" s="364"/>
      <c r="EWU118" s="364"/>
      <c r="EWV118" s="364"/>
      <c r="EWW118" s="364"/>
      <c r="EWX118" s="364"/>
      <c r="EWY118" s="364"/>
      <c r="EWZ118" s="364"/>
      <c r="EXA118" s="364"/>
      <c r="EXB118" s="364"/>
      <c r="EXC118" s="364"/>
      <c r="EXD118" s="364"/>
      <c r="EXE118" s="364"/>
      <c r="EXF118" s="364"/>
      <c r="EXG118" s="364"/>
      <c r="EXH118" s="364"/>
      <c r="EXI118" s="364"/>
      <c r="EXJ118" s="364"/>
      <c r="EXK118" s="364"/>
      <c r="EXL118" s="364"/>
      <c r="EXM118" s="364"/>
      <c r="EXN118" s="364"/>
      <c r="EXO118" s="364"/>
      <c r="EXP118" s="364"/>
      <c r="EXQ118" s="364"/>
      <c r="EXR118" s="364"/>
      <c r="EXS118" s="364"/>
      <c r="EXT118" s="364"/>
      <c r="EXU118" s="364"/>
      <c r="EXV118" s="364"/>
      <c r="EXW118" s="364"/>
      <c r="EXX118" s="364"/>
      <c r="EXY118" s="364"/>
      <c r="EXZ118" s="364"/>
      <c r="EYA118" s="364"/>
      <c r="EYB118" s="364"/>
      <c r="EYC118" s="364"/>
      <c r="EYD118" s="364"/>
      <c r="EYE118" s="364"/>
      <c r="EYF118" s="364"/>
      <c r="EYG118" s="364"/>
      <c r="EYH118" s="364"/>
      <c r="EYI118" s="364"/>
      <c r="EYJ118" s="364"/>
      <c r="EYK118" s="364"/>
      <c r="EYL118" s="364"/>
      <c r="EYM118" s="364"/>
      <c r="EYN118" s="364"/>
      <c r="EYO118" s="364"/>
      <c r="EYP118" s="364"/>
      <c r="EYQ118" s="364"/>
      <c r="EYR118" s="364"/>
      <c r="EYS118" s="364"/>
      <c r="EYT118" s="364"/>
      <c r="EYU118" s="364"/>
      <c r="EYV118" s="364"/>
      <c r="EYW118" s="364"/>
      <c r="EYX118" s="364"/>
      <c r="EYY118" s="364"/>
      <c r="EYZ118" s="364"/>
      <c r="EZA118" s="364"/>
      <c r="EZB118" s="364"/>
      <c r="EZC118" s="364"/>
      <c r="EZD118" s="364"/>
      <c r="EZE118" s="364"/>
      <c r="EZF118" s="364"/>
      <c r="EZG118" s="364"/>
      <c r="EZH118" s="364"/>
      <c r="EZI118" s="364"/>
      <c r="EZJ118" s="364"/>
      <c r="EZK118" s="364"/>
      <c r="EZL118" s="364"/>
      <c r="EZM118" s="364"/>
      <c r="EZN118" s="364"/>
      <c r="EZO118" s="364"/>
      <c r="EZP118" s="364"/>
      <c r="EZQ118" s="364"/>
      <c r="EZR118" s="364"/>
      <c r="EZS118" s="364"/>
      <c r="EZT118" s="364"/>
      <c r="EZU118" s="364"/>
      <c r="EZV118" s="364"/>
      <c r="EZW118" s="364"/>
      <c r="EZX118" s="364"/>
      <c r="EZY118" s="364"/>
      <c r="EZZ118" s="364"/>
      <c r="FAA118" s="364"/>
      <c r="FAB118" s="364"/>
      <c r="FAC118" s="364"/>
      <c r="FAD118" s="364"/>
      <c r="FAE118" s="364"/>
      <c r="FAF118" s="364"/>
      <c r="FAG118" s="364"/>
      <c r="FAH118" s="364"/>
      <c r="FAI118" s="364"/>
      <c r="FAJ118" s="364"/>
      <c r="FAK118" s="364"/>
      <c r="FAL118" s="364"/>
      <c r="FAM118" s="364"/>
      <c r="FAN118" s="364"/>
      <c r="FAO118" s="364"/>
      <c r="FAP118" s="364"/>
      <c r="FAQ118" s="364"/>
      <c r="FAR118" s="364"/>
      <c r="FAS118" s="364"/>
      <c r="FAT118" s="364"/>
      <c r="FAU118" s="364"/>
      <c r="FAV118" s="364"/>
      <c r="FAW118" s="364"/>
      <c r="FAX118" s="364"/>
      <c r="FAY118" s="364"/>
      <c r="FAZ118" s="364"/>
      <c r="FBA118" s="364"/>
      <c r="FBB118" s="364"/>
      <c r="FBC118" s="364"/>
      <c r="FBD118" s="364"/>
      <c r="FBE118" s="364"/>
      <c r="FBF118" s="364"/>
      <c r="FBG118" s="364"/>
      <c r="FBH118" s="364"/>
      <c r="FBI118" s="364"/>
      <c r="FBJ118" s="364"/>
      <c r="FBK118" s="364"/>
      <c r="FBL118" s="364"/>
      <c r="FBM118" s="364"/>
      <c r="FBN118" s="364"/>
      <c r="FBO118" s="364"/>
      <c r="FBP118" s="364"/>
      <c r="FBQ118" s="364"/>
      <c r="FBR118" s="364"/>
      <c r="FBS118" s="364"/>
      <c r="FBT118" s="364"/>
      <c r="FBU118" s="364"/>
      <c r="FBV118" s="364"/>
      <c r="FBW118" s="364"/>
      <c r="FBX118" s="364"/>
      <c r="FBY118" s="364"/>
      <c r="FBZ118" s="364"/>
      <c r="FCA118" s="364"/>
      <c r="FCB118" s="364"/>
      <c r="FCC118" s="364"/>
      <c r="FCD118" s="364"/>
      <c r="FCE118" s="364"/>
      <c r="FCF118" s="364"/>
      <c r="FCG118" s="364"/>
      <c r="FCH118" s="364"/>
      <c r="FCI118" s="364"/>
      <c r="FCJ118" s="364"/>
      <c r="FCK118" s="364"/>
      <c r="FCL118" s="364"/>
      <c r="FCM118" s="364"/>
      <c r="FCN118" s="364"/>
      <c r="FCO118" s="364"/>
      <c r="FCP118" s="364"/>
      <c r="FCQ118" s="364"/>
      <c r="FCR118" s="364"/>
      <c r="FCS118" s="364"/>
      <c r="FCT118" s="364"/>
      <c r="FCU118" s="364"/>
      <c r="FCV118" s="364"/>
      <c r="FCW118" s="364"/>
      <c r="FCX118" s="364"/>
      <c r="FCY118" s="364"/>
      <c r="FCZ118" s="364"/>
      <c r="FDA118" s="364"/>
      <c r="FDB118" s="364"/>
      <c r="FDC118" s="364"/>
      <c r="FDD118" s="364"/>
      <c r="FDE118" s="364"/>
      <c r="FDF118" s="364"/>
      <c r="FDG118" s="364"/>
      <c r="FDH118" s="364"/>
      <c r="FDI118" s="364"/>
      <c r="FDJ118" s="364"/>
      <c r="FDK118" s="364"/>
      <c r="FDL118" s="364"/>
      <c r="FDM118" s="364"/>
      <c r="FDN118" s="364"/>
      <c r="FDO118" s="364"/>
      <c r="FDP118" s="364"/>
      <c r="FDQ118" s="364"/>
      <c r="FDR118" s="364"/>
      <c r="FDS118" s="364"/>
      <c r="FDT118" s="364"/>
      <c r="FDU118" s="364"/>
      <c r="FDV118" s="364"/>
      <c r="FDW118" s="364"/>
      <c r="FDX118" s="364"/>
      <c r="FDY118" s="364"/>
      <c r="FDZ118" s="364"/>
      <c r="FEA118" s="364"/>
      <c r="FEB118" s="364"/>
      <c r="FEC118" s="364"/>
      <c r="FED118" s="364"/>
      <c r="FEE118" s="364"/>
      <c r="FEF118" s="364"/>
      <c r="FEG118" s="364"/>
      <c r="FEH118" s="364"/>
      <c r="FEI118" s="364"/>
      <c r="FEJ118" s="364"/>
      <c r="FEK118" s="364"/>
      <c r="FEL118" s="364"/>
      <c r="FEM118" s="364"/>
      <c r="FEN118" s="364"/>
      <c r="FEO118" s="364"/>
      <c r="FEP118" s="364"/>
      <c r="FEQ118" s="364"/>
      <c r="FER118" s="364"/>
      <c r="FES118" s="364"/>
      <c r="FET118" s="364"/>
      <c r="FEU118" s="364"/>
      <c r="FEV118" s="364"/>
      <c r="FEW118" s="364"/>
      <c r="FEX118" s="364"/>
      <c r="FEY118" s="364"/>
      <c r="FEZ118" s="364"/>
      <c r="FFA118" s="364"/>
      <c r="FFB118" s="364"/>
      <c r="FFC118" s="364"/>
      <c r="FFD118" s="364"/>
      <c r="FFE118" s="364"/>
      <c r="FFF118" s="364"/>
      <c r="FFG118" s="364"/>
      <c r="FFH118" s="364"/>
      <c r="FFI118" s="364"/>
      <c r="FFJ118" s="364"/>
      <c r="FFK118" s="364"/>
      <c r="FFL118" s="364"/>
      <c r="FFM118" s="364"/>
      <c r="FFN118" s="364"/>
      <c r="FFO118" s="364"/>
      <c r="FFP118" s="364"/>
      <c r="FFQ118" s="364"/>
      <c r="FFR118" s="364"/>
      <c r="FFS118" s="364"/>
      <c r="FFT118" s="364"/>
      <c r="FFU118" s="364"/>
      <c r="FFV118" s="364"/>
      <c r="FFW118" s="364"/>
      <c r="FFX118" s="364"/>
      <c r="FFY118" s="364"/>
      <c r="FFZ118" s="364"/>
      <c r="FGA118" s="364"/>
      <c r="FGB118" s="364"/>
      <c r="FGC118" s="364"/>
      <c r="FGD118" s="364"/>
      <c r="FGE118" s="364"/>
      <c r="FGF118" s="364"/>
      <c r="FGG118" s="364"/>
      <c r="FGH118" s="364"/>
      <c r="FGI118" s="364"/>
      <c r="FGJ118" s="364"/>
      <c r="FGK118" s="364"/>
      <c r="FGL118" s="364"/>
      <c r="FGM118" s="364"/>
      <c r="FGN118" s="364"/>
      <c r="FGO118" s="364"/>
      <c r="FGP118" s="364"/>
      <c r="FGQ118" s="364"/>
      <c r="FGR118" s="364"/>
      <c r="FGS118" s="364"/>
      <c r="FGT118" s="364"/>
      <c r="FGU118" s="364"/>
      <c r="FGV118" s="364"/>
      <c r="FGW118" s="364"/>
      <c r="FGX118" s="364"/>
      <c r="FGY118" s="364"/>
      <c r="FGZ118" s="364"/>
      <c r="FHA118" s="364"/>
      <c r="FHB118" s="364"/>
      <c r="FHC118" s="364"/>
      <c r="FHD118" s="364"/>
      <c r="FHE118" s="364"/>
      <c r="FHF118" s="364"/>
      <c r="FHG118" s="364"/>
      <c r="FHH118" s="364"/>
      <c r="FHI118" s="364"/>
      <c r="FHJ118" s="364"/>
      <c r="FHK118" s="364"/>
      <c r="FHL118" s="364"/>
      <c r="FHM118" s="364"/>
      <c r="FHN118" s="364"/>
      <c r="FHO118" s="364"/>
      <c r="FHP118" s="364"/>
      <c r="FHQ118" s="364"/>
      <c r="FHR118" s="364"/>
      <c r="FHS118" s="364"/>
      <c r="FHT118" s="364"/>
      <c r="FHU118" s="364"/>
      <c r="FHV118" s="364"/>
      <c r="FHW118" s="364"/>
      <c r="FHX118" s="364"/>
      <c r="FHY118" s="364"/>
      <c r="FHZ118" s="364"/>
      <c r="FIA118" s="364"/>
      <c r="FIB118" s="364"/>
      <c r="FIC118" s="364"/>
      <c r="FID118" s="364"/>
      <c r="FIE118" s="364"/>
      <c r="FIF118" s="364"/>
      <c r="FIG118" s="364"/>
      <c r="FIH118" s="364"/>
      <c r="FII118" s="364"/>
      <c r="FIJ118" s="364"/>
      <c r="FIK118" s="364"/>
      <c r="FIL118" s="364"/>
      <c r="FIM118" s="364"/>
      <c r="FIN118" s="364"/>
      <c r="FIO118" s="364"/>
      <c r="FIP118" s="364"/>
      <c r="FIQ118" s="364"/>
      <c r="FIR118" s="364"/>
      <c r="FIS118" s="364"/>
      <c r="FIT118" s="364"/>
      <c r="FIU118" s="364"/>
      <c r="FIV118" s="364"/>
      <c r="FIW118" s="364"/>
      <c r="FIX118" s="364"/>
      <c r="FIY118" s="364"/>
      <c r="FIZ118" s="364"/>
      <c r="FJA118" s="364"/>
      <c r="FJB118" s="364"/>
      <c r="FJC118" s="364"/>
      <c r="FJD118" s="364"/>
      <c r="FJE118" s="364"/>
      <c r="FJF118" s="364"/>
      <c r="FJG118" s="364"/>
      <c r="FJH118" s="364"/>
      <c r="FJI118" s="364"/>
      <c r="FJJ118" s="364"/>
      <c r="FJK118" s="364"/>
      <c r="FJL118" s="364"/>
      <c r="FJM118" s="364"/>
      <c r="FJN118" s="364"/>
      <c r="FJO118" s="364"/>
      <c r="FJP118" s="364"/>
      <c r="FJQ118" s="364"/>
      <c r="FJR118" s="364"/>
      <c r="FJS118" s="364"/>
      <c r="FJT118" s="364"/>
      <c r="FJU118" s="364"/>
      <c r="FJV118" s="364"/>
      <c r="FJW118" s="364"/>
      <c r="FJX118" s="364"/>
      <c r="FJY118" s="364"/>
      <c r="FJZ118" s="364"/>
      <c r="FKA118" s="364"/>
      <c r="FKB118" s="364"/>
      <c r="FKC118" s="364"/>
      <c r="FKD118" s="364"/>
      <c r="FKE118" s="364"/>
      <c r="FKF118" s="364"/>
      <c r="FKG118" s="364"/>
      <c r="FKH118" s="364"/>
      <c r="FKI118" s="364"/>
      <c r="FKJ118" s="364"/>
      <c r="FKK118" s="364"/>
      <c r="FKL118" s="364"/>
      <c r="FKM118" s="364"/>
      <c r="FKN118" s="364"/>
      <c r="FKO118" s="364"/>
      <c r="FKP118" s="364"/>
      <c r="FKQ118" s="364"/>
      <c r="FKR118" s="364"/>
      <c r="FKS118" s="364"/>
      <c r="FKT118" s="364"/>
      <c r="FKU118" s="364"/>
      <c r="FKV118" s="364"/>
      <c r="FKW118" s="364"/>
      <c r="FKX118" s="364"/>
      <c r="FKY118" s="364"/>
      <c r="FKZ118" s="364"/>
      <c r="FLA118" s="364"/>
      <c r="FLB118" s="364"/>
      <c r="FLC118" s="364"/>
      <c r="FLD118" s="364"/>
      <c r="FLE118" s="364"/>
      <c r="FLF118" s="364"/>
      <c r="FLG118" s="364"/>
      <c r="FLH118" s="364"/>
      <c r="FLI118" s="364"/>
      <c r="FLJ118" s="364"/>
      <c r="FLK118" s="364"/>
      <c r="FLL118" s="364"/>
      <c r="FLM118" s="364"/>
      <c r="FLN118" s="364"/>
      <c r="FLO118" s="364"/>
      <c r="FLP118" s="364"/>
      <c r="FLQ118" s="364"/>
      <c r="FLR118" s="364"/>
      <c r="FLS118" s="364"/>
      <c r="FLT118" s="364"/>
      <c r="FLU118" s="364"/>
      <c r="FLV118" s="364"/>
      <c r="FLW118" s="364"/>
      <c r="FLX118" s="364"/>
      <c r="FLY118" s="364"/>
      <c r="FLZ118" s="364"/>
      <c r="FMA118" s="364"/>
      <c r="FMB118" s="364"/>
      <c r="FMC118" s="364"/>
      <c r="FMD118" s="364"/>
      <c r="FME118" s="364"/>
      <c r="FMF118" s="364"/>
      <c r="FMG118" s="364"/>
      <c r="FMH118" s="364"/>
      <c r="FMI118" s="364"/>
      <c r="FMJ118" s="364"/>
      <c r="FMK118" s="364"/>
      <c r="FML118" s="364"/>
      <c r="FMM118" s="364"/>
      <c r="FMN118" s="364"/>
      <c r="FMO118" s="364"/>
      <c r="FMP118" s="364"/>
      <c r="FMQ118" s="364"/>
      <c r="FMR118" s="364"/>
      <c r="FMS118" s="364"/>
      <c r="FMT118" s="364"/>
      <c r="FMU118" s="364"/>
      <c r="FMV118" s="364"/>
      <c r="FMW118" s="364"/>
      <c r="FMX118" s="364"/>
      <c r="FMY118" s="364"/>
      <c r="FMZ118" s="364"/>
      <c r="FNA118" s="364"/>
      <c r="FNB118" s="364"/>
      <c r="FNC118" s="364"/>
      <c r="FND118" s="364"/>
      <c r="FNE118" s="364"/>
      <c r="FNF118" s="364"/>
      <c r="FNG118" s="364"/>
      <c r="FNH118" s="364"/>
      <c r="FNI118" s="364"/>
      <c r="FNJ118" s="364"/>
      <c r="FNK118" s="364"/>
      <c r="FNL118" s="364"/>
      <c r="FNM118" s="364"/>
      <c r="FNN118" s="364"/>
      <c r="FNO118" s="364"/>
      <c r="FNP118" s="364"/>
      <c r="FNQ118" s="364"/>
      <c r="FNR118" s="364"/>
      <c r="FNS118" s="364"/>
      <c r="FNT118" s="364"/>
      <c r="FNU118" s="364"/>
      <c r="FNV118" s="364"/>
      <c r="FNW118" s="364"/>
      <c r="FNX118" s="364"/>
      <c r="FNY118" s="364"/>
      <c r="FNZ118" s="364"/>
      <c r="FOA118" s="364"/>
      <c r="FOB118" s="364"/>
      <c r="FOC118" s="364"/>
      <c r="FOD118" s="364"/>
      <c r="FOE118" s="364"/>
      <c r="FOF118" s="364"/>
      <c r="FOG118" s="364"/>
      <c r="FOH118" s="364"/>
      <c r="FOI118" s="364"/>
      <c r="FOJ118" s="364"/>
      <c r="FOK118" s="364"/>
      <c r="FOL118" s="364"/>
      <c r="FOM118" s="364"/>
      <c r="FON118" s="364"/>
      <c r="FOO118" s="364"/>
      <c r="FOP118" s="364"/>
      <c r="FOQ118" s="364"/>
      <c r="FOR118" s="364"/>
      <c r="FOS118" s="364"/>
      <c r="FOT118" s="364"/>
      <c r="FOU118" s="364"/>
      <c r="FOV118" s="364"/>
      <c r="FOW118" s="364"/>
      <c r="FOX118" s="364"/>
      <c r="FOY118" s="364"/>
      <c r="FOZ118" s="364"/>
      <c r="FPA118" s="364"/>
      <c r="FPB118" s="364"/>
      <c r="FPC118" s="364"/>
      <c r="FPD118" s="364"/>
      <c r="FPE118" s="364"/>
      <c r="FPF118" s="364"/>
      <c r="FPG118" s="364"/>
      <c r="FPH118" s="364"/>
      <c r="FPI118" s="364"/>
      <c r="FPJ118" s="364"/>
      <c r="FPK118" s="364"/>
      <c r="FPL118" s="364"/>
      <c r="FPM118" s="364"/>
      <c r="FPN118" s="364"/>
      <c r="FPO118" s="364"/>
      <c r="FPP118" s="364"/>
      <c r="FPQ118" s="364"/>
      <c r="FPR118" s="364"/>
      <c r="FPS118" s="364"/>
      <c r="FPT118" s="364"/>
      <c r="FPU118" s="364"/>
      <c r="FPV118" s="364"/>
      <c r="FPW118" s="364"/>
      <c r="FPX118" s="364"/>
      <c r="FPY118" s="364"/>
      <c r="FPZ118" s="364"/>
      <c r="FQA118" s="364"/>
      <c r="FQB118" s="364"/>
      <c r="FQC118" s="364"/>
      <c r="FQD118" s="364"/>
      <c r="FQE118" s="364"/>
      <c r="FQF118" s="364"/>
      <c r="FQG118" s="364"/>
      <c r="FQH118" s="364"/>
      <c r="FQI118" s="364"/>
      <c r="FQJ118" s="364"/>
      <c r="FQK118" s="364"/>
      <c r="FQL118" s="364"/>
      <c r="FQM118" s="364"/>
      <c r="FQN118" s="364"/>
      <c r="FQO118" s="364"/>
      <c r="FQP118" s="364"/>
      <c r="FQQ118" s="364"/>
      <c r="FQR118" s="364"/>
      <c r="FQS118" s="364"/>
      <c r="FQT118" s="364"/>
      <c r="FQU118" s="364"/>
      <c r="FQV118" s="364"/>
      <c r="FQW118" s="364"/>
      <c r="FQX118" s="364"/>
      <c r="FQY118" s="364"/>
      <c r="FQZ118" s="364"/>
      <c r="FRA118" s="364"/>
      <c r="FRB118" s="364"/>
      <c r="FRC118" s="364"/>
      <c r="FRD118" s="364"/>
      <c r="FRE118" s="364"/>
      <c r="FRF118" s="364"/>
      <c r="FRG118" s="364"/>
      <c r="FRH118" s="364"/>
      <c r="FRI118" s="364"/>
      <c r="FRJ118" s="364"/>
      <c r="FRK118" s="364"/>
      <c r="FRL118" s="364"/>
      <c r="FRM118" s="364"/>
      <c r="FRN118" s="364"/>
      <c r="FRO118" s="364"/>
      <c r="FRP118" s="364"/>
      <c r="FRQ118" s="364"/>
      <c r="FRR118" s="364"/>
      <c r="FRS118" s="364"/>
      <c r="FRT118" s="364"/>
      <c r="FRU118" s="364"/>
      <c r="FRV118" s="364"/>
      <c r="FRW118" s="364"/>
      <c r="FRX118" s="364"/>
      <c r="FRY118" s="364"/>
      <c r="FRZ118" s="364"/>
      <c r="FSA118" s="364"/>
      <c r="FSB118" s="364"/>
      <c r="FSC118" s="364"/>
      <c r="FSD118" s="364"/>
      <c r="FSE118" s="364"/>
      <c r="FSF118" s="364"/>
      <c r="FSG118" s="364"/>
      <c r="FSH118" s="364"/>
      <c r="FSI118" s="364"/>
      <c r="FSJ118" s="364"/>
      <c r="FSK118" s="364"/>
      <c r="FSL118" s="364"/>
      <c r="FSM118" s="364"/>
      <c r="FSN118" s="364"/>
      <c r="FSO118" s="364"/>
      <c r="FSP118" s="364"/>
      <c r="FSQ118" s="364"/>
      <c r="FSR118" s="364"/>
      <c r="FSS118" s="364"/>
      <c r="FST118" s="364"/>
      <c r="FSU118" s="364"/>
      <c r="FSV118" s="364"/>
      <c r="FSW118" s="364"/>
      <c r="FSX118" s="364"/>
      <c r="FSY118" s="364"/>
      <c r="FSZ118" s="364"/>
      <c r="FTA118" s="364"/>
      <c r="FTB118" s="364"/>
      <c r="FTC118" s="364"/>
      <c r="FTD118" s="364"/>
      <c r="FTE118" s="364"/>
      <c r="FTF118" s="364"/>
      <c r="FTG118" s="364"/>
      <c r="FTH118" s="364"/>
      <c r="FTI118" s="364"/>
      <c r="FTJ118" s="364"/>
      <c r="FTK118" s="364"/>
      <c r="FTL118" s="364"/>
      <c r="FTM118" s="364"/>
      <c r="FTN118" s="364"/>
      <c r="FTO118" s="364"/>
      <c r="FTP118" s="364"/>
      <c r="FTQ118" s="364"/>
      <c r="FTR118" s="364"/>
      <c r="FTS118" s="364"/>
      <c r="FTT118" s="364"/>
      <c r="FTU118" s="364"/>
      <c r="FTV118" s="364"/>
      <c r="FTW118" s="364"/>
      <c r="FTX118" s="364"/>
      <c r="FTY118" s="364"/>
      <c r="FTZ118" s="364"/>
      <c r="FUA118" s="364"/>
      <c r="FUB118" s="364"/>
      <c r="FUC118" s="364"/>
      <c r="FUD118" s="364"/>
      <c r="FUE118" s="364"/>
      <c r="FUF118" s="364"/>
      <c r="FUG118" s="364"/>
      <c r="FUH118" s="364"/>
      <c r="FUI118" s="364"/>
      <c r="FUJ118" s="364"/>
      <c r="FUK118" s="364"/>
      <c r="FUL118" s="364"/>
      <c r="FUM118" s="364"/>
      <c r="FUN118" s="364"/>
      <c r="FUO118" s="364"/>
      <c r="FUP118" s="364"/>
      <c r="FUQ118" s="364"/>
      <c r="FUR118" s="364"/>
      <c r="FUS118" s="364"/>
      <c r="FUT118" s="364"/>
      <c r="FUU118" s="364"/>
      <c r="FUV118" s="364"/>
      <c r="FUW118" s="364"/>
      <c r="FUX118" s="364"/>
      <c r="FUY118" s="364"/>
      <c r="FUZ118" s="364"/>
      <c r="FVA118" s="364"/>
      <c r="FVB118" s="364"/>
      <c r="FVC118" s="364"/>
      <c r="FVD118" s="364"/>
      <c r="FVE118" s="364"/>
      <c r="FVF118" s="364"/>
      <c r="FVG118" s="364"/>
      <c r="FVH118" s="364"/>
      <c r="FVI118" s="364"/>
      <c r="FVJ118" s="364"/>
      <c r="FVK118" s="364"/>
      <c r="FVL118" s="364"/>
      <c r="FVM118" s="364"/>
      <c r="FVN118" s="364"/>
      <c r="FVO118" s="364"/>
      <c r="FVP118" s="364"/>
      <c r="FVQ118" s="364"/>
      <c r="FVR118" s="364"/>
      <c r="FVS118" s="364"/>
      <c r="FVT118" s="364"/>
      <c r="FVU118" s="364"/>
      <c r="FVV118" s="364"/>
      <c r="FVW118" s="364"/>
      <c r="FVX118" s="364"/>
      <c r="FVY118" s="364"/>
      <c r="FVZ118" s="364"/>
      <c r="FWA118" s="364"/>
      <c r="FWB118" s="364"/>
      <c r="FWC118" s="364"/>
      <c r="FWD118" s="364"/>
      <c r="FWE118" s="364"/>
      <c r="FWF118" s="364"/>
      <c r="FWG118" s="364"/>
      <c r="FWH118" s="364"/>
      <c r="FWI118" s="364"/>
      <c r="FWJ118" s="364"/>
      <c r="FWK118" s="364"/>
      <c r="FWL118" s="364"/>
      <c r="FWM118" s="364"/>
      <c r="FWN118" s="364"/>
      <c r="FWO118" s="364"/>
      <c r="FWP118" s="364"/>
      <c r="FWQ118" s="364"/>
      <c r="FWR118" s="364"/>
      <c r="FWS118" s="364"/>
      <c r="FWT118" s="364"/>
      <c r="FWU118" s="364"/>
      <c r="FWV118" s="364"/>
      <c r="FWW118" s="364"/>
      <c r="FWX118" s="364"/>
      <c r="FWY118" s="364"/>
      <c r="FWZ118" s="364"/>
      <c r="FXA118" s="364"/>
      <c r="FXB118" s="364"/>
      <c r="FXC118" s="364"/>
      <c r="FXD118" s="364"/>
      <c r="FXE118" s="364"/>
      <c r="FXF118" s="364"/>
      <c r="FXG118" s="364"/>
      <c r="FXH118" s="364"/>
      <c r="FXI118" s="364"/>
      <c r="FXJ118" s="364"/>
      <c r="FXK118" s="364"/>
      <c r="FXL118" s="364"/>
      <c r="FXM118" s="364"/>
      <c r="FXN118" s="364"/>
      <c r="FXO118" s="364"/>
      <c r="FXP118" s="364"/>
      <c r="FXQ118" s="364"/>
      <c r="FXR118" s="364"/>
      <c r="FXS118" s="364"/>
      <c r="FXT118" s="364"/>
      <c r="FXU118" s="364"/>
      <c r="FXV118" s="364"/>
      <c r="FXW118" s="364"/>
      <c r="FXX118" s="364"/>
      <c r="FXY118" s="364"/>
      <c r="FXZ118" s="364"/>
      <c r="FYA118" s="364"/>
      <c r="FYB118" s="364"/>
      <c r="FYC118" s="364"/>
      <c r="FYD118" s="364"/>
      <c r="FYE118" s="364"/>
      <c r="FYF118" s="364"/>
      <c r="FYG118" s="364"/>
      <c r="FYH118" s="364"/>
      <c r="FYI118" s="364"/>
      <c r="FYJ118" s="364"/>
      <c r="FYK118" s="364"/>
      <c r="FYL118" s="364"/>
      <c r="FYM118" s="364"/>
      <c r="FYN118" s="364"/>
      <c r="FYO118" s="364"/>
      <c r="FYP118" s="364"/>
      <c r="FYQ118" s="364"/>
      <c r="FYR118" s="364"/>
      <c r="FYS118" s="364"/>
      <c r="FYT118" s="364"/>
      <c r="FYU118" s="364"/>
      <c r="FYV118" s="364"/>
      <c r="FYW118" s="364"/>
      <c r="FYX118" s="364"/>
      <c r="FYY118" s="364"/>
      <c r="FYZ118" s="364"/>
      <c r="FZA118" s="364"/>
      <c r="FZB118" s="364"/>
      <c r="FZC118" s="364"/>
      <c r="FZD118" s="364"/>
      <c r="FZE118" s="364"/>
      <c r="FZF118" s="364"/>
      <c r="FZG118" s="364"/>
      <c r="FZH118" s="364"/>
      <c r="FZI118" s="364"/>
      <c r="FZJ118" s="364"/>
      <c r="FZK118" s="364"/>
      <c r="FZL118" s="364"/>
      <c r="FZM118" s="364"/>
      <c r="FZN118" s="364"/>
      <c r="FZO118" s="364"/>
      <c r="FZP118" s="364"/>
      <c r="FZQ118" s="364"/>
      <c r="FZR118" s="364"/>
      <c r="FZS118" s="364"/>
      <c r="FZT118" s="364"/>
      <c r="FZU118" s="364"/>
      <c r="FZV118" s="364"/>
      <c r="FZW118" s="364"/>
      <c r="FZX118" s="364"/>
      <c r="FZY118" s="364"/>
      <c r="FZZ118" s="364"/>
      <c r="GAA118" s="364"/>
      <c r="GAB118" s="364"/>
      <c r="GAC118" s="364"/>
      <c r="GAD118" s="364"/>
      <c r="GAE118" s="364"/>
      <c r="GAF118" s="364"/>
      <c r="GAG118" s="364"/>
      <c r="GAH118" s="364"/>
      <c r="GAI118" s="364"/>
      <c r="GAJ118" s="364"/>
      <c r="GAK118" s="364"/>
      <c r="GAL118" s="364"/>
      <c r="GAM118" s="364"/>
      <c r="GAN118" s="364"/>
      <c r="GAO118" s="364"/>
      <c r="GAP118" s="364"/>
      <c r="GAQ118" s="364"/>
      <c r="GAR118" s="364"/>
      <c r="GAS118" s="364"/>
      <c r="GAT118" s="364"/>
      <c r="GAU118" s="364"/>
      <c r="GAV118" s="364"/>
      <c r="GAW118" s="364"/>
      <c r="GAX118" s="364"/>
      <c r="GAY118" s="364"/>
      <c r="GAZ118" s="364"/>
      <c r="GBA118" s="364"/>
      <c r="GBB118" s="364"/>
      <c r="GBC118" s="364"/>
      <c r="GBD118" s="364"/>
      <c r="GBE118" s="364"/>
      <c r="GBF118" s="364"/>
      <c r="GBG118" s="364"/>
      <c r="GBH118" s="364"/>
      <c r="GBI118" s="364"/>
      <c r="GBJ118" s="364"/>
      <c r="GBK118" s="364"/>
      <c r="GBL118" s="364"/>
      <c r="GBM118" s="364"/>
      <c r="GBN118" s="364"/>
      <c r="GBO118" s="364"/>
      <c r="GBP118" s="364"/>
      <c r="GBQ118" s="364"/>
      <c r="GBR118" s="364"/>
      <c r="GBS118" s="364"/>
      <c r="GBT118" s="364"/>
      <c r="GBU118" s="364"/>
      <c r="GBV118" s="364"/>
      <c r="GBW118" s="364"/>
      <c r="GBX118" s="364"/>
      <c r="GBY118" s="364"/>
      <c r="GBZ118" s="364"/>
      <c r="GCA118" s="364"/>
      <c r="GCB118" s="364"/>
      <c r="GCC118" s="364"/>
      <c r="GCD118" s="364"/>
      <c r="GCE118" s="364"/>
      <c r="GCF118" s="364"/>
      <c r="GCG118" s="364"/>
      <c r="GCH118" s="364"/>
      <c r="GCI118" s="364"/>
      <c r="GCJ118" s="364"/>
      <c r="GCK118" s="364"/>
      <c r="GCL118" s="364"/>
      <c r="GCM118" s="364"/>
      <c r="GCN118" s="364"/>
      <c r="GCO118" s="364"/>
      <c r="GCP118" s="364"/>
      <c r="GCQ118" s="364"/>
      <c r="GCR118" s="364"/>
      <c r="GCS118" s="364"/>
      <c r="GCT118" s="364"/>
      <c r="GCU118" s="364"/>
      <c r="GCV118" s="364"/>
      <c r="GCW118" s="364"/>
      <c r="GCX118" s="364"/>
      <c r="GCY118" s="364"/>
      <c r="GCZ118" s="364"/>
      <c r="GDA118" s="364"/>
      <c r="GDB118" s="364"/>
      <c r="GDC118" s="364"/>
      <c r="GDD118" s="364"/>
      <c r="GDE118" s="364"/>
      <c r="GDF118" s="364"/>
      <c r="GDG118" s="364"/>
      <c r="GDH118" s="364"/>
      <c r="GDI118" s="364"/>
      <c r="GDJ118" s="364"/>
      <c r="GDK118" s="364"/>
      <c r="GDL118" s="364"/>
      <c r="GDM118" s="364"/>
      <c r="GDN118" s="364"/>
      <c r="GDO118" s="364"/>
      <c r="GDP118" s="364"/>
      <c r="GDQ118" s="364"/>
      <c r="GDR118" s="364"/>
      <c r="GDS118" s="364"/>
      <c r="GDT118" s="364"/>
      <c r="GDU118" s="364"/>
      <c r="GDV118" s="364"/>
      <c r="GDW118" s="364"/>
      <c r="GDX118" s="364"/>
      <c r="GDY118" s="364"/>
      <c r="GDZ118" s="364"/>
      <c r="GEA118" s="364"/>
      <c r="GEB118" s="364"/>
      <c r="GEC118" s="364"/>
      <c r="GED118" s="364"/>
      <c r="GEE118" s="364"/>
      <c r="GEF118" s="364"/>
      <c r="GEG118" s="364"/>
      <c r="GEH118" s="364"/>
      <c r="GEI118" s="364"/>
      <c r="GEJ118" s="364"/>
      <c r="GEK118" s="364"/>
      <c r="GEL118" s="364"/>
      <c r="GEM118" s="364"/>
      <c r="GEN118" s="364"/>
      <c r="GEO118" s="364"/>
      <c r="GEP118" s="364"/>
      <c r="GEQ118" s="364"/>
      <c r="GER118" s="364"/>
      <c r="GES118" s="364"/>
      <c r="GET118" s="364"/>
      <c r="GEU118" s="364"/>
      <c r="GEV118" s="364"/>
      <c r="GEW118" s="364"/>
      <c r="GEX118" s="364"/>
      <c r="GEY118" s="364"/>
      <c r="GEZ118" s="364"/>
      <c r="GFA118" s="364"/>
      <c r="GFB118" s="364"/>
      <c r="GFC118" s="364"/>
      <c r="GFD118" s="364"/>
      <c r="GFE118" s="364"/>
      <c r="GFF118" s="364"/>
      <c r="GFG118" s="364"/>
      <c r="GFH118" s="364"/>
      <c r="GFI118" s="364"/>
      <c r="GFJ118" s="364"/>
      <c r="GFK118" s="364"/>
      <c r="GFL118" s="364"/>
      <c r="GFM118" s="364"/>
      <c r="GFN118" s="364"/>
      <c r="GFO118" s="364"/>
      <c r="GFP118" s="364"/>
      <c r="GFQ118" s="364"/>
      <c r="GFR118" s="364"/>
      <c r="GFS118" s="364"/>
      <c r="GFT118" s="364"/>
      <c r="GFU118" s="364"/>
      <c r="GFV118" s="364"/>
      <c r="GFW118" s="364"/>
      <c r="GFX118" s="364"/>
      <c r="GFY118" s="364"/>
      <c r="GFZ118" s="364"/>
      <c r="GGA118" s="364"/>
      <c r="GGB118" s="364"/>
      <c r="GGC118" s="364"/>
      <c r="GGD118" s="364"/>
      <c r="GGE118" s="364"/>
      <c r="GGF118" s="364"/>
      <c r="GGG118" s="364"/>
      <c r="GGH118" s="364"/>
      <c r="GGI118" s="364"/>
      <c r="GGJ118" s="364"/>
      <c r="GGK118" s="364"/>
      <c r="GGL118" s="364"/>
      <c r="GGM118" s="364"/>
      <c r="GGN118" s="364"/>
      <c r="GGO118" s="364"/>
      <c r="GGP118" s="364"/>
      <c r="GGQ118" s="364"/>
      <c r="GGR118" s="364"/>
      <c r="GGS118" s="364"/>
      <c r="GGT118" s="364"/>
      <c r="GGU118" s="364"/>
      <c r="GGV118" s="364"/>
      <c r="GGW118" s="364"/>
      <c r="GGX118" s="364"/>
      <c r="GGY118" s="364"/>
      <c r="GGZ118" s="364"/>
      <c r="GHA118" s="364"/>
      <c r="GHB118" s="364"/>
      <c r="GHC118" s="364"/>
      <c r="GHD118" s="364"/>
      <c r="GHE118" s="364"/>
      <c r="GHF118" s="364"/>
      <c r="GHG118" s="364"/>
      <c r="GHH118" s="364"/>
      <c r="GHI118" s="364"/>
      <c r="GHJ118" s="364"/>
      <c r="GHK118" s="364"/>
      <c r="GHL118" s="364"/>
      <c r="GHM118" s="364"/>
      <c r="GHN118" s="364"/>
      <c r="GHO118" s="364"/>
      <c r="GHP118" s="364"/>
      <c r="GHQ118" s="364"/>
      <c r="GHR118" s="364"/>
      <c r="GHS118" s="364"/>
      <c r="GHT118" s="364"/>
      <c r="GHU118" s="364"/>
      <c r="GHV118" s="364"/>
      <c r="GHW118" s="364"/>
      <c r="GHX118" s="364"/>
      <c r="GHY118" s="364"/>
      <c r="GHZ118" s="364"/>
      <c r="GIA118" s="364"/>
      <c r="GIB118" s="364"/>
      <c r="GIC118" s="364"/>
      <c r="GID118" s="364"/>
      <c r="GIE118" s="364"/>
      <c r="GIF118" s="364"/>
      <c r="GIG118" s="364"/>
      <c r="GIH118" s="364"/>
      <c r="GII118" s="364"/>
      <c r="GIJ118" s="364"/>
      <c r="GIK118" s="364"/>
      <c r="GIL118" s="364"/>
      <c r="GIM118" s="364"/>
      <c r="GIN118" s="364"/>
      <c r="GIO118" s="364"/>
      <c r="GIP118" s="364"/>
      <c r="GIQ118" s="364"/>
      <c r="GIR118" s="364"/>
      <c r="GIS118" s="364"/>
      <c r="GIT118" s="364"/>
      <c r="GIU118" s="364"/>
      <c r="GIV118" s="364"/>
      <c r="GIW118" s="364"/>
      <c r="GIX118" s="364"/>
      <c r="GIY118" s="364"/>
      <c r="GIZ118" s="364"/>
      <c r="GJA118" s="364"/>
      <c r="GJB118" s="364"/>
      <c r="GJC118" s="364"/>
      <c r="GJD118" s="364"/>
      <c r="GJE118" s="364"/>
      <c r="GJF118" s="364"/>
      <c r="GJG118" s="364"/>
      <c r="GJH118" s="364"/>
      <c r="GJI118" s="364"/>
      <c r="GJJ118" s="364"/>
      <c r="GJK118" s="364"/>
      <c r="GJL118" s="364"/>
      <c r="GJM118" s="364"/>
      <c r="GJN118" s="364"/>
      <c r="GJO118" s="364"/>
      <c r="GJP118" s="364"/>
      <c r="GJQ118" s="364"/>
      <c r="GJR118" s="364"/>
      <c r="GJS118" s="364"/>
      <c r="GJT118" s="364"/>
      <c r="GJU118" s="364"/>
      <c r="GJV118" s="364"/>
      <c r="GJW118" s="364"/>
      <c r="GJX118" s="364"/>
      <c r="GJY118" s="364"/>
      <c r="GJZ118" s="364"/>
      <c r="GKA118" s="364"/>
      <c r="GKB118" s="364"/>
      <c r="GKC118" s="364"/>
      <c r="GKD118" s="364"/>
      <c r="GKE118" s="364"/>
      <c r="GKF118" s="364"/>
      <c r="GKG118" s="364"/>
      <c r="GKH118" s="364"/>
      <c r="GKI118" s="364"/>
      <c r="GKJ118" s="364"/>
      <c r="GKK118" s="364"/>
      <c r="GKL118" s="364"/>
      <c r="GKM118" s="364"/>
      <c r="GKN118" s="364"/>
      <c r="GKO118" s="364"/>
      <c r="GKP118" s="364"/>
      <c r="GKQ118" s="364"/>
      <c r="GKR118" s="364"/>
      <c r="GKS118" s="364"/>
      <c r="GKT118" s="364"/>
      <c r="GKU118" s="364"/>
      <c r="GKV118" s="364"/>
      <c r="GKW118" s="364"/>
      <c r="GKX118" s="364"/>
      <c r="GKY118" s="364"/>
      <c r="GKZ118" s="364"/>
      <c r="GLA118" s="364"/>
      <c r="GLB118" s="364"/>
      <c r="GLC118" s="364"/>
      <c r="GLD118" s="364"/>
      <c r="GLE118" s="364"/>
      <c r="GLF118" s="364"/>
      <c r="GLG118" s="364"/>
      <c r="GLH118" s="364"/>
      <c r="GLI118" s="364"/>
      <c r="GLJ118" s="364"/>
      <c r="GLK118" s="364"/>
      <c r="GLL118" s="364"/>
      <c r="GLM118" s="364"/>
      <c r="GLN118" s="364"/>
      <c r="GLO118" s="364"/>
      <c r="GLP118" s="364"/>
      <c r="GLQ118" s="364"/>
      <c r="GLR118" s="364"/>
      <c r="GLS118" s="364"/>
      <c r="GLT118" s="364"/>
      <c r="GLU118" s="364"/>
      <c r="GLV118" s="364"/>
      <c r="GLW118" s="364"/>
      <c r="GLX118" s="364"/>
      <c r="GLY118" s="364"/>
      <c r="GLZ118" s="364"/>
      <c r="GMA118" s="364"/>
      <c r="GMB118" s="364"/>
      <c r="GMC118" s="364"/>
      <c r="GMD118" s="364"/>
      <c r="GME118" s="364"/>
      <c r="GMF118" s="364"/>
      <c r="GMG118" s="364"/>
      <c r="GMH118" s="364"/>
      <c r="GMI118" s="364"/>
      <c r="GMJ118" s="364"/>
      <c r="GMK118" s="364"/>
      <c r="GML118" s="364"/>
      <c r="GMM118" s="364"/>
      <c r="GMN118" s="364"/>
      <c r="GMO118" s="364"/>
      <c r="GMP118" s="364"/>
      <c r="GMQ118" s="364"/>
      <c r="GMR118" s="364"/>
      <c r="GMS118" s="364"/>
      <c r="GMT118" s="364"/>
      <c r="GMU118" s="364"/>
      <c r="GMV118" s="364"/>
      <c r="GMW118" s="364"/>
      <c r="GMX118" s="364"/>
      <c r="GMY118" s="364"/>
      <c r="GMZ118" s="364"/>
      <c r="GNA118" s="364"/>
      <c r="GNB118" s="364"/>
      <c r="GNC118" s="364"/>
      <c r="GND118" s="364"/>
      <c r="GNE118" s="364"/>
      <c r="GNF118" s="364"/>
      <c r="GNG118" s="364"/>
      <c r="GNH118" s="364"/>
      <c r="GNI118" s="364"/>
      <c r="GNJ118" s="364"/>
      <c r="GNK118" s="364"/>
      <c r="GNL118" s="364"/>
      <c r="GNM118" s="364"/>
      <c r="GNN118" s="364"/>
      <c r="GNO118" s="364"/>
      <c r="GNP118" s="364"/>
      <c r="GNQ118" s="364"/>
      <c r="GNR118" s="364"/>
      <c r="GNS118" s="364"/>
      <c r="GNT118" s="364"/>
      <c r="GNU118" s="364"/>
      <c r="GNV118" s="364"/>
      <c r="GNW118" s="364"/>
      <c r="GNX118" s="364"/>
      <c r="GNY118" s="364"/>
      <c r="GNZ118" s="364"/>
      <c r="GOA118" s="364"/>
      <c r="GOB118" s="364"/>
      <c r="GOC118" s="364"/>
      <c r="GOD118" s="364"/>
      <c r="GOE118" s="364"/>
      <c r="GOF118" s="364"/>
      <c r="GOG118" s="364"/>
      <c r="GOH118" s="364"/>
      <c r="GOI118" s="364"/>
      <c r="GOJ118" s="364"/>
      <c r="GOK118" s="364"/>
      <c r="GOL118" s="364"/>
      <c r="GOM118" s="364"/>
      <c r="GON118" s="364"/>
      <c r="GOO118" s="364"/>
      <c r="GOP118" s="364"/>
      <c r="GOQ118" s="364"/>
      <c r="GOR118" s="364"/>
      <c r="GOS118" s="364"/>
      <c r="GOT118" s="364"/>
      <c r="GOU118" s="364"/>
      <c r="GOV118" s="364"/>
      <c r="GOW118" s="364"/>
      <c r="GOX118" s="364"/>
      <c r="GOY118" s="364"/>
      <c r="GOZ118" s="364"/>
      <c r="GPA118" s="364"/>
      <c r="GPB118" s="364"/>
      <c r="GPC118" s="364"/>
      <c r="GPD118" s="364"/>
      <c r="GPE118" s="364"/>
      <c r="GPF118" s="364"/>
      <c r="GPG118" s="364"/>
      <c r="GPH118" s="364"/>
      <c r="GPI118" s="364"/>
      <c r="GPJ118" s="364"/>
      <c r="GPK118" s="364"/>
      <c r="GPL118" s="364"/>
      <c r="GPM118" s="364"/>
      <c r="GPN118" s="364"/>
      <c r="GPO118" s="364"/>
      <c r="GPP118" s="364"/>
      <c r="GPQ118" s="364"/>
      <c r="GPR118" s="364"/>
      <c r="GPS118" s="364"/>
      <c r="GPT118" s="364"/>
      <c r="GPU118" s="364"/>
      <c r="GPV118" s="364"/>
      <c r="GPW118" s="364"/>
      <c r="GPX118" s="364"/>
      <c r="GPY118" s="364"/>
      <c r="GPZ118" s="364"/>
      <c r="GQA118" s="364"/>
      <c r="GQB118" s="364"/>
      <c r="GQC118" s="364"/>
      <c r="GQD118" s="364"/>
      <c r="GQE118" s="364"/>
      <c r="GQF118" s="364"/>
      <c r="GQG118" s="364"/>
      <c r="GQH118" s="364"/>
      <c r="GQI118" s="364"/>
      <c r="GQJ118" s="364"/>
      <c r="GQK118" s="364"/>
      <c r="GQL118" s="364"/>
      <c r="GQM118" s="364"/>
      <c r="GQN118" s="364"/>
      <c r="GQO118" s="364"/>
      <c r="GQP118" s="364"/>
      <c r="GQQ118" s="364"/>
      <c r="GQR118" s="364"/>
      <c r="GQS118" s="364"/>
      <c r="GQT118" s="364"/>
      <c r="GQU118" s="364"/>
      <c r="GQV118" s="364"/>
      <c r="GQW118" s="364"/>
      <c r="GQX118" s="364"/>
      <c r="GQY118" s="364"/>
      <c r="GQZ118" s="364"/>
      <c r="GRA118" s="364"/>
      <c r="GRB118" s="364"/>
      <c r="GRC118" s="364"/>
      <c r="GRD118" s="364"/>
      <c r="GRE118" s="364"/>
      <c r="GRF118" s="364"/>
      <c r="GRG118" s="364"/>
      <c r="GRH118" s="364"/>
      <c r="GRI118" s="364"/>
      <c r="GRJ118" s="364"/>
      <c r="GRK118" s="364"/>
      <c r="GRL118" s="364"/>
      <c r="GRM118" s="364"/>
      <c r="GRN118" s="364"/>
      <c r="GRO118" s="364"/>
      <c r="GRP118" s="364"/>
      <c r="GRQ118" s="364"/>
      <c r="GRR118" s="364"/>
      <c r="GRS118" s="364"/>
      <c r="GRT118" s="364"/>
      <c r="GRU118" s="364"/>
      <c r="GRV118" s="364"/>
      <c r="GRW118" s="364"/>
      <c r="GRX118" s="364"/>
      <c r="GRY118" s="364"/>
      <c r="GRZ118" s="364"/>
      <c r="GSA118" s="364"/>
      <c r="GSB118" s="364"/>
      <c r="GSC118" s="364"/>
      <c r="GSD118" s="364"/>
      <c r="GSE118" s="364"/>
      <c r="GSF118" s="364"/>
      <c r="GSG118" s="364"/>
      <c r="GSH118" s="364"/>
      <c r="GSI118" s="364"/>
      <c r="GSJ118" s="364"/>
      <c r="GSK118" s="364"/>
      <c r="GSL118" s="364"/>
      <c r="GSM118" s="364"/>
      <c r="GSN118" s="364"/>
      <c r="GSO118" s="364"/>
      <c r="GSP118" s="364"/>
      <c r="GSQ118" s="364"/>
      <c r="GSR118" s="364"/>
      <c r="GSS118" s="364"/>
      <c r="GST118" s="364"/>
      <c r="GSU118" s="364"/>
      <c r="GSV118" s="364"/>
      <c r="GSW118" s="364"/>
      <c r="GSX118" s="364"/>
      <c r="GSY118" s="364"/>
      <c r="GSZ118" s="364"/>
      <c r="GTA118" s="364"/>
      <c r="GTB118" s="364"/>
      <c r="GTC118" s="364"/>
      <c r="GTD118" s="364"/>
      <c r="GTE118" s="364"/>
      <c r="GTF118" s="364"/>
      <c r="GTG118" s="364"/>
      <c r="GTH118" s="364"/>
      <c r="GTI118" s="364"/>
      <c r="GTJ118" s="364"/>
      <c r="GTK118" s="364"/>
      <c r="GTL118" s="364"/>
      <c r="GTM118" s="364"/>
      <c r="GTN118" s="364"/>
      <c r="GTO118" s="364"/>
      <c r="GTP118" s="364"/>
      <c r="GTQ118" s="364"/>
      <c r="GTR118" s="364"/>
      <c r="GTS118" s="364"/>
      <c r="GTT118" s="364"/>
      <c r="GTU118" s="364"/>
      <c r="GTV118" s="364"/>
      <c r="GTW118" s="364"/>
      <c r="GTX118" s="364"/>
      <c r="GTY118" s="364"/>
      <c r="GTZ118" s="364"/>
      <c r="GUA118" s="364"/>
      <c r="GUB118" s="364"/>
      <c r="GUC118" s="364"/>
      <c r="GUD118" s="364"/>
      <c r="GUE118" s="364"/>
      <c r="GUF118" s="364"/>
      <c r="GUG118" s="364"/>
      <c r="GUH118" s="364"/>
      <c r="GUI118" s="364"/>
      <c r="GUJ118" s="364"/>
      <c r="GUK118" s="364"/>
      <c r="GUL118" s="364"/>
      <c r="GUM118" s="364"/>
      <c r="GUN118" s="364"/>
      <c r="GUO118" s="364"/>
      <c r="GUP118" s="364"/>
      <c r="GUQ118" s="364"/>
      <c r="GUR118" s="364"/>
      <c r="GUS118" s="364"/>
      <c r="GUT118" s="364"/>
      <c r="GUU118" s="364"/>
      <c r="GUV118" s="364"/>
      <c r="GUW118" s="364"/>
      <c r="GUX118" s="364"/>
      <c r="GUY118" s="364"/>
      <c r="GUZ118" s="364"/>
      <c r="GVA118" s="364"/>
      <c r="GVB118" s="364"/>
      <c r="GVC118" s="364"/>
      <c r="GVD118" s="364"/>
      <c r="GVE118" s="364"/>
      <c r="GVF118" s="364"/>
      <c r="GVG118" s="364"/>
      <c r="GVH118" s="364"/>
      <c r="GVI118" s="364"/>
      <c r="GVJ118" s="364"/>
      <c r="GVK118" s="364"/>
      <c r="GVL118" s="364"/>
      <c r="GVM118" s="364"/>
      <c r="GVN118" s="364"/>
      <c r="GVO118" s="364"/>
      <c r="GVP118" s="364"/>
      <c r="GVQ118" s="364"/>
      <c r="GVR118" s="364"/>
      <c r="GVS118" s="364"/>
      <c r="GVT118" s="364"/>
      <c r="GVU118" s="364"/>
      <c r="GVV118" s="364"/>
      <c r="GVW118" s="364"/>
      <c r="GVX118" s="364"/>
      <c r="GVY118" s="364"/>
      <c r="GVZ118" s="364"/>
      <c r="GWA118" s="364"/>
      <c r="GWB118" s="364"/>
      <c r="GWC118" s="364"/>
      <c r="GWD118" s="364"/>
      <c r="GWE118" s="364"/>
      <c r="GWF118" s="364"/>
      <c r="GWG118" s="364"/>
      <c r="GWH118" s="364"/>
      <c r="GWI118" s="364"/>
      <c r="GWJ118" s="364"/>
      <c r="GWK118" s="364"/>
      <c r="GWL118" s="364"/>
      <c r="GWM118" s="364"/>
      <c r="GWN118" s="364"/>
      <c r="GWO118" s="364"/>
      <c r="GWP118" s="364"/>
      <c r="GWQ118" s="364"/>
      <c r="GWR118" s="364"/>
      <c r="GWS118" s="364"/>
      <c r="GWT118" s="364"/>
      <c r="GWU118" s="364"/>
      <c r="GWV118" s="364"/>
      <c r="GWW118" s="364"/>
      <c r="GWX118" s="364"/>
      <c r="GWY118" s="364"/>
      <c r="GWZ118" s="364"/>
      <c r="GXA118" s="364"/>
      <c r="GXB118" s="364"/>
      <c r="GXC118" s="364"/>
      <c r="GXD118" s="364"/>
      <c r="GXE118" s="364"/>
      <c r="GXF118" s="364"/>
      <c r="GXG118" s="364"/>
      <c r="GXH118" s="364"/>
      <c r="GXI118" s="364"/>
      <c r="GXJ118" s="364"/>
      <c r="GXK118" s="364"/>
      <c r="GXL118" s="364"/>
      <c r="GXM118" s="364"/>
      <c r="GXN118" s="364"/>
      <c r="GXO118" s="364"/>
      <c r="GXP118" s="364"/>
      <c r="GXQ118" s="364"/>
      <c r="GXR118" s="364"/>
      <c r="GXS118" s="364"/>
      <c r="GXT118" s="364"/>
      <c r="GXU118" s="364"/>
      <c r="GXV118" s="364"/>
      <c r="GXW118" s="364"/>
      <c r="GXX118" s="364"/>
      <c r="GXY118" s="364"/>
      <c r="GXZ118" s="364"/>
      <c r="GYA118" s="364"/>
      <c r="GYB118" s="364"/>
      <c r="GYC118" s="364"/>
      <c r="GYD118" s="364"/>
      <c r="GYE118" s="364"/>
      <c r="GYF118" s="364"/>
      <c r="GYG118" s="364"/>
      <c r="GYH118" s="364"/>
      <c r="GYI118" s="364"/>
      <c r="GYJ118" s="364"/>
      <c r="GYK118" s="364"/>
      <c r="GYL118" s="364"/>
      <c r="GYM118" s="364"/>
      <c r="GYN118" s="364"/>
      <c r="GYO118" s="364"/>
      <c r="GYP118" s="364"/>
      <c r="GYQ118" s="364"/>
      <c r="GYR118" s="364"/>
      <c r="GYS118" s="364"/>
      <c r="GYT118" s="364"/>
      <c r="GYU118" s="364"/>
      <c r="GYV118" s="364"/>
      <c r="GYW118" s="364"/>
      <c r="GYX118" s="364"/>
      <c r="GYY118" s="364"/>
      <c r="GYZ118" s="364"/>
      <c r="GZA118" s="364"/>
      <c r="GZB118" s="364"/>
      <c r="GZC118" s="364"/>
      <c r="GZD118" s="364"/>
      <c r="GZE118" s="364"/>
      <c r="GZF118" s="364"/>
      <c r="GZG118" s="364"/>
      <c r="GZH118" s="364"/>
      <c r="GZI118" s="364"/>
      <c r="GZJ118" s="364"/>
      <c r="GZK118" s="364"/>
      <c r="GZL118" s="364"/>
      <c r="GZM118" s="364"/>
      <c r="GZN118" s="364"/>
      <c r="GZO118" s="364"/>
      <c r="GZP118" s="364"/>
      <c r="GZQ118" s="364"/>
      <c r="GZR118" s="364"/>
      <c r="GZS118" s="364"/>
      <c r="GZT118" s="364"/>
      <c r="GZU118" s="364"/>
      <c r="GZV118" s="364"/>
      <c r="GZW118" s="364"/>
      <c r="GZX118" s="364"/>
      <c r="GZY118" s="364"/>
      <c r="GZZ118" s="364"/>
      <c r="HAA118" s="364"/>
      <c r="HAB118" s="364"/>
      <c r="HAC118" s="364"/>
      <c r="HAD118" s="364"/>
      <c r="HAE118" s="364"/>
      <c r="HAF118" s="364"/>
      <c r="HAG118" s="364"/>
      <c r="HAH118" s="364"/>
      <c r="HAI118" s="364"/>
      <c r="HAJ118" s="364"/>
      <c r="HAK118" s="364"/>
      <c r="HAL118" s="364"/>
      <c r="HAM118" s="364"/>
      <c r="HAN118" s="364"/>
      <c r="HAO118" s="364"/>
      <c r="HAP118" s="364"/>
      <c r="HAQ118" s="364"/>
      <c r="HAR118" s="364"/>
      <c r="HAS118" s="364"/>
      <c r="HAT118" s="364"/>
      <c r="HAU118" s="364"/>
      <c r="HAV118" s="364"/>
      <c r="HAW118" s="364"/>
      <c r="HAX118" s="364"/>
      <c r="HAY118" s="364"/>
      <c r="HAZ118" s="364"/>
      <c r="HBA118" s="364"/>
      <c r="HBB118" s="364"/>
      <c r="HBC118" s="364"/>
      <c r="HBD118" s="364"/>
      <c r="HBE118" s="364"/>
      <c r="HBF118" s="364"/>
      <c r="HBG118" s="364"/>
      <c r="HBH118" s="364"/>
      <c r="HBI118" s="364"/>
      <c r="HBJ118" s="364"/>
      <c r="HBK118" s="364"/>
      <c r="HBL118" s="364"/>
      <c r="HBM118" s="364"/>
      <c r="HBN118" s="364"/>
      <c r="HBO118" s="364"/>
      <c r="HBP118" s="364"/>
      <c r="HBQ118" s="364"/>
      <c r="HBR118" s="364"/>
      <c r="HBS118" s="364"/>
      <c r="HBT118" s="364"/>
      <c r="HBU118" s="364"/>
      <c r="HBV118" s="364"/>
      <c r="HBW118" s="364"/>
      <c r="HBX118" s="364"/>
      <c r="HBY118" s="364"/>
      <c r="HBZ118" s="364"/>
      <c r="HCA118" s="364"/>
      <c r="HCB118" s="364"/>
      <c r="HCC118" s="364"/>
      <c r="HCD118" s="364"/>
      <c r="HCE118" s="364"/>
      <c r="HCF118" s="364"/>
      <c r="HCG118" s="364"/>
      <c r="HCH118" s="364"/>
      <c r="HCI118" s="364"/>
      <c r="HCJ118" s="364"/>
      <c r="HCK118" s="364"/>
      <c r="HCL118" s="364"/>
      <c r="HCM118" s="364"/>
      <c r="HCN118" s="364"/>
      <c r="HCO118" s="364"/>
      <c r="HCP118" s="364"/>
      <c r="HCQ118" s="364"/>
      <c r="HCR118" s="364"/>
      <c r="HCS118" s="364"/>
      <c r="HCT118" s="364"/>
      <c r="HCU118" s="364"/>
      <c r="HCV118" s="364"/>
      <c r="HCW118" s="364"/>
      <c r="HCX118" s="364"/>
      <c r="HCY118" s="364"/>
      <c r="HCZ118" s="364"/>
      <c r="HDA118" s="364"/>
      <c r="HDB118" s="364"/>
      <c r="HDC118" s="364"/>
      <c r="HDD118" s="364"/>
      <c r="HDE118" s="364"/>
      <c r="HDF118" s="364"/>
      <c r="HDG118" s="364"/>
      <c r="HDH118" s="364"/>
      <c r="HDI118" s="364"/>
      <c r="HDJ118" s="364"/>
      <c r="HDK118" s="364"/>
      <c r="HDL118" s="364"/>
      <c r="HDM118" s="364"/>
      <c r="HDN118" s="364"/>
      <c r="HDO118" s="364"/>
      <c r="HDP118" s="364"/>
      <c r="HDQ118" s="364"/>
      <c r="HDR118" s="364"/>
      <c r="HDS118" s="364"/>
      <c r="HDT118" s="364"/>
      <c r="HDU118" s="364"/>
      <c r="HDV118" s="364"/>
      <c r="HDW118" s="364"/>
      <c r="HDX118" s="364"/>
      <c r="HDY118" s="364"/>
      <c r="HDZ118" s="364"/>
      <c r="HEA118" s="364"/>
      <c r="HEB118" s="364"/>
      <c r="HEC118" s="364"/>
      <c r="HED118" s="364"/>
      <c r="HEE118" s="364"/>
      <c r="HEF118" s="364"/>
      <c r="HEG118" s="364"/>
      <c r="HEH118" s="364"/>
      <c r="HEI118" s="364"/>
      <c r="HEJ118" s="364"/>
      <c r="HEK118" s="364"/>
      <c r="HEL118" s="364"/>
      <c r="HEM118" s="364"/>
      <c r="HEN118" s="364"/>
      <c r="HEO118" s="364"/>
      <c r="HEP118" s="364"/>
      <c r="HEQ118" s="364"/>
      <c r="HER118" s="364"/>
      <c r="HES118" s="364"/>
      <c r="HET118" s="364"/>
      <c r="HEU118" s="364"/>
      <c r="HEV118" s="364"/>
      <c r="HEW118" s="364"/>
      <c r="HEX118" s="364"/>
      <c r="HEY118" s="364"/>
      <c r="HEZ118" s="364"/>
      <c r="HFA118" s="364"/>
      <c r="HFB118" s="364"/>
      <c r="HFC118" s="364"/>
      <c r="HFD118" s="364"/>
      <c r="HFE118" s="364"/>
      <c r="HFF118" s="364"/>
      <c r="HFG118" s="364"/>
      <c r="HFH118" s="364"/>
      <c r="HFI118" s="364"/>
      <c r="HFJ118" s="364"/>
      <c r="HFK118" s="364"/>
      <c r="HFL118" s="364"/>
      <c r="HFM118" s="364"/>
      <c r="HFN118" s="364"/>
      <c r="HFO118" s="364"/>
      <c r="HFP118" s="364"/>
      <c r="HFQ118" s="364"/>
      <c r="HFR118" s="364"/>
      <c r="HFS118" s="364"/>
      <c r="HFT118" s="364"/>
      <c r="HFU118" s="364"/>
      <c r="HFV118" s="364"/>
      <c r="HFW118" s="364"/>
      <c r="HFX118" s="364"/>
      <c r="HFY118" s="364"/>
      <c r="HFZ118" s="364"/>
      <c r="HGA118" s="364"/>
      <c r="HGB118" s="364"/>
      <c r="HGC118" s="364"/>
      <c r="HGD118" s="364"/>
      <c r="HGE118" s="364"/>
      <c r="HGF118" s="364"/>
      <c r="HGG118" s="364"/>
      <c r="HGH118" s="364"/>
      <c r="HGI118" s="364"/>
      <c r="HGJ118" s="364"/>
      <c r="HGK118" s="364"/>
      <c r="HGL118" s="364"/>
      <c r="HGM118" s="364"/>
      <c r="HGN118" s="364"/>
      <c r="HGO118" s="364"/>
      <c r="HGP118" s="364"/>
      <c r="HGQ118" s="364"/>
      <c r="HGR118" s="364"/>
      <c r="HGS118" s="364"/>
      <c r="HGT118" s="364"/>
      <c r="HGU118" s="364"/>
      <c r="HGV118" s="364"/>
      <c r="HGW118" s="364"/>
      <c r="HGX118" s="364"/>
      <c r="HGY118" s="364"/>
      <c r="HGZ118" s="364"/>
      <c r="HHA118" s="364"/>
      <c r="HHB118" s="364"/>
      <c r="HHC118" s="364"/>
      <c r="HHD118" s="364"/>
      <c r="HHE118" s="364"/>
      <c r="HHF118" s="364"/>
      <c r="HHG118" s="364"/>
      <c r="HHH118" s="364"/>
      <c r="HHI118" s="364"/>
      <c r="HHJ118" s="364"/>
      <c r="HHK118" s="364"/>
      <c r="HHL118" s="364"/>
      <c r="HHM118" s="364"/>
      <c r="HHN118" s="364"/>
      <c r="HHO118" s="364"/>
      <c r="HHP118" s="364"/>
      <c r="HHQ118" s="364"/>
      <c r="HHR118" s="364"/>
      <c r="HHS118" s="364"/>
      <c r="HHT118" s="364"/>
      <c r="HHU118" s="364"/>
      <c r="HHV118" s="364"/>
      <c r="HHW118" s="364"/>
      <c r="HHX118" s="364"/>
      <c r="HHY118" s="364"/>
      <c r="HHZ118" s="364"/>
      <c r="HIA118" s="364"/>
      <c r="HIB118" s="364"/>
      <c r="HIC118" s="364"/>
      <c r="HID118" s="364"/>
      <c r="HIE118" s="364"/>
      <c r="HIF118" s="364"/>
      <c r="HIG118" s="364"/>
      <c r="HIH118" s="364"/>
      <c r="HII118" s="364"/>
      <c r="HIJ118" s="364"/>
      <c r="HIK118" s="364"/>
      <c r="HIL118" s="364"/>
      <c r="HIM118" s="364"/>
      <c r="HIN118" s="364"/>
      <c r="HIO118" s="364"/>
      <c r="HIP118" s="364"/>
      <c r="HIQ118" s="364"/>
      <c r="HIR118" s="364"/>
      <c r="HIS118" s="364"/>
      <c r="HIT118" s="364"/>
      <c r="HIU118" s="364"/>
      <c r="HIV118" s="364"/>
      <c r="HIW118" s="364"/>
      <c r="HIX118" s="364"/>
      <c r="HIY118" s="364"/>
      <c r="HIZ118" s="364"/>
      <c r="HJA118" s="364"/>
      <c r="HJB118" s="364"/>
      <c r="HJC118" s="364"/>
      <c r="HJD118" s="364"/>
      <c r="HJE118" s="364"/>
      <c r="HJF118" s="364"/>
      <c r="HJG118" s="364"/>
      <c r="HJH118" s="364"/>
      <c r="HJI118" s="364"/>
      <c r="HJJ118" s="364"/>
      <c r="HJK118" s="364"/>
      <c r="HJL118" s="364"/>
      <c r="HJM118" s="364"/>
      <c r="HJN118" s="364"/>
      <c r="HJO118" s="364"/>
      <c r="HJP118" s="364"/>
      <c r="HJQ118" s="364"/>
      <c r="HJR118" s="364"/>
      <c r="HJS118" s="364"/>
      <c r="HJT118" s="364"/>
      <c r="HJU118" s="364"/>
      <c r="HJV118" s="364"/>
      <c r="HJW118" s="364"/>
      <c r="HJX118" s="364"/>
      <c r="HJY118" s="364"/>
      <c r="HJZ118" s="364"/>
      <c r="HKA118" s="364"/>
      <c r="HKB118" s="364"/>
      <c r="HKC118" s="364"/>
      <c r="HKD118" s="364"/>
      <c r="HKE118" s="364"/>
      <c r="HKF118" s="364"/>
      <c r="HKG118" s="364"/>
      <c r="HKH118" s="364"/>
      <c r="HKI118" s="364"/>
      <c r="HKJ118" s="364"/>
      <c r="HKK118" s="364"/>
      <c r="HKL118" s="364"/>
      <c r="HKM118" s="364"/>
      <c r="HKN118" s="364"/>
      <c r="HKO118" s="364"/>
      <c r="HKP118" s="364"/>
      <c r="HKQ118" s="364"/>
      <c r="HKR118" s="364"/>
      <c r="HKS118" s="364"/>
      <c r="HKT118" s="364"/>
      <c r="HKU118" s="364"/>
      <c r="HKV118" s="364"/>
      <c r="HKW118" s="364"/>
      <c r="HKX118" s="364"/>
      <c r="HKY118" s="364"/>
      <c r="HKZ118" s="364"/>
      <c r="HLA118" s="364"/>
      <c r="HLB118" s="364"/>
      <c r="HLC118" s="364"/>
      <c r="HLD118" s="364"/>
      <c r="HLE118" s="364"/>
      <c r="HLF118" s="364"/>
      <c r="HLG118" s="364"/>
      <c r="HLH118" s="364"/>
      <c r="HLI118" s="364"/>
      <c r="HLJ118" s="364"/>
      <c r="HLK118" s="364"/>
      <c r="HLL118" s="364"/>
      <c r="HLM118" s="364"/>
      <c r="HLN118" s="364"/>
      <c r="HLO118" s="364"/>
      <c r="HLP118" s="364"/>
      <c r="HLQ118" s="364"/>
      <c r="HLR118" s="364"/>
      <c r="HLS118" s="364"/>
      <c r="HLT118" s="364"/>
      <c r="HLU118" s="364"/>
      <c r="HLV118" s="364"/>
      <c r="HLW118" s="364"/>
      <c r="HLX118" s="364"/>
      <c r="HLY118" s="364"/>
      <c r="HLZ118" s="364"/>
      <c r="HMA118" s="364"/>
      <c r="HMB118" s="364"/>
      <c r="HMC118" s="364"/>
      <c r="HMD118" s="364"/>
      <c r="HME118" s="364"/>
      <c r="HMF118" s="364"/>
      <c r="HMG118" s="364"/>
      <c r="HMH118" s="364"/>
      <c r="HMI118" s="364"/>
      <c r="HMJ118" s="364"/>
      <c r="HMK118" s="364"/>
      <c r="HML118" s="364"/>
      <c r="HMM118" s="364"/>
      <c r="HMN118" s="364"/>
      <c r="HMO118" s="364"/>
      <c r="HMP118" s="364"/>
      <c r="HMQ118" s="364"/>
      <c r="HMR118" s="364"/>
      <c r="HMS118" s="364"/>
      <c r="HMT118" s="364"/>
      <c r="HMU118" s="364"/>
      <c r="HMV118" s="364"/>
      <c r="HMW118" s="364"/>
      <c r="HMX118" s="364"/>
      <c r="HMY118" s="364"/>
      <c r="HMZ118" s="364"/>
      <c r="HNA118" s="364"/>
      <c r="HNB118" s="364"/>
      <c r="HNC118" s="364"/>
      <c r="HND118" s="364"/>
      <c r="HNE118" s="364"/>
      <c r="HNF118" s="364"/>
      <c r="HNG118" s="364"/>
      <c r="HNH118" s="364"/>
      <c r="HNI118" s="364"/>
      <c r="HNJ118" s="364"/>
      <c r="HNK118" s="364"/>
      <c r="HNL118" s="364"/>
      <c r="HNM118" s="364"/>
      <c r="HNN118" s="364"/>
      <c r="HNO118" s="364"/>
      <c r="HNP118" s="364"/>
      <c r="HNQ118" s="364"/>
      <c r="HNR118" s="364"/>
      <c r="HNS118" s="364"/>
      <c r="HNT118" s="364"/>
      <c r="HNU118" s="364"/>
      <c r="HNV118" s="364"/>
      <c r="HNW118" s="364"/>
      <c r="HNX118" s="364"/>
      <c r="HNY118" s="364"/>
      <c r="HNZ118" s="364"/>
      <c r="HOA118" s="364"/>
      <c r="HOB118" s="364"/>
      <c r="HOC118" s="364"/>
      <c r="HOD118" s="364"/>
      <c r="HOE118" s="364"/>
      <c r="HOF118" s="364"/>
      <c r="HOG118" s="364"/>
      <c r="HOH118" s="364"/>
      <c r="HOI118" s="364"/>
      <c r="HOJ118" s="364"/>
      <c r="HOK118" s="364"/>
      <c r="HOL118" s="364"/>
      <c r="HOM118" s="364"/>
      <c r="HON118" s="364"/>
      <c r="HOO118" s="364"/>
      <c r="HOP118" s="364"/>
      <c r="HOQ118" s="364"/>
      <c r="HOR118" s="364"/>
      <c r="HOS118" s="364"/>
      <c r="HOT118" s="364"/>
      <c r="HOU118" s="364"/>
      <c r="HOV118" s="364"/>
      <c r="HOW118" s="364"/>
      <c r="HOX118" s="364"/>
      <c r="HOY118" s="364"/>
      <c r="HOZ118" s="364"/>
      <c r="HPA118" s="364"/>
      <c r="HPB118" s="364"/>
      <c r="HPC118" s="364"/>
      <c r="HPD118" s="364"/>
      <c r="HPE118" s="364"/>
      <c r="HPF118" s="364"/>
      <c r="HPG118" s="364"/>
      <c r="HPH118" s="364"/>
      <c r="HPI118" s="364"/>
      <c r="HPJ118" s="364"/>
      <c r="HPK118" s="364"/>
      <c r="HPL118" s="364"/>
      <c r="HPM118" s="364"/>
      <c r="HPN118" s="364"/>
      <c r="HPO118" s="364"/>
      <c r="HPP118" s="364"/>
      <c r="HPQ118" s="364"/>
      <c r="HPR118" s="364"/>
      <c r="HPS118" s="364"/>
      <c r="HPT118" s="364"/>
      <c r="HPU118" s="364"/>
      <c r="HPV118" s="364"/>
      <c r="HPW118" s="364"/>
      <c r="HPX118" s="364"/>
      <c r="HPY118" s="364"/>
      <c r="HPZ118" s="364"/>
      <c r="HQA118" s="364"/>
      <c r="HQB118" s="364"/>
      <c r="HQC118" s="364"/>
      <c r="HQD118" s="364"/>
      <c r="HQE118" s="364"/>
      <c r="HQF118" s="364"/>
      <c r="HQG118" s="364"/>
      <c r="HQH118" s="364"/>
      <c r="HQI118" s="364"/>
      <c r="HQJ118" s="364"/>
      <c r="HQK118" s="364"/>
      <c r="HQL118" s="364"/>
      <c r="HQM118" s="364"/>
      <c r="HQN118" s="364"/>
      <c r="HQO118" s="364"/>
      <c r="HQP118" s="364"/>
      <c r="HQQ118" s="364"/>
      <c r="HQR118" s="364"/>
      <c r="HQS118" s="364"/>
      <c r="HQT118" s="364"/>
      <c r="HQU118" s="364"/>
      <c r="HQV118" s="364"/>
      <c r="HQW118" s="364"/>
      <c r="HQX118" s="364"/>
      <c r="HQY118" s="364"/>
      <c r="HQZ118" s="364"/>
      <c r="HRA118" s="364"/>
      <c r="HRB118" s="364"/>
      <c r="HRC118" s="364"/>
      <c r="HRD118" s="364"/>
      <c r="HRE118" s="364"/>
      <c r="HRF118" s="364"/>
      <c r="HRG118" s="364"/>
      <c r="HRH118" s="364"/>
      <c r="HRI118" s="364"/>
      <c r="HRJ118" s="364"/>
      <c r="HRK118" s="364"/>
      <c r="HRL118" s="364"/>
      <c r="HRM118" s="364"/>
      <c r="HRN118" s="364"/>
      <c r="HRO118" s="364"/>
      <c r="HRP118" s="364"/>
      <c r="HRQ118" s="364"/>
      <c r="HRR118" s="364"/>
      <c r="HRS118" s="364"/>
      <c r="HRT118" s="364"/>
      <c r="HRU118" s="364"/>
      <c r="HRV118" s="364"/>
      <c r="HRW118" s="364"/>
      <c r="HRX118" s="364"/>
      <c r="HRY118" s="364"/>
      <c r="HRZ118" s="364"/>
      <c r="HSA118" s="364"/>
      <c r="HSB118" s="364"/>
      <c r="HSC118" s="364"/>
      <c r="HSD118" s="364"/>
      <c r="HSE118" s="364"/>
      <c r="HSF118" s="364"/>
      <c r="HSG118" s="364"/>
      <c r="HSH118" s="364"/>
      <c r="HSI118" s="364"/>
      <c r="HSJ118" s="364"/>
      <c r="HSK118" s="364"/>
      <c r="HSL118" s="364"/>
      <c r="HSM118" s="364"/>
      <c r="HSN118" s="364"/>
      <c r="HSO118" s="364"/>
      <c r="HSP118" s="364"/>
      <c r="HSQ118" s="364"/>
      <c r="HSR118" s="364"/>
      <c r="HSS118" s="364"/>
      <c r="HST118" s="364"/>
      <c r="HSU118" s="364"/>
      <c r="HSV118" s="364"/>
      <c r="HSW118" s="364"/>
      <c r="HSX118" s="364"/>
      <c r="HSY118" s="364"/>
      <c r="HSZ118" s="364"/>
      <c r="HTA118" s="364"/>
      <c r="HTB118" s="364"/>
      <c r="HTC118" s="364"/>
      <c r="HTD118" s="364"/>
      <c r="HTE118" s="364"/>
      <c r="HTF118" s="364"/>
      <c r="HTG118" s="364"/>
      <c r="HTH118" s="364"/>
      <c r="HTI118" s="364"/>
      <c r="HTJ118" s="364"/>
      <c r="HTK118" s="364"/>
      <c r="HTL118" s="364"/>
      <c r="HTM118" s="364"/>
      <c r="HTN118" s="364"/>
      <c r="HTO118" s="364"/>
      <c r="HTP118" s="364"/>
      <c r="HTQ118" s="364"/>
      <c r="HTR118" s="364"/>
      <c r="HTS118" s="364"/>
      <c r="HTT118" s="364"/>
      <c r="HTU118" s="364"/>
      <c r="HTV118" s="364"/>
      <c r="HTW118" s="364"/>
      <c r="HTX118" s="364"/>
      <c r="HTY118" s="364"/>
      <c r="HTZ118" s="364"/>
      <c r="HUA118" s="364"/>
      <c r="HUB118" s="364"/>
      <c r="HUC118" s="364"/>
      <c r="HUD118" s="364"/>
      <c r="HUE118" s="364"/>
      <c r="HUF118" s="364"/>
      <c r="HUG118" s="364"/>
      <c r="HUH118" s="364"/>
      <c r="HUI118" s="364"/>
      <c r="HUJ118" s="364"/>
      <c r="HUK118" s="364"/>
      <c r="HUL118" s="364"/>
      <c r="HUM118" s="364"/>
      <c r="HUN118" s="364"/>
      <c r="HUO118" s="364"/>
      <c r="HUP118" s="364"/>
      <c r="HUQ118" s="364"/>
      <c r="HUR118" s="364"/>
      <c r="HUS118" s="364"/>
      <c r="HUT118" s="364"/>
      <c r="HUU118" s="364"/>
      <c r="HUV118" s="364"/>
      <c r="HUW118" s="364"/>
      <c r="HUX118" s="364"/>
      <c r="HUY118" s="364"/>
      <c r="HUZ118" s="364"/>
      <c r="HVA118" s="364"/>
      <c r="HVB118" s="364"/>
      <c r="HVC118" s="364"/>
      <c r="HVD118" s="364"/>
      <c r="HVE118" s="364"/>
      <c r="HVF118" s="364"/>
      <c r="HVG118" s="364"/>
      <c r="HVH118" s="364"/>
      <c r="HVI118" s="364"/>
      <c r="HVJ118" s="364"/>
      <c r="HVK118" s="364"/>
      <c r="HVL118" s="364"/>
      <c r="HVM118" s="364"/>
      <c r="HVN118" s="364"/>
      <c r="HVO118" s="364"/>
      <c r="HVP118" s="364"/>
      <c r="HVQ118" s="364"/>
      <c r="HVR118" s="364"/>
      <c r="HVS118" s="364"/>
      <c r="HVT118" s="364"/>
      <c r="HVU118" s="364"/>
      <c r="HVV118" s="364"/>
      <c r="HVW118" s="364"/>
      <c r="HVX118" s="364"/>
      <c r="HVY118" s="364"/>
      <c r="HVZ118" s="364"/>
      <c r="HWA118" s="364"/>
      <c r="HWB118" s="364"/>
      <c r="HWC118" s="364"/>
      <c r="HWD118" s="364"/>
      <c r="HWE118" s="364"/>
      <c r="HWF118" s="364"/>
      <c r="HWG118" s="364"/>
      <c r="HWH118" s="364"/>
      <c r="HWI118" s="364"/>
      <c r="HWJ118" s="364"/>
      <c r="HWK118" s="364"/>
      <c r="HWL118" s="364"/>
      <c r="HWM118" s="364"/>
      <c r="HWN118" s="364"/>
      <c r="HWO118" s="364"/>
      <c r="HWP118" s="364"/>
      <c r="HWQ118" s="364"/>
      <c r="HWR118" s="364"/>
      <c r="HWS118" s="364"/>
      <c r="HWT118" s="364"/>
      <c r="HWU118" s="364"/>
      <c r="HWV118" s="364"/>
      <c r="HWW118" s="364"/>
      <c r="HWX118" s="364"/>
      <c r="HWY118" s="364"/>
      <c r="HWZ118" s="364"/>
      <c r="HXA118" s="364"/>
      <c r="HXB118" s="364"/>
      <c r="HXC118" s="364"/>
      <c r="HXD118" s="364"/>
      <c r="HXE118" s="364"/>
      <c r="HXF118" s="364"/>
      <c r="HXG118" s="364"/>
      <c r="HXH118" s="364"/>
      <c r="HXI118" s="364"/>
      <c r="HXJ118" s="364"/>
      <c r="HXK118" s="364"/>
      <c r="HXL118" s="364"/>
      <c r="HXM118" s="364"/>
      <c r="HXN118" s="364"/>
      <c r="HXO118" s="364"/>
      <c r="HXP118" s="364"/>
      <c r="HXQ118" s="364"/>
      <c r="HXR118" s="364"/>
      <c r="HXS118" s="364"/>
      <c r="HXT118" s="364"/>
      <c r="HXU118" s="364"/>
      <c r="HXV118" s="364"/>
      <c r="HXW118" s="364"/>
      <c r="HXX118" s="364"/>
      <c r="HXY118" s="364"/>
      <c r="HXZ118" s="364"/>
      <c r="HYA118" s="364"/>
      <c r="HYB118" s="364"/>
      <c r="HYC118" s="364"/>
      <c r="HYD118" s="364"/>
      <c r="HYE118" s="364"/>
      <c r="HYF118" s="364"/>
      <c r="HYG118" s="364"/>
      <c r="HYH118" s="364"/>
      <c r="HYI118" s="364"/>
      <c r="HYJ118" s="364"/>
      <c r="HYK118" s="364"/>
      <c r="HYL118" s="364"/>
      <c r="HYM118" s="364"/>
      <c r="HYN118" s="364"/>
      <c r="HYO118" s="364"/>
      <c r="HYP118" s="364"/>
      <c r="HYQ118" s="364"/>
      <c r="HYR118" s="364"/>
      <c r="HYS118" s="364"/>
      <c r="HYT118" s="364"/>
      <c r="HYU118" s="364"/>
      <c r="HYV118" s="364"/>
      <c r="HYW118" s="364"/>
      <c r="HYX118" s="364"/>
      <c r="HYY118" s="364"/>
      <c r="HYZ118" s="364"/>
      <c r="HZA118" s="364"/>
      <c r="HZB118" s="364"/>
      <c r="HZC118" s="364"/>
      <c r="HZD118" s="364"/>
      <c r="HZE118" s="364"/>
      <c r="HZF118" s="364"/>
      <c r="HZG118" s="364"/>
      <c r="HZH118" s="364"/>
      <c r="HZI118" s="364"/>
      <c r="HZJ118" s="364"/>
      <c r="HZK118" s="364"/>
      <c r="HZL118" s="364"/>
      <c r="HZM118" s="364"/>
      <c r="HZN118" s="364"/>
      <c r="HZO118" s="364"/>
      <c r="HZP118" s="364"/>
      <c r="HZQ118" s="364"/>
      <c r="HZR118" s="364"/>
      <c r="HZS118" s="364"/>
      <c r="HZT118" s="364"/>
      <c r="HZU118" s="364"/>
      <c r="HZV118" s="364"/>
      <c r="HZW118" s="364"/>
      <c r="HZX118" s="364"/>
      <c r="HZY118" s="364"/>
      <c r="HZZ118" s="364"/>
      <c r="IAA118" s="364"/>
      <c r="IAB118" s="364"/>
      <c r="IAC118" s="364"/>
      <c r="IAD118" s="364"/>
      <c r="IAE118" s="364"/>
      <c r="IAF118" s="364"/>
      <c r="IAG118" s="364"/>
      <c r="IAH118" s="364"/>
      <c r="IAI118" s="364"/>
      <c r="IAJ118" s="364"/>
      <c r="IAK118" s="364"/>
      <c r="IAL118" s="364"/>
      <c r="IAM118" s="364"/>
      <c r="IAN118" s="364"/>
      <c r="IAO118" s="364"/>
      <c r="IAP118" s="364"/>
      <c r="IAQ118" s="364"/>
      <c r="IAR118" s="364"/>
      <c r="IAS118" s="364"/>
      <c r="IAT118" s="364"/>
      <c r="IAU118" s="364"/>
      <c r="IAV118" s="364"/>
      <c r="IAW118" s="364"/>
      <c r="IAX118" s="364"/>
      <c r="IAY118" s="364"/>
      <c r="IAZ118" s="364"/>
      <c r="IBA118" s="364"/>
      <c r="IBB118" s="364"/>
      <c r="IBC118" s="364"/>
      <c r="IBD118" s="364"/>
      <c r="IBE118" s="364"/>
      <c r="IBF118" s="364"/>
      <c r="IBG118" s="364"/>
      <c r="IBH118" s="364"/>
      <c r="IBI118" s="364"/>
      <c r="IBJ118" s="364"/>
      <c r="IBK118" s="364"/>
      <c r="IBL118" s="364"/>
      <c r="IBM118" s="364"/>
      <c r="IBN118" s="364"/>
      <c r="IBO118" s="364"/>
      <c r="IBP118" s="364"/>
      <c r="IBQ118" s="364"/>
      <c r="IBR118" s="364"/>
      <c r="IBS118" s="364"/>
      <c r="IBT118" s="364"/>
      <c r="IBU118" s="364"/>
      <c r="IBV118" s="364"/>
      <c r="IBW118" s="364"/>
      <c r="IBX118" s="364"/>
      <c r="IBY118" s="364"/>
      <c r="IBZ118" s="364"/>
      <c r="ICA118" s="364"/>
      <c r="ICB118" s="364"/>
      <c r="ICC118" s="364"/>
      <c r="ICD118" s="364"/>
      <c r="ICE118" s="364"/>
      <c r="ICF118" s="364"/>
      <c r="ICG118" s="364"/>
      <c r="ICH118" s="364"/>
      <c r="ICI118" s="364"/>
      <c r="ICJ118" s="364"/>
      <c r="ICK118" s="364"/>
      <c r="ICL118" s="364"/>
      <c r="ICM118" s="364"/>
      <c r="ICN118" s="364"/>
      <c r="ICO118" s="364"/>
      <c r="ICP118" s="364"/>
      <c r="ICQ118" s="364"/>
      <c r="ICR118" s="364"/>
      <c r="ICS118" s="364"/>
      <c r="ICT118" s="364"/>
      <c r="ICU118" s="364"/>
      <c r="ICV118" s="364"/>
      <c r="ICW118" s="364"/>
      <c r="ICX118" s="364"/>
      <c r="ICY118" s="364"/>
      <c r="ICZ118" s="364"/>
      <c r="IDA118" s="364"/>
      <c r="IDB118" s="364"/>
      <c r="IDC118" s="364"/>
      <c r="IDD118" s="364"/>
      <c r="IDE118" s="364"/>
      <c r="IDF118" s="364"/>
      <c r="IDG118" s="364"/>
      <c r="IDH118" s="364"/>
      <c r="IDI118" s="364"/>
      <c r="IDJ118" s="364"/>
      <c r="IDK118" s="364"/>
      <c r="IDL118" s="364"/>
      <c r="IDM118" s="364"/>
      <c r="IDN118" s="364"/>
      <c r="IDO118" s="364"/>
      <c r="IDP118" s="364"/>
      <c r="IDQ118" s="364"/>
      <c r="IDR118" s="364"/>
      <c r="IDS118" s="364"/>
      <c r="IDT118" s="364"/>
      <c r="IDU118" s="364"/>
      <c r="IDV118" s="364"/>
      <c r="IDW118" s="364"/>
      <c r="IDX118" s="364"/>
      <c r="IDY118" s="364"/>
      <c r="IDZ118" s="364"/>
      <c r="IEA118" s="364"/>
      <c r="IEB118" s="364"/>
      <c r="IEC118" s="364"/>
      <c r="IED118" s="364"/>
      <c r="IEE118" s="364"/>
      <c r="IEF118" s="364"/>
      <c r="IEG118" s="364"/>
      <c r="IEH118" s="364"/>
      <c r="IEI118" s="364"/>
      <c r="IEJ118" s="364"/>
      <c r="IEK118" s="364"/>
      <c r="IEL118" s="364"/>
      <c r="IEM118" s="364"/>
      <c r="IEN118" s="364"/>
      <c r="IEO118" s="364"/>
      <c r="IEP118" s="364"/>
      <c r="IEQ118" s="364"/>
      <c r="IER118" s="364"/>
      <c r="IES118" s="364"/>
      <c r="IET118" s="364"/>
      <c r="IEU118" s="364"/>
      <c r="IEV118" s="364"/>
      <c r="IEW118" s="364"/>
      <c r="IEX118" s="364"/>
      <c r="IEY118" s="364"/>
      <c r="IEZ118" s="364"/>
      <c r="IFA118" s="364"/>
      <c r="IFB118" s="364"/>
      <c r="IFC118" s="364"/>
      <c r="IFD118" s="364"/>
      <c r="IFE118" s="364"/>
      <c r="IFF118" s="364"/>
      <c r="IFG118" s="364"/>
      <c r="IFH118" s="364"/>
      <c r="IFI118" s="364"/>
      <c r="IFJ118" s="364"/>
      <c r="IFK118" s="364"/>
      <c r="IFL118" s="364"/>
      <c r="IFM118" s="364"/>
      <c r="IFN118" s="364"/>
      <c r="IFO118" s="364"/>
      <c r="IFP118" s="364"/>
      <c r="IFQ118" s="364"/>
      <c r="IFR118" s="364"/>
      <c r="IFS118" s="364"/>
      <c r="IFT118" s="364"/>
      <c r="IFU118" s="364"/>
      <c r="IFV118" s="364"/>
      <c r="IFW118" s="364"/>
      <c r="IFX118" s="364"/>
      <c r="IFY118" s="364"/>
      <c r="IFZ118" s="364"/>
      <c r="IGA118" s="364"/>
      <c r="IGB118" s="364"/>
      <c r="IGC118" s="364"/>
      <c r="IGD118" s="364"/>
      <c r="IGE118" s="364"/>
      <c r="IGF118" s="364"/>
      <c r="IGG118" s="364"/>
      <c r="IGH118" s="364"/>
      <c r="IGI118" s="364"/>
      <c r="IGJ118" s="364"/>
      <c r="IGK118" s="364"/>
      <c r="IGL118" s="364"/>
      <c r="IGM118" s="364"/>
      <c r="IGN118" s="364"/>
      <c r="IGO118" s="364"/>
      <c r="IGP118" s="364"/>
      <c r="IGQ118" s="364"/>
      <c r="IGR118" s="364"/>
      <c r="IGS118" s="364"/>
      <c r="IGT118" s="364"/>
      <c r="IGU118" s="364"/>
      <c r="IGV118" s="364"/>
      <c r="IGW118" s="364"/>
      <c r="IGX118" s="364"/>
      <c r="IGY118" s="364"/>
      <c r="IGZ118" s="364"/>
      <c r="IHA118" s="364"/>
      <c r="IHB118" s="364"/>
      <c r="IHC118" s="364"/>
      <c r="IHD118" s="364"/>
      <c r="IHE118" s="364"/>
      <c r="IHF118" s="364"/>
      <c r="IHG118" s="364"/>
      <c r="IHH118" s="364"/>
      <c r="IHI118" s="364"/>
      <c r="IHJ118" s="364"/>
      <c r="IHK118" s="364"/>
      <c r="IHL118" s="364"/>
      <c r="IHM118" s="364"/>
      <c r="IHN118" s="364"/>
      <c r="IHO118" s="364"/>
      <c r="IHP118" s="364"/>
      <c r="IHQ118" s="364"/>
      <c r="IHR118" s="364"/>
      <c r="IHS118" s="364"/>
      <c r="IHT118" s="364"/>
      <c r="IHU118" s="364"/>
      <c r="IHV118" s="364"/>
      <c r="IHW118" s="364"/>
      <c r="IHX118" s="364"/>
      <c r="IHY118" s="364"/>
      <c r="IHZ118" s="364"/>
      <c r="IIA118" s="364"/>
      <c r="IIB118" s="364"/>
      <c r="IIC118" s="364"/>
      <c r="IID118" s="364"/>
      <c r="IIE118" s="364"/>
      <c r="IIF118" s="364"/>
      <c r="IIG118" s="364"/>
      <c r="IIH118" s="364"/>
      <c r="III118" s="364"/>
      <c r="IIJ118" s="364"/>
      <c r="IIK118" s="364"/>
      <c r="IIL118" s="364"/>
      <c r="IIM118" s="364"/>
      <c r="IIN118" s="364"/>
      <c r="IIO118" s="364"/>
      <c r="IIP118" s="364"/>
      <c r="IIQ118" s="364"/>
      <c r="IIR118" s="364"/>
      <c r="IIS118" s="364"/>
      <c r="IIT118" s="364"/>
      <c r="IIU118" s="364"/>
      <c r="IIV118" s="364"/>
      <c r="IIW118" s="364"/>
      <c r="IIX118" s="364"/>
      <c r="IIY118" s="364"/>
      <c r="IIZ118" s="364"/>
      <c r="IJA118" s="364"/>
      <c r="IJB118" s="364"/>
      <c r="IJC118" s="364"/>
      <c r="IJD118" s="364"/>
      <c r="IJE118" s="364"/>
      <c r="IJF118" s="364"/>
      <c r="IJG118" s="364"/>
      <c r="IJH118" s="364"/>
      <c r="IJI118" s="364"/>
      <c r="IJJ118" s="364"/>
      <c r="IJK118" s="364"/>
      <c r="IJL118" s="364"/>
      <c r="IJM118" s="364"/>
      <c r="IJN118" s="364"/>
      <c r="IJO118" s="364"/>
      <c r="IJP118" s="364"/>
      <c r="IJQ118" s="364"/>
      <c r="IJR118" s="364"/>
      <c r="IJS118" s="364"/>
      <c r="IJT118" s="364"/>
      <c r="IJU118" s="364"/>
      <c r="IJV118" s="364"/>
      <c r="IJW118" s="364"/>
      <c r="IJX118" s="364"/>
      <c r="IJY118" s="364"/>
      <c r="IJZ118" s="364"/>
      <c r="IKA118" s="364"/>
      <c r="IKB118" s="364"/>
      <c r="IKC118" s="364"/>
      <c r="IKD118" s="364"/>
      <c r="IKE118" s="364"/>
      <c r="IKF118" s="364"/>
      <c r="IKG118" s="364"/>
      <c r="IKH118" s="364"/>
      <c r="IKI118" s="364"/>
      <c r="IKJ118" s="364"/>
      <c r="IKK118" s="364"/>
      <c r="IKL118" s="364"/>
      <c r="IKM118" s="364"/>
      <c r="IKN118" s="364"/>
      <c r="IKO118" s="364"/>
      <c r="IKP118" s="364"/>
      <c r="IKQ118" s="364"/>
      <c r="IKR118" s="364"/>
      <c r="IKS118" s="364"/>
      <c r="IKT118" s="364"/>
      <c r="IKU118" s="364"/>
      <c r="IKV118" s="364"/>
      <c r="IKW118" s="364"/>
      <c r="IKX118" s="364"/>
      <c r="IKY118" s="364"/>
      <c r="IKZ118" s="364"/>
      <c r="ILA118" s="364"/>
      <c r="ILB118" s="364"/>
      <c r="ILC118" s="364"/>
      <c r="ILD118" s="364"/>
      <c r="ILE118" s="364"/>
      <c r="ILF118" s="364"/>
      <c r="ILG118" s="364"/>
      <c r="ILH118" s="364"/>
      <c r="ILI118" s="364"/>
      <c r="ILJ118" s="364"/>
      <c r="ILK118" s="364"/>
      <c r="ILL118" s="364"/>
      <c r="ILM118" s="364"/>
      <c r="ILN118" s="364"/>
      <c r="ILO118" s="364"/>
      <c r="ILP118" s="364"/>
      <c r="ILQ118" s="364"/>
      <c r="ILR118" s="364"/>
      <c r="ILS118" s="364"/>
      <c r="ILT118" s="364"/>
      <c r="ILU118" s="364"/>
      <c r="ILV118" s="364"/>
      <c r="ILW118" s="364"/>
      <c r="ILX118" s="364"/>
      <c r="ILY118" s="364"/>
      <c r="ILZ118" s="364"/>
      <c r="IMA118" s="364"/>
      <c r="IMB118" s="364"/>
      <c r="IMC118" s="364"/>
      <c r="IMD118" s="364"/>
      <c r="IME118" s="364"/>
      <c r="IMF118" s="364"/>
      <c r="IMG118" s="364"/>
      <c r="IMH118" s="364"/>
      <c r="IMI118" s="364"/>
      <c r="IMJ118" s="364"/>
      <c r="IMK118" s="364"/>
      <c r="IML118" s="364"/>
      <c r="IMM118" s="364"/>
      <c r="IMN118" s="364"/>
      <c r="IMO118" s="364"/>
      <c r="IMP118" s="364"/>
      <c r="IMQ118" s="364"/>
      <c r="IMR118" s="364"/>
      <c r="IMS118" s="364"/>
      <c r="IMT118" s="364"/>
      <c r="IMU118" s="364"/>
      <c r="IMV118" s="364"/>
      <c r="IMW118" s="364"/>
      <c r="IMX118" s="364"/>
      <c r="IMY118" s="364"/>
      <c r="IMZ118" s="364"/>
      <c r="INA118" s="364"/>
      <c r="INB118" s="364"/>
      <c r="INC118" s="364"/>
      <c r="IND118" s="364"/>
      <c r="INE118" s="364"/>
      <c r="INF118" s="364"/>
      <c r="ING118" s="364"/>
      <c r="INH118" s="364"/>
      <c r="INI118" s="364"/>
      <c r="INJ118" s="364"/>
      <c r="INK118" s="364"/>
      <c r="INL118" s="364"/>
      <c r="INM118" s="364"/>
      <c r="INN118" s="364"/>
      <c r="INO118" s="364"/>
      <c r="INP118" s="364"/>
      <c r="INQ118" s="364"/>
      <c r="INR118" s="364"/>
      <c r="INS118" s="364"/>
      <c r="INT118" s="364"/>
      <c r="INU118" s="364"/>
      <c r="INV118" s="364"/>
      <c r="INW118" s="364"/>
      <c r="INX118" s="364"/>
      <c r="INY118" s="364"/>
      <c r="INZ118" s="364"/>
      <c r="IOA118" s="364"/>
      <c r="IOB118" s="364"/>
      <c r="IOC118" s="364"/>
      <c r="IOD118" s="364"/>
      <c r="IOE118" s="364"/>
      <c r="IOF118" s="364"/>
      <c r="IOG118" s="364"/>
      <c r="IOH118" s="364"/>
      <c r="IOI118" s="364"/>
      <c r="IOJ118" s="364"/>
      <c r="IOK118" s="364"/>
      <c r="IOL118" s="364"/>
      <c r="IOM118" s="364"/>
      <c r="ION118" s="364"/>
      <c r="IOO118" s="364"/>
      <c r="IOP118" s="364"/>
      <c r="IOQ118" s="364"/>
      <c r="IOR118" s="364"/>
      <c r="IOS118" s="364"/>
      <c r="IOT118" s="364"/>
      <c r="IOU118" s="364"/>
      <c r="IOV118" s="364"/>
      <c r="IOW118" s="364"/>
      <c r="IOX118" s="364"/>
      <c r="IOY118" s="364"/>
      <c r="IOZ118" s="364"/>
      <c r="IPA118" s="364"/>
      <c r="IPB118" s="364"/>
      <c r="IPC118" s="364"/>
      <c r="IPD118" s="364"/>
      <c r="IPE118" s="364"/>
      <c r="IPF118" s="364"/>
      <c r="IPG118" s="364"/>
      <c r="IPH118" s="364"/>
      <c r="IPI118" s="364"/>
      <c r="IPJ118" s="364"/>
      <c r="IPK118" s="364"/>
      <c r="IPL118" s="364"/>
      <c r="IPM118" s="364"/>
      <c r="IPN118" s="364"/>
      <c r="IPO118" s="364"/>
      <c r="IPP118" s="364"/>
      <c r="IPQ118" s="364"/>
      <c r="IPR118" s="364"/>
      <c r="IPS118" s="364"/>
      <c r="IPT118" s="364"/>
      <c r="IPU118" s="364"/>
      <c r="IPV118" s="364"/>
      <c r="IPW118" s="364"/>
      <c r="IPX118" s="364"/>
      <c r="IPY118" s="364"/>
      <c r="IPZ118" s="364"/>
      <c r="IQA118" s="364"/>
      <c r="IQB118" s="364"/>
      <c r="IQC118" s="364"/>
      <c r="IQD118" s="364"/>
      <c r="IQE118" s="364"/>
      <c r="IQF118" s="364"/>
      <c r="IQG118" s="364"/>
      <c r="IQH118" s="364"/>
      <c r="IQI118" s="364"/>
      <c r="IQJ118" s="364"/>
      <c r="IQK118" s="364"/>
      <c r="IQL118" s="364"/>
      <c r="IQM118" s="364"/>
      <c r="IQN118" s="364"/>
      <c r="IQO118" s="364"/>
      <c r="IQP118" s="364"/>
      <c r="IQQ118" s="364"/>
      <c r="IQR118" s="364"/>
      <c r="IQS118" s="364"/>
      <c r="IQT118" s="364"/>
      <c r="IQU118" s="364"/>
      <c r="IQV118" s="364"/>
      <c r="IQW118" s="364"/>
      <c r="IQX118" s="364"/>
      <c r="IQY118" s="364"/>
      <c r="IQZ118" s="364"/>
      <c r="IRA118" s="364"/>
      <c r="IRB118" s="364"/>
      <c r="IRC118" s="364"/>
      <c r="IRD118" s="364"/>
      <c r="IRE118" s="364"/>
      <c r="IRF118" s="364"/>
      <c r="IRG118" s="364"/>
      <c r="IRH118" s="364"/>
      <c r="IRI118" s="364"/>
      <c r="IRJ118" s="364"/>
      <c r="IRK118" s="364"/>
      <c r="IRL118" s="364"/>
      <c r="IRM118" s="364"/>
      <c r="IRN118" s="364"/>
      <c r="IRO118" s="364"/>
      <c r="IRP118" s="364"/>
      <c r="IRQ118" s="364"/>
      <c r="IRR118" s="364"/>
      <c r="IRS118" s="364"/>
      <c r="IRT118" s="364"/>
      <c r="IRU118" s="364"/>
      <c r="IRV118" s="364"/>
      <c r="IRW118" s="364"/>
      <c r="IRX118" s="364"/>
      <c r="IRY118" s="364"/>
      <c r="IRZ118" s="364"/>
      <c r="ISA118" s="364"/>
      <c r="ISB118" s="364"/>
      <c r="ISC118" s="364"/>
      <c r="ISD118" s="364"/>
      <c r="ISE118" s="364"/>
      <c r="ISF118" s="364"/>
      <c r="ISG118" s="364"/>
      <c r="ISH118" s="364"/>
      <c r="ISI118" s="364"/>
      <c r="ISJ118" s="364"/>
      <c r="ISK118" s="364"/>
      <c r="ISL118" s="364"/>
      <c r="ISM118" s="364"/>
      <c r="ISN118" s="364"/>
      <c r="ISO118" s="364"/>
      <c r="ISP118" s="364"/>
      <c r="ISQ118" s="364"/>
      <c r="ISR118" s="364"/>
      <c r="ISS118" s="364"/>
      <c r="IST118" s="364"/>
      <c r="ISU118" s="364"/>
      <c r="ISV118" s="364"/>
      <c r="ISW118" s="364"/>
      <c r="ISX118" s="364"/>
      <c r="ISY118" s="364"/>
      <c r="ISZ118" s="364"/>
      <c r="ITA118" s="364"/>
      <c r="ITB118" s="364"/>
      <c r="ITC118" s="364"/>
      <c r="ITD118" s="364"/>
      <c r="ITE118" s="364"/>
      <c r="ITF118" s="364"/>
      <c r="ITG118" s="364"/>
      <c r="ITH118" s="364"/>
      <c r="ITI118" s="364"/>
      <c r="ITJ118" s="364"/>
      <c r="ITK118" s="364"/>
      <c r="ITL118" s="364"/>
      <c r="ITM118" s="364"/>
      <c r="ITN118" s="364"/>
      <c r="ITO118" s="364"/>
      <c r="ITP118" s="364"/>
      <c r="ITQ118" s="364"/>
      <c r="ITR118" s="364"/>
      <c r="ITS118" s="364"/>
      <c r="ITT118" s="364"/>
      <c r="ITU118" s="364"/>
      <c r="ITV118" s="364"/>
      <c r="ITW118" s="364"/>
      <c r="ITX118" s="364"/>
      <c r="ITY118" s="364"/>
      <c r="ITZ118" s="364"/>
      <c r="IUA118" s="364"/>
      <c r="IUB118" s="364"/>
      <c r="IUC118" s="364"/>
      <c r="IUD118" s="364"/>
      <c r="IUE118" s="364"/>
      <c r="IUF118" s="364"/>
      <c r="IUG118" s="364"/>
      <c r="IUH118" s="364"/>
      <c r="IUI118" s="364"/>
      <c r="IUJ118" s="364"/>
      <c r="IUK118" s="364"/>
      <c r="IUL118" s="364"/>
      <c r="IUM118" s="364"/>
      <c r="IUN118" s="364"/>
      <c r="IUO118" s="364"/>
      <c r="IUP118" s="364"/>
      <c r="IUQ118" s="364"/>
      <c r="IUR118" s="364"/>
      <c r="IUS118" s="364"/>
      <c r="IUT118" s="364"/>
      <c r="IUU118" s="364"/>
      <c r="IUV118" s="364"/>
      <c r="IUW118" s="364"/>
      <c r="IUX118" s="364"/>
      <c r="IUY118" s="364"/>
      <c r="IUZ118" s="364"/>
      <c r="IVA118" s="364"/>
      <c r="IVB118" s="364"/>
      <c r="IVC118" s="364"/>
      <c r="IVD118" s="364"/>
      <c r="IVE118" s="364"/>
      <c r="IVF118" s="364"/>
      <c r="IVG118" s="364"/>
      <c r="IVH118" s="364"/>
      <c r="IVI118" s="364"/>
      <c r="IVJ118" s="364"/>
      <c r="IVK118" s="364"/>
      <c r="IVL118" s="364"/>
      <c r="IVM118" s="364"/>
      <c r="IVN118" s="364"/>
      <c r="IVO118" s="364"/>
      <c r="IVP118" s="364"/>
      <c r="IVQ118" s="364"/>
      <c r="IVR118" s="364"/>
      <c r="IVS118" s="364"/>
      <c r="IVT118" s="364"/>
      <c r="IVU118" s="364"/>
      <c r="IVV118" s="364"/>
      <c r="IVW118" s="364"/>
      <c r="IVX118" s="364"/>
      <c r="IVY118" s="364"/>
      <c r="IVZ118" s="364"/>
      <c r="IWA118" s="364"/>
      <c r="IWB118" s="364"/>
      <c r="IWC118" s="364"/>
      <c r="IWD118" s="364"/>
      <c r="IWE118" s="364"/>
      <c r="IWF118" s="364"/>
      <c r="IWG118" s="364"/>
      <c r="IWH118" s="364"/>
      <c r="IWI118" s="364"/>
      <c r="IWJ118" s="364"/>
      <c r="IWK118" s="364"/>
      <c r="IWL118" s="364"/>
      <c r="IWM118" s="364"/>
      <c r="IWN118" s="364"/>
      <c r="IWO118" s="364"/>
      <c r="IWP118" s="364"/>
      <c r="IWQ118" s="364"/>
      <c r="IWR118" s="364"/>
      <c r="IWS118" s="364"/>
      <c r="IWT118" s="364"/>
      <c r="IWU118" s="364"/>
      <c r="IWV118" s="364"/>
      <c r="IWW118" s="364"/>
      <c r="IWX118" s="364"/>
      <c r="IWY118" s="364"/>
      <c r="IWZ118" s="364"/>
      <c r="IXA118" s="364"/>
      <c r="IXB118" s="364"/>
      <c r="IXC118" s="364"/>
      <c r="IXD118" s="364"/>
      <c r="IXE118" s="364"/>
      <c r="IXF118" s="364"/>
      <c r="IXG118" s="364"/>
      <c r="IXH118" s="364"/>
      <c r="IXI118" s="364"/>
      <c r="IXJ118" s="364"/>
      <c r="IXK118" s="364"/>
      <c r="IXL118" s="364"/>
      <c r="IXM118" s="364"/>
      <c r="IXN118" s="364"/>
      <c r="IXO118" s="364"/>
      <c r="IXP118" s="364"/>
      <c r="IXQ118" s="364"/>
      <c r="IXR118" s="364"/>
      <c r="IXS118" s="364"/>
      <c r="IXT118" s="364"/>
      <c r="IXU118" s="364"/>
      <c r="IXV118" s="364"/>
      <c r="IXW118" s="364"/>
      <c r="IXX118" s="364"/>
      <c r="IXY118" s="364"/>
      <c r="IXZ118" s="364"/>
      <c r="IYA118" s="364"/>
      <c r="IYB118" s="364"/>
      <c r="IYC118" s="364"/>
      <c r="IYD118" s="364"/>
      <c r="IYE118" s="364"/>
      <c r="IYF118" s="364"/>
      <c r="IYG118" s="364"/>
      <c r="IYH118" s="364"/>
      <c r="IYI118" s="364"/>
      <c r="IYJ118" s="364"/>
      <c r="IYK118" s="364"/>
      <c r="IYL118" s="364"/>
      <c r="IYM118" s="364"/>
      <c r="IYN118" s="364"/>
      <c r="IYO118" s="364"/>
      <c r="IYP118" s="364"/>
      <c r="IYQ118" s="364"/>
      <c r="IYR118" s="364"/>
      <c r="IYS118" s="364"/>
      <c r="IYT118" s="364"/>
      <c r="IYU118" s="364"/>
      <c r="IYV118" s="364"/>
      <c r="IYW118" s="364"/>
      <c r="IYX118" s="364"/>
      <c r="IYY118" s="364"/>
      <c r="IYZ118" s="364"/>
      <c r="IZA118" s="364"/>
      <c r="IZB118" s="364"/>
      <c r="IZC118" s="364"/>
      <c r="IZD118" s="364"/>
      <c r="IZE118" s="364"/>
      <c r="IZF118" s="364"/>
      <c r="IZG118" s="364"/>
      <c r="IZH118" s="364"/>
      <c r="IZI118" s="364"/>
      <c r="IZJ118" s="364"/>
      <c r="IZK118" s="364"/>
      <c r="IZL118" s="364"/>
      <c r="IZM118" s="364"/>
      <c r="IZN118" s="364"/>
      <c r="IZO118" s="364"/>
      <c r="IZP118" s="364"/>
      <c r="IZQ118" s="364"/>
      <c r="IZR118" s="364"/>
      <c r="IZS118" s="364"/>
      <c r="IZT118" s="364"/>
      <c r="IZU118" s="364"/>
      <c r="IZV118" s="364"/>
      <c r="IZW118" s="364"/>
      <c r="IZX118" s="364"/>
      <c r="IZY118" s="364"/>
      <c r="IZZ118" s="364"/>
      <c r="JAA118" s="364"/>
      <c r="JAB118" s="364"/>
      <c r="JAC118" s="364"/>
      <c r="JAD118" s="364"/>
      <c r="JAE118" s="364"/>
      <c r="JAF118" s="364"/>
      <c r="JAG118" s="364"/>
      <c r="JAH118" s="364"/>
      <c r="JAI118" s="364"/>
      <c r="JAJ118" s="364"/>
      <c r="JAK118" s="364"/>
      <c r="JAL118" s="364"/>
      <c r="JAM118" s="364"/>
      <c r="JAN118" s="364"/>
      <c r="JAO118" s="364"/>
      <c r="JAP118" s="364"/>
      <c r="JAQ118" s="364"/>
      <c r="JAR118" s="364"/>
      <c r="JAS118" s="364"/>
      <c r="JAT118" s="364"/>
      <c r="JAU118" s="364"/>
      <c r="JAV118" s="364"/>
      <c r="JAW118" s="364"/>
      <c r="JAX118" s="364"/>
      <c r="JAY118" s="364"/>
      <c r="JAZ118" s="364"/>
      <c r="JBA118" s="364"/>
      <c r="JBB118" s="364"/>
      <c r="JBC118" s="364"/>
      <c r="JBD118" s="364"/>
      <c r="JBE118" s="364"/>
      <c r="JBF118" s="364"/>
      <c r="JBG118" s="364"/>
      <c r="JBH118" s="364"/>
      <c r="JBI118" s="364"/>
      <c r="JBJ118" s="364"/>
      <c r="JBK118" s="364"/>
      <c r="JBL118" s="364"/>
      <c r="JBM118" s="364"/>
      <c r="JBN118" s="364"/>
      <c r="JBO118" s="364"/>
      <c r="JBP118" s="364"/>
      <c r="JBQ118" s="364"/>
      <c r="JBR118" s="364"/>
      <c r="JBS118" s="364"/>
      <c r="JBT118" s="364"/>
      <c r="JBU118" s="364"/>
      <c r="JBV118" s="364"/>
      <c r="JBW118" s="364"/>
      <c r="JBX118" s="364"/>
      <c r="JBY118" s="364"/>
      <c r="JBZ118" s="364"/>
      <c r="JCA118" s="364"/>
      <c r="JCB118" s="364"/>
      <c r="JCC118" s="364"/>
      <c r="JCD118" s="364"/>
      <c r="JCE118" s="364"/>
      <c r="JCF118" s="364"/>
      <c r="JCG118" s="364"/>
      <c r="JCH118" s="364"/>
      <c r="JCI118" s="364"/>
      <c r="JCJ118" s="364"/>
      <c r="JCK118" s="364"/>
      <c r="JCL118" s="364"/>
      <c r="JCM118" s="364"/>
      <c r="JCN118" s="364"/>
      <c r="JCO118" s="364"/>
      <c r="JCP118" s="364"/>
      <c r="JCQ118" s="364"/>
      <c r="JCR118" s="364"/>
      <c r="JCS118" s="364"/>
      <c r="JCT118" s="364"/>
      <c r="JCU118" s="364"/>
      <c r="JCV118" s="364"/>
      <c r="JCW118" s="364"/>
      <c r="JCX118" s="364"/>
      <c r="JCY118" s="364"/>
      <c r="JCZ118" s="364"/>
      <c r="JDA118" s="364"/>
      <c r="JDB118" s="364"/>
      <c r="JDC118" s="364"/>
      <c r="JDD118" s="364"/>
      <c r="JDE118" s="364"/>
      <c r="JDF118" s="364"/>
      <c r="JDG118" s="364"/>
      <c r="JDH118" s="364"/>
      <c r="JDI118" s="364"/>
      <c r="JDJ118" s="364"/>
      <c r="JDK118" s="364"/>
      <c r="JDL118" s="364"/>
      <c r="JDM118" s="364"/>
      <c r="JDN118" s="364"/>
      <c r="JDO118" s="364"/>
      <c r="JDP118" s="364"/>
      <c r="JDQ118" s="364"/>
      <c r="JDR118" s="364"/>
      <c r="JDS118" s="364"/>
      <c r="JDT118" s="364"/>
      <c r="JDU118" s="364"/>
      <c r="JDV118" s="364"/>
      <c r="JDW118" s="364"/>
      <c r="JDX118" s="364"/>
      <c r="JDY118" s="364"/>
      <c r="JDZ118" s="364"/>
      <c r="JEA118" s="364"/>
      <c r="JEB118" s="364"/>
      <c r="JEC118" s="364"/>
      <c r="JED118" s="364"/>
      <c r="JEE118" s="364"/>
      <c r="JEF118" s="364"/>
      <c r="JEG118" s="364"/>
      <c r="JEH118" s="364"/>
      <c r="JEI118" s="364"/>
      <c r="JEJ118" s="364"/>
      <c r="JEK118" s="364"/>
      <c r="JEL118" s="364"/>
      <c r="JEM118" s="364"/>
      <c r="JEN118" s="364"/>
      <c r="JEO118" s="364"/>
      <c r="JEP118" s="364"/>
      <c r="JEQ118" s="364"/>
      <c r="JER118" s="364"/>
      <c r="JES118" s="364"/>
      <c r="JET118" s="364"/>
      <c r="JEU118" s="364"/>
      <c r="JEV118" s="364"/>
      <c r="JEW118" s="364"/>
      <c r="JEX118" s="364"/>
      <c r="JEY118" s="364"/>
      <c r="JEZ118" s="364"/>
      <c r="JFA118" s="364"/>
      <c r="JFB118" s="364"/>
      <c r="JFC118" s="364"/>
      <c r="JFD118" s="364"/>
      <c r="JFE118" s="364"/>
      <c r="JFF118" s="364"/>
      <c r="JFG118" s="364"/>
      <c r="JFH118" s="364"/>
      <c r="JFI118" s="364"/>
      <c r="JFJ118" s="364"/>
      <c r="JFK118" s="364"/>
      <c r="JFL118" s="364"/>
      <c r="JFM118" s="364"/>
      <c r="JFN118" s="364"/>
      <c r="JFO118" s="364"/>
      <c r="JFP118" s="364"/>
      <c r="JFQ118" s="364"/>
      <c r="JFR118" s="364"/>
      <c r="JFS118" s="364"/>
      <c r="JFT118" s="364"/>
      <c r="JFU118" s="364"/>
      <c r="JFV118" s="364"/>
      <c r="JFW118" s="364"/>
      <c r="JFX118" s="364"/>
      <c r="JFY118" s="364"/>
      <c r="JFZ118" s="364"/>
      <c r="JGA118" s="364"/>
      <c r="JGB118" s="364"/>
      <c r="JGC118" s="364"/>
      <c r="JGD118" s="364"/>
      <c r="JGE118" s="364"/>
      <c r="JGF118" s="364"/>
      <c r="JGG118" s="364"/>
      <c r="JGH118" s="364"/>
      <c r="JGI118" s="364"/>
      <c r="JGJ118" s="364"/>
      <c r="JGK118" s="364"/>
      <c r="JGL118" s="364"/>
      <c r="JGM118" s="364"/>
      <c r="JGN118" s="364"/>
      <c r="JGO118" s="364"/>
      <c r="JGP118" s="364"/>
      <c r="JGQ118" s="364"/>
      <c r="JGR118" s="364"/>
      <c r="JGS118" s="364"/>
      <c r="JGT118" s="364"/>
      <c r="JGU118" s="364"/>
      <c r="JGV118" s="364"/>
      <c r="JGW118" s="364"/>
      <c r="JGX118" s="364"/>
      <c r="JGY118" s="364"/>
      <c r="JGZ118" s="364"/>
      <c r="JHA118" s="364"/>
      <c r="JHB118" s="364"/>
      <c r="JHC118" s="364"/>
      <c r="JHD118" s="364"/>
      <c r="JHE118" s="364"/>
      <c r="JHF118" s="364"/>
      <c r="JHG118" s="364"/>
      <c r="JHH118" s="364"/>
      <c r="JHI118" s="364"/>
      <c r="JHJ118" s="364"/>
      <c r="JHK118" s="364"/>
      <c r="JHL118" s="364"/>
      <c r="JHM118" s="364"/>
      <c r="JHN118" s="364"/>
      <c r="JHO118" s="364"/>
      <c r="JHP118" s="364"/>
      <c r="JHQ118" s="364"/>
      <c r="JHR118" s="364"/>
      <c r="JHS118" s="364"/>
      <c r="JHT118" s="364"/>
      <c r="JHU118" s="364"/>
      <c r="JHV118" s="364"/>
      <c r="JHW118" s="364"/>
      <c r="JHX118" s="364"/>
      <c r="JHY118" s="364"/>
      <c r="JHZ118" s="364"/>
      <c r="JIA118" s="364"/>
      <c r="JIB118" s="364"/>
      <c r="JIC118" s="364"/>
      <c r="JID118" s="364"/>
      <c r="JIE118" s="364"/>
      <c r="JIF118" s="364"/>
      <c r="JIG118" s="364"/>
      <c r="JIH118" s="364"/>
      <c r="JII118" s="364"/>
      <c r="JIJ118" s="364"/>
      <c r="JIK118" s="364"/>
      <c r="JIL118" s="364"/>
      <c r="JIM118" s="364"/>
      <c r="JIN118" s="364"/>
      <c r="JIO118" s="364"/>
      <c r="JIP118" s="364"/>
      <c r="JIQ118" s="364"/>
      <c r="JIR118" s="364"/>
      <c r="JIS118" s="364"/>
      <c r="JIT118" s="364"/>
      <c r="JIU118" s="364"/>
      <c r="JIV118" s="364"/>
      <c r="JIW118" s="364"/>
      <c r="JIX118" s="364"/>
      <c r="JIY118" s="364"/>
      <c r="JIZ118" s="364"/>
      <c r="JJA118" s="364"/>
      <c r="JJB118" s="364"/>
      <c r="JJC118" s="364"/>
      <c r="JJD118" s="364"/>
      <c r="JJE118" s="364"/>
      <c r="JJF118" s="364"/>
      <c r="JJG118" s="364"/>
      <c r="JJH118" s="364"/>
      <c r="JJI118" s="364"/>
      <c r="JJJ118" s="364"/>
      <c r="JJK118" s="364"/>
      <c r="JJL118" s="364"/>
      <c r="JJM118" s="364"/>
      <c r="JJN118" s="364"/>
      <c r="JJO118" s="364"/>
      <c r="JJP118" s="364"/>
      <c r="JJQ118" s="364"/>
      <c r="JJR118" s="364"/>
      <c r="JJS118" s="364"/>
      <c r="JJT118" s="364"/>
      <c r="JJU118" s="364"/>
      <c r="JJV118" s="364"/>
      <c r="JJW118" s="364"/>
      <c r="JJX118" s="364"/>
      <c r="JJY118" s="364"/>
      <c r="JJZ118" s="364"/>
      <c r="JKA118" s="364"/>
      <c r="JKB118" s="364"/>
      <c r="JKC118" s="364"/>
      <c r="JKD118" s="364"/>
      <c r="JKE118" s="364"/>
      <c r="JKF118" s="364"/>
      <c r="JKG118" s="364"/>
      <c r="JKH118" s="364"/>
      <c r="JKI118" s="364"/>
      <c r="JKJ118" s="364"/>
      <c r="JKK118" s="364"/>
      <c r="JKL118" s="364"/>
      <c r="JKM118" s="364"/>
      <c r="JKN118" s="364"/>
      <c r="JKO118" s="364"/>
      <c r="JKP118" s="364"/>
      <c r="JKQ118" s="364"/>
      <c r="JKR118" s="364"/>
      <c r="JKS118" s="364"/>
      <c r="JKT118" s="364"/>
      <c r="JKU118" s="364"/>
      <c r="JKV118" s="364"/>
      <c r="JKW118" s="364"/>
      <c r="JKX118" s="364"/>
      <c r="JKY118" s="364"/>
      <c r="JKZ118" s="364"/>
      <c r="JLA118" s="364"/>
      <c r="JLB118" s="364"/>
      <c r="JLC118" s="364"/>
      <c r="JLD118" s="364"/>
      <c r="JLE118" s="364"/>
      <c r="JLF118" s="364"/>
      <c r="JLG118" s="364"/>
      <c r="JLH118" s="364"/>
      <c r="JLI118" s="364"/>
      <c r="JLJ118" s="364"/>
      <c r="JLK118" s="364"/>
      <c r="JLL118" s="364"/>
      <c r="JLM118" s="364"/>
      <c r="JLN118" s="364"/>
      <c r="JLO118" s="364"/>
      <c r="JLP118" s="364"/>
      <c r="JLQ118" s="364"/>
      <c r="JLR118" s="364"/>
      <c r="JLS118" s="364"/>
      <c r="JLT118" s="364"/>
      <c r="JLU118" s="364"/>
      <c r="JLV118" s="364"/>
      <c r="JLW118" s="364"/>
      <c r="JLX118" s="364"/>
      <c r="JLY118" s="364"/>
      <c r="JLZ118" s="364"/>
      <c r="JMA118" s="364"/>
      <c r="JMB118" s="364"/>
      <c r="JMC118" s="364"/>
      <c r="JMD118" s="364"/>
      <c r="JME118" s="364"/>
      <c r="JMF118" s="364"/>
      <c r="JMG118" s="364"/>
      <c r="JMH118" s="364"/>
      <c r="JMI118" s="364"/>
      <c r="JMJ118" s="364"/>
      <c r="JMK118" s="364"/>
      <c r="JML118" s="364"/>
      <c r="JMM118" s="364"/>
      <c r="JMN118" s="364"/>
      <c r="JMO118" s="364"/>
      <c r="JMP118" s="364"/>
      <c r="JMQ118" s="364"/>
      <c r="JMR118" s="364"/>
      <c r="JMS118" s="364"/>
      <c r="JMT118" s="364"/>
      <c r="JMU118" s="364"/>
      <c r="JMV118" s="364"/>
      <c r="JMW118" s="364"/>
      <c r="JMX118" s="364"/>
      <c r="JMY118" s="364"/>
      <c r="JMZ118" s="364"/>
      <c r="JNA118" s="364"/>
      <c r="JNB118" s="364"/>
      <c r="JNC118" s="364"/>
      <c r="JND118" s="364"/>
      <c r="JNE118" s="364"/>
      <c r="JNF118" s="364"/>
      <c r="JNG118" s="364"/>
      <c r="JNH118" s="364"/>
      <c r="JNI118" s="364"/>
      <c r="JNJ118" s="364"/>
      <c r="JNK118" s="364"/>
      <c r="JNL118" s="364"/>
      <c r="JNM118" s="364"/>
      <c r="JNN118" s="364"/>
      <c r="JNO118" s="364"/>
      <c r="JNP118" s="364"/>
      <c r="JNQ118" s="364"/>
      <c r="JNR118" s="364"/>
      <c r="JNS118" s="364"/>
      <c r="JNT118" s="364"/>
      <c r="JNU118" s="364"/>
      <c r="JNV118" s="364"/>
      <c r="JNW118" s="364"/>
      <c r="JNX118" s="364"/>
      <c r="JNY118" s="364"/>
      <c r="JNZ118" s="364"/>
      <c r="JOA118" s="364"/>
      <c r="JOB118" s="364"/>
      <c r="JOC118" s="364"/>
      <c r="JOD118" s="364"/>
      <c r="JOE118" s="364"/>
      <c r="JOF118" s="364"/>
      <c r="JOG118" s="364"/>
      <c r="JOH118" s="364"/>
      <c r="JOI118" s="364"/>
      <c r="JOJ118" s="364"/>
      <c r="JOK118" s="364"/>
      <c r="JOL118" s="364"/>
      <c r="JOM118" s="364"/>
      <c r="JON118" s="364"/>
      <c r="JOO118" s="364"/>
      <c r="JOP118" s="364"/>
      <c r="JOQ118" s="364"/>
      <c r="JOR118" s="364"/>
      <c r="JOS118" s="364"/>
      <c r="JOT118" s="364"/>
      <c r="JOU118" s="364"/>
      <c r="JOV118" s="364"/>
      <c r="JOW118" s="364"/>
      <c r="JOX118" s="364"/>
      <c r="JOY118" s="364"/>
      <c r="JOZ118" s="364"/>
      <c r="JPA118" s="364"/>
      <c r="JPB118" s="364"/>
      <c r="JPC118" s="364"/>
      <c r="JPD118" s="364"/>
      <c r="JPE118" s="364"/>
      <c r="JPF118" s="364"/>
      <c r="JPG118" s="364"/>
      <c r="JPH118" s="364"/>
      <c r="JPI118" s="364"/>
      <c r="JPJ118" s="364"/>
      <c r="JPK118" s="364"/>
      <c r="JPL118" s="364"/>
      <c r="JPM118" s="364"/>
      <c r="JPN118" s="364"/>
      <c r="JPO118" s="364"/>
      <c r="JPP118" s="364"/>
      <c r="JPQ118" s="364"/>
      <c r="JPR118" s="364"/>
      <c r="JPS118" s="364"/>
      <c r="JPT118" s="364"/>
      <c r="JPU118" s="364"/>
      <c r="JPV118" s="364"/>
      <c r="JPW118" s="364"/>
      <c r="JPX118" s="364"/>
      <c r="JPY118" s="364"/>
      <c r="JPZ118" s="364"/>
      <c r="JQA118" s="364"/>
      <c r="JQB118" s="364"/>
      <c r="JQC118" s="364"/>
      <c r="JQD118" s="364"/>
      <c r="JQE118" s="364"/>
      <c r="JQF118" s="364"/>
      <c r="JQG118" s="364"/>
      <c r="JQH118" s="364"/>
      <c r="JQI118" s="364"/>
      <c r="JQJ118" s="364"/>
      <c r="JQK118" s="364"/>
      <c r="JQL118" s="364"/>
      <c r="JQM118" s="364"/>
      <c r="JQN118" s="364"/>
      <c r="JQO118" s="364"/>
      <c r="JQP118" s="364"/>
      <c r="JQQ118" s="364"/>
      <c r="JQR118" s="364"/>
      <c r="JQS118" s="364"/>
      <c r="JQT118" s="364"/>
      <c r="JQU118" s="364"/>
      <c r="JQV118" s="364"/>
      <c r="JQW118" s="364"/>
      <c r="JQX118" s="364"/>
      <c r="JQY118" s="364"/>
      <c r="JQZ118" s="364"/>
      <c r="JRA118" s="364"/>
      <c r="JRB118" s="364"/>
      <c r="JRC118" s="364"/>
      <c r="JRD118" s="364"/>
      <c r="JRE118" s="364"/>
      <c r="JRF118" s="364"/>
      <c r="JRG118" s="364"/>
      <c r="JRH118" s="364"/>
      <c r="JRI118" s="364"/>
      <c r="JRJ118" s="364"/>
      <c r="JRK118" s="364"/>
      <c r="JRL118" s="364"/>
      <c r="JRM118" s="364"/>
      <c r="JRN118" s="364"/>
      <c r="JRO118" s="364"/>
      <c r="JRP118" s="364"/>
      <c r="JRQ118" s="364"/>
      <c r="JRR118" s="364"/>
      <c r="JRS118" s="364"/>
      <c r="JRT118" s="364"/>
      <c r="JRU118" s="364"/>
      <c r="JRV118" s="364"/>
      <c r="JRW118" s="364"/>
      <c r="JRX118" s="364"/>
      <c r="JRY118" s="364"/>
      <c r="JRZ118" s="364"/>
      <c r="JSA118" s="364"/>
      <c r="JSB118" s="364"/>
      <c r="JSC118" s="364"/>
      <c r="JSD118" s="364"/>
      <c r="JSE118" s="364"/>
      <c r="JSF118" s="364"/>
      <c r="JSG118" s="364"/>
      <c r="JSH118" s="364"/>
      <c r="JSI118" s="364"/>
      <c r="JSJ118" s="364"/>
      <c r="JSK118" s="364"/>
      <c r="JSL118" s="364"/>
      <c r="JSM118" s="364"/>
      <c r="JSN118" s="364"/>
      <c r="JSO118" s="364"/>
      <c r="JSP118" s="364"/>
      <c r="JSQ118" s="364"/>
      <c r="JSR118" s="364"/>
      <c r="JSS118" s="364"/>
      <c r="JST118" s="364"/>
      <c r="JSU118" s="364"/>
      <c r="JSV118" s="364"/>
      <c r="JSW118" s="364"/>
      <c r="JSX118" s="364"/>
      <c r="JSY118" s="364"/>
      <c r="JSZ118" s="364"/>
      <c r="JTA118" s="364"/>
      <c r="JTB118" s="364"/>
      <c r="JTC118" s="364"/>
      <c r="JTD118" s="364"/>
      <c r="JTE118" s="364"/>
      <c r="JTF118" s="364"/>
      <c r="JTG118" s="364"/>
      <c r="JTH118" s="364"/>
      <c r="JTI118" s="364"/>
      <c r="JTJ118" s="364"/>
      <c r="JTK118" s="364"/>
      <c r="JTL118" s="364"/>
      <c r="JTM118" s="364"/>
      <c r="JTN118" s="364"/>
      <c r="JTO118" s="364"/>
      <c r="JTP118" s="364"/>
      <c r="JTQ118" s="364"/>
      <c r="JTR118" s="364"/>
      <c r="JTS118" s="364"/>
      <c r="JTT118" s="364"/>
      <c r="JTU118" s="364"/>
      <c r="JTV118" s="364"/>
      <c r="JTW118" s="364"/>
      <c r="JTX118" s="364"/>
      <c r="JTY118" s="364"/>
      <c r="JTZ118" s="364"/>
      <c r="JUA118" s="364"/>
      <c r="JUB118" s="364"/>
      <c r="JUC118" s="364"/>
      <c r="JUD118" s="364"/>
      <c r="JUE118" s="364"/>
      <c r="JUF118" s="364"/>
      <c r="JUG118" s="364"/>
      <c r="JUH118" s="364"/>
      <c r="JUI118" s="364"/>
      <c r="JUJ118" s="364"/>
      <c r="JUK118" s="364"/>
      <c r="JUL118" s="364"/>
      <c r="JUM118" s="364"/>
      <c r="JUN118" s="364"/>
      <c r="JUO118" s="364"/>
      <c r="JUP118" s="364"/>
      <c r="JUQ118" s="364"/>
      <c r="JUR118" s="364"/>
      <c r="JUS118" s="364"/>
      <c r="JUT118" s="364"/>
      <c r="JUU118" s="364"/>
      <c r="JUV118" s="364"/>
      <c r="JUW118" s="364"/>
      <c r="JUX118" s="364"/>
      <c r="JUY118" s="364"/>
      <c r="JUZ118" s="364"/>
      <c r="JVA118" s="364"/>
      <c r="JVB118" s="364"/>
      <c r="JVC118" s="364"/>
      <c r="JVD118" s="364"/>
      <c r="JVE118" s="364"/>
      <c r="JVF118" s="364"/>
      <c r="JVG118" s="364"/>
      <c r="JVH118" s="364"/>
      <c r="JVI118" s="364"/>
      <c r="JVJ118" s="364"/>
      <c r="JVK118" s="364"/>
      <c r="JVL118" s="364"/>
      <c r="JVM118" s="364"/>
      <c r="JVN118" s="364"/>
      <c r="JVO118" s="364"/>
      <c r="JVP118" s="364"/>
      <c r="JVQ118" s="364"/>
      <c r="JVR118" s="364"/>
      <c r="JVS118" s="364"/>
      <c r="JVT118" s="364"/>
      <c r="JVU118" s="364"/>
      <c r="JVV118" s="364"/>
      <c r="JVW118" s="364"/>
      <c r="JVX118" s="364"/>
      <c r="JVY118" s="364"/>
      <c r="JVZ118" s="364"/>
      <c r="JWA118" s="364"/>
      <c r="JWB118" s="364"/>
      <c r="JWC118" s="364"/>
      <c r="JWD118" s="364"/>
      <c r="JWE118" s="364"/>
      <c r="JWF118" s="364"/>
      <c r="JWG118" s="364"/>
      <c r="JWH118" s="364"/>
      <c r="JWI118" s="364"/>
      <c r="JWJ118" s="364"/>
      <c r="JWK118" s="364"/>
      <c r="JWL118" s="364"/>
      <c r="JWM118" s="364"/>
      <c r="JWN118" s="364"/>
      <c r="JWO118" s="364"/>
      <c r="JWP118" s="364"/>
      <c r="JWQ118" s="364"/>
      <c r="JWR118" s="364"/>
      <c r="JWS118" s="364"/>
      <c r="JWT118" s="364"/>
      <c r="JWU118" s="364"/>
      <c r="JWV118" s="364"/>
      <c r="JWW118" s="364"/>
      <c r="JWX118" s="364"/>
      <c r="JWY118" s="364"/>
      <c r="JWZ118" s="364"/>
      <c r="JXA118" s="364"/>
      <c r="JXB118" s="364"/>
      <c r="JXC118" s="364"/>
      <c r="JXD118" s="364"/>
      <c r="JXE118" s="364"/>
      <c r="JXF118" s="364"/>
      <c r="JXG118" s="364"/>
      <c r="JXH118" s="364"/>
      <c r="JXI118" s="364"/>
      <c r="JXJ118" s="364"/>
      <c r="JXK118" s="364"/>
      <c r="JXL118" s="364"/>
      <c r="JXM118" s="364"/>
      <c r="JXN118" s="364"/>
      <c r="JXO118" s="364"/>
      <c r="JXP118" s="364"/>
      <c r="JXQ118" s="364"/>
      <c r="JXR118" s="364"/>
      <c r="JXS118" s="364"/>
      <c r="JXT118" s="364"/>
      <c r="JXU118" s="364"/>
      <c r="JXV118" s="364"/>
      <c r="JXW118" s="364"/>
      <c r="JXX118" s="364"/>
      <c r="JXY118" s="364"/>
      <c r="JXZ118" s="364"/>
      <c r="JYA118" s="364"/>
      <c r="JYB118" s="364"/>
      <c r="JYC118" s="364"/>
      <c r="JYD118" s="364"/>
      <c r="JYE118" s="364"/>
      <c r="JYF118" s="364"/>
      <c r="JYG118" s="364"/>
      <c r="JYH118" s="364"/>
      <c r="JYI118" s="364"/>
      <c r="JYJ118" s="364"/>
      <c r="JYK118" s="364"/>
      <c r="JYL118" s="364"/>
      <c r="JYM118" s="364"/>
      <c r="JYN118" s="364"/>
      <c r="JYO118" s="364"/>
      <c r="JYP118" s="364"/>
      <c r="JYQ118" s="364"/>
      <c r="JYR118" s="364"/>
      <c r="JYS118" s="364"/>
      <c r="JYT118" s="364"/>
      <c r="JYU118" s="364"/>
      <c r="JYV118" s="364"/>
      <c r="JYW118" s="364"/>
      <c r="JYX118" s="364"/>
      <c r="JYY118" s="364"/>
      <c r="JYZ118" s="364"/>
      <c r="JZA118" s="364"/>
      <c r="JZB118" s="364"/>
      <c r="JZC118" s="364"/>
      <c r="JZD118" s="364"/>
      <c r="JZE118" s="364"/>
      <c r="JZF118" s="364"/>
      <c r="JZG118" s="364"/>
      <c r="JZH118" s="364"/>
      <c r="JZI118" s="364"/>
      <c r="JZJ118" s="364"/>
      <c r="JZK118" s="364"/>
      <c r="JZL118" s="364"/>
      <c r="JZM118" s="364"/>
      <c r="JZN118" s="364"/>
      <c r="JZO118" s="364"/>
      <c r="JZP118" s="364"/>
      <c r="JZQ118" s="364"/>
      <c r="JZR118" s="364"/>
      <c r="JZS118" s="364"/>
      <c r="JZT118" s="364"/>
      <c r="JZU118" s="364"/>
      <c r="JZV118" s="364"/>
      <c r="JZW118" s="364"/>
      <c r="JZX118" s="364"/>
      <c r="JZY118" s="364"/>
      <c r="JZZ118" s="364"/>
      <c r="KAA118" s="364"/>
      <c r="KAB118" s="364"/>
      <c r="KAC118" s="364"/>
      <c r="KAD118" s="364"/>
      <c r="KAE118" s="364"/>
      <c r="KAF118" s="364"/>
      <c r="KAG118" s="364"/>
      <c r="KAH118" s="364"/>
      <c r="KAI118" s="364"/>
      <c r="KAJ118" s="364"/>
      <c r="KAK118" s="364"/>
      <c r="KAL118" s="364"/>
      <c r="KAM118" s="364"/>
      <c r="KAN118" s="364"/>
      <c r="KAO118" s="364"/>
      <c r="KAP118" s="364"/>
      <c r="KAQ118" s="364"/>
      <c r="KAR118" s="364"/>
      <c r="KAS118" s="364"/>
      <c r="KAT118" s="364"/>
      <c r="KAU118" s="364"/>
      <c r="KAV118" s="364"/>
      <c r="KAW118" s="364"/>
      <c r="KAX118" s="364"/>
      <c r="KAY118" s="364"/>
      <c r="KAZ118" s="364"/>
      <c r="KBA118" s="364"/>
      <c r="KBB118" s="364"/>
      <c r="KBC118" s="364"/>
      <c r="KBD118" s="364"/>
      <c r="KBE118" s="364"/>
      <c r="KBF118" s="364"/>
      <c r="KBG118" s="364"/>
      <c r="KBH118" s="364"/>
      <c r="KBI118" s="364"/>
      <c r="KBJ118" s="364"/>
      <c r="KBK118" s="364"/>
      <c r="KBL118" s="364"/>
      <c r="KBM118" s="364"/>
      <c r="KBN118" s="364"/>
      <c r="KBO118" s="364"/>
      <c r="KBP118" s="364"/>
      <c r="KBQ118" s="364"/>
      <c r="KBR118" s="364"/>
      <c r="KBS118" s="364"/>
      <c r="KBT118" s="364"/>
      <c r="KBU118" s="364"/>
      <c r="KBV118" s="364"/>
      <c r="KBW118" s="364"/>
      <c r="KBX118" s="364"/>
      <c r="KBY118" s="364"/>
      <c r="KBZ118" s="364"/>
      <c r="KCA118" s="364"/>
      <c r="KCB118" s="364"/>
      <c r="KCC118" s="364"/>
      <c r="KCD118" s="364"/>
      <c r="KCE118" s="364"/>
      <c r="KCF118" s="364"/>
      <c r="KCG118" s="364"/>
      <c r="KCH118" s="364"/>
      <c r="KCI118" s="364"/>
      <c r="KCJ118" s="364"/>
      <c r="KCK118" s="364"/>
      <c r="KCL118" s="364"/>
      <c r="KCM118" s="364"/>
      <c r="KCN118" s="364"/>
      <c r="KCO118" s="364"/>
      <c r="KCP118" s="364"/>
      <c r="KCQ118" s="364"/>
      <c r="KCR118" s="364"/>
      <c r="KCS118" s="364"/>
      <c r="KCT118" s="364"/>
      <c r="KCU118" s="364"/>
      <c r="KCV118" s="364"/>
      <c r="KCW118" s="364"/>
      <c r="KCX118" s="364"/>
      <c r="KCY118" s="364"/>
      <c r="KCZ118" s="364"/>
      <c r="KDA118" s="364"/>
      <c r="KDB118" s="364"/>
      <c r="KDC118" s="364"/>
      <c r="KDD118" s="364"/>
      <c r="KDE118" s="364"/>
      <c r="KDF118" s="364"/>
      <c r="KDG118" s="364"/>
      <c r="KDH118" s="364"/>
      <c r="KDI118" s="364"/>
      <c r="KDJ118" s="364"/>
      <c r="KDK118" s="364"/>
      <c r="KDL118" s="364"/>
      <c r="KDM118" s="364"/>
      <c r="KDN118" s="364"/>
      <c r="KDO118" s="364"/>
      <c r="KDP118" s="364"/>
      <c r="KDQ118" s="364"/>
      <c r="KDR118" s="364"/>
      <c r="KDS118" s="364"/>
      <c r="KDT118" s="364"/>
      <c r="KDU118" s="364"/>
      <c r="KDV118" s="364"/>
      <c r="KDW118" s="364"/>
      <c r="KDX118" s="364"/>
      <c r="KDY118" s="364"/>
      <c r="KDZ118" s="364"/>
      <c r="KEA118" s="364"/>
      <c r="KEB118" s="364"/>
      <c r="KEC118" s="364"/>
      <c r="KED118" s="364"/>
      <c r="KEE118" s="364"/>
      <c r="KEF118" s="364"/>
      <c r="KEG118" s="364"/>
      <c r="KEH118" s="364"/>
      <c r="KEI118" s="364"/>
      <c r="KEJ118" s="364"/>
      <c r="KEK118" s="364"/>
      <c r="KEL118" s="364"/>
      <c r="KEM118" s="364"/>
      <c r="KEN118" s="364"/>
      <c r="KEO118" s="364"/>
      <c r="KEP118" s="364"/>
      <c r="KEQ118" s="364"/>
      <c r="KER118" s="364"/>
      <c r="KES118" s="364"/>
      <c r="KET118" s="364"/>
      <c r="KEU118" s="364"/>
      <c r="KEV118" s="364"/>
      <c r="KEW118" s="364"/>
      <c r="KEX118" s="364"/>
      <c r="KEY118" s="364"/>
      <c r="KEZ118" s="364"/>
      <c r="KFA118" s="364"/>
      <c r="KFB118" s="364"/>
      <c r="KFC118" s="364"/>
      <c r="KFD118" s="364"/>
      <c r="KFE118" s="364"/>
      <c r="KFF118" s="364"/>
      <c r="KFG118" s="364"/>
      <c r="KFH118" s="364"/>
      <c r="KFI118" s="364"/>
      <c r="KFJ118" s="364"/>
      <c r="KFK118" s="364"/>
      <c r="KFL118" s="364"/>
      <c r="KFM118" s="364"/>
      <c r="KFN118" s="364"/>
      <c r="KFO118" s="364"/>
      <c r="KFP118" s="364"/>
      <c r="KFQ118" s="364"/>
      <c r="KFR118" s="364"/>
      <c r="KFS118" s="364"/>
      <c r="KFT118" s="364"/>
      <c r="KFU118" s="364"/>
      <c r="KFV118" s="364"/>
      <c r="KFW118" s="364"/>
      <c r="KFX118" s="364"/>
      <c r="KFY118" s="364"/>
      <c r="KFZ118" s="364"/>
      <c r="KGA118" s="364"/>
      <c r="KGB118" s="364"/>
      <c r="KGC118" s="364"/>
      <c r="KGD118" s="364"/>
      <c r="KGE118" s="364"/>
      <c r="KGF118" s="364"/>
      <c r="KGG118" s="364"/>
      <c r="KGH118" s="364"/>
      <c r="KGI118" s="364"/>
      <c r="KGJ118" s="364"/>
      <c r="KGK118" s="364"/>
      <c r="KGL118" s="364"/>
      <c r="KGM118" s="364"/>
      <c r="KGN118" s="364"/>
      <c r="KGO118" s="364"/>
      <c r="KGP118" s="364"/>
      <c r="KGQ118" s="364"/>
      <c r="KGR118" s="364"/>
      <c r="KGS118" s="364"/>
      <c r="KGT118" s="364"/>
      <c r="KGU118" s="364"/>
      <c r="KGV118" s="364"/>
      <c r="KGW118" s="364"/>
      <c r="KGX118" s="364"/>
      <c r="KGY118" s="364"/>
      <c r="KGZ118" s="364"/>
      <c r="KHA118" s="364"/>
      <c r="KHB118" s="364"/>
      <c r="KHC118" s="364"/>
      <c r="KHD118" s="364"/>
      <c r="KHE118" s="364"/>
      <c r="KHF118" s="364"/>
      <c r="KHG118" s="364"/>
      <c r="KHH118" s="364"/>
      <c r="KHI118" s="364"/>
      <c r="KHJ118" s="364"/>
      <c r="KHK118" s="364"/>
      <c r="KHL118" s="364"/>
      <c r="KHM118" s="364"/>
      <c r="KHN118" s="364"/>
      <c r="KHO118" s="364"/>
      <c r="KHP118" s="364"/>
      <c r="KHQ118" s="364"/>
      <c r="KHR118" s="364"/>
      <c r="KHS118" s="364"/>
      <c r="KHT118" s="364"/>
      <c r="KHU118" s="364"/>
      <c r="KHV118" s="364"/>
      <c r="KHW118" s="364"/>
      <c r="KHX118" s="364"/>
      <c r="KHY118" s="364"/>
      <c r="KHZ118" s="364"/>
      <c r="KIA118" s="364"/>
      <c r="KIB118" s="364"/>
      <c r="KIC118" s="364"/>
      <c r="KID118" s="364"/>
      <c r="KIE118" s="364"/>
      <c r="KIF118" s="364"/>
      <c r="KIG118" s="364"/>
      <c r="KIH118" s="364"/>
      <c r="KII118" s="364"/>
      <c r="KIJ118" s="364"/>
      <c r="KIK118" s="364"/>
      <c r="KIL118" s="364"/>
      <c r="KIM118" s="364"/>
      <c r="KIN118" s="364"/>
      <c r="KIO118" s="364"/>
      <c r="KIP118" s="364"/>
      <c r="KIQ118" s="364"/>
      <c r="KIR118" s="364"/>
      <c r="KIS118" s="364"/>
      <c r="KIT118" s="364"/>
      <c r="KIU118" s="364"/>
      <c r="KIV118" s="364"/>
      <c r="KIW118" s="364"/>
      <c r="KIX118" s="364"/>
      <c r="KIY118" s="364"/>
      <c r="KIZ118" s="364"/>
      <c r="KJA118" s="364"/>
      <c r="KJB118" s="364"/>
      <c r="KJC118" s="364"/>
      <c r="KJD118" s="364"/>
      <c r="KJE118" s="364"/>
      <c r="KJF118" s="364"/>
      <c r="KJG118" s="364"/>
      <c r="KJH118" s="364"/>
      <c r="KJI118" s="364"/>
      <c r="KJJ118" s="364"/>
      <c r="KJK118" s="364"/>
      <c r="KJL118" s="364"/>
      <c r="KJM118" s="364"/>
      <c r="KJN118" s="364"/>
      <c r="KJO118" s="364"/>
      <c r="KJP118" s="364"/>
      <c r="KJQ118" s="364"/>
      <c r="KJR118" s="364"/>
      <c r="KJS118" s="364"/>
      <c r="KJT118" s="364"/>
      <c r="KJU118" s="364"/>
      <c r="KJV118" s="364"/>
      <c r="KJW118" s="364"/>
      <c r="KJX118" s="364"/>
      <c r="KJY118" s="364"/>
      <c r="KJZ118" s="364"/>
      <c r="KKA118" s="364"/>
      <c r="KKB118" s="364"/>
      <c r="KKC118" s="364"/>
      <c r="KKD118" s="364"/>
      <c r="KKE118" s="364"/>
      <c r="KKF118" s="364"/>
      <c r="KKG118" s="364"/>
      <c r="KKH118" s="364"/>
      <c r="KKI118" s="364"/>
      <c r="KKJ118" s="364"/>
      <c r="KKK118" s="364"/>
      <c r="KKL118" s="364"/>
      <c r="KKM118" s="364"/>
      <c r="KKN118" s="364"/>
      <c r="KKO118" s="364"/>
      <c r="KKP118" s="364"/>
      <c r="KKQ118" s="364"/>
      <c r="KKR118" s="364"/>
      <c r="KKS118" s="364"/>
      <c r="KKT118" s="364"/>
      <c r="KKU118" s="364"/>
      <c r="KKV118" s="364"/>
      <c r="KKW118" s="364"/>
      <c r="KKX118" s="364"/>
      <c r="KKY118" s="364"/>
      <c r="KKZ118" s="364"/>
      <c r="KLA118" s="364"/>
      <c r="KLB118" s="364"/>
      <c r="KLC118" s="364"/>
      <c r="KLD118" s="364"/>
      <c r="KLE118" s="364"/>
      <c r="KLF118" s="364"/>
      <c r="KLG118" s="364"/>
      <c r="KLH118" s="364"/>
      <c r="KLI118" s="364"/>
      <c r="KLJ118" s="364"/>
      <c r="KLK118" s="364"/>
      <c r="KLL118" s="364"/>
      <c r="KLM118" s="364"/>
      <c r="KLN118" s="364"/>
      <c r="KLO118" s="364"/>
      <c r="KLP118" s="364"/>
      <c r="KLQ118" s="364"/>
      <c r="KLR118" s="364"/>
      <c r="KLS118" s="364"/>
      <c r="KLT118" s="364"/>
      <c r="KLU118" s="364"/>
      <c r="KLV118" s="364"/>
      <c r="KLW118" s="364"/>
      <c r="KLX118" s="364"/>
      <c r="KLY118" s="364"/>
      <c r="KLZ118" s="364"/>
      <c r="KMA118" s="364"/>
      <c r="KMB118" s="364"/>
      <c r="KMC118" s="364"/>
      <c r="KMD118" s="364"/>
      <c r="KME118" s="364"/>
      <c r="KMF118" s="364"/>
      <c r="KMG118" s="364"/>
      <c r="KMH118" s="364"/>
      <c r="KMI118" s="364"/>
      <c r="KMJ118" s="364"/>
      <c r="KMK118" s="364"/>
      <c r="KML118" s="364"/>
      <c r="KMM118" s="364"/>
      <c r="KMN118" s="364"/>
      <c r="KMO118" s="364"/>
      <c r="KMP118" s="364"/>
      <c r="KMQ118" s="364"/>
      <c r="KMR118" s="364"/>
      <c r="KMS118" s="364"/>
      <c r="KMT118" s="364"/>
      <c r="KMU118" s="364"/>
      <c r="KMV118" s="364"/>
      <c r="KMW118" s="364"/>
      <c r="KMX118" s="364"/>
      <c r="KMY118" s="364"/>
      <c r="KMZ118" s="364"/>
      <c r="KNA118" s="364"/>
      <c r="KNB118" s="364"/>
      <c r="KNC118" s="364"/>
      <c r="KND118" s="364"/>
      <c r="KNE118" s="364"/>
      <c r="KNF118" s="364"/>
      <c r="KNG118" s="364"/>
      <c r="KNH118" s="364"/>
      <c r="KNI118" s="364"/>
      <c r="KNJ118" s="364"/>
      <c r="KNK118" s="364"/>
      <c r="KNL118" s="364"/>
      <c r="KNM118" s="364"/>
      <c r="KNN118" s="364"/>
      <c r="KNO118" s="364"/>
      <c r="KNP118" s="364"/>
      <c r="KNQ118" s="364"/>
      <c r="KNR118" s="364"/>
      <c r="KNS118" s="364"/>
      <c r="KNT118" s="364"/>
      <c r="KNU118" s="364"/>
      <c r="KNV118" s="364"/>
      <c r="KNW118" s="364"/>
      <c r="KNX118" s="364"/>
      <c r="KNY118" s="364"/>
      <c r="KNZ118" s="364"/>
      <c r="KOA118" s="364"/>
      <c r="KOB118" s="364"/>
      <c r="KOC118" s="364"/>
      <c r="KOD118" s="364"/>
      <c r="KOE118" s="364"/>
      <c r="KOF118" s="364"/>
      <c r="KOG118" s="364"/>
      <c r="KOH118" s="364"/>
      <c r="KOI118" s="364"/>
      <c r="KOJ118" s="364"/>
      <c r="KOK118" s="364"/>
      <c r="KOL118" s="364"/>
      <c r="KOM118" s="364"/>
      <c r="KON118" s="364"/>
      <c r="KOO118" s="364"/>
      <c r="KOP118" s="364"/>
      <c r="KOQ118" s="364"/>
      <c r="KOR118" s="364"/>
      <c r="KOS118" s="364"/>
      <c r="KOT118" s="364"/>
      <c r="KOU118" s="364"/>
      <c r="KOV118" s="364"/>
      <c r="KOW118" s="364"/>
      <c r="KOX118" s="364"/>
      <c r="KOY118" s="364"/>
      <c r="KOZ118" s="364"/>
      <c r="KPA118" s="364"/>
      <c r="KPB118" s="364"/>
      <c r="KPC118" s="364"/>
      <c r="KPD118" s="364"/>
      <c r="KPE118" s="364"/>
      <c r="KPF118" s="364"/>
      <c r="KPG118" s="364"/>
      <c r="KPH118" s="364"/>
      <c r="KPI118" s="364"/>
      <c r="KPJ118" s="364"/>
      <c r="KPK118" s="364"/>
      <c r="KPL118" s="364"/>
      <c r="KPM118" s="364"/>
      <c r="KPN118" s="364"/>
      <c r="KPO118" s="364"/>
      <c r="KPP118" s="364"/>
      <c r="KPQ118" s="364"/>
      <c r="KPR118" s="364"/>
      <c r="KPS118" s="364"/>
      <c r="KPT118" s="364"/>
      <c r="KPU118" s="364"/>
      <c r="KPV118" s="364"/>
      <c r="KPW118" s="364"/>
      <c r="KPX118" s="364"/>
      <c r="KPY118" s="364"/>
      <c r="KPZ118" s="364"/>
      <c r="KQA118" s="364"/>
      <c r="KQB118" s="364"/>
      <c r="KQC118" s="364"/>
      <c r="KQD118" s="364"/>
      <c r="KQE118" s="364"/>
      <c r="KQF118" s="364"/>
      <c r="KQG118" s="364"/>
      <c r="KQH118" s="364"/>
      <c r="KQI118" s="364"/>
      <c r="KQJ118" s="364"/>
      <c r="KQK118" s="364"/>
      <c r="KQL118" s="364"/>
      <c r="KQM118" s="364"/>
      <c r="KQN118" s="364"/>
      <c r="KQO118" s="364"/>
      <c r="KQP118" s="364"/>
      <c r="KQQ118" s="364"/>
      <c r="KQR118" s="364"/>
      <c r="KQS118" s="364"/>
      <c r="KQT118" s="364"/>
      <c r="KQU118" s="364"/>
      <c r="KQV118" s="364"/>
      <c r="KQW118" s="364"/>
      <c r="KQX118" s="364"/>
      <c r="KQY118" s="364"/>
      <c r="KQZ118" s="364"/>
      <c r="KRA118" s="364"/>
      <c r="KRB118" s="364"/>
      <c r="KRC118" s="364"/>
      <c r="KRD118" s="364"/>
      <c r="KRE118" s="364"/>
      <c r="KRF118" s="364"/>
      <c r="KRG118" s="364"/>
      <c r="KRH118" s="364"/>
      <c r="KRI118" s="364"/>
      <c r="KRJ118" s="364"/>
      <c r="KRK118" s="364"/>
      <c r="KRL118" s="364"/>
      <c r="KRM118" s="364"/>
      <c r="KRN118" s="364"/>
      <c r="KRO118" s="364"/>
      <c r="KRP118" s="364"/>
      <c r="KRQ118" s="364"/>
      <c r="KRR118" s="364"/>
      <c r="KRS118" s="364"/>
      <c r="KRT118" s="364"/>
      <c r="KRU118" s="364"/>
      <c r="KRV118" s="364"/>
      <c r="KRW118" s="364"/>
      <c r="KRX118" s="364"/>
      <c r="KRY118" s="364"/>
      <c r="KRZ118" s="364"/>
      <c r="KSA118" s="364"/>
      <c r="KSB118" s="364"/>
      <c r="KSC118" s="364"/>
      <c r="KSD118" s="364"/>
      <c r="KSE118" s="364"/>
      <c r="KSF118" s="364"/>
      <c r="KSG118" s="364"/>
      <c r="KSH118" s="364"/>
      <c r="KSI118" s="364"/>
      <c r="KSJ118" s="364"/>
      <c r="KSK118" s="364"/>
      <c r="KSL118" s="364"/>
      <c r="KSM118" s="364"/>
      <c r="KSN118" s="364"/>
      <c r="KSO118" s="364"/>
      <c r="KSP118" s="364"/>
      <c r="KSQ118" s="364"/>
      <c r="KSR118" s="364"/>
      <c r="KSS118" s="364"/>
      <c r="KST118" s="364"/>
      <c r="KSU118" s="364"/>
      <c r="KSV118" s="364"/>
      <c r="KSW118" s="364"/>
      <c r="KSX118" s="364"/>
      <c r="KSY118" s="364"/>
      <c r="KSZ118" s="364"/>
      <c r="KTA118" s="364"/>
      <c r="KTB118" s="364"/>
      <c r="KTC118" s="364"/>
      <c r="KTD118" s="364"/>
      <c r="KTE118" s="364"/>
      <c r="KTF118" s="364"/>
      <c r="KTG118" s="364"/>
      <c r="KTH118" s="364"/>
      <c r="KTI118" s="364"/>
      <c r="KTJ118" s="364"/>
      <c r="KTK118" s="364"/>
      <c r="KTL118" s="364"/>
      <c r="KTM118" s="364"/>
      <c r="KTN118" s="364"/>
      <c r="KTO118" s="364"/>
      <c r="KTP118" s="364"/>
      <c r="KTQ118" s="364"/>
      <c r="KTR118" s="364"/>
      <c r="KTS118" s="364"/>
      <c r="KTT118" s="364"/>
      <c r="KTU118" s="364"/>
      <c r="KTV118" s="364"/>
      <c r="KTW118" s="364"/>
      <c r="KTX118" s="364"/>
      <c r="KTY118" s="364"/>
      <c r="KTZ118" s="364"/>
      <c r="KUA118" s="364"/>
      <c r="KUB118" s="364"/>
      <c r="KUC118" s="364"/>
      <c r="KUD118" s="364"/>
      <c r="KUE118" s="364"/>
      <c r="KUF118" s="364"/>
      <c r="KUG118" s="364"/>
      <c r="KUH118" s="364"/>
      <c r="KUI118" s="364"/>
      <c r="KUJ118" s="364"/>
      <c r="KUK118" s="364"/>
      <c r="KUL118" s="364"/>
      <c r="KUM118" s="364"/>
      <c r="KUN118" s="364"/>
      <c r="KUO118" s="364"/>
      <c r="KUP118" s="364"/>
      <c r="KUQ118" s="364"/>
      <c r="KUR118" s="364"/>
      <c r="KUS118" s="364"/>
      <c r="KUT118" s="364"/>
      <c r="KUU118" s="364"/>
      <c r="KUV118" s="364"/>
      <c r="KUW118" s="364"/>
      <c r="KUX118" s="364"/>
      <c r="KUY118" s="364"/>
      <c r="KUZ118" s="364"/>
      <c r="KVA118" s="364"/>
      <c r="KVB118" s="364"/>
      <c r="KVC118" s="364"/>
      <c r="KVD118" s="364"/>
      <c r="KVE118" s="364"/>
      <c r="KVF118" s="364"/>
      <c r="KVG118" s="364"/>
      <c r="KVH118" s="364"/>
      <c r="KVI118" s="364"/>
      <c r="KVJ118" s="364"/>
      <c r="KVK118" s="364"/>
      <c r="KVL118" s="364"/>
      <c r="KVM118" s="364"/>
      <c r="KVN118" s="364"/>
      <c r="KVO118" s="364"/>
      <c r="KVP118" s="364"/>
      <c r="KVQ118" s="364"/>
      <c r="KVR118" s="364"/>
      <c r="KVS118" s="364"/>
      <c r="KVT118" s="364"/>
      <c r="KVU118" s="364"/>
      <c r="KVV118" s="364"/>
      <c r="KVW118" s="364"/>
      <c r="KVX118" s="364"/>
      <c r="KVY118" s="364"/>
      <c r="KVZ118" s="364"/>
      <c r="KWA118" s="364"/>
      <c r="KWB118" s="364"/>
      <c r="KWC118" s="364"/>
      <c r="KWD118" s="364"/>
      <c r="KWE118" s="364"/>
      <c r="KWF118" s="364"/>
      <c r="KWG118" s="364"/>
      <c r="KWH118" s="364"/>
      <c r="KWI118" s="364"/>
      <c r="KWJ118" s="364"/>
      <c r="KWK118" s="364"/>
      <c r="KWL118" s="364"/>
      <c r="KWM118" s="364"/>
      <c r="KWN118" s="364"/>
      <c r="KWO118" s="364"/>
      <c r="KWP118" s="364"/>
      <c r="KWQ118" s="364"/>
      <c r="KWR118" s="364"/>
      <c r="KWS118" s="364"/>
      <c r="KWT118" s="364"/>
      <c r="KWU118" s="364"/>
      <c r="KWV118" s="364"/>
      <c r="KWW118" s="364"/>
      <c r="KWX118" s="364"/>
      <c r="KWY118" s="364"/>
      <c r="KWZ118" s="364"/>
      <c r="KXA118" s="364"/>
      <c r="KXB118" s="364"/>
      <c r="KXC118" s="364"/>
      <c r="KXD118" s="364"/>
      <c r="KXE118" s="364"/>
      <c r="KXF118" s="364"/>
      <c r="KXG118" s="364"/>
      <c r="KXH118" s="364"/>
      <c r="KXI118" s="364"/>
      <c r="KXJ118" s="364"/>
      <c r="KXK118" s="364"/>
      <c r="KXL118" s="364"/>
      <c r="KXM118" s="364"/>
      <c r="KXN118" s="364"/>
      <c r="KXO118" s="364"/>
      <c r="KXP118" s="364"/>
      <c r="KXQ118" s="364"/>
      <c r="KXR118" s="364"/>
      <c r="KXS118" s="364"/>
      <c r="KXT118" s="364"/>
      <c r="KXU118" s="364"/>
      <c r="KXV118" s="364"/>
      <c r="KXW118" s="364"/>
      <c r="KXX118" s="364"/>
      <c r="KXY118" s="364"/>
      <c r="KXZ118" s="364"/>
      <c r="KYA118" s="364"/>
      <c r="KYB118" s="364"/>
      <c r="KYC118" s="364"/>
      <c r="KYD118" s="364"/>
      <c r="KYE118" s="364"/>
      <c r="KYF118" s="364"/>
      <c r="KYG118" s="364"/>
      <c r="KYH118" s="364"/>
      <c r="KYI118" s="364"/>
      <c r="KYJ118" s="364"/>
      <c r="KYK118" s="364"/>
      <c r="KYL118" s="364"/>
      <c r="KYM118" s="364"/>
      <c r="KYN118" s="364"/>
      <c r="KYO118" s="364"/>
      <c r="KYP118" s="364"/>
      <c r="KYQ118" s="364"/>
      <c r="KYR118" s="364"/>
      <c r="KYS118" s="364"/>
      <c r="KYT118" s="364"/>
      <c r="KYU118" s="364"/>
      <c r="KYV118" s="364"/>
      <c r="KYW118" s="364"/>
      <c r="KYX118" s="364"/>
      <c r="KYY118" s="364"/>
      <c r="KYZ118" s="364"/>
      <c r="KZA118" s="364"/>
      <c r="KZB118" s="364"/>
      <c r="KZC118" s="364"/>
      <c r="KZD118" s="364"/>
      <c r="KZE118" s="364"/>
      <c r="KZF118" s="364"/>
      <c r="KZG118" s="364"/>
      <c r="KZH118" s="364"/>
      <c r="KZI118" s="364"/>
      <c r="KZJ118" s="364"/>
      <c r="KZK118" s="364"/>
      <c r="KZL118" s="364"/>
      <c r="KZM118" s="364"/>
      <c r="KZN118" s="364"/>
      <c r="KZO118" s="364"/>
      <c r="KZP118" s="364"/>
      <c r="KZQ118" s="364"/>
      <c r="KZR118" s="364"/>
      <c r="KZS118" s="364"/>
      <c r="KZT118" s="364"/>
      <c r="KZU118" s="364"/>
      <c r="KZV118" s="364"/>
      <c r="KZW118" s="364"/>
      <c r="KZX118" s="364"/>
      <c r="KZY118" s="364"/>
      <c r="KZZ118" s="364"/>
      <c r="LAA118" s="364"/>
      <c r="LAB118" s="364"/>
      <c r="LAC118" s="364"/>
      <c r="LAD118" s="364"/>
      <c r="LAE118" s="364"/>
      <c r="LAF118" s="364"/>
      <c r="LAG118" s="364"/>
      <c r="LAH118" s="364"/>
      <c r="LAI118" s="364"/>
      <c r="LAJ118" s="364"/>
      <c r="LAK118" s="364"/>
      <c r="LAL118" s="364"/>
      <c r="LAM118" s="364"/>
      <c r="LAN118" s="364"/>
      <c r="LAO118" s="364"/>
      <c r="LAP118" s="364"/>
      <c r="LAQ118" s="364"/>
      <c r="LAR118" s="364"/>
      <c r="LAS118" s="364"/>
      <c r="LAT118" s="364"/>
      <c r="LAU118" s="364"/>
      <c r="LAV118" s="364"/>
      <c r="LAW118" s="364"/>
      <c r="LAX118" s="364"/>
      <c r="LAY118" s="364"/>
      <c r="LAZ118" s="364"/>
      <c r="LBA118" s="364"/>
      <c r="LBB118" s="364"/>
      <c r="LBC118" s="364"/>
      <c r="LBD118" s="364"/>
      <c r="LBE118" s="364"/>
      <c r="LBF118" s="364"/>
      <c r="LBG118" s="364"/>
      <c r="LBH118" s="364"/>
      <c r="LBI118" s="364"/>
      <c r="LBJ118" s="364"/>
      <c r="LBK118" s="364"/>
      <c r="LBL118" s="364"/>
      <c r="LBM118" s="364"/>
      <c r="LBN118" s="364"/>
      <c r="LBO118" s="364"/>
      <c r="LBP118" s="364"/>
      <c r="LBQ118" s="364"/>
      <c r="LBR118" s="364"/>
      <c r="LBS118" s="364"/>
      <c r="LBT118" s="364"/>
      <c r="LBU118" s="364"/>
      <c r="LBV118" s="364"/>
      <c r="LBW118" s="364"/>
      <c r="LBX118" s="364"/>
      <c r="LBY118" s="364"/>
      <c r="LBZ118" s="364"/>
      <c r="LCA118" s="364"/>
      <c r="LCB118" s="364"/>
      <c r="LCC118" s="364"/>
      <c r="LCD118" s="364"/>
      <c r="LCE118" s="364"/>
      <c r="LCF118" s="364"/>
      <c r="LCG118" s="364"/>
      <c r="LCH118" s="364"/>
      <c r="LCI118" s="364"/>
      <c r="LCJ118" s="364"/>
      <c r="LCK118" s="364"/>
      <c r="LCL118" s="364"/>
      <c r="LCM118" s="364"/>
      <c r="LCN118" s="364"/>
      <c r="LCO118" s="364"/>
      <c r="LCP118" s="364"/>
      <c r="LCQ118" s="364"/>
      <c r="LCR118" s="364"/>
      <c r="LCS118" s="364"/>
      <c r="LCT118" s="364"/>
      <c r="LCU118" s="364"/>
      <c r="LCV118" s="364"/>
      <c r="LCW118" s="364"/>
      <c r="LCX118" s="364"/>
      <c r="LCY118" s="364"/>
      <c r="LCZ118" s="364"/>
      <c r="LDA118" s="364"/>
      <c r="LDB118" s="364"/>
      <c r="LDC118" s="364"/>
      <c r="LDD118" s="364"/>
      <c r="LDE118" s="364"/>
      <c r="LDF118" s="364"/>
      <c r="LDG118" s="364"/>
      <c r="LDH118" s="364"/>
      <c r="LDI118" s="364"/>
      <c r="LDJ118" s="364"/>
      <c r="LDK118" s="364"/>
      <c r="LDL118" s="364"/>
      <c r="LDM118" s="364"/>
      <c r="LDN118" s="364"/>
      <c r="LDO118" s="364"/>
      <c r="LDP118" s="364"/>
      <c r="LDQ118" s="364"/>
      <c r="LDR118" s="364"/>
      <c r="LDS118" s="364"/>
      <c r="LDT118" s="364"/>
      <c r="LDU118" s="364"/>
      <c r="LDV118" s="364"/>
      <c r="LDW118" s="364"/>
      <c r="LDX118" s="364"/>
      <c r="LDY118" s="364"/>
      <c r="LDZ118" s="364"/>
      <c r="LEA118" s="364"/>
      <c r="LEB118" s="364"/>
      <c r="LEC118" s="364"/>
      <c r="LED118" s="364"/>
      <c r="LEE118" s="364"/>
      <c r="LEF118" s="364"/>
      <c r="LEG118" s="364"/>
      <c r="LEH118" s="364"/>
      <c r="LEI118" s="364"/>
      <c r="LEJ118" s="364"/>
      <c r="LEK118" s="364"/>
      <c r="LEL118" s="364"/>
      <c r="LEM118" s="364"/>
      <c r="LEN118" s="364"/>
      <c r="LEO118" s="364"/>
      <c r="LEP118" s="364"/>
      <c r="LEQ118" s="364"/>
      <c r="LER118" s="364"/>
      <c r="LES118" s="364"/>
      <c r="LET118" s="364"/>
      <c r="LEU118" s="364"/>
      <c r="LEV118" s="364"/>
      <c r="LEW118" s="364"/>
      <c r="LEX118" s="364"/>
      <c r="LEY118" s="364"/>
      <c r="LEZ118" s="364"/>
      <c r="LFA118" s="364"/>
      <c r="LFB118" s="364"/>
      <c r="LFC118" s="364"/>
      <c r="LFD118" s="364"/>
      <c r="LFE118" s="364"/>
      <c r="LFF118" s="364"/>
      <c r="LFG118" s="364"/>
      <c r="LFH118" s="364"/>
      <c r="LFI118" s="364"/>
      <c r="LFJ118" s="364"/>
      <c r="LFK118" s="364"/>
      <c r="LFL118" s="364"/>
      <c r="LFM118" s="364"/>
      <c r="LFN118" s="364"/>
      <c r="LFO118" s="364"/>
      <c r="LFP118" s="364"/>
      <c r="LFQ118" s="364"/>
      <c r="LFR118" s="364"/>
      <c r="LFS118" s="364"/>
      <c r="LFT118" s="364"/>
      <c r="LFU118" s="364"/>
      <c r="LFV118" s="364"/>
      <c r="LFW118" s="364"/>
      <c r="LFX118" s="364"/>
      <c r="LFY118" s="364"/>
      <c r="LFZ118" s="364"/>
      <c r="LGA118" s="364"/>
      <c r="LGB118" s="364"/>
      <c r="LGC118" s="364"/>
      <c r="LGD118" s="364"/>
      <c r="LGE118" s="364"/>
      <c r="LGF118" s="364"/>
      <c r="LGG118" s="364"/>
      <c r="LGH118" s="364"/>
      <c r="LGI118" s="364"/>
      <c r="LGJ118" s="364"/>
      <c r="LGK118" s="364"/>
      <c r="LGL118" s="364"/>
      <c r="LGM118" s="364"/>
      <c r="LGN118" s="364"/>
      <c r="LGO118" s="364"/>
      <c r="LGP118" s="364"/>
      <c r="LGQ118" s="364"/>
      <c r="LGR118" s="364"/>
      <c r="LGS118" s="364"/>
      <c r="LGT118" s="364"/>
      <c r="LGU118" s="364"/>
      <c r="LGV118" s="364"/>
      <c r="LGW118" s="364"/>
      <c r="LGX118" s="364"/>
      <c r="LGY118" s="364"/>
      <c r="LGZ118" s="364"/>
      <c r="LHA118" s="364"/>
      <c r="LHB118" s="364"/>
      <c r="LHC118" s="364"/>
      <c r="LHD118" s="364"/>
      <c r="LHE118" s="364"/>
      <c r="LHF118" s="364"/>
      <c r="LHG118" s="364"/>
      <c r="LHH118" s="364"/>
      <c r="LHI118" s="364"/>
      <c r="LHJ118" s="364"/>
      <c r="LHK118" s="364"/>
      <c r="LHL118" s="364"/>
      <c r="LHM118" s="364"/>
      <c r="LHN118" s="364"/>
      <c r="LHO118" s="364"/>
      <c r="LHP118" s="364"/>
      <c r="LHQ118" s="364"/>
      <c r="LHR118" s="364"/>
      <c r="LHS118" s="364"/>
      <c r="LHT118" s="364"/>
      <c r="LHU118" s="364"/>
      <c r="LHV118" s="364"/>
      <c r="LHW118" s="364"/>
      <c r="LHX118" s="364"/>
      <c r="LHY118" s="364"/>
      <c r="LHZ118" s="364"/>
      <c r="LIA118" s="364"/>
      <c r="LIB118" s="364"/>
      <c r="LIC118" s="364"/>
      <c r="LID118" s="364"/>
      <c r="LIE118" s="364"/>
      <c r="LIF118" s="364"/>
      <c r="LIG118" s="364"/>
      <c r="LIH118" s="364"/>
      <c r="LII118" s="364"/>
      <c r="LIJ118" s="364"/>
      <c r="LIK118" s="364"/>
      <c r="LIL118" s="364"/>
      <c r="LIM118" s="364"/>
      <c r="LIN118" s="364"/>
      <c r="LIO118" s="364"/>
      <c r="LIP118" s="364"/>
      <c r="LIQ118" s="364"/>
      <c r="LIR118" s="364"/>
      <c r="LIS118" s="364"/>
      <c r="LIT118" s="364"/>
      <c r="LIU118" s="364"/>
      <c r="LIV118" s="364"/>
      <c r="LIW118" s="364"/>
      <c r="LIX118" s="364"/>
      <c r="LIY118" s="364"/>
      <c r="LIZ118" s="364"/>
      <c r="LJA118" s="364"/>
      <c r="LJB118" s="364"/>
      <c r="LJC118" s="364"/>
      <c r="LJD118" s="364"/>
      <c r="LJE118" s="364"/>
      <c r="LJF118" s="364"/>
      <c r="LJG118" s="364"/>
      <c r="LJH118" s="364"/>
      <c r="LJI118" s="364"/>
      <c r="LJJ118" s="364"/>
      <c r="LJK118" s="364"/>
      <c r="LJL118" s="364"/>
      <c r="LJM118" s="364"/>
      <c r="LJN118" s="364"/>
      <c r="LJO118" s="364"/>
      <c r="LJP118" s="364"/>
      <c r="LJQ118" s="364"/>
      <c r="LJR118" s="364"/>
      <c r="LJS118" s="364"/>
      <c r="LJT118" s="364"/>
      <c r="LJU118" s="364"/>
      <c r="LJV118" s="364"/>
      <c r="LJW118" s="364"/>
      <c r="LJX118" s="364"/>
      <c r="LJY118" s="364"/>
      <c r="LJZ118" s="364"/>
      <c r="LKA118" s="364"/>
      <c r="LKB118" s="364"/>
      <c r="LKC118" s="364"/>
      <c r="LKD118" s="364"/>
      <c r="LKE118" s="364"/>
      <c r="LKF118" s="364"/>
      <c r="LKG118" s="364"/>
      <c r="LKH118" s="364"/>
      <c r="LKI118" s="364"/>
      <c r="LKJ118" s="364"/>
      <c r="LKK118" s="364"/>
      <c r="LKL118" s="364"/>
      <c r="LKM118" s="364"/>
      <c r="LKN118" s="364"/>
      <c r="LKO118" s="364"/>
      <c r="LKP118" s="364"/>
      <c r="LKQ118" s="364"/>
      <c r="LKR118" s="364"/>
      <c r="LKS118" s="364"/>
      <c r="LKT118" s="364"/>
      <c r="LKU118" s="364"/>
      <c r="LKV118" s="364"/>
      <c r="LKW118" s="364"/>
      <c r="LKX118" s="364"/>
      <c r="LKY118" s="364"/>
      <c r="LKZ118" s="364"/>
      <c r="LLA118" s="364"/>
      <c r="LLB118" s="364"/>
      <c r="LLC118" s="364"/>
      <c r="LLD118" s="364"/>
      <c r="LLE118" s="364"/>
      <c r="LLF118" s="364"/>
      <c r="LLG118" s="364"/>
      <c r="LLH118" s="364"/>
      <c r="LLI118" s="364"/>
      <c r="LLJ118" s="364"/>
      <c r="LLK118" s="364"/>
      <c r="LLL118" s="364"/>
      <c r="LLM118" s="364"/>
      <c r="LLN118" s="364"/>
      <c r="LLO118" s="364"/>
      <c r="LLP118" s="364"/>
      <c r="LLQ118" s="364"/>
      <c r="LLR118" s="364"/>
      <c r="LLS118" s="364"/>
      <c r="LLT118" s="364"/>
      <c r="LLU118" s="364"/>
      <c r="LLV118" s="364"/>
      <c r="LLW118" s="364"/>
      <c r="LLX118" s="364"/>
      <c r="LLY118" s="364"/>
      <c r="LLZ118" s="364"/>
      <c r="LMA118" s="364"/>
      <c r="LMB118" s="364"/>
      <c r="LMC118" s="364"/>
      <c r="LMD118" s="364"/>
      <c r="LME118" s="364"/>
      <c r="LMF118" s="364"/>
      <c r="LMG118" s="364"/>
      <c r="LMH118" s="364"/>
      <c r="LMI118" s="364"/>
      <c r="LMJ118" s="364"/>
      <c r="LMK118" s="364"/>
      <c r="LML118" s="364"/>
      <c r="LMM118" s="364"/>
      <c r="LMN118" s="364"/>
      <c r="LMO118" s="364"/>
      <c r="LMP118" s="364"/>
      <c r="LMQ118" s="364"/>
      <c r="LMR118" s="364"/>
      <c r="LMS118" s="364"/>
      <c r="LMT118" s="364"/>
      <c r="LMU118" s="364"/>
      <c r="LMV118" s="364"/>
      <c r="LMW118" s="364"/>
      <c r="LMX118" s="364"/>
      <c r="LMY118" s="364"/>
      <c r="LMZ118" s="364"/>
      <c r="LNA118" s="364"/>
      <c r="LNB118" s="364"/>
      <c r="LNC118" s="364"/>
      <c r="LND118" s="364"/>
      <c r="LNE118" s="364"/>
      <c r="LNF118" s="364"/>
      <c r="LNG118" s="364"/>
      <c r="LNH118" s="364"/>
      <c r="LNI118" s="364"/>
      <c r="LNJ118" s="364"/>
      <c r="LNK118" s="364"/>
      <c r="LNL118" s="364"/>
      <c r="LNM118" s="364"/>
      <c r="LNN118" s="364"/>
      <c r="LNO118" s="364"/>
      <c r="LNP118" s="364"/>
      <c r="LNQ118" s="364"/>
      <c r="LNR118" s="364"/>
      <c r="LNS118" s="364"/>
      <c r="LNT118" s="364"/>
      <c r="LNU118" s="364"/>
      <c r="LNV118" s="364"/>
      <c r="LNW118" s="364"/>
      <c r="LNX118" s="364"/>
      <c r="LNY118" s="364"/>
      <c r="LNZ118" s="364"/>
      <c r="LOA118" s="364"/>
      <c r="LOB118" s="364"/>
      <c r="LOC118" s="364"/>
      <c r="LOD118" s="364"/>
      <c r="LOE118" s="364"/>
      <c r="LOF118" s="364"/>
      <c r="LOG118" s="364"/>
      <c r="LOH118" s="364"/>
      <c r="LOI118" s="364"/>
      <c r="LOJ118" s="364"/>
      <c r="LOK118" s="364"/>
      <c r="LOL118" s="364"/>
      <c r="LOM118" s="364"/>
      <c r="LON118" s="364"/>
      <c r="LOO118" s="364"/>
      <c r="LOP118" s="364"/>
      <c r="LOQ118" s="364"/>
      <c r="LOR118" s="364"/>
      <c r="LOS118" s="364"/>
      <c r="LOT118" s="364"/>
      <c r="LOU118" s="364"/>
      <c r="LOV118" s="364"/>
      <c r="LOW118" s="364"/>
      <c r="LOX118" s="364"/>
      <c r="LOY118" s="364"/>
      <c r="LOZ118" s="364"/>
      <c r="LPA118" s="364"/>
      <c r="LPB118" s="364"/>
      <c r="LPC118" s="364"/>
      <c r="LPD118" s="364"/>
      <c r="LPE118" s="364"/>
      <c r="LPF118" s="364"/>
      <c r="LPG118" s="364"/>
      <c r="LPH118" s="364"/>
      <c r="LPI118" s="364"/>
      <c r="LPJ118" s="364"/>
      <c r="LPK118" s="364"/>
      <c r="LPL118" s="364"/>
      <c r="LPM118" s="364"/>
      <c r="LPN118" s="364"/>
      <c r="LPO118" s="364"/>
      <c r="LPP118" s="364"/>
      <c r="LPQ118" s="364"/>
      <c r="LPR118" s="364"/>
      <c r="LPS118" s="364"/>
      <c r="LPT118" s="364"/>
      <c r="LPU118" s="364"/>
      <c r="LPV118" s="364"/>
      <c r="LPW118" s="364"/>
      <c r="LPX118" s="364"/>
      <c r="LPY118" s="364"/>
      <c r="LPZ118" s="364"/>
      <c r="LQA118" s="364"/>
      <c r="LQB118" s="364"/>
      <c r="LQC118" s="364"/>
      <c r="LQD118" s="364"/>
      <c r="LQE118" s="364"/>
      <c r="LQF118" s="364"/>
      <c r="LQG118" s="364"/>
      <c r="LQH118" s="364"/>
      <c r="LQI118" s="364"/>
      <c r="LQJ118" s="364"/>
      <c r="LQK118" s="364"/>
      <c r="LQL118" s="364"/>
      <c r="LQM118" s="364"/>
      <c r="LQN118" s="364"/>
      <c r="LQO118" s="364"/>
      <c r="LQP118" s="364"/>
      <c r="LQQ118" s="364"/>
      <c r="LQR118" s="364"/>
      <c r="LQS118" s="364"/>
      <c r="LQT118" s="364"/>
      <c r="LQU118" s="364"/>
      <c r="LQV118" s="364"/>
      <c r="LQW118" s="364"/>
      <c r="LQX118" s="364"/>
      <c r="LQY118" s="364"/>
      <c r="LQZ118" s="364"/>
      <c r="LRA118" s="364"/>
      <c r="LRB118" s="364"/>
      <c r="LRC118" s="364"/>
      <c r="LRD118" s="364"/>
      <c r="LRE118" s="364"/>
      <c r="LRF118" s="364"/>
      <c r="LRG118" s="364"/>
      <c r="LRH118" s="364"/>
      <c r="LRI118" s="364"/>
      <c r="LRJ118" s="364"/>
      <c r="LRK118" s="364"/>
      <c r="LRL118" s="364"/>
      <c r="LRM118" s="364"/>
      <c r="LRN118" s="364"/>
      <c r="LRO118" s="364"/>
      <c r="LRP118" s="364"/>
      <c r="LRQ118" s="364"/>
      <c r="LRR118" s="364"/>
      <c r="LRS118" s="364"/>
      <c r="LRT118" s="364"/>
      <c r="LRU118" s="364"/>
      <c r="LRV118" s="364"/>
      <c r="LRW118" s="364"/>
      <c r="LRX118" s="364"/>
      <c r="LRY118" s="364"/>
      <c r="LRZ118" s="364"/>
      <c r="LSA118" s="364"/>
      <c r="LSB118" s="364"/>
      <c r="LSC118" s="364"/>
      <c r="LSD118" s="364"/>
      <c r="LSE118" s="364"/>
      <c r="LSF118" s="364"/>
      <c r="LSG118" s="364"/>
      <c r="LSH118" s="364"/>
      <c r="LSI118" s="364"/>
      <c r="LSJ118" s="364"/>
      <c r="LSK118" s="364"/>
      <c r="LSL118" s="364"/>
      <c r="LSM118" s="364"/>
      <c r="LSN118" s="364"/>
      <c r="LSO118" s="364"/>
      <c r="LSP118" s="364"/>
      <c r="LSQ118" s="364"/>
      <c r="LSR118" s="364"/>
      <c r="LSS118" s="364"/>
      <c r="LST118" s="364"/>
      <c r="LSU118" s="364"/>
      <c r="LSV118" s="364"/>
      <c r="LSW118" s="364"/>
      <c r="LSX118" s="364"/>
      <c r="LSY118" s="364"/>
      <c r="LSZ118" s="364"/>
      <c r="LTA118" s="364"/>
      <c r="LTB118" s="364"/>
      <c r="LTC118" s="364"/>
      <c r="LTD118" s="364"/>
      <c r="LTE118" s="364"/>
      <c r="LTF118" s="364"/>
      <c r="LTG118" s="364"/>
      <c r="LTH118" s="364"/>
      <c r="LTI118" s="364"/>
      <c r="LTJ118" s="364"/>
      <c r="LTK118" s="364"/>
      <c r="LTL118" s="364"/>
      <c r="LTM118" s="364"/>
      <c r="LTN118" s="364"/>
      <c r="LTO118" s="364"/>
      <c r="LTP118" s="364"/>
      <c r="LTQ118" s="364"/>
      <c r="LTR118" s="364"/>
      <c r="LTS118" s="364"/>
      <c r="LTT118" s="364"/>
      <c r="LTU118" s="364"/>
      <c r="LTV118" s="364"/>
      <c r="LTW118" s="364"/>
      <c r="LTX118" s="364"/>
      <c r="LTY118" s="364"/>
      <c r="LTZ118" s="364"/>
      <c r="LUA118" s="364"/>
      <c r="LUB118" s="364"/>
      <c r="LUC118" s="364"/>
      <c r="LUD118" s="364"/>
      <c r="LUE118" s="364"/>
      <c r="LUF118" s="364"/>
      <c r="LUG118" s="364"/>
      <c r="LUH118" s="364"/>
      <c r="LUI118" s="364"/>
      <c r="LUJ118" s="364"/>
      <c r="LUK118" s="364"/>
      <c r="LUL118" s="364"/>
      <c r="LUM118" s="364"/>
      <c r="LUN118" s="364"/>
      <c r="LUO118" s="364"/>
      <c r="LUP118" s="364"/>
      <c r="LUQ118" s="364"/>
      <c r="LUR118" s="364"/>
      <c r="LUS118" s="364"/>
      <c r="LUT118" s="364"/>
      <c r="LUU118" s="364"/>
      <c r="LUV118" s="364"/>
      <c r="LUW118" s="364"/>
      <c r="LUX118" s="364"/>
      <c r="LUY118" s="364"/>
      <c r="LUZ118" s="364"/>
      <c r="LVA118" s="364"/>
      <c r="LVB118" s="364"/>
      <c r="LVC118" s="364"/>
      <c r="LVD118" s="364"/>
      <c r="LVE118" s="364"/>
      <c r="LVF118" s="364"/>
      <c r="LVG118" s="364"/>
      <c r="LVH118" s="364"/>
      <c r="LVI118" s="364"/>
      <c r="LVJ118" s="364"/>
      <c r="LVK118" s="364"/>
      <c r="LVL118" s="364"/>
      <c r="LVM118" s="364"/>
      <c r="LVN118" s="364"/>
      <c r="LVO118" s="364"/>
      <c r="LVP118" s="364"/>
      <c r="LVQ118" s="364"/>
      <c r="LVR118" s="364"/>
      <c r="LVS118" s="364"/>
      <c r="LVT118" s="364"/>
      <c r="LVU118" s="364"/>
      <c r="LVV118" s="364"/>
      <c r="LVW118" s="364"/>
      <c r="LVX118" s="364"/>
      <c r="LVY118" s="364"/>
      <c r="LVZ118" s="364"/>
      <c r="LWA118" s="364"/>
      <c r="LWB118" s="364"/>
      <c r="LWC118" s="364"/>
      <c r="LWD118" s="364"/>
      <c r="LWE118" s="364"/>
      <c r="LWF118" s="364"/>
      <c r="LWG118" s="364"/>
      <c r="LWH118" s="364"/>
      <c r="LWI118" s="364"/>
      <c r="LWJ118" s="364"/>
      <c r="LWK118" s="364"/>
      <c r="LWL118" s="364"/>
      <c r="LWM118" s="364"/>
      <c r="LWN118" s="364"/>
      <c r="LWO118" s="364"/>
      <c r="LWP118" s="364"/>
      <c r="LWQ118" s="364"/>
      <c r="LWR118" s="364"/>
      <c r="LWS118" s="364"/>
      <c r="LWT118" s="364"/>
      <c r="LWU118" s="364"/>
      <c r="LWV118" s="364"/>
      <c r="LWW118" s="364"/>
      <c r="LWX118" s="364"/>
      <c r="LWY118" s="364"/>
      <c r="LWZ118" s="364"/>
      <c r="LXA118" s="364"/>
      <c r="LXB118" s="364"/>
      <c r="LXC118" s="364"/>
      <c r="LXD118" s="364"/>
      <c r="LXE118" s="364"/>
      <c r="LXF118" s="364"/>
      <c r="LXG118" s="364"/>
      <c r="LXH118" s="364"/>
      <c r="LXI118" s="364"/>
      <c r="LXJ118" s="364"/>
      <c r="LXK118" s="364"/>
      <c r="LXL118" s="364"/>
      <c r="LXM118" s="364"/>
      <c r="LXN118" s="364"/>
      <c r="LXO118" s="364"/>
      <c r="LXP118" s="364"/>
      <c r="LXQ118" s="364"/>
      <c r="LXR118" s="364"/>
      <c r="LXS118" s="364"/>
      <c r="LXT118" s="364"/>
      <c r="LXU118" s="364"/>
      <c r="LXV118" s="364"/>
      <c r="LXW118" s="364"/>
      <c r="LXX118" s="364"/>
      <c r="LXY118" s="364"/>
      <c r="LXZ118" s="364"/>
      <c r="LYA118" s="364"/>
      <c r="LYB118" s="364"/>
      <c r="LYC118" s="364"/>
      <c r="LYD118" s="364"/>
      <c r="LYE118" s="364"/>
      <c r="LYF118" s="364"/>
      <c r="LYG118" s="364"/>
      <c r="LYH118" s="364"/>
      <c r="LYI118" s="364"/>
      <c r="LYJ118" s="364"/>
      <c r="LYK118" s="364"/>
      <c r="LYL118" s="364"/>
      <c r="LYM118" s="364"/>
      <c r="LYN118" s="364"/>
      <c r="LYO118" s="364"/>
      <c r="LYP118" s="364"/>
      <c r="LYQ118" s="364"/>
      <c r="LYR118" s="364"/>
      <c r="LYS118" s="364"/>
      <c r="LYT118" s="364"/>
      <c r="LYU118" s="364"/>
      <c r="LYV118" s="364"/>
      <c r="LYW118" s="364"/>
      <c r="LYX118" s="364"/>
      <c r="LYY118" s="364"/>
      <c r="LYZ118" s="364"/>
      <c r="LZA118" s="364"/>
      <c r="LZB118" s="364"/>
      <c r="LZC118" s="364"/>
      <c r="LZD118" s="364"/>
      <c r="LZE118" s="364"/>
      <c r="LZF118" s="364"/>
      <c r="LZG118" s="364"/>
      <c r="LZH118" s="364"/>
      <c r="LZI118" s="364"/>
      <c r="LZJ118" s="364"/>
      <c r="LZK118" s="364"/>
      <c r="LZL118" s="364"/>
      <c r="LZM118" s="364"/>
      <c r="LZN118" s="364"/>
      <c r="LZO118" s="364"/>
      <c r="LZP118" s="364"/>
      <c r="LZQ118" s="364"/>
      <c r="LZR118" s="364"/>
      <c r="LZS118" s="364"/>
      <c r="LZT118" s="364"/>
      <c r="LZU118" s="364"/>
      <c r="LZV118" s="364"/>
      <c r="LZW118" s="364"/>
      <c r="LZX118" s="364"/>
      <c r="LZY118" s="364"/>
      <c r="LZZ118" s="364"/>
      <c r="MAA118" s="364"/>
      <c r="MAB118" s="364"/>
      <c r="MAC118" s="364"/>
      <c r="MAD118" s="364"/>
      <c r="MAE118" s="364"/>
      <c r="MAF118" s="364"/>
      <c r="MAG118" s="364"/>
      <c r="MAH118" s="364"/>
      <c r="MAI118" s="364"/>
      <c r="MAJ118" s="364"/>
      <c r="MAK118" s="364"/>
      <c r="MAL118" s="364"/>
      <c r="MAM118" s="364"/>
      <c r="MAN118" s="364"/>
      <c r="MAO118" s="364"/>
      <c r="MAP118" s="364"/>
      <c r="MAQ118" s="364"/>
      <c r="MAR118" s="364"/>
      <c r="MAS118" s="364"/>
      <c r="MAT118" s="364"/>
      <c r="MAU118" s="364"/>
      <c r="MAV118" s="364"/>
      <c r="MAW118" s="364"/>
      <c r="MAX118" s="364"/>
      <c r="MAY118" s="364"/>
      <c r="MAZ118" s="364"/>
      <c r="MBA118" s="364"/>
      <c r="MBB118" s="364"/>
      <c r="MBC118" s="364"/>
      <c r="MBD118" s="364"/>
      <c r="MBE118" s="364"/>
      <c r="MBF118" s="364"/>
      <c r="MBG118" s="364"/>
      <c r="MBH118" s="364"/>
      <c r="MBI118" s="364"/>
      <c r="MBJ118" s="364"/>
      <c r="MBK118" s="364"/>
      <c r="MBL118" s="364"/>
      <c r="MBM118" s="364"/>
      <c r="MBN118" s="364"/>
      <c r="MBO118" s="364"/>
      <c r="MBP118" s="364"/>
      <c r="MBQ118" s="364"/>
      <c r="MBR118" s="364"/>
      <c r="MBS118" s="364"/>
      <c r="MBT118" s="364"/>
      <c r="MBU118" s="364"/>
      <c r="MBV118" s="364"/>
      <c r="MBW118" s="364"/>
      <c r="MBX118" s="364"/>
      <c r="MBY118" s="364"/>
      <c r="MBZ118" s="364"/>
      <c r="MCA118" s="364"/>
      <c r="MCB118" s="364"/>
      <c r="MCC118" s="364"/>
      <c r="MCD118" s="364"/>
      <c r="MCE118" s="364"/>
      <c r="MCF118" s="364"/>
      <c r="MCG118" s="364"/>
      <c r="MCH118" s="364"/>
      <c r="MCI118" s="364"/>
      <c r="MCJ118" s="364"/>
      <c r="MCK118" s="364"/>
      <c r="MCL118" s="364"/>
      <c r="MCM118" s="364"/>
      <c r="MCN118" s="364"/>
      <c r="MCO118" s="364"/>
      <c r="MCP118" s="364"/>
      <c r="MCQ118" s="364"/>
      <c r="MCR118" s="364"/>
      <c r="MCS118" s="364"/>
      <c r="MCT118" s="364"/>
      <c r="MCU118" s="364"/>
      <c r="MCV118" s="364"/>
      <c r="MCW118" s="364"/>
      <c r="MCX118" s="364"/>
      <c r="MCY118" s="364"/>
      <c r="MCZ118" s="364"/>
      <c r="MDA118" s="364"/>
      <c r="MDB118" s="364"/>
      <c r="MDC118" s="364"/>
      <c r="MDD118" s="364"/>
      <c r="MDE118" s="364"/>
      <c r="MDF118" s="364"/>
      <c r="MDG118" s="364"/>
      <c r="MDH118" s="364"/>
      <c r="MDI118" s="364"/>
      <c r="MDJ118" s="364"/>
      <c r="MDK118" s="364"/>
      <c r="MDL118" s="364"/>
      <c r="MDM118" s="364"/>
      <c r="MDN118" s="364"/>
      <c r="MDO118" s="364"/>
      <c r="MDP118" s="364"/>
      <c r="MDQ118" s="364"/>
      <c r="MDR118" s="364"/>
      <c r="MDS118" s="364"/>
      <c r="MDT118" s="364"/>
      <c r="MDU118" s="364"/>
      <c r="MDV118" s="364"/>
      <c r="MDW118" s="364"/>
      <c r="MDX118" s="364"/>
      <c r="MDY118" s="364"/>
      <c r="MDZ118" s="364"/>
      <c r="MEA118" s="364"/>
      <c r="MEB118" s="364"/>
      <c r="MEC118" s="364"/>
      <c r="MED118" s="364"/>
      <c r="MEE118" s="364"/>
      <c r="MEF118" s="364"/>
      <c r="MEG118" s="364"/>
      <c r="MEH118" s="364"/>
      <c r="MEI118" s="364"/>
      <c r="MEJ118" s="364"/>
      <c r="MEK118" s="364"/>
      <c r="MEL118" s="364"/>
      <c r="MEM118" s="364"/>
      <c r="MEN118" s="364"/>
      <c r="MEO118" s="364"/>
      <c r="MEP118" s="364"/>
      <c r="MEQ118" s="364"/>
      <c r="MER118" s="364"/>
      <c r="MES118" s="364"/>
      <c r="MET118" s="364"/>
      <c r="MEU118" s="364"/>
      <c r="MEV118" s="364"/>
      <c r="MEW118" s="364"/>
      <c r="MEX118" s="364"/>
      <c r="MEY118" s="364"/>
      <c r="MEZ118" s="364"/>
      <c r="MFA118" s="364"/>
      <c r="MFB118" s="364"/>
      <c r="MFC118" s="364"/>
      <c r="MFD118" s="364"/>
      <c r="MFE118" s="364"/>
      <c r="MFF118" s="364"/>
      <c r="MFG118" s="364"/>
      <c r="MFH118" s="364"/>
      <c r="MFI118" s="364"/>
      <c r="MFJ118" s="364"/>
      <c r="MFK118" s="364"/>
      <c r="MFL118" s="364"/>
      <c r="MFM118" s="364"/>
      <c r="MFN118" s="364"/>
      <c r="MFO118" s="364"/>
      <c r="MFP118" s="364"/>
      <c r="MFQ118" s="364"/>
      <c r="MFR118" s="364"/>
      <c r="MFS118" s="364"/>
      <c r="MFT118" s="364"/>
      <c r="MFU118" s="364"/>
      <c r="MFV118" s="364"/>
      <c r="MFW118" s="364"/>
      <c r="MFX118" s="364"/>
      <c r="MFY118" s="364"/>
      <c r="MFZ118" s="364"/>
      <c r="MGA118" s="364"/>
      <c r="MGB118" s="364"/>
      <c r="MGC118" s="364"/>
      <c r="MGD118" s="364"/>
      <c r="MGE118" s="364"/>
      <c r="MGF118" s="364"/>
      <c r="MGG118" s="364"/>
      <c r="MGH118" s="364"/>
      <c r="MGI118" s="364"/>
      <c r="MGJ118" s="364"/>
      <c r="MGK118" s="364"/>
      <c r="MGL118" s="364"/>
      <c r="MGM118" s="364"/>
      <c r="MGN118" s="364"/>
      <c r="MGO118" s="364"/>
      <c r="MGP118" s="364"/>
      <c r="MGQ118" s="364"/>
      <c r="MGR118" s="364"/>
      <c r="MGS118" s="364"/>
      <c r="MGT118" s="364"/>
      <c r="MGU118" s="364"/>
      <c r="MGV118" s="364"/>
      <c r="MGW118" s="364"/>
      <c r="MGX118" s="364"/>
      <c r="MGY118" s="364"/>
      <c r="MGZ118" s="364"/>
      <c r="MHA118" s="364"/>
      <c r="MHB118" s="364"/>
      <c r="MHC118" s="364"/>
      <c r="MHD118" s="364"/>
      <c r="MHE118" s="364"/>
      <c r="MHF118" s="364"/>
      <c r="MHG118" s="364"/>
      <c r="MHH118" s="364"/>
      <c r="MHI118" s="364"/>
      <c r="MHJ118" s="364"/>
      <c r="MHK118" s="364"/>
      <c r="MHL118" s="364"/>
      <c r="MHM118" s="364"/>
      <c r="MHN118" s="364"/>
      <c r="MHO118" s="364"/>
      <c r="MHP118" s="364"/>
      <c r="MHQ118" s="364"/>
      <c r="MHR118" s="364"/>
      <c r="MHS118" s="364"/>
      <c r="MHT118" s="364"/>
      <c r="MHU118" s="364"/>
      <c r="MHV118" s="364"/>
      <c r="MHW118" s="364"/>
      <c r="MHX118" s="364"/>
      <c r="MHY118" s="364"/>
      <c r="MHZ118" s="364"/>
      <c r="MIA118" s="364"/>
      <c r="MIB118" s="364"/>
      <c r="MIC118" s="364"/>
      <c r="MID118" s="364"/>
      <c r="MIE118" s="364"/>
      <c r="MIF118" s="364"/>
      <c r="MIG118" s="364"/>
      <c r="MIH118" s="364"/>
      <c r="MII118" s="364"/>
      <c r="MIJ118" s="364"/>
      <c r="MIK118" s="364"/>
      <c r="MIL118" s="364"/>
      <c r="MIM118" s="364"/>
      <c r="MIN118" s="364"/>
      <c r="MIO118" s="364"/>
      <c r="MIP118" s="364"/>
      <c r="MIQ118" s="364"/>
      <c r="MIR118" s="364"/>
      <c r="MIS118" s="364"/>
      <c r="MIT118" s="364"/>
      <c r="MIU118" s="364"/>
      <c r="MIV118" s="364"/>
      <c r="MIW118" s="364"/>
      <c r="MIX118" s="364"/>
      <c r="MIY118" s="364"/>
      <c r="MIZ118" s="364"/>
      <c r="MJA118" s="364"/>
      <c r="MJB118" s="364"/>
      <c r="MJC118" s="364"/>
      <c r="MJD118" s="364"/>
      <c r="MJE118" s="364"/>
      <c r="MJF118" s="364"/>
      <c r="MJG118" s="364"/>
      <c r="MJH118" s="364"/>
      <c r="MJI118" s="364"/>
      <c r="MJJ118" s="364"/>
      <c r="MJK118" s="364"/>
      <c r="MJL118" s="364"/>
      <c r="MJM118" s="364"/>
      <c r="MJN118" s="364"/>
      <c r="MJO118" s="364"/>
      <c r="MJP118" s="364"/>
      <c r="MJQ118" s="364"/>
      <c r="MJR118" s="364"/>
      <c r="MJS118" s="364"/>
      <c r="MJT118" s="364"/>
      <c r="MJU118" s="364"/>
      <c r="MJV118" s="364"/>
      <c r="MJW118" s="364"/>
      <c r="MJX118" s="364"/>
      <c r="MJY118" s="364"/>
      <c r="MJZ118" s="364"/>
      <c r="MKA118" s="364"/>
      <c r="MKB118" s="364"/>
      <c r="MKC118" s="364"/>
      <c r="MKD118" s="364"/>
      <c r="MKE118" s="364"/>
      <c r="MKF118" s="364"/>
      <c r="MKG118" s="364"/>
      <c r="MKH118" s="364"/>
      <c r="MKI118" s="364"/>
      <c r="MKJ118" s="364"/>
      <c r="MKK118" s="364"/>
      <c r="MKL118" s="364"/>
      <c r="MKM118" s="364"/>
      <c r="MKN118" s="364"/>
      <c r="MKO118" s="364"/>
      <c r="MKP118" s="364"/>
      <c r="MKQ118" s="364"/>
      <c r="MKR118" s="364"/>
      <c r="MKS118" s="364"/>
      <c r="MKT118" s="364"/>
      <c r="MKU118" s="364"/>
      <c r="MKV118" s="364"/>
      <c r="MKW118" s="364"/>
      <c r="MKX118" s="364"/>
      <c r="MKY118" s="364"/>
      <c r="MKZ118" s="364"/>
      <c r="MLA118" s="364"/>
      <c r="MLB118" s="364"/>
      <c r="MLC118" s="364"/>
      <c r="MLD118" s="364"/>
      <c r="MLE118" s="364"/>
      <c r="MLF118" s="364"/>
      <c r="MLG118" s="364"/>
      <c r="MLH118" s="364"/>
      <c r="MLI118" s="364"/>
      <c r="MLJ118" s="364"/>
      <c r="MLK118" s="364"/>
      <c r="MLL118" s="364"/>
      <c r="MLM118" s="364"/>
      <c r="MLN118" s="364"/>
      <c r="MLO118" s="364"/>
      <c r="MLP118" s="364"/>
      <c r="MLQ118" s="364"/>
      <c r="MLR118" s="364"/>
      <c r="MLS118" s="364"/>
      <c r="MLT118" s="364"/>
      <c r="MLU118" s="364"/>
      <c r="MLV118" s="364"/>
      <c r="MLW118" s="364"/>
      <c r="MLX118" s="364"/>
      <c r="MLY118" s="364"/>
      <c r="MLZ118" s="364"/>
      <c r="MMA118" s="364"/>
      <c r="MMB118" s="364"/>
      <c r="MMC118" s="364"/>
      <c r="MMD118" s="364"/>
      <c r="MME118" s="364"/>
      <c r="MMF118" s="364"/>
      <c r="MMG118" s="364"/>
      <c r="MMH118" s="364"/>
      <c r="MMI118" s="364"/>
      <c r="MMJ118" s="364"/>
      <c r="MMK118" s="364"/>
      <c r="MML118" s="364"/>
      <c r="MMM118" s="364"/>
      <c r="MMN118" s="364"/>
      <c r="MMO118" s="364"/>
      <c r="MMP118" s="364"/>
      <c r="MMQ118" s="364"/>
      <c r="MMR118" s="364"/>
      <c r="MMS118" s="364"/>
      <c r="MMT118" s="364"/>
      <c r="MMU118" s="364"/>
      <c r="MMV118" s="364"/>
      <c r="MMW118" s="364"/>
      <c r="MMX118" s="364"/>
      <c r="MMY118" s="364"/>
      <c r="MMZ118" s="364"/>
      <c r="MNA118" s="364"/>
      <c r="MNB118" s="364"/>
      <c r="MNC118" s="364"/>
      <c r="MND118" s="364"/>
      <c r="MNE118" s="364"/>
      <c r="MNF118" s="364"/>
      <c r="MNG118" s="364"/>
      <c r="MNH118" s="364"/>
      <c r="MNI118" s="364"/>
      <c r="MNJ118" s="364"/>
      <c r="MNK118" s="364"/>
      <c r="MNL118" s="364"/>
      <c r="MNM118" s="364"/>
      <c r="MNN118" s="364"/>
      <c r="MNO118" s="364"/>
      <c r="MNP118" s="364"/>
      <c r="MNQ118" s="364"/>
      <c r="MNR118" s="364"/>
      <c r="MNS118" s="364"/>
      <c r="MNT118" s="364"/>
      <c r="MNU118" s="364"/>
      <c r="MNV118" s="364"/>
      <c r="MNW118" s="364"/>
      <c r="MNX118" s="364"/>
      <c r="MNY118" s="364"/>
      <c r="MNZ118" s="364"/>
      <c r="MOA118" s="364"/>
      <c r="MOB118" s="364"/>
      <c r="MOC118" s="364"/>
      <c r="MOD118" s="364"/>
      <c r="MOE118" s="364"/>
      <c r="MOF118" s="364"/>
      <c r="MOG118" s="364"/>
      <c r="MOH118" s="364"/>
      <c r="MOI118" s="364"/>
      <c r="MOJ118" s="364"/>
      <c r="MOK118" s="364"/>
      <c r="MOL118" s="364"/>
      <c r="MOM118" s="364"/>
      <c r="MON118" s="364"/>
      <c r="MOO118" s="364"/>
      <c r="MOP118" s="364"/>
      <c r="MOQ118" s="364"/>
      <c r="MOR118" s="364"/>
      <c r="MOS118" s="364"/>
      <c r="MOT118" s="364"/>
      <c r="MOU118" s="364"/>
      <c r="MOV118" s="364"/>
      <c r="MOW118" s="364"/>
      <c r="MOX118" s="364"/>
      <c r="MOY118" s="364"/>
      <c r="MOZ118" s="364"/>
      <c r="MPA118" s="364"/>
      <c r="MPB118" s="364"/>
      <c r="MPC118" s="364"/>
      <c r="MPD118" s="364"/>
      <c r="MPE118" s="364"/>
      <c r="MPF118" s="364"/>
      <c r="MPG118" s="364"/>
      <c r="MPH118" s="364"/>
      <c r="MPI118" s="364"/>
      <c r="MPJ118" s="364"/>
      <c r="MPK118" s="364"/>
      <c r="MPL118" s="364"/>
      <c r="MPM118" s="364"/>
      <c r="MPN118" s="364"/>
      <c r="MPO118" s="364"/>
      <c r="MPP118" s="364"/>
      <c r="MPQ118" s="364"/>
      <c r="MPR118" s="364"/>
      <c r="MPS118" s="364"/>
      <c r="MPT118" s="364"/>
      <c r="MPU118" s="364"/>
      <c r="MPV118" s="364"/>
      <c r="MPW118" s="364"/>
      <c r="MPX118" s="364"/>
      <c r="MPY118" s="364"/>
      <c r="MPZ118" s="364"/>
      <c r="MQA118" s="364"/>
      <c r="MQB118" s="364"/>
      <c r="MQC118" s="364"/>
      <c r="MQD118" s="364"/>
      <c r="MQE118" s="364"/>
      <c r="MQF118" s="364"/>
      <c r="MQG118" s="364"/>
      <c r="MQH118" s="364"/>
      <c r="MQI118" s="364"/>
      <c r="MQJ118" s="364"/>
      <c r="MQK118" s="364"/>
      <c r="MQL118" s="364"/>
      <c r="MQM118" s="364"/>
      <c r="MQN118" s="364"/>
      <c r="MQO118" s="364"/>
      <c r="MQP118" s="364"/>
      <c r="MQQ118" s="364"/>
      <c r="MQR118" s="364"/>
      <c r="MQS118" s="364"/>
      <c r="MQT118" s="364"/>
      <c r="MQU118" s="364"/>
      <c r="MQV118" s="364"/>
      <c r="MQW118" s="364"/>
      <c r="MQX118" s="364"/>
      <c r="MQY118" s="364"/>
      <c r="MQZ118" s="364"/>
      <c r="MRA118" s="364"/>
      <c r="MRB118" s="364"/>
      <c r="MRC118" s="364"/>
      <c r="MRD118" s="364"/>
      <c r="MRE118" s="364"/>
      <c r="MRF118" s="364"/>
      <c r="MRG118" s="364"/>
      <c r="MRH118" s="364"/>
      <c r="MRI118" s="364"/>
      <c r="MRJ118" s="364"/>
      <c r="MRK118" s="364"/>
      <c r="MRL118" s="364"/>
      <c r="MRM118" s="364"/>
      <c r="MRN118" s="364"/>
      <c r="MRO118" s="364"/>
      <c r="MRP118" s="364"/>
      <c r="MRQ118" s="364"/>
      <c r="MRR118" s="364"/>
      <c r="MRS118" s="364"/>
      <c r="MRT118" s="364"/>
      <c r="MRU118" s="364"/>
      <c r="MRV118" s="364"/>
      <c r="MRW118" s="364"/>
      <c r="MRX118" s="364"/>
      <c r="MRY118" s="364"/>
      <c r="MRZ118" s="364"/>
      <c r="MSA118" s="364"/>
      <c r="MSB118" s="364"/>
      <c r="MSC118" s="364"/>
      <c r="MSD118" s="364"/>
      <c r="MSE118" s="364"/>
      <c r="MSF118" s="364"/>
      <c r="MSG118" s="364"/>
      <c r="MSH118" s="364"/>
      <c r="MSI118" s="364"/>
      <c r="MSJ118" s="364"/>
      <c r="MSK118" s="364"/>
      <c r="MSL118" s="364"/>
      <c r="MSM118" s="364"/>
      <c r="MSN118" s="364"/>
      <c r="MSO118" s="364"/>
      <c r="MSP118" s="364"/>
      <c r="MSQ118" s="364"/>
      <c r="MSR118" s="364"/>
      <c r="MSS118" s="364"/>
      <c r="MST118" s="364"/>
      <c r="MSU118" s="364"/>
      <c r="MSV118" s="364"/>
      <c r="MSW118" s="364"/>
      <c r="MSX118" s="364"/>
      <c r="MSY118" s="364"/>
      <c r="MSZ118" s="364"/>
      <c r="MTA118" s="364"/>
      <c r="MTB118" s="364"/>
      <c r="MTC118" s="364"/>
      <c r="MTD118" s="364"/>
      <c r="MTE118" s="364"/>
      <c r="MTF118" s="364"/>
      <c r="MTG118" s="364"/>
      <c r="MTH118" s="364"/>
      <c r="MTI118" s="364"/>
      <c r="MTJ118" s="364"/>
      <c r="MTK118" s="364"/>
      <c r="MTL118" s="364"/>
      <c r="MTM118" s="364"/>
      <c r="MTN118" s="364"/>
      <c r="MTO118" s="364"/>
      <c r="MTP118" s="364"/>
      <c r="MTQ118" s="364"/>
      <c r="MTR118" s="364"/>
      <c r="MTS118" s="364"/>
      <c r="MTT118" s="364"/>
      <c r="MTU118" s="364"/>
      <c r="MTV118" s="364"/>
      <c r="MTW118" s="364"/>
      <c r="MTX118" s="364"/>
      <c r="MTY118" s="364"/>
      <c r="MTZ118" s="364"/>
      <c r="MUA118" s="364"/>
      <c r="MUB118" s="364"/>
      <c r="MUC118" s="364"/>
      <c r="MUD118" s="364"/>
      <c r="MUE118" s="364"/>
      <c r="MUF118" s="364"/>
      <c r="MUG118" s="364"/>
      <c r="MUH118" s="364"/>
      <c r="MUI118" s="364"/>
      <c r="MUJ118" s="364"/>
      <c r="MUK118" s="364"/>
      <c r="MUL118" s="364"/>
      <c r="MUM118" s="364"/>
      <c r="MUN118" s="364"/>
      <c r="MUO118" s="364"/>
      <c r="MUP118" s="364"/>
      <c r="MUQ118" s="364"/>
      <c r="MUR118" s="364"/>
      <c r="MUS118" s="364"/>
      <c r="MUT118" s="364"/>
      <c r="MUU118" s="364"/>
      <c r="MUV118" s="364"/>
      <c r="MUW118" s="364"/>
      <c r="MUX118" s="364"/>
      <c r="MUY118" s="364"/>
      <c r="MUZ118" s="364"/>
      <c r="MVA118" s="364"/>
      <c r="MVB118" s="364"/>
      <c r="MVC118" s="364"/>
      <c r="MVD118" s="364"/>
      <c r="MVE118" s="364"/>
      <c r="MVF118" s="364"/>
      <c r="MVG118" s="364"/>
      <c r="MVH118" s="364"/>
      <c r="MVI118" s="364"/>
      <c r="MVJ118" s="364"/>
      <c r="MVK118" s="364"/>
      <c r="MVL118" s="364"/>
      <c r="MVM118" s="364"/>
      <c r="MVN118" s="364"/>
      <c r="MVO118" s="364"/>
      <c r="MVP118" s="364"/>
      <c r="MVQ118" s="364"/>
      <c r="MVR118" s="364"/>
      <c r="MVS118" s="364"/>
      <c r="MVT118" s="364"/>
      <c r="MVU118" s="364"/>
      <c r="MVV118" s="364"/>
      <c r="MVW118" s="364"/>
      <c r="MVX118" s="364"/>
      <c r="MVY118" s="364"/>
      <c r="MVZ118" s="364"/>
      <c r="MWA118" s="364"/>
      <c r="MWB118" s="364"/>
      <c r="MWC118" s="364"/>
      <c r="MWD118" s="364"/>
      <c r="MWE118" s="364"/>
      <c r="MWF118" s="364"/>
      <c r="MWG118" s="364"/>
      <c r="MWH118" s="364"/>
      <c r="MWI118" s="364"/>
      <c r="MWJ118" s="364"/>
      <c r="MWK118" s="364"/>
      <c r="MWL118" s="364"/>
      <c r="MWM118" s="364"/>
      <c r="MWN118" s="364"/>
      <c r="MWO118" s="364"/>
      <c r="MWP118" s="364"/>
      <c r="MWQ118" s="364"/>
      <c r="MWR118" s="364"/>
      <c r="MWS118" s="364"/>
      <c r="MWT118" s="364"/>
      <c r="MWU118" s="364"/>
      <c r="MWV118" s="364"/>
      <c r="MWW118" s="364"/>
      <c r="MWX118" s="364"/>
      <c r="MWY118" s="364"/>
      <c r="MWZ118" s="364"/>
      <c r="MXA118" s="364"/>
      <c r="MXB118" s="364"/>
      <c r="MXC118" s="364"/>
      <c r="MXD118" s="364"/>
      <c r="MXE118" s="364"/>
      <c r="MXF118" s="364"/>
      <c r="MXG118" s="364"/>
      <c r="MXH118" s="364"/>
      <c r="MXI118" s="364"/>
      <c r="MXJ118" s="364"/>
      <c r="MXK118" s="364"/>
      <c r="MXL118" s="364"/>
      <c r="MXM118" s="364"/>
      <c r="MXN118" s="364"/>
      <c r="MXO118" s="364"/>
      <c r="MXP118" s="364"/>
      <c r="MXQ118" s="364"/>
      <c r="MXR118" s="364"/>
      <c r="MXS118" s="364"/>
      <c r="MXT118" s="364"/>
      <c r="MXU118" s="364"/>
      <c r="MXV118" s="364"/>
      <c r="MXW118" s="364"/>
      <c r="MXX118" s="364"/>
      <c r="MXY118" s="364"/>
      <c r="MXZ118" s="364"/>
      <c r="MYA118" s="364"/>
      <c r="MYB118" s="364"/>
      <c r="MYC118" s="364"/>
      <c r="MYD118" s="364"/>
      <c r="MYE118" s="364"/>
      <c r="MYF118" s="364"/>
      <c r="MYG118" s="364"/>
      <c r="MYH118" s="364"/>
      <c r="MYI118" s="364"/>
      <c r="MYJ118" s="364"/>
      <c r="MYK118" s="364"/>
      <c r="MYL118" s="364"/>
      <c r="MYM118" s="364"/>
      <c r="MYN118" s="364"/>
      <c r="MYO118" s="364"/>
      <c r="MYP118" s="364"/>
      <c r="MYQ118" s="364"/>
      <c r="MYR118" s="364"/>
      <c r="MYS118" s="364"/>
      <c r="MYT118" s="364"/>
      <c r="MYU118" s="364"/>
      <c r="MYV118" s="364"/>
      <c r="MYW118" s="364"/>
      <c r="MYX118" s="364"/>
      <c r="MYY118" s="364"/>
      <c r="MYZ118" s="364"/>
      <c r="MZA118" s="364"/>
      <c r="MZB118" s="364"/>
      <c r="MZC118" s="364"/>
      <c r="MZD118" s="364"/>
      <c r="MZE118" s="364"/>
      <c r="MZF118" s="364"/>
      <c r="MZG118" s="364"/>
      <c r="MZH118" s="364"/>
      <c r="MZI118" s="364"/>
      <c r="MZJ118" s="364"/>
      <c r="MZK118" s="364"/>
      <c r="MZL118" s="364"/>
      <c r="MZM118" s="364"/>
      <c r="MZN118" s="364"/>
      <c r="MZO118" s="364"/>
      <c r="MZP118" s="364"/>
      <c r="MZQ118" s="364"/>
      <c r="MZR118" s="364"/>
      <c r="MZS118" s="364"/>
      <c r="MZT118" s="364"/>
      <c r="MZU118" s="364"/>
      <c r="MZV118" s="364"/>
      <c r="MZW118" s="364"/>
      <c r="MZX118" s="364"/>
      <c r="MZY118" s="364"/>
      <c r="MZZ118" s="364"/>
      <c r="NAA118" s="364"/>
      <c r="NAB118" s="364"/>
      <c r="NAC118" s="364"/>
      <c r="NAD118" s="364"/>
      <c r="NAE118" s="364"/>
      <c r="NAF118" s="364"/>
      <c r="NAG118" s="364"/>
      <c r="NAH118" s="364"/>
      <c r="NAI118" s="364"/>
      <c r="NAJ118" s="364"/>
      <c r="NAK118" s="364"/>
      <c r="NAL118" s="364"/>
      <c r="NAM118" s="364"/>
      <c r="NAN118" s="364"/>
      <c r="NAO118" s="364"/>
      <c r="NAP118" s="364"/>
      <c r="NAQ118" s="364"/>
      <c r="NAR118" s="364"/>
      <c r="NAS118" s="364"/>
      <c r="NAT118" s="364"/>
      <c r="NAU118" s="364"/>
      <c r="NAV118" s="364"/>
      <c r="NAW118" s="364"/>
      <c r="NAX118" s="364"/>
      <c r="NAY118" s="364"/>
      <c r="NAZ118" s="364"/>
      <c r="NBA118" s="364"/>
      <c r="NBB118" s="364"/>
      <c r="NBC118" s="364"/>
      <c r="NBD118" s="364"/>
      <c r="NBE118" s="364"/>
      <c r="NBF118" s="364"/>
      <c r="NBG118" s="364"/>
      <c r="NBH118" s="364"/>
      <c r="NBI118" s="364"/>
      <c r="NBJ118" s="364"/>
      <c r="NBK118" s="364"/>
      <c r="NBL118" s="364"/>
      <c r="NBM118" s="364"/>
      <c r="NBN118" s="364"/>
      <c r="NBO118" s="364"/>
      <c r="NBP118" s="364"/>
      <c r="NBQ118" s="364"/>
      <c r="NBR118" s="364"/>
      <c r="NBS118" s="364"/>
      <c r="NBT118" s="364"/>
      <c r="NBU118" s="364"/>
      <c r="NBV118" s="364"/>
      <c r="NBW118" s="364"/>
      <c r="NBX118" s="364"/>
      <c r="NBY118" s="364"/>
      <c r="NBZ118" s="364"/>
      <c r="NCA118" s="364"/>
      <c r="NCB118" s="364"/>
      <c r="NCC118" s="364"/>
      <c r="NCD118" s="364"/>
      <c r="NCE118" s="364"/>
      <c r="NCF118" s="364"/>
      <c r="NCG118" s="364"/>
      <c r="NCH118" s="364"/>
      <c r="NCI118" s="364"/>
      <c r="NCJ118" s="364"/>
      <c r="NCK118" s="364"/>
      <c r="NCL118" s="364"/>
      <c r="NCM118" s="364"/>
      <c r="NCN118" s="364"/>
      <c r="NCO118" s="364"/>
      <c r="NCP118" s="364"/>
      <c r="NCQ118" s="364"/>
      <c r="NCR118" s="364"/>
      <c r="NCS118" s="364"/>
      <c r="NCT118" s="364"/>
      <c r="NCU118" s="364"/>
      <c r="NCV118" s="364"/>
      <c r="NCW118" s="364"/>
      <c r="NCX118" s="364"/>
      <c r="NCY118" s="364"/>
      <c r="NCZ118" s="364"/>
      <c r="NDA118" s="364"/>
      <c r="NDB118" s="364"/>
      <c r="NDC118" s="364"/>
      <c r="NDD118" s="364"/>
      <c r="NDE118" s="364"/>
      <c r="NDF118" s="364"/>
      <c r="NDG118" s="364"/>
      <c r="NDH118" s="364"/>
      <c r="NDI118" s="364"/>
      <c r="NDJ118" s="364"/>
      <c r="NDK118" s="364"/>
      <c r="NDL118" s="364"/>
      <c r="NDM118" s="364"/>
      <c r="NDN118" s="364"/>
      <c r="NDO118" s="364"/>
      <c r="NDP118" s="364"/>
      <c r="NDQ118" s="364"/>
      <c r="NDR118" s="364"/>
      <c r="NDS118" s="364"/>
      <c r="NDT118" s="364"/>
      <c r="NDU118" s="364"/>
      <c r="NDV118" s="364"/>
      <c r="NDW118" s="364"/>
      <c r="NDX118" s="364"/>
      <c r="NDY118" s="364"/>
      <c r="NDZ118" s="364"/>
      <c r="NEA118" s="364"/>
      <c r="NEB118" s="364"/>
      <c r="NEC118" s="364"/>
      <c r="NED118" s="364"/>
      <c r="NEE118" s="364"/>
      <c r="NEF118" s="364"/>
      <c r="NEG118" s="364"/>
      <c r="NEH118" s="364"/>
      <c r="NEI118" s="364"/>
      <c r="NEJ118" s="364"/>
      <c r="NEK118" s="364"/>
      <c r="NEL118" s="364"/>
      <c r="NEM118" s="364"/>
      <c r="NEN118" s="364"/>
      <c r="NEO118" s="364"/>
      <c r="NEP118" s="364"/>
      <c r="NEQ118" s="364"/>
      <c r="NER118" s="364"/>
      <c r="NES118" s="364"/>
      <c r="NET118" s="364"/>
      <c r="NEU118" s="364"/>
      <c r="NEV118" s="364"/>
      <c r="NEW118" s="364"/>
      <c r="NEX118" s="364"/>
      <c r="NEY118" s="364"/>
      <c r="NEZ118" s="364"/>
      <c r="NFA118" s="364"/>
      <c r="NFB118" s="364"/>
      <c r="NFC118" s="364"/>
      <c r="NFD118" s="364"/>
      <c r="NFE118" s="364"/>
      <c r="NFF118" s="364"/>
      <c r="NFG118" s="364"/>
      <c r="NFH118" s="364"/>
      <c r="NFI118" s="364"/>
      <c r="NFJ118" s="364"/>
      <c r="NFK118" s="364"/>
      <c r="NFL118" s="364"/>
      <c r="NFM118" s="364"/>
      <c r="NFN118" s="364"/>
      <c r="NFO118" s="364"/>
      <c r="NFP118" s="364"/>
      <c r="NFQ118" s="364"/>
      <c r="NFR118" s="364"/>
      <c r="NFS118" s="364"/>
      <c r="NFT118" s="364"/>
      <c r="NFU118" s="364"/>
      <c r="NFV118" s="364"/>
      <c r="NFW118" s="364"/>
      <c r="NFX118" s="364"/>
      <c r="NFY118" s="364"/>
      <c r="NFZ118" s="364"/>
      <c r="NGA118" s="364"/>
      <c r="NGB118" s="364"/>
      <c r="NGC118" s="364"/>
      <c r="NGD118" s="364"/>
      <c r="NGE118" s="364"/>
      <c r="NGF118" s="364"/>
      <c r="NGG118" s="364"/>
      <c r="NGH118" s="364"/>
      <c r="NGI118" s="364"/>
      <c r="NGJ118" s="364"/>
      <c r="NGK118" s="364"/>
      <c r="NGL118" s="364"/>
      <c r="NGM118" s="364"/>
      <c r="NGN118" s="364"/>
      <c r="NGO118" s="364"/>
      <c r="NGP118" s="364"/>
      <c r="NGQ118" s="364"/>
      <c r="NGR118" s="364"/>
      <c r="NGS118" s="364"/>
      <c r="NGT118" s="364"/>
      <c r="NGU118" s="364"/>
      <c r="NGV118" s="364"/>
      <c r="NGW118" s="364"/>
      <c r="NGX118" s="364"/>
      <c r="NGY118" s="364"/>
      <c r="NGZ118" s="364"/>
      <c r="NHA118" s="364"/>
      <c r="NHB118" s="364"/>
      <c r="NHC118" s="364"/>
      <c r="NHD118" s="364"/>
      <c r="NHE118" s="364"/>
      <c r="NHF118" s="364"/>
      <c r="NHG118" s="364"/>
      <c r="NHH118" s="364"/>
      <c r="NHI118" s="364"/>
      <c r="NHJ118" s="364"/>
      <c r="NHK118" s="364"/>
      <c r="NHL118" s="364"/>
      <c r="NHM118" s="364"/>
      <c r="NHN118" s="364"/>
      <c r="NHO118" s="364"/>
      <c r="NHP118" s="364"/>
      <c r="NHQ118" s="364"/>
      <c r="NHR118" s="364"/>
      <c r="NHS118" s="364"/>
      <c r="NHT118" s="364"/>
      <c r="NHU118" s="364"/>
      <c r="NHV118" s="364"/>
      <c r="NHW118" s="364"/>
      <c r="NHX118" s="364"/>
      <c r="NHY118" s="364"/>
      <c r="NHZ118" s="364"/>
      <c r="NIA118" s="364"/>
      <c r="NIB118" s="364"/>
      <c r="NIC118" s="364"/>
      <c r="NID118" s="364"/>
      <c r="NIE118" s="364"/>
      <c r="NIF118" s="364"/>
      <c r="NIG118" s="364"/>
      <c r="NIH118" s="364"/>
      <c r="NII118" s="364"/>
      <c r="NIJ118" s="364"/>
      <c r="NIK118" s="364"/>
      <c r="NIL118" s="364"/>
      <c r="NIM118" s="364"/>
      <c r="NIN118" s="364"/>
      <c r="NIO118" s="364"/>
      <c r="NIP118" s="364"/>
      <c r="NIQ118" s="364"/>
      <c r="NIR118" s="364"/>
      <c r="NIS118" s="364"/>
      <c r="NIT118" s="364"/>
      <c r="NIU118" s="364"/>
      <c r="NIV118" s="364"/>
      <c r="NIW118" s="364"/>
      <c r="NIX118" s="364"/>
      <c r="NIY118" s="364"/>
      <c r="NIZ118" s="364"/>
      <c r="NJA118" s="364"/>
      <c r="NJB118" s="364"/>
      <c r="NJC118" s="364"/>
      <c r="NJD118" s="364"/>
      <c r="NJE118" s="364"/>
      <c r="NJF118" s="364"/>
      <c r="NJG118" s="364"/>
      <c r="NJH118" s="364"/>
      <c r="NJI118" s="364"/>
      <c r="NJJ118" s="364"/>
      <c r="NJK118" s="364"/>
      <c r="NJL118" s="364"/>
      <c r="NJM118" s="364"/>
      <c r="NJN118" s="364"/>
      <c r="NJO118" s="364"/>
      <c r="NJP118" s="364"/>
      <c r="NJQ118" s="364"/>
      <c r="NJR118" s="364"/>
      <c r="NJS118" s="364"/>
      <c r="NJT118" s="364"/>
      <c r="NJU118" s="364"/>
      <c r="NJV118" s="364"/>
      <c r="NJW118" s="364"/>
      <c r="NJX118" s="364"/>
      <c r="NJY118" s="364"/>
      <c r="NJZ118" s="364"/>
      <c r="NKA118" s="364"/>
      <c r="NKB118" s="364"/>
      <c r="NKC118" s="364"/>
      <c r="NKD118" s="364"/>
      <c r="NKE118" s="364"/>
      <c r="NKF118" s="364"/>
      <c r="NKG118" s="364"/>
      <c r="NKH118" s="364"/>
      <c r="NKI118" s="364"/>
      <c r="NKJ118" s="364"/>
      <c r="NKK118" s="364"/>
      <c r="NKL118" s="364"/>
      <c r="NKM118" s="364"/>
      <c r="NKN118" s="364"/>
      <c r="NKO118" s="364"/>
      <c r="NKP118" s="364"/>
      <c r="NKQ118" s="364"/>
      <c r="NKR118" s="364"/>
      <c r="NKS118" s="364"/>
      <c r="NKT118" s="364"/>
      <c r="NKU118" s="364"/>
      <c r="NKV118" s="364"/>
      <c r="NKW118" s="364"/>
      <c r="NKX118" s="364"/>
      <c r="NKY118" s="364"/>
      <c r="NKZ118" s="364"/>
      <c r="NLA118" s="364"/>
      <c r="NLB118" s="364"/>
      <c r="NLC118" s="364"/>
      <c r="NLD118" s="364"/>
      <c r="NLE118" s="364"/>
      <c r="NLF118" s="364"/>
      <c r="NLG118" s="364"/>
      <c r="NLH118" s="364"/>
      <c r="NLI118" s="364"/>
      <c r="NLJ118" s="364"/>
      <c r="NLK118" s="364"/>
      <c r="NLL118" s="364"/>
      <c r="NLM118" s="364"/>
      <c r="NLN118" s="364"/>
      <c r="NLO118" s="364"/>
      <c r="NLP118" s="364"/>
      <c r="NLQ118" s="364"/>
      <c r="NLR118" s="364"/>
      <c r="NLS118" s="364"/>
      <c r="NLT118" s="364"/>
      <c r="NLU118" s="364"/>
      <c r="NLV118" s="364"/>
      <c r="NLW118" s="364"/>
      <c r="NLX118" s="364"/>
      <c r="NLY118" s="364"/>
      <c r="NLZ118" s="364"/>
      <c r="NMA118" s="364"/>
      <c r="NMB118" s="364"/>
      <c r="NMC118" s="364"/>
      <c r="NMD118" s="364"/>
      <c r="NME118" s="364"/>
      <c r="NMF118" s="364"/>
      <c r="NMG118" s="364"/>
      <c r="NMH118" s="364"/>
      <c r="NMI118" s="364"/>
      <c r="NMJ118" s="364"/>
      <c r="NMK118" s="364"/>
      <c r="NML118" s="364"/>
      <c r="NMM118" s="364"/>
      <c r="NMN118" s="364"/>
      <c r="NMO118" s="364"/>
      <c r="NMP118" s="364"/>
      <c r="NMQ118" s="364"/>
      <c r="NMR118" s="364"/>
      <c r="NMS118" s="364"/>
      <c r="NMT118" s="364"/>
      <c r="NMU118" s="364"/>
      <c r="NMV118" s="364"/>
      <c r="NMW118" s="364"/>
      <c r="NMX118" s="364"/>
      <c r="NMY118" s="364"/>
      <c r="NMZ118" s="364"/>
      <c r="NNA118" s="364"/>
      <c r="NNB118" s="364"/>
      <c r="NNC118" s="364"/>
      <c r="NND118" s="364"/>
      <c r="NNE118" s="364"/>
      <c r="NNF118" s="364"/>
      <c r="NNG118" s="364"/>
      <c r="NNH118" s="364"/>
      <c r="NNI118" s="364"/>
      <c r="NNJ118" s="364"/>
      <c r="NNK118" s="364"/>
      <c r="NNL118" s="364"/>
      <c r="NNM118" s="364"/>
      <c r="NNN118" s="364"/>
      <c r="NNO118" s="364"/>
      <c r="NNP118" s="364"/>
      <c r="NNQ118" s="364"/>
      <c r="NNR118" s="364"/>
      <c r="NNS118" s="364"/>
      <c r="NNT118" s="364"/>
      <c r="NNU118" s="364"/>
      <c r="NNV118" s="364"/>
      <c r="NNW118" s="364"/>
      <c r="NNX118" s="364"/>
      <c r="NNY118" s="364"/>
      <c r="NNZ118" s="364"/>
      <c r="NOA118" s="364"/>
      <c r="NOB118" s="364"/>
      <c r="NOC118" s="364"/>
      <c r="NOD118" s="364"/>
      <c r="NOE118" s="364"/>
      <c r="NOF118" s="364"/>
      <c r="NOG118" s="364"/>
      <c r="NOH118" s="364"/>
      <c r="NOI118" s="364"/>
      <c r="NOJ118" s="364"/>
      <c r="NOK118" s="364"/>
      <c r="NOL118" s="364"/>
      <c r="NOM118" s="364"/>
      <c r="NON118" s="364"/>
      <c r="NOO118" s="364"/>
      <c r="NOP118" s="364"/>
      <c r="NOQ118" s="364"/>
      <c r="NOR118" s="364"/>
      <c r="NOS118" s="364"/>
      <c r="NOT118" s="364"/>
      <c r="NOU118" s="364"/>
      <c r="NOV118" s="364"/>
      <c r="NOW118" s="364"/>
      <c r="NOX118" s="364"/>
      <c r="NOY118" s="364"/>
      <c r="NOZ118" s="364"/>
      <c r="NPA118" s="364"/>
      <c r="NPB118" s="364"/>
      <c r="NPC118" s="364"/>
      <c r="NPD118" s="364"/>
      <c r="NPE118" s="364"/>
      <c r="NPF118" s="364"/>
      <c r="NPG118" s="364"/>
      <c r="NPH118" s="364"/>
      <c r="NPI118" s="364"/>
      <c r="NPJ118" s="364"/>
      <c r="NPK118" s="364"/>
      <c r="NPL118" s="364"/>
      <c r="NPM118" s="364"/>
      <c r="NPN118" s="364"/>
      <c r="NPO118" s="364"/>
      <c r="NPP118" s="364"/>
      <c r="NPQ118" s="364"/>
      <c r="NPR118" s="364"/>
      <c r="NPS118" s="364"/>
      <c r="NPT118" s="364"/>
      <c r="NPU118" s="364"/>
      <c r="NPV118" s="364"/>
      <c r="NPW118" s="364"/>
      <c r="NPX118" s="364"/>
      <c r="NPY118" s="364"/>
      <c r="NPZ118" s="364"/>
      <c r="NQA118" s="364"/>
      <c r="NQB118" s="364"/>
      <c r="NQC118" s="364"/>
      <c r="NQD118" s="364"/>
      <c r="NQE118" s="364"/>
      <c r="NQF118" s="364"/>
      <c r="NQG118" s="364"/>
      <c r="NQH118" s="364"/>
      <c r="NQI118" s="364"/>
      <c r="NQJ118" s="364"/>
      <c r="NQK118" s="364"/>
      <c r="NQL118" s="364"/>
      <c r="NQM118" s="364"/>
      <c r="NQN118" s="364"/>
      <c r="NQO118" s="364"/>
      <c r="NQP118" s="364"/>
      <c r="NQQ118" s="364"/>
      <c r="NQR118" s="364"/>
      <c r="NQS118" s="364"/>
      <c r="NQT118" s="364"/>
      <c r="NQU118" s="364"/>
      <c r="NQV118" s="364"/>
      <c r="NQW118" s="364"/>
      <c r="NQX118" s="364"/>
      <c r="NQY118" s="364"/>
      <c r="NQZ118" s="364"/>
      <c r="NRA118" s="364"/>
      <c r="NRB118" s="364"/>
      <c r="NRC118" s="364"/>
      <c r="NRD118" s="364"/>
      <c r="NRE118" s="364"/>
      <c r="NRF118" s="364"/>
      <c r="NRG118" s="364"/>
      <c r="NRH118" s="364"/>
      <c r="NRI118" s="364"/>
      <c r="NRJ118" s="364"/>
      <c r="NRK118" s="364"/>
      <c r="NRL118" s="364"/>
      <c r="NRM118" s="364"/>
      <c r="NRN118" s="364"/>
      <c r="NRO118" s="364"/>
      <c r="NRP118" s="364"/>
      <c r="NRQ118" s="364"/>
      <c r="NRR118" s="364"/>
      <c r="NRS118" s="364"/>
      <c r="NRT118" s="364"/>
      <c r="NRU118" s="364"/>
      <c r="NRV118" s="364"/>
      <c r="NRW118" s="364"/>
      <c r="NRX118" s="364"/>
      <c r="NRY118" s="364"/>
      <c r="NRZ118" s="364"/>
      <c r="NSA118" s="364"/>
      <c r="NSB118" s="364"/>
      <c r="NSC118" s="364"/>
      <c r="NSD118" s="364"/>
      <c r="NSE118" s="364"/>
      <c r="NSF118" s="364"/>
      <c r="NSG118" s="364"/>
      <c r="NSH118" s="364"/>
      <c r="NSI118" s="364"/>
      <c r="NSJ118" s="364"/>
      <c r="NSK118" s="364"/>
      <c r="NSL118" s="364"/>
      <c r="NSM118" s="364"/>
      <c r="NSN118" s="364"/>
      <c r="NSO118" s="364"/>
      <c r="NSP118" s="364"/>
      <c r="NSQ118" s="364"/>
      <c r="NSR118" s="364"/>
      <c r="NSS118" s="364"/>
      <c r="NST118" s="364"/>
      <c r="NSU118" s="364"/>
      <c r="NSV118" s="364"/>
      <c r="NSW118" s="364"/>
      <c r="NSX118" s="364"/>
      <c r="NSY118" s="364"/>
      <c r="NSZ118" s="364"/>
      <c r="NTA118" s="364"/>
      <c r="NTB118" s="364"/>
      <c r="NTC118" s="364"/>
      <c r="NTD118" s="364"/>
      <c r="NTE118" s="364"/>
      <c r="NTF118" s="364"/>
      <c r="NTG118" s="364"/>
      <c r="NTH118" s="364"/>
      <c r="NTI118" s="364"/>
      <c r="NTJ118" s="364"/>
      <c r="NTK118" s="364"/>
      <c r="NTL118" s="364"/>
      <c r="NTM118" s="364"/>
      <c r="NTN118" s="364"/>
      <c r="NTO118" s="364"/>
      <c r="NTP118" s="364"/>
      <c r="NTQ118" s="364"/>
      <c r="NTR118" s="364"/>
      <c r="NTS118" s="364"/>
      <c r="NTT118" s="364"/>
      <c r="NTU118" s="364"/>
      <c r="NTV118" s="364"/>
      <c r="NTW118" s="364"/>
      <c r="NTX118" s="364"/>
      <c r="NTY118" s="364"/>
      <c r="NTZ118" s="364"/>
      <c r="NUA118" s="364"/>
      <c r="NUB118" s="364"/>
      <c r="NUC118" s="364"/>
      <c r="NUD118" s="364"/>
      <c r="NUE118" s="364"/>
      <c r="NUF118" s="364"/>
      <c r="NUG118" s="364"/>
      <c r="NUH118" s="364"/>
      <c r="NUI118" s="364"/>
      <c r="NUJ118" s="364"/>
      <c r="NUK118" s="364"/>
      <c r="NUL118" s="364"/>
      <c r="NUM118" s="364"/>
      <c r="NUN118" s="364"/>
      <c r="NUO118" s="364"/>
      <c r="NUP118" s="364"/>
      <c r="NUQ118" s="364"/>
      <c r="NUR118" s="364"/>
      <c r="NUS118" s="364"/>
      <c r="NUT118" s="364"/>
      <c r="NUU118" s="364"/>
      <c r="NUV118" s="364"/>
      <c r="NUW118" s="364"/>
      <c r="NUX118" s="364"/>
      <c r="NUY118" s="364"/>
      <c r="NUZ118" s="364"/>
      <c r="NVA118" s="364"/>
      <c r="NVB118" s="364"/>
      <c r="NVC118" s="364"/>
      <c r="NVD118" s="364"/>
      <c r="NVE118" s="364"/>
      <c r="NVF118" s="364"/>
      <c r="NVG118" s="364"/>
      <c r="NVH118" s="364"/>
      <c r="NVI118" s="364"/>
      <c r="NVJ118" s="364"/>
      <c r="NVK118" s="364"/>
      <c r="NVL118" s="364"/>
      <c r="NVM118" s="364"/>
      <c r="NVN118" s="364"/>
      <c r="NVO118" s="364"/>
      <c r="NVP118" s="364"/>
      <c r="NVQ118" s="364"/>
      <c r="NVR118" s="364"/>
      <c r="NVS118" s="364"/>
      <c r="NVT118" s="364"/>
      <c r="NVU118" s="364"/>
      <c r="NVV118" s="364"/>
      <c r="NVW118" s="364"/>
      <c r="NVX118" s="364"/>
      <c r="NVY118" s="364"/>
      <c r="NVZ118" s="364"/>
      <c r="NWA118" s="364"/>
      <c r="NWB118" s="364"/>
      <c r="NWC118" s="364"/>
      <c r="NWD118" s="364"/>
      <c r="NWE118" s="364"/>
      <c r="NWF118" s="364"/>
      <c r="NWG118" s="364"/>
      <c r="NWH118" s="364"/>
      <c r="NWI118" s="364"/>
      <c r="NWJ118" s="364"/>
      <c r="NWK118" s="364"/>
      <c r="NWL118" s="364"/>
      <c r="NWM118" s="364"/>
      <c r="NWN118" s="364"/>
      <c r="NWO118" s="364"/>
      <c r="NWP118" s="364"/>
      <c r="NWQ118" s="364"/>
      <c r="NWR118" s="364"/>
      <c r="NWS118" s="364"/>
      <c r="NWT118" s="364"/>
      <c r="NWU118" s="364"/>
      <c r="NWV118" s="364"/>
      <c r="NWW118" s="364"/>
      <c r="NWX118" s="364"/>
      <c r="NWY118" s="364"/>
      <c r="NWZ118" s="364"/>
      <c r="NXA118" s="364"/>
      <c r="NXB118" s="364"/>
      <c r="NXC118" s="364"/>
      <c r="NXD118" s="364"/>
      <c r="NXE118" s="364"/>
      <c r="NXF118" s="364"/>
      <c r="NXG118" s="364"/>
      <c r="NXH118" s="364"/>
      <c r="NXI118" s="364"/>
      <c r="NXJ118" s="364"/>
      <c r="NXK118" s="364"/>
      <c r="NXL118" s="364"/>
      <c r="NXM118" s="364"/>
      <c r="NXN118" s="364"/>
      <c r="NXO118" s="364"/>
      <c r="NXP118" s="364"/>
      <c r="NXQ118" s="364"/>
      <c r="NXR118" s="364"/>
      <c r="NXS118" s="364"/>
      <c r="NXT118" s="364"/>
      <c r="NXU118" s="364"/>
      <c r="NXV118" s="364"/>
      <c r="NXW118" s="364"/>
      <c r="NXX118" s="364"/>
      <c r="NXY118" s="364"/>
      <c r="NXZ118" s="364"/>
      <c r="NYA118" s="364"/>
      <c r="NYB118" s="364"/>
      <c r="NYC118" s="364"/>
      <c r="NYD118" s="364"/>
      <c r="NYE118" s="364"/>
      <c r="NYF118" s="364"/>
      <c r="NYG118" s="364"/>
      <c r="NYH118" s="364"/>
      <c r="NYI118" s="364"/>
      <c r="NYJ118" s="364"/>
      <c r="NYK118" s="364"/>
      <c r="NYL118" s="364"/>
      <c r="NYM118" s="364"/>
      <c r="NYN118" s="364"/>
      <c r="NYO118" s="364"/>
      <c r="NYP118" s="364"/>
      <c r="NYQ118" s="364"/>
      <c r="NYR118" s="364"/>
      <c r="NYS118" s="364"/>
      <c r="NYT118" s="364"/>
      <c r="NYU118" s="364"/>
      <c r="NYV118" s="364"/>
      <c r="NYW118" s="364"/>
      <c r="NYX118" s="364"/>
      <c r="NYY118" s="364"/>
      <c r="NYZ118" s="364"/>
      <c r="NZA118" s="364"/>
      <c r="NZB118" s="364"/>
      <c r="NZC118" s="364"/>
      <c r="NZD118" s="364"/>
      <c r="NZE118" s="364"/>
      <c r="NZF118" s="364"/>
      <c r="NZG118" s="364"/>
      <c r="NZH118" s="364"/>
      <c r="NZI118" s="364"/>
      <c r="NZJ118" s="364"/>
      <c r="NZK118" s="364"/>
      <c r="NZL118" s="364"/>
      <c r="NZM118" s="364"/>
      <c r="NZN118" s="364"/>
      <c r="NZO118" s="364"/>
      <c r="NZP118" s="364"/>
      <c r="NZQ118" s="364"/>
      <c r="NZR118" s="364"/>
      <c r="NZS118" s="364"/>
      <c r="NZT118" s="364"/>
      <c r="NZU118" s="364"/>
      <c r="NZV118" s="364"/>
      <c r="NZW118" s="364"/>
      <c r="NZX118" s="364"/>
      <c r="NZY118" s="364"/>
      <c r="NZZ118" s="364"/>
      <c r="OAA118" s="364"/>
      <c r="OAB118" s="364"/>
      <c r="OAC118" s="364"/>
      <c r="OAD118" s="364"/>
      <c r="OAE118" s="364"/>
      <c r="OAF118" s="364"/>
      <c r="OAG118" s="364"/>
      <c r="OAH118" s="364"/>
      <c r="OAI118" s="364"/>
      <c r="OAJ118" s="364"/>
      <c r="OAK118" s="364"/>
      <c r="OAL118" s="364"/>
      <c r="OAM118" s="364"/>
      <c r="OAN118" s="364"/>
      <c r="OAO118" s="364"/>
      <c r="OAP118" s="364"/>
      <c r="OAQ118" s="364"/>
      <c r="OAR118" s="364"/>
      <c r="OAS118" s="364"/>
      <c r="OAT118" s="364"/>
      <c r="OAU118" s="364"/>
      <c r="OAV118" s="364"/>
      <c r="OAW118" s="364"/>
      <c r="OAX118" s="364"/>
      <c r="OAY118" s="364"/>
      <c r="OAZ118" s="364"/>
      <c r="OBA118" s="364"/>
      <c r="OBB118" s="364"/>
      <c r="OBC118" s="364"/>
      <c r="OBD118" s="364"/>
      <c r="OBE118" s="364"/>
      <c r="OBF118" s="364"/>
      <c r="OBG118" s="364"/>
      <c r="OBH118" s="364"/>
      <c r="OBI118" s="364"/>
      <c r="OBJ118" s="364"/>
      <c r="OBK118" s="364"/>
      <c r="OBL118" s="364"/>
      <c r="OBM118" s="364"/>
      <c r="OBN118" s="364"/>
      <c r="OBO118" s="364"/>
      <c r="OBP118" s="364"/>
      <c r="OBQ118" s="364"/>
      <c r="OBR118" s="364"/>
      <c r="OBS118" s="364"/>
      <c r="OBT118" s="364"/>
      <c r="OBU118" s="364"/>
      <c r="OBV118" s="364"/>
      <c r="OBW118" s="364"/>
      <c r="OBX118" s="364"/>
      <c r="OBY118" s="364"/>
      <c r="OBZ118" s="364"/>
      <c r="OCA118" s="364"/>
      <c r="OCB118" s="364"/>
      <c r="OCC118" s="364"/>
      <c r="OCD118" s="364"/>
      <c r="OCE118" s="364"/>
      <c r="OCF118" s="364"/>
      <c r="OCG118" s="364"/>
      <c r="OCH118" s="364"/>
      <c r="OCI118" s="364"/>
      <c r="OCJ118" s="364"/>
      <c r="OCK118" s="364"/>
      <c r="OCL118" s="364"/>
      <c r="OCM118" s="364"/>
      <c r="OCN118" s="364"/>
      <c r="OCO118" s="364"/>
      <c r="OCP118" s="364"/>
      <c r="OCQ118" s="364"/>
      <c r="OCR118" s="364"/>
      <c r="OCS118" s="364"/>
      <c r="OCT118" s="364"/>
      <c r="OCU118" s="364"/>
      <c r="OCV118" s="364"/>
      <c r="OCW118" s="364"/>
      <c r="OCX118" s="364"/>
      <c r="OCY118" s="364"/>
      <c r="OCZ118" s="364"/>
      <c r="ODA118" s="364"/>
      <c r="ODB118" s="364"/>
      <c r="ODC118" s="364"/>
      <c r="ODD118" s="364"/>
      <c r="ODE118" s="364"/>
      <c r="ODF118" s="364"/>
      <c r="ODG118" s="364"/>
      <c r="ODH118" s="364"/>
      <c r="ODI118" s="364"/>
      <c r="ODJ118" s="364"/>
      <c r="ODK118" s="364"/>
      <c r="ODL118" s="364"/>
      <c r="ODM118" s="364"/>
      <c r="ODN118" s="364"/>
      <c r="ODO118" s="364"/>
      <c r="ODP118" s="364"/>
      <c r="ODQ118" s="364"/>
      <c r="ODR118" s="364"/>
      <c r="ODS118" s="364"/>
      <c r="ODT118" s="364"/>
      <c r="ODU118" s="364"/>
      <c r="ODV118" s="364"/>
      <c r="ODW118" s="364"/>
      <c r="ODX118" s="364"/>
      <c r="ODY118" s="364"/>
      <c r="ODZ118" s="364"/>
      <c r="OEA118" s="364"/>
      <c r="OEB118" s="364"/>
      <c r="OEC118" s="364"/>
      <c r="OED118" s="364"/>
      <c r="OEE118" s="364"/>
      <c r="OEF118" s="364"/>
      <c r="OEG118" s="364"/>
      <c r="OEH118" s="364"/>
      <c r="OEI118" s="364"/>
      <c r="OEJ118" s="364"/>
      <c r="OEK118" s="364"/>
      <c r="OEL118" s="364"/>
      <c r="OEM118" s="364"/>
      <c r="OEN118" s="364"/>
      <c r="OEO118" s="364"/>
      <c r="OEP118" s="364"/>
      <c r="OEQ118" s="364"/>
      <c r="OER118" s="364"/>
      <c r="OES118" s="364"/>
      <c r="OET118" s="364"/>
      <c r="OEU118" s="364"/>
      <c r="OEV118" s="364"/>
      <c r="OEW118" s="364"/>
      <c r="OEX118" s="364"/>
      <c r="OEY118" s="364"/>
      <c r="OEZ118" s="364"/>
      <c r="OFA118" s="364"/>
      <c r="OFB118" s="364"/>
      <c r="OFC118" s="364"/>
      <c r="OFD118" s="364"/>
      <c r="OFE118" s="364"/>
      <c r="OFF118" s="364"/>
      <c r="OFG118" s="364"/>
      <c r="OFH118" s="364"/>
      <c r="OFI118" s="364"/>
      <c r="OFJ118" s="364"/>
      <c r="OFK118" s="364"/>
      <c r="OFL118" s="364"/>
      <c r="OFM118" s="364"/>
      <c r="OFN118" s="364"/>
      <c r="OFO118" s="364"/>
      <c r="OFP118" s="364"/>
      <c r="OFQ118" s="364"/>
      <c r="OFR118" s="364"/>
      <c r="OFS118" s="364"/>
      <c r="OFT118" s="364"/>
      <c r="OFU118" s="364"/>
      <c r="OFV118" s="364"/>
      <c r="OFW118" s="364"/>
      <c r="OFX118" s="364"/>
      <c r="OFY118" s="364"/>
      <c r="OFZ118" s="364"/>
      <c r="OGA118" s="364"/>
      <c r="OGB118" s="364"/>
      <c r="OGC118" s="364"/>
      <c r="OGD118" s="364"/>
      <c r="OGE118" s="364"/>
      <c r="OGF118" s="364"/>
      <c r="OGG118" s="364"/>
      <c r="OGH118" s="364"/>
      <c r="OGI118" s="364"/>
      <c r="OGJ118" s="364"/>
      <c r="OGK118" s="364"/>
      <c r="OGL118" s="364"/>
      <c r="OGM118" s="364"/>
      <c r="OGN118" s="364"/>
      <c r="OGO118" s="364"/>
      <c r="OGP118" s="364"/>
      <c r="OGQ118" s="364"/>
      <c r="OGR118" s="364"/>
      <c r="OGS118" s="364"/>
      <c r="OGT118" s="364"/>
      <c r="OGU118" s="364"/>
      <c r="OGV118" s="364"/>
      <c r="OGW118" s="364"/>
      <c r="OGX118" s="364"/>
      <c r="OGY118" s="364"/>
      <c r="OGZ118" s="364"/>
      <c r="OHA118" s="364"/>
      <c r="OHB118" s="364"/>
      <c r="OHC118" s="364"/>
      <c r="OHD118" s="364"/>
      <c r="OHE118" s="364"/>
      <c r="OHF118" s="364"/>
      <c r="OHG118" s="364"/>
      <c r="OHH118" s="364"/>
      <c r="OHI118" s="364"/>
      <c r="OHJ118" s="364"/>
      <c r="OHK118" s="364"/>
      <c r="OHL118" s="364"/>
      <c r="OHM118" s="364"/>
      <c r="OHN118" s="364"/>
      <c r="OHO118" s="364"/>
      <c r="OHP118" s="364"/>
      <c r="OHQ118" s="364"/>
      <c r="OHR118" s="364"/>
      <c r="OHS118" s="364"/>
      <c r="OHT118" s="364"/>
      <c r="OHU118" s="364"/>
      <c r="OHV118" s="364"/>
      <c r="OHW118" s="364"/>
      <c r="OHX118" s="364"/>
      <c r="OHY118" s="364"/>
      <c r="OHZ118" s="364"/>
      <c r="OIA118" s="364"/>
      <c r="OIB118" s="364"/>
      <c r="OIC118" s="364"/>
      <c r="OID118" s="364"/>
      <c r="OIE118" s="364"/>
      <c r="OIF118" s="364"/>
      <c r="OIG118" s="364"/>
      <c r="OIH118" s="364"/>
      <c r="OII118" s="364"/>
      <c r="OIJ118" s="364"/>
      <c r="OIK118" s="364"/>
      <c r="OIL118" s="364"/>
      <c r="OIM118" s="364"/>
      <c r="OIN118" s="364"/>
      <c r="OIO118" s="364"/>
      <c r="OIP118" s="364"/>
      <c r="OIQ118" s="364"/>
      <c r="OIR118" s="364"/>
      <c r="OIS118" s="364"/>
      <c r="OIT118" s="364"/>
      <c r="OIU118" s="364"/>
      <c r="OIV118" s="364"/>
      <c r="OIW118" s="364"/>
      <c r="OIX118" s="364"/>
      <c r="OIY118" s="364"/>
      <c r="OIZ118" s="364"/>
      <c r="OJA118" s="364"/>
      <c r="OJB118" s="364"/>
      <c r="OJC118" s="364"/>
      <c r="OJD118" s="364"/>
      <c r="OJE118" s="364"/>
      <c r="OJF118" s="364"/>
      <c r="OJG118" s="364"/>
      <c r="OJH118" s="364"/>
      <c r="OJI118" s="364"/>
      <c r="OJJ118" s="364"/>
      <c r="OJK118" s="364"/>
      <c r="OJL118" s="364"/>
      <c r="OJM118" s="364"/>
      <c r="OJN118" s="364"/>
      <c r="OJO118" s="364"/>
      <c r="OJP118" s="364"/>
      <c r="OJQ118" s="364"/>
      <c r="OJR118" s="364"/>
      <c r="OJS118" s="364"/>
      <c r="OJT118" s="364"/>
      <c r="OJU118" s="364"/>
      <c r="OJV118" s="364"/>
      <c r="OJW118" s="364"/>
      <c r="OJX118" s="364"/>
      <c r="OJY118" s="364"/>
      <c r="OJZ118" s="364"/>
      <c r="OKA118" s="364"/>
      <c r="OKB118" s="364"/>
      <c r="OKC118" s="364"/>
      <c r="OKD118" s="364"/>
      <c r="OKE118" s="364"/>
      <c r="OKF118" s="364"/>
      <c r="OKG118" s="364"/>
      <c r="OKH118" s="364"/>
      <c r="OKI118" s="364"/>
      <c r="OKJ118" s="364"/>
      <c r="OKK118" s="364"/>
      <c r="OKL118" s="364"/>
      <c r="OKM118" s="364"/>
      <c r="OKN118" s="364"/>
      <c r="OKO118" s="364"/>
      <c r="OKP118" s="364"/>
      <c r="OKQ118" s="364"/>
      <c r="OKR118" s="364"/>
      <c r="OKS118" s="364"/>
      <c r="OKT118" s="364"/>
      <c r="OKU118" s="364"/>
      <c r="OKV118" s="364"/>
      <c r="OKW118" s="364"/>
      <c r="OKX118" s="364"/>
      <c r="OKY118" s="364"/>
      <c r="OKZ118" s="364"/>
      <c r="OLA118" s="364"/>
      <c r="OLB118" s="364"/>
      <c r="OLC118" s="364"/>
      <c r="OLD118" s="364"/>
      <c r="OLE118" s="364"/>
      <c r="OLF118" s="364"/>
      <c r="OLG118" s="364"/>
      <c r="OLH118" s="364"/>
      <c r="OLI118" s="364"/>
      <c r="OLJ118" s="364"/>
      <c r="OLK118" s="364"/>
      <c r="OLL118" s="364"/>
      <c r="OLM118" s="364"/>
      <c r="OLN118" s="364"/>
      <c r="OLO118" s="364"/>
      <c r="OLP118" s="364"/>
      <c r="OLQ118" s="364"/>
      <c r="OLR118" s="364"/>
      <c r="OLS118" s="364"/>
      <c r="OLT118" s="364"/>
      <c r="OLU118" s="364"/>
      <c r="OLV118" s="364"/>
      <c r="OLW118" s="364"/>
      <c r="OLX118" s="364"/>
      <c r="OLY118" s="364"/>
      <c r="OLZ118" s="364"/>
      <c r="OMA118" s="364"/>
      <c r="OMB118" s="364"/>
      <c r="OMC118" s="364"/>
      <c r="OMD118" s="364"/>
      <c r="OME118" s="364"/>
      <c r="OMF118" s="364"/>
      <c r="OMG118" s="364"/>
      <c r="OMH118" s="364"/>
      <c r="OMI118" s="364"/>
      <c r="OMJ118" s="364"/>
      <c r="OMK118" s="364"/>
      <c r="OML118" s="364"/>
      <c r="OMM118" s="364"/>
      <c r="OMN118" s="364"/>
      <c r="OMO118" s="364"/>
      <c r="OMP118" s="364"/>
      <c r="OMQ118" s="364"/>
      <c r="OMR118" s="364"/>
      <c r="OMS118" s="364"/>
      <c r="OMT118" s="364"/>
      <c r="OMU118" s="364"/>
      <c r="OMV118" s="364"/>
      <c r="OMW118" s="364"/>
      <c r="OMX118" s="364"/>
      <c r="OMY118" s="364"/>
      <c r="OMZ118" s="364"/>
      <c r="ONA118" s="364"/>
      <c r="ONB118" s="364"/>
      <c r="ONC118" s="364"/>
      <c r="OND118" s="364"/>
      <c r="ONE118" s="364"/>
      <c r="ONF118" s="364"/>
      <c r="ONG118" s="364"/>
      <c r="ONH118" s="364"/>
      <c r="ONI118" s="364"/>
      <c r="ONJ118" s="364"/>
      <c r="ONK118" s="364"/>
      <c r="ONL118" s="364"/>
      <c r="ONM118" s="364"/>
      <c r="ONN118" s="364"/>
      <c r="ONO118" s="364"/>
      <c r="ONP118" s="364"/>
      <c r="ONQ118" s="364"/>
      <c r="ONR118" s="364"/>
      <c r="ONS118" s="364"/>
      <c r="ONT118" s="364"/>
      <c r="ONU118" s="364"/>
      <c r="ONV118" s="364"/>
      <c r="ONW118" s="364"/>
      <c r="ONX118" s="364"/>
      <c r="ONY118" s="364"/>
      <c r="ONZ118" s="364"/>
      <c r="OOA118" s="364"/>
      <c r="OOB118" s="364"/>
      <c r="OOC118" s="364"/>
      <c r="OOD118" s="364"/>
      <c r="OOE118" s="364"/>
      <c r="OOF118" s="364"/>
      <c r="OOG118" s="364"/>
      <c r="OOH118" s="364"/>
      <c r="OOI118" s="364"/>
      <c r="OOJ118" s="364"/>
      <c r="OOK118" s="364"/>
      <c r="OOL118" s="364"/>
      <c r="OOM118" s="364"/>
      <c r="OON118" s="364"/>
      <c r="OOO118" s="364"/>
      <c r="OOP118" s="364"/>
      <c r="OOQ118" s="364"/>
      <c r="OOR118" s="364"/>
      <c r="OOS118" s="364"/>
      <c r="OOT118" s="364"/>
      <c r="OOU118" s="364"/>
      <c r="OOV118" s="364"/>
      <c r="OOW118" s="364"/>
      <c r="OOX118" s="364"/>
      <c r="OOY118" s="364"/>
      <c r="OOZ118" s="364"/>
      <c r="OPA118" s="364"/>
      <c r="OPB118" s="364"/>
      <c r="OPC118" s="364"/>
      <c r="OPD118" s="364"/>
      <c r="OPE118" s="364"/>
      <c r="OPF118" s="364"/>
      <c r="OPG118" s="364"/>
      <c r="OPH118" s="364"/>
      <c r="OPI118" s="364"/>
      <c r="OPJ118" s="364"/>
      <c r="OPK118" s="364"/>
      <c r="OPL118" s="364"/>
      <c r="OPM118" s="364"/>
      <c r="OPN118" s="364"/>
      <c r="OPO118" s="364"/>
      <c r="OPP118" s="364"/>
      <c r="OPQ118" s="364"/>
      <c r="OPR118" s="364"/>
      <c r="OPS118" s="364"/>
      <c r="OPT118" s="364"/>
      <c r="OPU118" s="364"/>
      <c r="OPV118" s="364"/>
      <c r="OPW118" s="364"/>
      <c r="OPX118" s="364"/>
      <c r="OPY118" s="364"/>
      <c r="OPZ118" s="364"/>
      <c r="OQA118" s="364"/>
      <c r="OQB118" s="364"/>
      <c r="OQC118" s="364"/>
      <c r="OQD118" s="364"/>
      <c r="OQE118" s="364"/>
      <c r="OQF118" s="364"/>
      <c r="OQG118" s="364"/>
      <c r="OQH118" s="364"/>
      <c r="OQI118" s="364"/>
      <c r="OQJ118" s="364"/>
      <c r="OQK118" s="364"/>
      <c r="OQL118" s="364"/>
      <c r="OQM118" s="364"/>
      <c r="OQN118" s="364"/>
      <c r="OQO118" s="364"/>
      <c r="OQP118" s="364"/>
      <c r="OQQ118" s="364"/>
      <c r="OQR118" s="364"/>
      <c r="OQS118" s="364"/>
      <c r="OQT118" s="364"/>
      <c r="OQU118" s="364"/>
      <c r="OQV118" s="364"/>
      <c r="OQW118" s="364"/>
      <c r="OQX118" s="364"/>
      <c r="OQY118" s="364"/>
      <c r="OQZ118" s="364"/>
      <c r="ORA118" s="364"/>
      <c r="ORB118" s="364"/>
      <c r="ORC118" s="364"/>
      <c r="ORD118" s="364"/>
      <c r="ORE118" s="364"/>
      <c r="ORF118" s="364"/>
      <c r="ORG118" s="364"/>
      <c r="ORH118" s="364"/>
      <c r="ORI118" s="364"/>
      <c r="ORJ118" s="364"/>
      <c r="ORK118" s="364"/>
      <c r="ORL118" s="364"/>
      <c r="ORM118" s="364"/>
      <c r="ORN118" s="364"/>
      <c r="ORO118" s="364"/>
      <c r="ORP118" s="364"/>
      <c r="ORQ118" s="364"/>
      <c r="ORR118" s="364"/>
      <c r="ORS118" s="364"/>
      <c r="ORT118" s="364"/>
      <c r="ORU118" s="364"/>
      <c r="ORV118" s="364"/>
      <c r="ORW118" s="364"/>
      <c r="ORX118" s="364"/>
      <c r="ORY118" s="364"/>
      <c r="ORZ118" s="364"/>
      <c r="OSA118" s="364"/>
      <c r="OSB118" s="364"/>
      <c r="OSC118" s="364"/>
      <c r="OSD118" s="364"/>
      <c r="OSE118" s="364"/>
      <c r="OSF118" s="364"/>
      <c r="OSG118" s="364"/>
      <c r="OSH118" s="364"/>
      <c r="OSI118" s="364"/>
      <c r="OSJ118" s="364"/>
      <c r="OSK118" s="364"/>
      <c r="OSL118" s="364"/>
      <c r="OSM118" s="364"/>
      <c r="OSN118" s="364"/>
      <c r="OSO118" s="364"/>
      <c r="OSP118" s="364"/>
      <c r="OSQ118" s="364"/>
      <c r="OSR118" s="364"/>
      <c r="OSS118" s="364"/>
      <c r="OST118" s="364"/>
      <c r="OSU118" s="364"/>
      <c r="OSV118" s="364"/>
      <c r="OSW118" s="364"/>
      <c r="OSX118" s="364"/>
      <c r="OSY118" s="364"/>
      <c r="OSZ118" s="364"/>
      <c r="OTA118" s="364"/>
      <c r="OTB118" s="364"/>
      <c r="OTC118" s="364"/>
      <c r="OTD118" s="364"/>
      <c r="OTE118" s="364"/>
      <c r="OTF118" s="364"/>
      <c r="OTG118" s="364"/>
      <c r="OTH118" s="364"/>
      <c r="OTI118" s="364"/>
      <c r="OTJ118" s="364"/>
      <c r="OTK118" s="364"/>
      <c r="OTL118" s="364"/>
      <c r="OTM118" s="364"/>
      <c r="OTN118" s="364"/>
      <c r="OTO118" s="364"/>
      <c r="OTP118" s="364"/>
      <c r="OTQ118" s="364"/>
      <c r="OTR118" s="364"/>
      <c r="OTS118" s="364"/>
      <c r="OTT118" s="364"/>
      <c r="OTU118" s="364"/>
      <c r="OTV118" s="364"/>
      <c r="OTW118" s="364"/>
      <c r="OTX118" s="364"/>
      <c r="OTY118" s="364"/>
      <c r="OTZ118" s="364"/>
      <c r="OUA118" s="364"/>
      <c r="OUB118" s="364"/>
      <c r="OUC118" s="364"/>
      <c r="OUD118" s="364"/>
      <c r="OUE118" s="364"/>
      <c r="OUF118" s="364"/>
      <c r="OUG118" s="364"/>
      <c r="OUH118" s="364"/>
      <c r="OUI118" s="364"/>
      <c r="OUJ118" s="364"/>
      <c r="OUK118" s="364"/>
      <c r="OUL118" s="364"/>
      <c r="OUM118" s="364"/>
      <c r="OUN118" s="364"/>
      <c r="OUO118" s="364"/>
      <c r="OUP118" s="364"/>
      <c r="OUQ118" s="364"/>
      <c r="OUR118" s="364"/>
      <c r="OUS118" s="364"/>
      <c r="OUT118" s="364"/>
      <c r="OUU118" s="364"/>
      <c r="OUV118" s="364"/>
      <c r="OUW118" s="364"/>
      <c r="OUX118" s="364"/>
      <c r="OUY118" s="364"/>
      <c r="OUZ118" s="364"/>
      <c r="OVA118" s="364"/>
      <c r="OVB118" s="364"/>
      <c r="OVC118" s="364"/>
      <c r="OVD118" s="364"/>
      <c r="OVE118" s="364"/>
      <c r="OVF118" s="364"/>
      <c r="OVG118" s="364"/>
      <c r="OVH118" s="364"/>
      <c r="OVI118" s="364"/>
      <c r="OVJ118" s="364"/>
      <c r="OVK118" s="364"/>
      <c r="OVL118" s="364"/>
      <c r="OVM118" s="364"/>
      <c r="OVN118" s="364"/>
      <c r="OVO118" s="364"/>
      <c r="OVP118" s="364"/>
      <c r="OVQ118" s="364"/>
      <c r="OVR118" s="364"/>
      <c r="OVS118" s="364"/>
      <c r="OVT118" s="364"/>
      <c r="OVU118" s="364"/>
      <c r="OVV118" s="364"/>
      <c r="OVW118" s="364"/>
      <c r="OVX118" s="364"/>
      <c r="OVY118" s="364"/>
      <c r="OVZ118" s="364"/>
      <c r="OWA118" s="364"/>
      <c r="OWB118" s="364"/>
      <c r="OWC118" s="364"/>
      <c r="OWD118" s="364"/>
      <c r="OWE118" s="364"/>
      <c r="OWF118" s="364"/>
      <c r="OWG118" s="364"/>
      <c r="OWH118" s="364"/>
      <c r="OWI118" s="364"/>
      <c r="OWJ118" s="364"/>
      <c r="OWK118" s="364"/>
      <c r="OWL118" s="364"/>
      <c r="OWM118" s="364"/>
      <c r="OWN118" s="364"/>
      <c r="OWO118" s="364"/>
      <c r="OWP118" s="364"/>
      <c r="OWQ118" s="364"/>
      <c r="OWR118" s="364"/>
      <c r="OWS118" s="364"/>
      <c r="OWT118" s="364"/>
      <c r="OWU118" s="364"/>
      <c r="OWV118" s="364"/>
      <c r="OWW118" s="364"/>
      <c r="OWX118" s="364"/>
      <c r="OWY118" s="364"/>
      <c r="OWZ118" s="364"/>
      <c r="OXA118" s="364"/>
      <c r="OXB118" s="364"/>
      <c r="OXC118" s="364"/>
      <c r="OXD118" s="364"/>
      <c r="OXE118" s="364"/>
      <c r="OXF118" s="364"/>
      <c r="OXG118" s="364"/>
      <c r="OXH118" s="364"/>
      <c r="OXI118" s="364"/>
      <c r="OXJ118" s="364"/>
      <c r="OXK118" s="364"/>
      <c r="OXL118" s="364"/>
      <c r="OXM118" s="364"/>
      <c r="OXN118" s="364"/>
      <c r="OXO118" s="364"/>
      <c r="OXP118" s="364"/>
      <c r="OXQ118" s="364"/>
      <c r="OXR118" s="364"/>
      <c r="OXS118" s="364"/>
      <c r="OXT118" s="364"/>
      <c r="OXU118" s="364"/>
      <c r="OXV118" s="364"/>
      <c r="OXW118" s="364"/>
      <c r="OXX118" s="364"/>
      <c r="OXY118" s="364"/>
      <c r="OXZ118" s="364"/>
      <c r="OYA118" s="364"/>
      <c r="OYB118" s="364"/>
      <c r="OYC118" s="364"/>
      <c r="OYD118" s="364"/>
      <c r="OYE118" s="364"/>
      <c r="OYF118" s="364"/>
      <c r="OYG118" s="364"/>
      <c r="OYH118" s="364"/>
      <c r="OYI118" s="364"/>
      <c r="OYJ118" s="364"/>
      <c r="OYK118" s="364"/>
      <c r="OYL118" s="364"/>
      <c r="OYM118" s="364"/>
      <c r="OYN118" s="364"/>
      <c r="OYO118" s="364"/>
      <c r="OYP118" s="364"/>
      <c r="OYQ118" s="364"/>
      <c r="OYR118" s="364"/>
      <c r="OYS118" s="364"/>
      <c r="OYT118" s="364"/>
      <c r="OYU118" s="364"/>
      <c r="OYV118" s="364"/>
      <c r="OYW118" s="364"/>
      <c r="OYX118" s="364"/>
      <c r="OYY118" s="364"/>
      <c r="OYZ118" s="364"/>
      <c r="OZA118" s="364"/>
      <c r="OZB118" s="364"/>
      <c r="OZC118" s="364"/>
      <c r="OZD118" s="364"/>
      <c r="OZE118" s="364"/>
      <c r="OZF118" s="364"/>
      <c r="OZG118" s="364"/>
      <c r="OZH118" s="364"/>
      <c r="OZI118" s="364"/>
      <c r="OZJ118" s="364"/>
      <c r="OZK118" s="364"/>
      <c r="OZL118" s="364"/>
      <c r="OZM118" s="364"/>
      <c r="OZN118" s="364"/>
      <c r="OZO118" s="364"/>
      <c r="OZP118" s="364"/>
      <c r="OZQ118" s="364"/>
      <c r="OZR118" s="364"/>
      <c r="OZS118" s="364"/>
      <c r="OZT118" s="364"/>
      <c r="OZU118" s="364"/>
      <c r="OZV118" s="364"/>
      <c r="OZW118" s="364"/>
      <c r="OZX118" s="364"/>
      <c r="OZY118" s="364"/>
      <c r="OZZ118" s="364"/>
      <c r="PAA118" s="364"/>
      <c r="PAB118" s="364"/>
      <c r="PAC118" s="364"/>
      <c r="PAD118" s="364"/>
      <c r="PAE118" s="364"/>
      <c r="PAF118" s="364"/>
      <c r="PAG118" s="364"/>
      <c r="PAH118" s="364"/>
      <c r="PAI118" s="364"/>
      <c r="PAJ118" s="364"/>
      <c r="PAK118" s="364"/>
      <c r="PAL118" s="364"/>
      <c r="PAM118" s="364"/>
      <c r="PAN118" s="364"/>
      <c r="PAO118" s="364"/>
      <c r="PAP118" s="364"/>
      <c r="PAQ118" s="364"/>
      <c r="PAR118" s="364"/>
      <c r="PAS118" s="364"/>
      <c r="PAT118" s="364"/>
      <c r="PAU118" s="364"/>
      <c r="PAV118" s="364"/>
      <c r="PAW118" s="364"/>
      <c r="PAX118" s="364"/>
      <c r="PAY118" s="364"/>
      <c r="PAZ118" s="364"/>
      <c r="PBA118" s="364"/>
      <c r="PBB118" s="364"/>
      <c r="PBC118" s="364"/>
      <c r="PBD118" s="364"/>
      <c r="PBE118" s="364"/>
      <c r="PBF118" s="364"/>
      <c r="PBG118" s="364"/>
      <c r="PBH118" s="364"/>
      <c r="PBI118" s="364"/>
      <c r="PBJ118" s="364"/>
      <c r="PBK118" s="364"/>
      <c r="PBL118" s="364"/>
      <c r="PBM118" s="364"/>
      <c r="PBN118" s="364"/>
      <c r="PBO118" s="364"/>
      <c r="PBP118" s="364"/>
      <c r="PBQ118" s="364"/>
      <c r="PBR118" s="364"/>
      <c r="PBS118" s="364"/>
      <c r="PBT118" s="364"/>
      <c r="PBU118" s="364"/>
      <c r="PBV118" s="364"/>
      <c r="PBW118" s="364"/>
      <c r="PBX118" s="364"/>
      <c r="PBY118" s="364"/>
      <c r="PBZ118" s="364"/>
      <c r="PCA118" s="364"/>
      <c r="PCB118" s="364"/>
      <c r="PCC118" s="364"/>
      <c r="PCD118" s="364"/>
      <c r="PCE118" s="364"/>
      <c r="PCF118" s="364"/>
      <c r="PCG118" s="364"/>
      <c r="PCH118" s="364"/>
      <c r="PCI118" s="364"/>
      <c r="PCJ118" s="364"/>
      <c r="PCK118" s="364"/>
      <c r="PCL118" s="364"/>
      <c r="PCM118" s="364"/>
      <c r="PCN118" s="364"/>
      <c r="PCO118" s="364"/>
      <c r="PCP118" s="364"/>
      <c r="PCQ118" s="364"/>
      <c r="PCR118" s="364"/>
      <c r="PCS118" s="364"/>
      <c r="PCT118" s="364"/>
      <c r="PCU118" s="364"/>
      <c r="PCV118" s="364"/>
      <c r="PCW118" s="364"/>
      <c r="PCX118" s="364"/>
      <c r="PCY118" s="364"/>
      <c r="PCZ118" s="364"/>
      <c r="PDA118" s="364"/>
      <c r="PDB118" s="364"/>
      <c r="PDC118" s="364"/>
      <c r="PDD118" s="364"/>
      <c r="PDE118" s="364"/>
      <c r="PDF118" s="364"/>
      <c r="PDG118" s="364"/>
      <c r="PDH118" s="364"/>
      <c r="PDI118" s="364"/>
      <c r="PDJ118" s="364"/>
      <c r="PDK118" s="364"/>
      <c r="PDL118" s="364"/>
      <c r="PDM118" s="364"/>
      <c r="PDN118" s="364"/>
      <c r="PDO118" s="364"/>
      <c r="PDP118" s="364"/>
      <c r="PDQ118" s="364"/>
      <c r="PDR118" s="364"/>
      <c r="PDS118" s="364"/>
      <c r="PDT118" s="364"/>
      <c r="PDU118" s="364"/>
      <c r="PDV118" s="364"/>
      <c r="PDW118" s="364"/>
      <c r="PDX118" s="364"/>
      <c r="PDY118" s="364"/>
      <c r="PDZ118" s="364"/>
      <c r="PEA118" s="364"/>
      <c r="PEB118" s="364"/>
      <c r="PEC118" s="364"/>
      <c r="PED118" s="364"/>
      <c r="PEE118" s="364"/>
      <c r="PEF118" s="364"/>
      <c r="PEG118" s="364"/>
      <c r="PEH118" s="364"/>
      <c r="PEI118" s="364"/>
      <c r="PEJ118" s="364"/>
      <c r="PEK118" s="364"/>
      <c r="PEL118" s="364"/>
      <c r="PEM118" s="364"/>
      <c r="PEN118" s="364"/>
      <c r="PEO118" s="364"/>
      <c r="PEP118" s="364"/>
      <c r="PEQ118" s="364"/>
      <c r="PER118" s="364"/>
      <c r="PES118" s="364"/>
      <c r="PET118" s="364"/>
      <c r="PEU118" s="364"/>
      <c r="PEV118" s="364"/>
      <c r="PEW118" s="364"/>
      <c r="PEX118" s="364"/>
      <c r="PEY118" s="364"/>
      <c r="PEZ118" s="364"/>
      <c r="PFA118" s="364"/>
      <c r="PFB118" s="364"/>
      <c r="PFC118" s="364"/>
      <c r="PFD118" s="364"/>
      <c r="PFE118" s="364"/>
      <c r="PFF118" s="364"/>
      <c r="PFG118" s="364"/>
      <c r="PFH118" s="364"/>
      <c r="PFI118" s="364"/>
      <c r="PFJ118" s="364"/>
      <c r="PFK118" s="364"/>
      <c r="PFL118" s="364"/>
      <c r="PFM118" s="364"/>
      <c r="PFN118" s="364"/>
      <c r="PFO118" s="364"/>
      <c r="PFP118" s="364"/>
      <c r="PFQ118" s="364"/>
      <c r="PFR118" s="364"/>
      <c r="PFS118" s="364"/>
      <c r="PFT118" s="364"/>
      <c r="PFU118" s="364"/>
      <c r="PFV118" s="364"/>
      <c r="PFW118" s="364"/>
      <c r="PFX118" s="364"/>
      <c r="PFY118" s="364"/>
      <c r="PFZ118" s="364"/>
      <c r="PGA118" s="364"/>
      <c r="PGB118" s="364"/>
      <c r="PGC118" s="364"/>
      <c r="PGD118" s="364"/>
      <c r="PGE118" s="364"/>
      <c r="PGF118" s="364"/>
      <c r="PGG118" s="364"/>
      <c r="PGH118" s="364"/>
      <c r="PGI118" s="364"/>
      <c r="PGJ118" s="364"/>
      <c r="PGK118" s="364"/>
      <c r="PGL118" s="364"/>
      <c r="PGM118" s="364"/>
      <c r="PGN118" s="364"/>
      <c r="PGO118" s="364"/>
      <c r="PGP118" s="364"/>
      <c r="PGQ118" s="364"/>
      <c r="PGR118" s="364"/>
      <c r="PGS118" s="364"/>
      <c r="PGT118" s="364"/>
      <c r="PGU118" s="364"/>
      <c r="PGV118" s="364"/>
      <c r="PGW118" s="364"/>
      <c r="PGX118" s="364"/>
      <c r="PGY118" s="364"/>
      <c r="PGZ118" s="364"/>
      <c r="PHA118" s="364"/>
      <c r="PHB118" s="364"/>
      <c r="PHC118" s="364"/>
      <c r="PHD118" s="364"/>
      <c r="PHE118" s="364"/>
      <c r="PHF118" s="364"/>
      <c r="PHG118" s="364"/>
      <c r="PHH118" s="364"/>
      <c r="PHI118" s="364"/>
      <c r="PHJ118" s="364"/>
      <c r="PHK118" s="364"/>
      <c r="PHL118" s="364"/>
      <c r="PHM118" s="364"/>
      <c r="PHN118" s="364"/>
      <c r="PHO118" s="364"/>
      <c r="PHP118" s="364"/>
      <c r="PHQ118" s="364"/>
      <c r="PHR118" s="364"/>
      <c r="PHS118" s="364"/>
      <c r="PHT118" s="364"/>
      <c r="PHU118" s="364"/>
      <c r="PHV118" s="364"/>
      <c r="PHW118" s="364"/>
      <c r="PHX118" s="364"/>
      <c r="PHY118" s="364"/>
      <c r="PHZ118" s="364"/>
      <c r="PIA118" s="364"/>
      <c r="PIB118" s="364"/>
      <c r="PIC118" s="364"/>
      <c r="PID118" s="364"/>
      <c r="PIE118" s="364"/>
      <c r="PIF118" s="364"/>
      <c r="PIG118" s="364"/>
      <c r="PIH118" s="364"/>
      <c r="PII118" s="364"/>
      <c r="PIJ118" s="364"/>
      <c r="PIK118" s="364"/>
      <c r="PIL118" s="364"/>
      <c r="PIM118" s="364"/>
      <c r="PIN118" s="364"/>
      <c r="PIO118" s="364"/>
      <c r="PIP118" s="364"/>
      <c r="PIQ118" s="364"/>
      <c r="PIR118" s="364"/>
      <c r="PIS118" s="364"/>
      <c r="PIT118" s="364"/>
      <c r="PIU118" s="364"/>
      <c r="PIV118" s="364"/>
      <c r="PIW118" s="364"/>
      <c r="PIX118" s="364"/>
      <c r="PIY118" s="364"/>
      <c r="PIZ118" s="364"/>
      <c r="PJA118" s="364"/>
      <c r="PJB118" s="364"/>
      <c r="PJC118" s="364"/>
      <c r="PJD118" s="364"/>
      <c r="PJE118" s="364"/>
      <c r="PJF118" s="364"/>
      <c r="PJG118" s="364"/>
      <c r="PJH118" s="364"/>
      <c r="PJI118" s="364"/>
      <c r="PJJ118" s="364"/>
      <c r="PJK118" s="364"/>
      <c r="PJL118" s="364"/>
      <c r="PJM118" s="364"/>
      <c r="PJN118" s="364"/>
      <c r="PJO118" s="364"/>
      <c r="PJP118" s="364"/>
      <c r="PJQ118" s="364"/>
      <c r="PJR118" s="364"/>
      <c r="PJS118" s="364"/>
      <c r="PJT118" s="364"/>
      <c r="PJU118" s="364"/>
      <c r="PJV118" s="364"/>
      <c r="PJW118" s="364"/>
      <c r="PJX118" s="364"/>
      <c r="PJY118" s="364"/>
      <c r="PJZ118" s="364"/>
      <c r="PKA118" s="364"/>
      <c r="PKB118" s="364"/>
      <c r="PKC118" s="364"/>
      <c r="PKD118" s="364"/>
      <c r="PKE118" s="364"/>
      <c r="PKF118" s="364"/>
      <c r="PKG118" s="364"/>
      <c r="PKH118" s="364"/>
      <c r="PKI118" s="364"/>
      <c r="PKJ118" s="364"/>
      <c r="PKK118" s="364"/>
      <c r="PKL118" s="364"/>
      <c r="PKM118" s="364"/>
      <c r="PKN118" s="364"/>
      <c r="PKO118" s="364"/>
      <c r="PKP118" s="364"/>
      <c r="PKQ118" s="364"/>
      <c r="PKR118" s="364"/>
      <c r="PKS118" s="364"/>
      <c r="PKT118" s="364"/>
      <c r="PKU118" s="364"/>
      <c r="PKV118" s="364"/>
      <c r="PKW118" s="364"/>
      <c r="PKX118" s="364"/>
      <c r="PKY118" s="364"/>
      <c r="PKZ118" s="364"/>
      <c r="PLA118" s="364"/>
      <c r="PLB118" s="364"/>
      <c r="PLC118" s="364"/>
      <c r="PLD118" s="364"/>
      <c r="PLE118" s="364"/>
      <c r="PLF118" s="364"/>
      <c r="PLG118" s="364"/>
      <c r="PLH118" s="364"/>
      <c r="PLI118" s="364"/>
      <c r="PLJ118" s="364"/>
      <c r="PLK118" s="364"/>
      <c r="PLL118" s="364"/>
      <c r="PLM118" s="364"/>
      <c r="PLN118" s="364"/>
      <c r="PLO118" s="364"/>
      <c r="PLP118" s="364"/>
      <c r="PLQ118" s="364"/>
      <c r="PLR118" s="364"/>
      <c r="PLS118" s="364"/>
      <c r="PLT118" s="364"/>
      <c r="PLU118" s="364"/>
      <c r="PLV118" s="364"/>
      <c r="PLW118" s="364"/>
      <c r="PLX118" s="364"/>
      <c r="PLY118" s="364"/>
      <c r="PLZ118" s="364"/>
      <c r="PMA118" s="364"/>
      <c r="PMB118" s="364"/>
      <c r="PMC118" s="364"/>
      <c r="PMD118" s="364"/>
      <c r="PME118" s="364"/>
      <c r="PMF118" s="364"/>
      <c r="PMG118" s="364"/>
      <c r="PMH118" s="364"/>
      <c r="PMI118" s="364"/>
      <c r="PMJ118" s="364"/>
      <c r="PMK118" s="364"/>
      <c r="PML118" s="364"/>
      <c r="PMM118" s="364"/>
      <c r="PMN118" s="364"/>
      <c r="PMO118" s="364"/>
      <c r="PMP118" s="364"/>
      <c r="PMQ118" s="364"/>
      <c r="PMR118" s="364"/>
      <c r="PMS118" s="364"/>
      <c r="PMT118" s="364"/>
      <c r="PMU118" s="364"/>
      <c r="PMV118" s="364"/>
      <c r="PMW118" s="364"/>
      <c r="PMX118" s="364"/>
      <c r="PMY118" s="364"/>
      <c r="PMZ118" s="364"/>
      <c r="PNA118" s="364"/>
      <c r="PNB118" s="364"/>
      <c r="PNC118" s="364"/>
      <c r="PND118" s="364"/>
      <c r="PNE118" s="364"/>
      <c r="PNF118" s="364"/>
      <c r="PNG118" s="364"/>
      <c r="PNH118" s="364"/>
      <c r="PNI118" s="364"/>
      <c r="PNJ118" s="364"/>
      <c r="PNK118" s="364"/>
      <c r="PNL118" s="364"/>
      <c r="PNM118" s="364"/>
      <c r="PNN118" s="364"/>
      <c r="PNO118" s="364"/>
      <c r="PNP118" s="364"/>
      <c r="PNQ118" s="364"/>
      <c r="PNR118" s="364"/>
      <c r="PNS118" s="364"/>
      <c r="PNT118" s="364"/>
      <c r="PNU118" s="364"/>
      <c r="PNV118" s="364"/>
      <c r="PNW118" s="364"/>
      <c r="PNX118" s="364"/>
      <c r="PNY118" s="364"/>
      <c r="PNZ118" s="364"/>
      <c r="POA118" s="364"/>
      <c r="POB118" s="364"/>
      <c r="POC118" s="364"/>
      <c r="POD118" s="364"/>
      <c r="POE118" s="364"/>
      <c r="POF118" s="364"/>
      <c r="POG118" s="364"/>
      <c r="POH118" s="364"/>
      <c r="POI118" s="364"/>
      <c r="POJ118" s="364"/>
      <c r="POK118" s="364"/>
      <c r="POL118" s="364"/>
      <c r="POM118" s="364"/>
      <c r="PON118" s="364"/>
      <c r="POO118" s="364"/>
      <c r="POP118" s="364"/>
      <c r="POQ118" s="364"/>
      <c r="POR118" s="364"/>
      <c r="POS118" s="364"/>
      <c r="POT118" s="364"/>
      <c r="POU118" s="364"/>
      <c r="POV118" s="364"/>
      <c r="POW118" s="364"/>
      <c r="POX118" s="364"/>
      <c r="POY118" s="364"/>
      <c r="POZ118" s="364"/>
      <c r="PPA118" s="364"/>
      <c r="PPB118" s="364"/>
      <c r="PPC118" s="364"/>
      <c r="PPD118" s="364"/>
      <c r="PPE118" s="364"/>
      <c r="PPF118" s="364"/>
      <c r="PPG118" s="364"/>
      <c r="PPH118" s="364"/>
      <c r="PPI118" s="364"/>
      <c r="PPJ118" s="364"/>
      <c r="PPK118" s="364"/>
      <c r="PPL118" s="364"/>
      <c r="PPM118" s="364"/>
      <c r="PPN118" s="364"/>
      <c r="PPO118" s="364"/>
      <c r="PPP118" s="364"/>
      <c r="PPQ118" s="364"/>
      <c r="PPR118" s="364"/>
      <c r="PPS118" s="364"/>
      <c r="PPT118" s="364"/>
      <c r="PPU118" s="364"/>
      <c r="PPV118" s="364"/>
      <c r="PPW118" s="364"/>
      <c r="PPX118" s="364"/>
      <c r="PPY118" s="364"/>
      <c r="PPZ118" s="364"/>
      <c r="PQA118" s="364"/>
      <c r="PQB118" s="364"/>
      <c r="PQC118" s="364"/>
      <c r="PQD118" s="364"/>
      <c r="PQE118" s="364"/>
      <c r="PQF118" s="364"/>
      <c r="PQG118" s="364"/>
      <c r="PQH118" s="364"/>
      <c r="PQI118" s="364"/>
      <c r="PQJ118" s="364"/>
      <c r="PQK118" s="364"/>
      <c r="PQL118" s="364"/>
      <c r="PQM118" s="364"/>
      <c r="PQN118" s="364"/>
      <c r="PQO118" s="364"/>
      <c r="PQP118" s="364"/>
      <c r="PQQ118" s="364"/>
      <c r="PQR118" s="364"/>
      <c r="PQS118" s="364"/>
      <c r="PQT118" s="364"/>
      <c r="PQU118" s="364"/>
      <c r="PQV118" s="364"/>
      <c r="PQW118" s="364"/>
      <c r="PQX118" s="364"/>
      <c r="PQY118" s="364"/>
      <c r="PQZ118" s="364"/>
      <c r="PRA118" s="364"/>
      <c r="PRB118" s="364"/>
      <c r="PRC118" s="364"/>
      <c r="PRD118" s="364"/>
      <c r="PRE118" s="364"/>
      <c r="PRF118" s="364"/>
      <c r="PRG118" s="364"/>
      <c r="PRH118" s="364"/>
      <c r="PRI118" s="364"/>
      <c r="PRJ118" s="364"/>
      <c r="PRK118" s="364"/>
      <c r="PRL118" s="364"/>
      <c r="PRM118" s="364"/>
      <c r="PRN118" s="364"/>
      <c r="PRO118" s="364"/>
      <c r="PRP118" s="364"/>
      <c r="PRQ118" s="364"/>
      <c r="PRR118" s="364"/>
      <c r="PRS118" s="364"/>
      <c r="PRT118" s="364"/>
      <c r="PRU118" s="364"/>
      <c r="PRV118" s="364"/>
      <c r="PRW118" s="364"/>
      <c r="PRX118" s="364"/>
      <c r="PRY118" s="364"/>
      <c r="PRZ118" s="364"/>
      <c r="PSA118" s="364"/>
      <c r="PSB118" s="364"/>
      <c r="PSC118" s="364"/>
      <c r="PSD118" s="364"/>
      <c r="PSE118" s="364"/>
      <c r="PSF118" s="364"/>
      <c r="PSG118" s="364"/>
      <c r="PSH118" s="364"/>
      <c r="PSI118" s="364"/>
      <c r="PSJ118" s="364"/>
      <c r="PSK118" s="364"/>
      <c r="PSL118" s="364"/>
      <c r="PSM118" s="364"/>
      <c r="PSN118" s="364"/>
      <c r="PSO118" s="364"/>
      <c r="PSP118" s="364"/>
      <c r="PSQ118" s="364"/>
      <c r="PSR118" s="364"/>
      <c r="PSS118" s="364"/>
      <c r="PST118" s="364"/>
      <c r="PSU118" s="364"/>
      <c r="PSV118" s="364"/>
      <c r="PSW118" s="364"/>
      <c r="PSX118" s="364"/>
      <c r="PSY118" s="364"/>
      <c r="PSZ118" s="364"/>
      <c r="PTA118" s="364"/>
      <c r="PTB118" s="364"/>
      <c r="PTC118" s="364"/>
      <c r="PTD118" s="364"/>
      <c r="PTE118" s="364"/>
      <c r="PTF118" s="364"/>
      <c r="PTG118" s="364"/>
      <c r="PTH118" s="364"/>
      <c r="PTI118" s="364"/>
      <c r="PTJ118" s="364"/>
      <c r="PTK118" s="364"/>
      <c r="PTL118" s="364"/>
      <c r="PTM118" s="364"/>
      <c r="PTN118" s="364"/>
      <c r="PTO118" s="364"/>
      <c r="PTP118" s="364"/>
      <c r="PTQ118" s="364"/>
      <c r="PTR118" s="364"/>
      <c r="PTS118" s="364"/>
      <c r="PTT118" s="364"/>
      <c r="PTU118" s="364"/>
      <c r="PTV118" s="364"/>
      <c r="PTW118" s="364"/>
      <c r="PTX118" s="364"/>
      <c r="PTY118" s="364"/>
      <c r="PTZ118" s="364"/>
      <c r="PUA118" s="364"/>
      <c r="PUB118" s="364"/>
      <c r="PUC118" s="364"/>
      <c r="PUD118" s="364"/>
      <c r="PUE118" s="364"/>
      <c r="PUF118" s="364"/>
      <c r="PUG118" s="364"/>
      <c r="PUH118" s="364"/>
      <c r="PUI118" s="364"/>
      <c r="PUJ118" s="364"/>
      <c r="PUK118" s="364"/>
      <c r="PUL118" s="364"/>
      <c r="PUM118" s="364"/>
      <c r="PUN118" s="364"/>
      <c r="PUO118" s="364"/>
      <c r="PUP118" s="364"/>
      <c r="PUQ118" s="364"/>
      <c r="PUR118" s="364"/>
      <c r="PUS118" s="364"/>
      <c r="PUT118" s="364"/>
      <c r="PUU118" s="364"/>
      <c r="PUV118" s="364"/>
      <c r="PUW118" s="364"/>
      <c r="PUX118" s="364"/>
      <c r="PUY118" s="364"/>
      <c r="PUZ118" s="364"/>
      <c r="PVA118" s="364"/>
      <c r="PVB118" s="364"/>
      <c r="PVC118" s="364"/>
      <c r="PVD118" s="364"/>
      <c r="PVE118" s="364"/>
      <c r="PVF118" s="364"/>
      <c r="PVG118" s="364"/>
      <c r="PVH118" s="364"/>
      <c r="PVI118" s="364"/>
      <c r="PVJ118" s="364"/>
      <c r="PVK118" s="364"/>
      <c r="PVL118" s="364"/>
      <c r="PVM118" s="364"/>
      <c r="PVN118" s="364"/>
      <c r="PVO118" s="364"/>
      <c r="PVP118" s="364"/>
      <c r="PVQ118" s="364"/>
      <c r="PVR118" s="364"/>
      <c r="PVS118" s="364"/>
      <c r="PVT118" s="364"/>
      <c r="PVU118" s="364"/>
      <c r="PVV118" s="364"/>
      <c r="PVW118" s="364"/>
      <c r="PVX118" s="364"/>
      <c r="PVY118" s="364"/>
      <c r="PVZ118" s="364"/>
      <c r="PWA118" s="364"/>
      <c r="PWB118" s="364"/>
      <c r="PWC118" s="364"/>
      <c r="PWD118" s="364"/>
      <c r="PWE118" s="364"/>
      <c r="PWF118" s="364"/>
      <c r="PWG118" s="364"/>
      <c r="PWH118" s="364"/>
      <c r="PWI118" s="364"/>
      <c r="PWJ118" s="364"/>
      <c r="PWK118" s="364"/>
      <c r="PWL118" s="364"/>
      <c r="PWM118" s="364"/>
      <c r="PWN118" s="364"/>
      <c r="PWO118" s="364"/>
      <c r="PWP118" s="364"/>
      <c r="PWQ118" s="364"/>
      <c r="PWR118" s="364"/>
      <c r="PWS118" s="364"/>
      <c r="PWT118" s="364"/>
      <c r="PWU118" s="364"/>
      <c r="PWV118" s="364"/>
      <c r="PWW118" s="364"/>
      <c r="PWX118" s="364"/>
      <c r="PWY118" s="364"/>
      <c r="PWZ118" s="364"/>
      <c r="PXA118" s="364"/>
      <c r="PXB118" s="364"/>
      <c r="PXC118" s="364"/>
      <c r="PXD118" s="364"/>
      <c r="PXE118" s="364"/>
      <c r="PXF118" s="364"/>
      <c r="PXG118" s="364"/>
      <c r="PXH118" s="364"/>
      <c r="PXI118" s="364"/>
      <c r="PXJ118" s="364"/>
      <c r="PXK118" s="364"/>
      <c r="PXL118" s="364"/>
      <c r="PXM118" s="364"/>
      <c r="PXN118" s="364"/>
      <c r="PXO118" s="364"/>
      <c r="PXP118" s="364"/>
      <c r="PXQ118" s="364"/>
      <c r="PXR118" s="364"/>
      <c r="PXS118" s="364"/>
      <c r="PXT118" s="364"/>
      <c r="PXU118" s="364"/>
      <c r="PXV118" s="364"/>
      <c r="PXW118" s="364"/>
      <c r="PXX118" s="364"/>
      <c r="PXY118" s="364"/>
      <c r="PXZ118" s="364"/>
      <c r="PYA118" s="364"/>
      <c r="PYB118" s="364"/>
      <c r="PYC118" s="364"/>
      <c r="PYD118" s="364"/>
      <c r="PYE118" s="364"/>
      <c r="PYF118" s="364"/>
      <c r="PYG118" s="364"/>
      <c r="PYH118" s="364"/>
      <c r="PYI118" s="364"/>
      <c r="PYJ118" s="364"/>
      <c r="PYK118" s="364"/>
      <c r="PYL118" s="364"/>
      <c r="PYM118" s="364"/>
      <c r="PYN118" s="364"/>
      <c r="PYO118" s="364"/>
      <c r="PYP118" s="364"/>
      <c r="PYQ118" s="364"/>
      <c r="PYR118" s="364"/>
      <c r="PYS118" s="364"/>
      <c r="PYT118" s="364"/>
      <c r="PYU118" s="364"/>
      <c r="PYV118" s="364"/>
      <c r="PYW118" s="364"/>
      <c r="PYX118" s="364"/>
      <c r="PYY118" s="364"/>
      <c r="PYZ118" s="364"/>
      <c r="PZA118" s="364"/>
      <c r="PZB118" s="364"/>
      <c r="PZC118" s="364"/>
      <c r="PZD118" s="364"/>
      <c r="PZE118" s="364"/>
      <c r="PZF118" s="364"/>
      <c r="PZG118" s="364"/>
      <c r="PZH118" s="364"/>
      <c r="PZI118" s="364"/>
      <c r="PZJ118" s="364"/>
      <c r="PZK118" s="364"/>
      <c r="PZL118" s="364"/>
      <c r="PZM118" s="364"/>
      <c r="PZN118" s="364"/>
      <c r="PZO118" s="364"/>
      <c r="PZP118" s="364"/>
      <c r="PZQ118" s="364"/>
      <c r="PZR118" s="364"/>
      <c r="PZS118" s="364"/>
      <c r="PZT118" s="364"/>
      <c r="PZU118" s="364"/>
      <c r="PZV118" s="364"/>
      <c r="PZW118" s="364"/>
      <c r="PZX118" s="364"/>
      <c r="PZY118" s="364"/>
      <c r="PZZ118" s="364"/>
      <c r="QAA118" s="364"/>
      <c r="QAB118" s="364"/>
      <c r="QAC118" s="364"/>
      <c r="QAD118" s="364"/>
      <c r="QAE118" s="364"/>
      <c r="QAF118" s="364"/>
      <c r="QAG118" s="364"/>
      <c r="QAH118" s="364"/>
      <c r="QAI118" s="364"/>
      <c r="QAJ118" s="364"/>
      <c r="QAK118" s="364"/>
      <c r="QAL118" s="364"/>
      <c r="QAM118" s="364"/>
      <c r="QAN118" s="364"/>
      <c r="QAO118" s="364"/>
      <c r="QAP118" s="364"/>
      <c r="QAQ118" s="364"/>
      <c r="QAR118" s="364"/>
      <c r="QAS118" s="364"/>
      <c r="QAT118" s="364"/>
      <c r="QAU118" s="364"/>
      <c r="QAV118" s="364"/>
      <c r="QAW118" s="364"/>
      <c r="QAX118" s="364"/>
      <c r="QAY118" s="364"/>
      <c r="QAZ118" s="364"/>
      <c r="QBA118" s="364"/>
      <c r="QBB118" s="364"/>
      <c r="QBC118" s="364"/>
      <c r="QBD118" s="364"/>
      <c r="QBE118" s="364"/>
      <c r="QBF118" s="364"/>
      <c r="QBG118" s="364"/>
      <c r="QBH118" s="364"/>
      <c r="QBI118" s="364"/>
      <c r="QBJ118" s="364"/>
      <c r="QBK118" s="364"/>
      <c r="QBL118" s="364"/>
      <c r="QBM118" s="364"/>
      <c r="QBN118" s="364"/>
      <c r="QBO118" s="364"/>
      <c r="QBP118" s="364"/>
      <c r="QBQ118" s="364"/>
      <c r="QBR118" s="364"/>
      <c r="QBS118" s="364"/>
      <c r="QBT118" s="364"/>
      <c r="QBU118" s="364"/>
      <c r="QBV118" s="364"/>
      <c r="QBW118" s="364"/>
      <c r="QBX118" s="364"/>
      <c r="QBY118" s="364"/>
      <c r="QBZ118" s="364"/>
      <c r="QCA118" s="364"/>
      <c r="QCB118" s="364"/>
      <c r="QCC118" s="364"/>
      <c r="QCD118" s="364"/>
      <c r="QCE118" s="364"/>
      <c r="QCF118" s="364"/>
      <c r="QCG118" s="364"/>
      <c r="QCH118" s="364"/>
      <c r="QCI118" s="364"/>
      <c r="QCJ118" s="364"/>
      <c r="QCK118" s="364"/>
      <c r="QCL118" s="364"/>
      <c r="QCM118" s="364"/>
      <c r="QCN118" s="364"/>
      <c r="QCO118" s="364"/>
      <c r="QCP118" s="364"/>
      <c r="QCQ118" s="364"/>
      <c r="QCR118" s="364"/>
      <c r="QCS118" s="364"/>
      <c r="QCT118" s="364"/>
      <c r="QCU118" s="364"/>
      <c r="QCV118" s="364"/>
      <c r="QCW118" s="364"/>
      <c r="QCX118" s="364"/>
      <c r="QCY118" s="364"/>
      <c r="QCZ118" s="364"/>
      <c r="QDA118" s="364"/>
      <c r="QDB118" s="364"/>
      <c r="QDC118" s="364"/>
      <c r="QDD118" s="364"/>
      <c r="QDE118" s="364"/>
      <c r="QDF118" s="364"/>
      <c r="QDG118" s="364"/>
      <c r="QDH118" s="364"/>
      <c r="QDI118" s="364"/>
      <c r="QDJ118" s="364"/>
      <c r="QDK118" s="364"/>
      <c r="QDL118" s="364"/>
      <c r="QDM118" s="364"/>
      <c r="QDN118" s="364"/>
      <c r="QDO118" s="364"/>
      <c r="QDP118" s="364"/>
      <c r="QDQ118" s="364"/>
      <c r="QDR118" s="364"/>
      <c r="QDS118" s="364"/>
      <c r="QDT118" s="364"/>
      <c r="QDU118" s="364"/>
      <c r="QDV118" s="364"/>
      <c r="QDW118" s="364"/>
      <c r="QDX118" s="364"/>
      <c r="QDY118" s="364"/>
      <c r="QDZ118" s="364"/>
      <c r="QEA118" s="364"/>
      <c r="QEB118" s="364"/>
      <c r="QEC118" s="364"/>
      <c r="QED118" s="364"/>
      <c r="QEE118" s="364"/>
      <c r="QEF118" s="364"/>
      <c r="QEG118" s="364"/>
      <c r="QEH118" s="364"/>
      <c r="QEI118" s="364"/>
      <c r="QEJ118" s="364"/>
      <c r="QEK118" s="364"/>
      <c r="QEL118" s="364"/>
      <c r="QEM118" s="364"/>
      <c r="QEN118" s="364"/>
      <c r="QEO118" s="364"/>
      <c r="QEP118" s="364"/>
      <c r="QEQ118" s="364"/>
      <c r="QER118" s="364"/>
      <c r="QES118" s="364"/>
      <c r="QET118" s="364"/>
      <c r="QEU118" s="364"/>
      <c r="QEV118" s="364"/>
      <c r="QEW118" s="364"/>
      <c r="QEX118" s="364"/>
      <c r="QEY118" s="364"/>
      <c r="QEZ118" s="364"/>
      <c r="QFA118" s="364"/>
      <c r="QFB118" s="364"/>
      <c r="QFC118" s="364"/>
      <c r="QFD118" s="364"/>
      <c r="QFE118" s="364"/>
      <c r="QFF118" s="364"/>
      <c r="QFG118" s="364"/>
      <c r="QFH118" s="364"/>
      <c r="QFI118" s="364"/>
      <c r="QFJ118" s="364"/>
      <c r="QFK118" s="364"/>
      <c r="QFL118" s="364"/>
      <c r="QFM118" s="364"/>
      <c r="QFN118" s="364"/>
      <c r="QFO118" s="364"/>
      <c r="QFP118" s="364"/>
      <c r="QFQ118" s="364"/>
      <c r="QFR118" s="364"/>
      <c r="QFS118" s="364"/>
      <c r="QFT118" s="364"/>
      <c r="QFU118" s="364"/>
      <c r="QFV118" s="364"/>
      <c r="QFW118" s="364"/>
      <c r="QFX118" s="364"/>
      <c r="QFY118" s="364"/>
      <c r="QFZ118" s="364"/>
      <c r="QGA118" s="364"/>
      <c r="QGB118" s="364"/>
      <c r="QGC118" s="364"/>
      <c r="QGD118" s="364"/>
      <c r="QGE118" s="364"/>
      <c r="QGF118" s="364"/>
      <c r="QGG118" s="364"/>
      <c r="QGH118" s="364"/>
      <c r="QGI118" s="364"/>
      <c r="QGJ118" s="364"/>
      <c r="QGK118" s="364"/>
      <c r="QGL118" s="364"/>
      <c r="QGM118" s="364"/>
      <c r="QGN118" s="364"/>
      <c r="QGO118" s="364"/>
      <c r="QGP118" s="364"/>
      <c r="QGQ118" s="364"/>
      <c r="QGR118" s="364"/>
      <c r="QGS118" s="364"/>
      <c r="QGT118" s="364"/>
      <c r="QGU118" s="364"/>
      <c r="QGV118" s="364"/>
      <c r="QGW118" s="364"/>
      <c r="QGX118" s="364"/>
      <c r="QGY118" s="364"/>
      <c r="QGZ118" s="364"/>
      <c r="QHA118" s="364"/>
      <c r="QHB118" s="364"/>
      <c r="QHC118" s="364"/>
      <c r="QHD118" s="364"/>
      <c r="QHE118" s="364"/>
      <c r="QHF118" s="364"/>
      <c r="QHG118" s="364"/>
      <c r="QHH118" s="364"/>
      <c r="QHI118" s="364"/>
      <c r="QHJ118" s="364"/>
      <c r="QHK118" s="364"/>
      <c r="QHL118" s="364"/>
      <c r="QHM118" s="364"/>
      <c r="QHN118" s="364"/>
      <c r="QHO118" s="364"/>
      <c r="QHP118" s="364"/>
      <c r="QHQ118" s="364"/>
      <c r="QHR118" s="364"/>
      <c r="QHS118" s="364"/>
      <c r="QHT118" s="364"/>
      <c r="QHU118" s="364"/>
      <c r="QHV118" s="364"/>
      <c r="QHW118" s="364"/>
      <c r="QHX118" s="364"/>
      <c r="QHY118" s="364"/>
      <c r="QHZ118" s="364"/>
      <c r="QIA118" s="364"/>
      <c r="QIB118" s="364"/>
      <c r="QIC118" s="364"/>
      <c r="QID118" s="364"/>
      <c r="QIE118" s="364"/>
      <c r="QIF118" s="364"/>
      <c r="QIG118" s="364"/>
      <c r="QIH118" s="364"/>
      <c r="QII118" s="364"/>
      <c r="QIJ118" s="364"/>
      <c r="QIK118" s="364"/>
      <c r="QIL118" s="364"/>
      <c r="QIM118" s="364"/>
      <c r="QIN118" s="364"/>
      <c r="QIO118" s="364"/>
      <c r="QIP118" s="364"/>
      <c r="QIQ118" s="364"/>
      <c r="QIR118" s="364"/>
      <c r="QIS118" s="364"/>
      <c r="QIT118" s="364"/>
      <c r="QIU118" s="364"/>
      <c r="QIV118" s="364"/>
      <c r="QIW118" s="364"/>
      <c r="QIX118" s="364"/>
      <c r="QIY118" s="364"/>
      <c r="QIZ118" s="364"/>
      <c r="QJA118" s="364"/>
      <c r="QJB118" s="364"/>
      <c r="QJC118" s="364"/>
      <c r="QJD118" s="364"/>
      <c r="QJE118" s="364"/>
      <c r="QJF118" s="364"/>
      <c r="QJG118" s="364"/>
      <c r="QJH118" s="364"/>
      <c r="QJI118" s="364"/>
      <c r="QJJ118" s="364"/>
      <c r="QJK118" s="364"/>
      <c r="QJL118" s="364"/>
      <c r="QJM118" s="364"/>
      <c r="QJN118" s="364"/>
      <c r="QJO118" s="364"/>
      <c r="QJP118" s="364"/>
      <c r="QJQ118" s="364"/>
      <c r="QJR118" s="364"/>
      <c r="QJS118" s="364"/>
      <c r="QJT118" s="364"/>
      <c r="QJU118" s="364"/>
      <c r="QJV118" s="364"/>
      <c r="QJW118" s="364"/>
      <c r="QJX118" s="364"/>
      <c r="QJY118" s="364"/>
      <c r="QJZ118" s="364"/>
      <c r="QKA118" s="364"/>
      <c r="QKB118" s="364"/>
      <c r="QKC118" s="364"/>
      <c r="QKD118" s="364"/>
      <c r="QKE118" s="364"/>
      <c r="QKF118" s="364"/>
      <c r="QKG118" s="364"/>
      <c r="QKH118" s="364"/>
      <c r="QKI118" s="364"/>
      <c r="QKJ118" s="364"/>
      <c r="QKK118" s="364"/>
      <c r="QKL118" s="364"/>
      <c r="QKM118" s="364"/>
      <c r="QKN118" s="364"/>
      <c r="QKO118" s="364"/>
      <c r="QKP118" s="364"/>
      <c r="QKQ118" s="364"/>
      <c r="QKR118" s="364"/>
      <c r="QKS118" s="364"/>
      <c r="QKT118" s="364"/>
      <c r="QKU118" s="364"/>
      <c r="QKV118" s="364"/>
      <c r="QKW118" s="364"/>
      <c r="QKX118" s="364"/>
      <c r="QKY118" s="364"/>
      <c r="QKZ118" s="364"/>
      <c r="QLA118" s="364"/>
      <c r="QLB118" s="364"/>
      <c r="QLC118" s="364"/>
      <c r="QLD118" s="364"/>
      <c r="QLE118" s="364"/>
      <c r="QLF118" s="364"/>
      <c r="QLG118" s="364"/>
      <c r="QLH118" s="364"/>
      <c r="QLI118" s="364"/>
      <c r="QLJ118" s="364"/>
      <c r="QLK118" s="364"/>
      <c r="QLL118" s="364"/>
      <c r="QLM118" s="364"/>
      <c r="QLN118" s="364"/>
      <c r="QLO118" s="364"/>
      <c r="QLP118" s="364"/>
      <c r="QLQ118" s="364"/>
      <c r="QLR118" s="364"/>
      <c r="QLS118" s="364"/>
      <c r="QLT118" s="364"/>
      <c r="QLU118" s="364"/>
      <c r="QLV118" s="364"/>
      <c r="QLW118" s="364"/>
      <c r="QLX118" s="364"/>
      <c r="QLY118" s="364"/>
      <c r="QLZ118" s="364"/>
      <c r="QMA118" s="364"/>
      <c r="QMB118" s="364"/>
      <c r="QMC118" s="364"/>
      <c r="QMD118" s="364"/>
      <c r="QME118" s="364"/>
      <c r="QMF118" s="364"/>
      <c r="QMG118" s="364"/>
      <c r="QMH118" s="364"/>
      <c r="QMI118" s="364"/>
      <c r="QMJ118" s="364"/>
      <c r="QMK118" s="364"/>
      <c r="QML118" s="364"/>
      <c r="QMM118" s="364"/>
      <c r="QMN118" s="364"/>
      <c r="QMO118" s="364"/>
      <c r="QMP118" s="364"/>
      <c r="QMQ118" s="364"/>
      <c r="QMR118" s="364"/>
      <c r="QMS118" s="364"/>
      <c r="QMT118" s="364"/>
      <c r="QMU118" s="364"/>
      <c r="QMV118" s="364"/>
      <c r="QMW118" s="364"/>
      <c r="QMX118" s="364"/>
      <c r="QMY118" s="364"/>
      <c r="QMZ118" s="364"/>
      <c r="QNA118" s="364"/>
      <c r="QNB118" s="364"/>
      <c r="QNC118" s="364"/>
      <c r="QND118" s="364"/>
      <c r="QNE118" s="364"/>
      <c r="QNF118" s="364"/>
      <c r="QNG118" s="364"/>
      <c r="QNH118" s="364"/>
      <c r="QNI118" s="364"/>
      <c r="QNJ118" s="364"/>
      <c r="QNK118" s="364"/>
      <c r="QNL118" s="364"/>
      <c r="QNM118" s="364"/>
      <c r="QNN118" s="364"/>
      <c r="QNO118" s="364"/>
      <c r="QNP118" s="364"/>
      <c r="QNQ118" s="364"/>
      <c r="QNR118" s="364"/>
      <c r="QNS118" s="364"/>
      <c r="QNT118" s="364"/>
      <c r="QNU118" s="364"/>
      <c r="QNV118" s="364"/>
      <c r="QNW118" s="364"/>
      <c r="QNX118" s="364"/>
      <c r="QNY118" s="364"/>
      <c r="QNZ118" s="364"/>
      <c r="QOA118" s="364"/>
      <c r="QOB118" s="364"/>
      <c r="QOC118" s="364"/>
      <c r="QOD118" s="364"/>
      <c r="QOE118" s="364"/>
      <c r="QOF118" s="364"/>
      <c r="QOG118" s="364"/>
      <c r="QOH118" s="364"/>
      <c r="QOI118" s="364"/>
      <c r="QOJ118" s="364"/>
      <c r="QOK118" s="364"/>
      <c r="QOL118" s="364"/>
      <c r="QOM118" s="364"/>
      <c r="QON118" s="364"/>
      <c r="QOO118" s="364"/>
      <c r="QOP118" s="364"/>
      <c r="QOQ118" s="364"/>
      <c r="QOR118" s="364"/>
      <c r="QOS118" s="364"/>
      <c r="QOT118" s="364"/>
      <c r="QOU118" s="364"/>
      <c r="QOV118" s="364"/>
      <c r="QOW118" s="364"/>
      <c r="QOX118" s="364"/>
      <c r="QOY118" s="364"/>
      <c r="QOZ118" s="364"/>
      <c r="QPA118" s="364"/>
      <c r="QPB118" s="364"/>
      <c r="QPC118" s="364"/>
      <c r="QPD118" s="364"/>
      <c r="QPE118" s="364"/>
      <c r="QPF118" s="364"/>
      <c r="QPG118" s="364"/>
      <c r="QPH118" s="364"/>
      <c r="QPI118" s="364"/>
      <c r="QPJ118" s="364"/>
      <c r="QPK118" s="364"/>
      <c r="QPL118" s="364"/>
      <c r="QPM118" s="364"/>
      <c r="QPN118" s="364"/>
      <c r="QPO118" s="364"/>
      <c r="QPP118" s="364"/>
      <c r="QPQ118" s="364"/>
      <c r="QPR118" s="364"/>
      <c r="QPS118" s="364"/>
      <c r="QPT118" s="364"/>
      <c r="QPU118" s="364"/>
      <c r="QPV118" s="364"/>
      <c r="QPW118" s="364"/>
      <c r="QPX118" s="364"/>
      <c r="QPY118" s="364"/>
      <c r="QPZ118" s="364"/>
      <c r="QQA118" s="364"/>
      <c r="QQB118" s="364"/>
      <c r="QQC118" s="364"/>
      <c r="QQD118" s="364"/>
      <c r="QQE118" s="364"/>
      <c r="QQF118" s="364"/>
      <c r="QQG118" s="364"/>
      <c r="QQH118" s="364"/>
      <c r="QQI118" s="364"/>
      <c r="QQJ118" s="364"/>
      <c r="QQK118" s="364"/>
      <c r="QQL118" s="364"/>
      <c r="QQM118" s="364"/>
      <c r="QQN118" s="364"/>
      <c r="QQO118" s="364"/>
      <c r="QQP118" s="364"/>
      <c r="QQQ118" s="364"/>
      <c r="QQR118" s="364"/>
      <c r="QQS118" s="364"/>
      <c r="QQT118" s="364"/>
      <c r="QQU118" s="364"/>
      <c r="QQV118" s="364"/>
      <c r="QQW118" s="364"/>
      <c r="QQX118" s="364"/>
      <c r="QQY118" s="364"/>
      <c r="QQZ118" s="364"/>
      <c r="QRA118" s="364"/>
      <c r="QRB118" s="364"/>
      <c r="QRC118" s="364"/>
      <c r="QRD118" s="364"/>
      <c r="QRE118" s="364"/>
      <c r="QRF118" s="364"/>
      <c r="QRG118" s="364"/>
      <c r="QRH118" s="364"/>
      <c r="QRI118" s="364"/>
      <c r="QRJ118" s="364"/>
      <c r="QRK118" s="364"/>
      <c r="QRL118" s="364"/>
      <c r="QRM118" s="364"/>
      <c r="QRN118" s="364"/>
      <c r="QRO118" s="364"/>
      <c r="QRP118" s="364"/>
      <c r="QRQ118" s="364"/>
      <c r="QRR118" s="364"/>
      <c r="QRS118" s="364"/>
      <c r="QRT118" s="364"/>
      <c r="QRU118" s="364"/>
      <c r="QRV118" s="364"/>
      <c r="QRW118" s="364"/>
      <c r="QRX118" s="364"/>
      <c r="QRY118" s="364"/>
      <c r="QRZ118" s="364"/>
      <c r="QSA118" s="364"/>
      <c r="QSB118" s="364"/>
      <c r="QSC118" s="364"/>
      <c r="QSD118" s="364"/>
      <c r="QSE118" s="364"/>
      <c r="QSF118" s="364"/>
      <c r="QSG118" s="364"/>
      <c r="QSH118" s="364"/>
      <c r="QSI118" s="364"/>
      <c r="QSJ118" s="364"/>
      <c r="QSK118" s="364"/>
      <c r="QSL118" s="364"/>
      <c r="QSM118" s="364"/>
      <c r="QSN118" s="364"/>
      <c r="QSO118" s="364"/>
      <c r="QSP118" s="364"/>
      <c r="QSQ118" s="364"/>
      <c r="QSR118" s="364"/>
      <c r="QSS118" s="364"/>
      <c r="QST118" s="364"/>
      <c r="QSU118" s="364"/>
      <c r="QSV118" s="364"/>
      <c r="QSW118" s="364"/>
      <c r="QSX118" s="364"/>
      <c r="QSY118" s="364"/>
      <c r="QSZ118" s="364"/>
      <c r="QTA118" s="364"/>
      <c r="QTB118" s="364"/>
      <c r="QTC118" s="364"/>
      <c r="QTD118" s="364"/>
      <c r="QTE118" s="364"/>
      <c r="QTF118" s="364"/>
      <c r="QTG118" s="364"/>
      <c r="QTH118" s="364"/>
      <c r="QTI118" s="364"/>
      <c r="QTJ118" s="364"/>
      <c r="QTK118" s="364"/>
      <c r="QTL118" s="364"/>
      <c r="QTM118" s="364"/>
      <c r="QTN118" s="364"/>
      <c r="QTO118" s="364"/>
      <c r="QTP118" s="364"/>
      <c r="QTQ118" s="364"/>
      <c r="QTR118" s="364"/>
      <c r="QTS118" s="364"/>
      <c r="QTT118" s="364"/>
      <c r="QTU118" s="364"/>
      <c r="QTV118" s="364"/>
      <c r="QTW118" s="364"/>
      <c r="QTX118" s="364"/>
      <c r="QTY118" s="364"/>
      <c r="QTZ118" s="364"/>
      <c r="QUA118" s="364"/>
      <c r="QUB118" s="364"/>
      <c r="QUC118" s="364"/>
      <c r="QUD118" s="364"/>
      <c r="QUE118" s="364"/>
      <c r="QUF118" s="364"/>
      <c r="QUG118" s="364"/>
      <c r="QUH118" s="364"/>
      <c r="QUI118" s="364"/>
      <c r="QUJ118" s="364"/>
      <c r="QUK118" s="364"/>
      <c r="QUL118" s="364"/>
      <c r="QUM118" s="364"/>
      <c r="QUN118" s="364"/>
      <c r="QUO118" s="364"/>
      <c r="QUP118" s="364"/>
      <c r="QUQ118" s="364"/>
      <c r="QUR118" s="364"/>
      <c r="QUS118" s="364"/>
      <c r="QUT118" s="364"/>
      <c r="QUU118" s="364"/>
      <c r="QUV118" s="364"/>
      <c r="QUW118" s="364"/>
      <c r="QUX118" s="364"/>
      <c r="QUY118" s="364"/>
      <c r="QUZ118" s="364"/>
      <c r="QVA118" s="364"/>
      <c r="QVB118" s="364"/>
      <c r="QVC118" s="364"/>
      <c r="QVD118" s="364"/>
      <c r="QVE118" s="364"/>
      <c r="QVF118" s="364"/>
      <c r="QVG118" s="364"/>
      <c r="QVH118" s="364"/>
      <c r="QVI118" s="364"/>
      <c r="QVJ118" s="364"/>
      <c r="QVK118" s="364"/>
      <c r="QVL118" s="364"/>
      <c r="QVM118" s="364"/>
      <c r="QVN118" s="364"/>
      <c r="QVO118" s="364"/>
      <c r="QVP118" s="364"/>
      <c r="QVQ118" s="364"/>
      <c r="QVR118" s="364"/>
      <c r="QVS118" s="364"/>
      <c r="QVT118" s="364"/>
      <c r="QVU118" s="364"/>
      <c r="QVV118" s="364"/>
      <c r="QVW118" s="364"/>
      <c r="QVX118" s="364"/>
      <c r="QVY118" s="364"/>
      <c r="QVZ118" s="364"/>
      <c r="QWA118" s="364"/>
      <c r="QWB118" s="364"/>
      <c r="QWC118" s="364"/>
      <c r="QWD118" s="364"/>
      <c r="QWE118" s="364"/>
      <c r="QWF118" s="364"/>
      <c r="QWG118" s="364"/>
      <c r="QWH118" s="364"/>
      <c r="QWI118" s="364"/>
      <c r="QWJ118" s="364"/>
      <c r="QWK118" s="364"/>
      <c r="QWL118" s="364"/>
      <c r="QWM118" s="364"/>
      <c r="QWN118" s="364"/>
      <c r="QWO118" s="364"/>
      <c r="QWP118" s="364"/>
      <c r="QWQ118" s="364"/>
      <c r="QWR118" s="364"/>
      <c r="QWS118" s="364"/>
      <c r="QWT118" s="364"/>
      <c r="QWU118" s="364"/>
      <c r="QWV118" s="364"/>
      <c r="QWW118" s="364"/>
      <c r="QWX118" s="364"/>
      <c r="QWY118" s="364"/>
      <c r="QWZ118" s="364"/>
      <c r="QXA118" s="364"/>
      <c r="QXB118" s="364"/>
      <c r="QXC118" s="364"/>
      <c r="QXD118" s="364"/>
      <c r="QXE118" s="364"/>
      <c r="QXF118" s="364"/>
      <c r="QXG118" s="364"/>
      <c r="QXH118" s="364"/>
      <c r="QXI118" s="364"/>
      <c r="QXJ118" s="364"/>
      <c r="QXK118" s="364"/>
      <c r="QXL118" s="364"/>
      <c r="QXM118" s="364"/>
      <c r="QXN118" s="364"/>
      <c r="QXO118" s="364"/>
      <c r="QXP118" s="364"/>
      <c r="QXQ118" s="364"/>
      <c r="QXR118" s="364"/>
      <c r="QXS118" s="364"/>
      <c r="QXT118" s="364"/>
      <c r="QXU118" s="364"/>
      <c r="QXV118" s="364"/>
      <c r="QXW118" s="364"/>
      <c r="QXX118" s="364"/>
      <c r="QXY118" s="364"/>
      <c r="QXZ118" s="364"/>
      <c r="QYA118" s="364"/>
      <c r="QYB118" s="364"/>
      <c r="QYC118" s="364"/>
      <c r="QYD118" s="364"/>
      <c r="QYE118" s="364"/>
      <c r="QYF118" s="364"/>
      <c r="QYG118" s="364"/>
      <c r="QYH118" s="364"/>
      <c r="QYI118" s="364"/>
      <c r="QYJ118" s="364"/>
      <c r="QYK118" s="364"/>
      <c r="QYL118" s="364"/>
      <c r="QYM118" s="364"/>
      <c r="QYN118" s="364"/>
      <c r="QYO118" s="364"/>
      <c r="QYP118" s="364"/>
      <c r="QYQ118" s="364"/>
      <c r="QYR118" s="364"/>
      <c r="QYS118" s="364"/>
      <c r="QYT118" s="364"/>
      <c r="QYU118" s="364"/>
      <c r="QYV118" s="364"/>
      <c r="QYW118" s="364"/>
      <c r="QYX118" s="364"/>
      <c r="QYY118" s="364"/>
      <c r="QYZ118" s="364"/>
      <c r="QZA118" s="364"/>
      <c r="QZB118" s="364"/>
      <c r="QZC118" s="364"/>
      <c r="QZD118" s="364"/>
      <c r="QZE118" s="364"/>
      <c r="QZF118" s="364"/>
      <c r="QZG118" s="364"/>
      <c r="QZH118" s="364"/>
      <c r="QZI118" s="364"/>
      <c r="QZJ118" s="364"/>
      <c r="QZK118" s="364"/>
      <c r="QZL118" s="364"/>
      <c r="QZM118" s="364"/>
      <c r="QZN118" s="364"/>
      <c r="QZO118" s="364"/>
      <c r="QZP118" s="364"/>
      <c r="QZQ118" s="364"/>
      <c r="QZR118" s="364"/>
      <c r="QZS118" s="364"/>
      <c r="QZT118" s="364"/>
      <c r="QZU118" s="364"/>
      <c r="QZV118" s="364"/>
      <c r="QZW118" s="364"/>
      <c r="QZX118" s="364"/>
      <c r="QZY118" s="364"/>
      <c r="QZZ118" s="364"/>
      <c r="RAA118" s="364"/>
      <c r="RAB118" s="364"/>
      <c r="RAC118" s="364"/>
      <c r="RAD118" s="364"/>
      <c r="RAE118" s="364"/>
      <c r="RAF118" s="364"/>
      <c r="RAG118" s="364"/>
      <c r="RAH118" s="364"/>
      <c r="RAI118" s="364"/>
      <c r="RAJ118" s="364"/>
      <c r="RAK118" s="364"/>
      <c r="RAL118" s="364"/>
      <c r="RAM118" s="364"/>
      <c r="RAN118" s="364"/>
      <c r="RAO118" s="364"/>
      <c r="RAP118" s="364"/>
      <c r="RAQ118" s="364"/>
      <c r="RAR118" s="364"/>
      <c r="RAS118" s="364"/>
      <c r="RAT118" s="364"/>
      <c r="RAU118" s="364"/>
      <c r="RAV118" s="364"/>
      <c r="RAW118" s="364"/>
      <c r="RAX118" s="364"/>
      <c r="RAY118" s="364"/>
      <c r="RAZ118" s="364"/>
      <c r="RBA118" s="364"/>
      <c r="RBB118" s="364"/>
      <c r="RBC118" s="364"/>
      <c r="RBD118" s="364"/>
      <c r="RBE118" s="364"/>
      <c r="RBF118" s="364"/>
      <c r="RBG118" s="364"/>
      <c r="RBH118" s="364"/>
      <c r="RBI118" s="364"/>
      <c r="RBJ118" s="364"/>
      <c r="RBK118" s="364"/>
      <c r="RBL118" s="364"/>
      <c r="RBM118" s="364"/>
      <c r="RBN118" s="364"/>
      <c r="RBO118" s="364"/>
      <c r="RBP118" s="364"/>
      <c r="RBQ118" s="364"/>
      <c r="RBR118" s="364"/>
      <c r="RBS118" s="364"/>
      <c r="RBT118" s="364"/>
      <c r="RBU118" s="364"/>
      <c r="RBV118" s="364"/>
      <c r="RBW118" s="364"/>
      <c r="RBX118" s="364"/>
      <c r="RBY118" s="364"/>
      <c r="RBZ118" s="364"/>
      <c r="RCA118" s="364"/>
      <c r="RCB118" s="364"/>
      <c r="RCC118" s="364"/>
      <c r="RCD118" s="364"/>
      <c r="RCE118" s="364"/>
      <c r="RCF118" s="364"/>
      <c r="RCG118" s="364"/>
      <c r="RCH118" s="364"/>
      <c r="RCI118" s="364"/>
      <c r="RCJ118" s="364"/>
      <c r="RCK118" s="364"/>
      <c r="RCL118" s="364"/>
      <c r="RCM118" s="364"/>
      <c r="RCN118" s="364"/>
      <c r="RCO118" s="364"/>
      <c r="RCP118" s="364"/>
      <c r="RCQ118" s="364"/>
      <c r="RCR118" s="364"/>
      <c r="RCS118" s="364"/>
      <c r="RCT118" s="364"/>
      <c r="RCU118" s="364"/>
      <c r="RCV118" s="364"/>
      <c r="RCW118" s="364"/>
      <c r="RCX118" s="364"/>
      <c r="RCY118" s="364"/>
      <c r="RCZ118" s="364"/>
      <c r="RDA118" s="364"/>
      <c r="RDB118" s="364"/>
      <c r="RDC118" s="364"/>
      <c r="RDD118" s="364"/>
      <c r="RDE118" s="364"/>
      <c r="RDF118" s="364"/>
      <c r="RDG118" s="364"/>
      <c r="RDH118" s="364"/>
      <c r="RDI118" s="364"/>
      <c r="RDJ118" s="364"/>
      <c r="RDK118" s="364"/>
      <c r="RDL118" s="364"/>
      <c r="RDM118" s="364"/>
      <c r="RDN118" s="364"/>
      <c r="RDO118" s="364"/>
      <c r="RDP118" s="364"/>
      <c r="RDQ118" s="364"/>
      <c r="RDR118" s="364"/>
      <c r="RDS118" s="364"/>
      <c r="RDT118" s="364"/>
      <c r="RDU118" s="364"/>
      <c r="RDV118" s="364"/>
      <c r="RDW118" s="364"/>
      <c r="RDX118" s="364"/>
      <c r="RDY118" s="364"/>
      <c r="RDZ118" s="364"/>
      <c r="REA118" s="364"/>
      <c r="REB118" s="364"/>
      <c r="REC118" s="364"/>
      <c r="RED118" s="364"/>
      <c r="REE118" s="364"/>
      <c r="REF118" s="364"/>
      <c r="REG118" s="364"/>
      <c r="REH118" s="364"/>
      <c r="REI118" s="364"/>
      <c r="REJ118" s="364"/>
      <c r="REK118" s="364"/>
      <c r="REL118" s="364"/>
      <c r="REM118" s="364"/>
      <c r="REN118" s="364"/>
      <c r="REO118" s="364"/>
      <c r="REP118" s="364"/>
      <c r="REQ118" s="364"/>
      <c r="RER118" s="364"/>
      <c r="RES118" s="364"/>
      <c r="RET118" s="364"/>
      <c r="REU118" s="364"/>
      <c r="REV118" s="364"/>
      <c r="REW118" s="364"/>
      <c r="REX118" s="364"/>
      <c r="REY118" s="364"/>
      <c r="REZ118" s="364"/>
      <c r="RFA118" s="364"/>
      <c r="RFB118" s="364"/>
      <c r="RFC118" s="364"/>
      <c r="RFD118" s="364"/>
      <c r="RFE118" s="364"/>
      <c r="RFF118" s="364"/>
      <c r="RFG118" s="364"/>
      <c r="RFH118" s="364"/>
      <c r="RFI118" s="364"/>
      <c r="RFJ118" s="364"/>
      <c r="RFK118" s="364"/>
      <c r="RFL118" s="364"/>
      <c r="RFM118" s="364"/>
      <c r="RFN118" s="364"/>
      <c r="RFO118" s="364"/>
      <c r="RFP118" s="364"/>
      <c r="RFQ118" s="364"/>
      <c r="RFR118" s="364"/>
      <c r="RFS118" s="364"/>
      <c r="RFT118" s="364"/>
      <c r="RFU118" s="364"/>
      <c r="RFV118" s="364"/>
      <c r="RFW118" s="364"/>
      <c r="RFX118" s="364"/>
      <c r="RFY118" s="364"/>
      <c r="RFZ118" s="364"/>
      <c r="RGA118" s="364"/>
      <c r="RGB118" s="364"/>
      <c r="RGC118" s="364"/>
      <c r="RGD118" s="364"/>
      <c r="RGE118" s="364"/>
      <c r="RGF118" s="364"/>
      <c r="RGG118" s="364"/>
      <c r="RGH118" s="364"/>
      <c r="RGI118" s="364"/>
      <c r="RGJ118" s="364"/>
      <c r="RGK118" s="364"/>
      <c r="RGL118" s="364"/>
      <c r="RGM118" s="364"/>
      <c r="RGN118" s="364"/>
      <c r="RGO118" s="364"/>
      <c r="RGP118" s="364"/>
      <c r="RGQ118" s="364"/>
      <c r="RGR118" s="364"/>
      <c r="RGS118" s="364"/>
      <c r="RGT118" s="364"/>
      <c r="RGU118" s="364"/>
      <c r="RGV118" s="364"/>
      <c r="RGW118" s="364"/>
      <c r="RGX118" s="364"/>
      <c r="RGY118" s="364"/>
      <c r="RGZ118" s="364"/>
      <c r="RHA118" s="364"/>
      <c r="RHB118" s="364"/>
      <c r="RHC118" s="364"/>
      <c r="RHD118" s="364"/>
      <c r="RHE118" s="364"/>
      <c r="RHF118" s="364"/>
      <c r="RHG118" s="364"/>
      <c r="RHH118" s="364"/>
      <c r="RHI118" s="364"/>
      <c r="RHJ118" s="364"/>
      <c r="RHK118" s="364"/>
      <c r="RHL118" s="364"/>
      <c r="RHM118" s="364"/>
      <c r="RHN118" s="364"/>
      <c r="RHO118" s="364"/>
      <c r="RHP118" s="364"/>
      <c r="RHQ118" s="364"/>
      <c r="RHR118" s="364"/>
      <c r="RHS118" s="364"/>
      <c r="RHT118" s="364"/>
      <c r="RHU118" s="364"/>
      <c r="RHV118" s="364"/>
      <c r="RHW118" s="364"/>
      <c r="RHX118" s="364"/>
      <c r="RHY118" s="364"/>
      <c r="RHZ118" s="364"/>
      <c r="RIA118" s="364"/>
      <c r="RIB118" s="364"/>
      <c r="RIC118" s="364"/>
      <c r="RID118" s="364"/>
      <c r="RIE118" s="364"/>
      <c r="RIF118" s="364"/>
      <c r="RIG118" s="364"/>
      <c r="RIH118" s="364"/>
      <c r="RII118" s="364"/>
      <c r="RIJ118" s="364"/>
      <c r="RIK118" s="364"/>
      <c r="RIL118" s="364"/>
      <c r="RIM118" s="364"/>
      <c r="RIN118" s="364"/>
      <c r="RIO118" s="364"/>
      <c r="RIP118" s="364"/>
      <c r="RIQ118" s="364"/>
      <c r="RIR118" s="364"/>
      <c r="RIS118" s="364"/>
      <c r="RIT118" s="364"/>
      <c r="RIU118" s="364"/>
      <c r="RIV118" s="364"/>
      <c r="RIW118" s="364"/>
      <c r="RIX118" s="364"/>
      <c r="RIY118" s="364"/>
      <c r="RIZ118" s="364"/>
      <c r="RJA118" s="364"/>
      <c r="RJB118" s="364"/>
      <c r="RJC118" s="364"/>
      <c r="RJD118" s="364"/>
      <c r="RJE118" s="364"/>
      <c r="RJF118" s="364"/>
      <c r="RJG118" s="364"/>
      <c r="RJH118" s="364"/>
      <c r="RJI118" s="364"/>
      <c r="RJJ118" s="364"/>
      <c r="RJK118" s="364"/>
      <c r="RJL118" s="364"/>
      <c r="RJM118" s="364"/>
      <c r="RJN118" s="364"/>
      <c r="RJO118" s="364"/>
      <c r="RJP118" s="364"/>
      <c r="RJQ118" s="364"/>
      <c r="RJR118" s="364"/>
      <c r="RJS118" s="364"/>
      <c r="RJT118" s="364"/>
      <c r="RJU118" s="364"/>
      <c r="RJV118" s="364"/>
      <c r="RJW118" s="364"/>
      <c r="RJX118" s="364"/>
      <c r="RJY118" s="364"/>
      <c r="RJZ118" s="364"/>
      <c r="RKA118" s="364"/>
      <c r="RKB118" s="364"/>
      <c r="RKC118" s="364"/>
      <c r="RKD118" s="364"/>
      <c r="RKE118" s="364"/>
      <c r="RKF118" s="364"/>
      <c r="RKG118" s="364"/>
      <c r="RKH118" s="364"/>
      <c r="RKI118" s="364"/>
      <c r="RKJ118" s="364"/>
      <c r="RKK118" s="364"/>
      <c r="RKL118" s="364"/>
      <c r="RKM118" s="364"/>
      <c r="RKN118" s="364"/>
      <c r="RKO118" s="364"/>
      <c r="RKP118" s="364"/>
      <c r="RKQ118" s="364"/>
      <c r="RKR118" s="364"/>
      <c r="RKS118" s="364"/>
      <c r="RKT118" s="364"/>
      <c r="RKU118" s="364"/>
      <c r="RKV118" s="364"/>
      <c r="RKW118" s="364"/>
      <c r="RKX118" s="364"/>
      <c r="RKY118" s="364"/>
      <c r="RKZ118" s="364"/>
      <c r="RLA118" s="364"/>
      <c r="RLB118" s="364"/>
      <c r="RLC118" s="364"/>
      <c r="RLD118" s="364"/>
      <c r="RLE118" s="364"/>
      <c r="RLF118" s="364"/>
      <c r="RLG118" s="364"/>
      <c r="RLH118" s="364"/>
      <c r="RLI118" s="364"/>
      <c r="RLJ118" s="364"/>
      <c r="RLK118" s="364"/>
      <c r="RLL118" s="364"/>
      <c r="RLM118" s="364"/>
      <c r="RLN118" s="364"/>
      <c r="RLO118" s="364"/>
      <c r="RLP118" s="364"/>
      <c r="RLQ118" s="364"/>
      <c r="RLR118" s="364"/>
      <c r="RLS118" s="364"/>
      <c r="RLT118" s="364"/>
      <c r="RLU118" s="364"/>
      <c r="RLV118" s="364"/>
      <c r="RLW118" s="364"/>
      <c r="RLX118" s="364"/>
      <c r="RLY118" s="364"/>
      <c r="RLZ118" s="364"/>
      <c r="RMA118" s="364"/>
      <c r="RMB118" s="364"/>
      <c r="RMC118" s="364"/>
      <c r="RMD118" s="364"/>
      <c r="RME118" s="364"/>
      <c r="RMF118" s="364"/>
      <c r="RMG118" s="364"/>
      <c r="RMH118" s="364"/>
      <c r="RMI118" s="364"/>
      <c r="RMJ118" s="364"/>
      <c r="RMK118" s="364"/>
      <c r="RML118" s="364"/>
      <c r="RMM118" s="364"/>
      <c r="RMN118" s="364"/>
      <c r="RMO118" s="364"/>
      <c r="RMP118" s="364"/>
      <c r="RMQ118" s="364"/>
      <c r="RMR118" s="364"/>
      <c r="RMS118" s="364"/>
      <c r="RMT118" s="364"/>
      <c r="RMU118" s="364"/>
      <c r="RMV118" s="364"/>
      <c r="RMW118" s="364"/>
      <c r="RMX118" s="364"/>
      <c r="RMY118" s="364"/>
      <c r="RMZ118" s="364"/>
      <c r="RNA118" s="364"/>
      <c r="RNB118" s="364"/>
      <c r="RNC118" s="364"/>
      <c r="RND118" s="364"/>
      <c r="RNE118" s="364"/>
      <c r="RNF118" s="364"/>
      <c r="RNG118" s="364"/>
      <c r="RNH118" s="364"/>
      <c r="RNI118" s="364"/>
      <c r="RNJ118" s="364"/>
      <c r="RNK118" s="364"/>
      <c r="RNL118" s="364"/>
      <c r="RNM118" s="364"/>
      <c r="RNN118" s="364"/>
      <c r="RNO118" s="364"/>
      <c r="RNP118" s="364"/>
      <c r="RNQ118" s="364"/>
      <c r="RNR118" s="364"/>
      <c r="RNS118" s="364"/>
      <c r="RNT118" s="364"/>
      <c r="RNU118" s="364"/>
      <c r="RNV118" s="364"/>
      <c r="RNW118" s="364"/>
      <c r="RNX118" s="364"/>
      <c r="RNY118" s="364"/>
      <c r="RNZ118" s="364"/>
      <c r="ROA118" s="364"/>
      <c r="ROB118" s="364"/>
      <c r="ROC118" s="364"/>
      <c r="ROD118" s="364"/>
      <c r="ROE118" s="364"/>
      <c r="ROF118" s="364"/>
      <c r="ROG118" s="364"/>
      <c r="ROH118" s="364"/>
      <c r="ROI118" s="364"/>
      <c r="ROJ118" s="364"/>
      <c r="ROK118" s="364"/>
      <c r="ROL118" s="364"/>
      <c r="ROM118" s="364"/>
      <c r="RON118" s="364"/>
      <c r="ROO118" s="364"/>
      <c r="ROP118" s="364"/>
      <c r="ROQ118" s="364"/>
      <c r="ROR118" s="364"/>
      <c r="ROS118" s="364"/>
      <c r="ROT118" s="364"/>
      <c r="ROU118" s="364"/>
      <c r="ROV118" s="364"/>
      <c r="ROW118" s="364"/>
      <c r="ROX118" s="364"/>
      <c r="ROY118" s="364"/>
      <c r="ROZ118" s="364"/>
      <c r="RPA118" s="364"/>
      <c r="RPB118" s="364"/>
      <c r="RPC118" s="364"/>
      <c r="RPD118" s="364"/>
      <c r="RPE118" s="364"/>
      <c r="RPF118" s="364"/>
      <c r="RPG118" s="364"/>
      <c r="RPH118" s="364"/>
      <c r="RPI118" s="364"/>
      <c r="RPJ118" s="364"/>
      <c r="RPK118" s="364"/>
      <c r="RPL118" s="364"/>
      <c r="RPM118" s="364"/>
      <c r="RPN118" s="364"/>
      <c r="RPO118" s="364"/>
      <c r="RPP118" s="364"/>
      <c r="RPQ118" s="364"/>
      <c r="RPR118" s="364"/>
      <c r="RPS118" s="364"/>
      <c r="RPT118" s="364"/>
      <c r="RPU118" s="364"/>
      <c r="RPV118" s="364"/>
      <c r="RPW118" s="364"/>
      <c r="RPX118" s="364"/>
      <c r="RPY118" s="364"/>
      <c r="RPZ118" s="364"/>
      <c r="RQA118" s="364"/>
      <c r="RQB118" s="364"/>
      <c r="RQC118" s="364"/>
      <c r="RQD118" s="364"/>
      <c r="RQE118" s="364"/>
      <c r="RQF118" s="364"/>
      <c r="RQG118" s="364"/>
      <c r="RQH118" s="364"/>
      <c r="RQI118" s="364"/>
      <c r="RQJ118" s="364"/>
      <c r="RQK118" s="364"/>
      <c r="RQL118" s="364"/>
      <c r="RQM118" s="364"/>
      <c r="RQN118" s="364"/>
      <c r="RQO118" s="364"/>
      <c r="RQP118" s="364"/>
      <c r="RQQ118" s="364"/>
      <c r="RQR118" s="364"/>
      <c r="RQS118" s="364"/>
      <c r="RQT118" s="364"/>
      <c r="RQU118" s="364"/>
      <c r="RQV118" s="364"/>
      <c r="RQW118" s="364"/>
      <c r="RQX118" s="364"/>
      <c r="RQY118" s="364"/>
      <c r="RQZ118" s="364"/>
      <c r="RRA118" s="364"/>
      <c r="RRB118" s="364"/>
      <c r="RRC118" s="364"/>
      <c r="RRD118" s="364"/>
      <c r="RRE118" s="364"/>
      <c r="RRF118" s="364"/>
      <c r="RRG118" s="364"/>
      <c r="RRH118" s="364"/>
      <c r="RRI118" s="364"/>
      <c r="RRJ118" s="364"/>
      <c r="RRK118" s="364"/>
      <c r="RRL118" s="364"/>
      <c r="RRM118" s="364"/>
      <c r="RRN118" s="364"/>
      <c r="RRO118" s="364"/>
      <c r="RRP118" s="364"/>
      <c r="RRQ118" s="364"/>
      <c r="RRR118" s="364"/>
      <c r="RRS118" s="364"/>
      <c r="RRT118" s="364"/>
      <c r="RRU118" s="364"/>
      <c r="RRV118" s="364"/>
      <c r="RRW118" s="364"/>
      <c r="RRX118" s="364"/>
      <c r="RRY118" s="364"/>
      <c r="RRZ118" s="364"/>
      <c r="RSA118" s="364"/>
      <c r="RSB118" s="364"/>
      <c r="RSC118" s="364"/>
      <c r="RSD118" s="364"/>
      <c r="RSE118" s="364"/>
      <c r="RSF118" s="364"/>
      <c r="RSG118" s="364"/>
      <c r="RSH118" s="364"/>
      <c r="RSI118" s="364"/>
      <c r="RSJ118" s="364"/>
      <c r="RSK118" s="364"/>
      <c r="RSL118" s="364"/>
      <c r="RSM118" s="364"/>
      <c r="RSN118" s="364"/>
      <c r="RSO118" s="364"/>
      <c r="RSP118" s="364"/>
      <c r="RSQ118" s="364"/>
      <c r="RSR118" s="364"/>
      <c r="RSS118" s="364"/>
      <c r="RST118" s="364"/>
      <c r="RSU118" s="364"/>
      <c r="RSV118" s="364"/>
      <c r="RSW118" s="364"/>
      <c r="RSX118" s="364"/>
      <c r="RSY118" s="364"/>
      <c r="RSZ118" s="364"/>
      <c r="RTA118" s="364"/>
      <c r="RTB118" s="364"/>
      <c r="RTC118" s="364"/>
      <c r="RTD118" s="364"/>
      <c r="RTE118" s="364"/>
      <c r="RTF118" s="364"/>
      <c r="RTG118" s="364"/>
      <c r="RTH118" s="364"/>
      <c r="RTI118" s="364"/>
      <c r="RTJ118" s="364"/>
      <c r="RTK118" s="364"/>
      <c r="RTL118" s="364"/>
      <c r="RTM118" s="364"/>
      <c r="RTN118" s="364"/>
      <c r="RTO118" s="364"/>
      <c r="RTP118" s="364"/>
      <c r="RTQ118" s="364"/>
      <c r="RTR118" s="364"/>
      <c r="RTS118" s="364"/>
      <c r="RTT118" s="364"/>
      <c r="RTU118" s="364"/>
      <c r="RTV118" s="364"/>
      <c r="RTW118" s="364"/>
      <c r="RTX118" s="364"/>
      <c r="RTY118" s="364"/>
      <c r="RTZ118" s="364"/>
      <c r="RUA118" s="364"/>
      <c r="RUB118" s="364"/>
      <c r="RUC118" s="364"/>
      <c r="RUD118" s="364"/>
      <c r="RUE118" s="364"/>
      <c r="RUF118" s="364"/>
      <c r="RUG118" s="364"/>
      <c r="RUH118" s="364"/>
      <c r="RUI118" s="364"/>
      <c r="RUJ118" s="364"/>
      <c r="RUK118" s="364"/>
      <c r="RUL118" s="364"/>
      <c r="RUM118" s="364"/>
      <c r="RUN118" s="364"/>
      <c r="RUO118" s="364"/>
      <c r="RUP118" s="364"/>
      <c r="RUQ118" s="364"/>
      <c r="RUR118" s="364"/>
      <c r="RUS118" s="364"/>
      <c r="RUT118" s="364"/>
      <c r="RUU118" s="364"/>
      <c r="RUV118" s="364"/>
      <c r="RUW118" s="364"/>
      <c r="RUX118" s="364"/>
      <c r="RUY118" s="364"/>
      <c r="RUZ118" s="364"/>
      <c r="RVA118" s="364"/>
      <c r="RVB118" s="364"/>
      <c r="RVC118" s="364"/>
      <c r="RVD118" s="364"/>
      <c r="RVE118" s="364"/>
      <c r="RVF118" s="364"/>
      <c r="RVG118" s="364"/>
      <c r="RVH118" s="364"/>
      <c r="RVI118" s="364"/>
      <c r="RVJ118" s="364"/>
      <c r="RVK118" s="364"/>
      <c r="RVL118" s="364"/>
      <c r="RVM118" s="364"/>
      <c r="RVN118" s="364"/>
      <c r="RVO118" s="364"/>
      <c r="RVP118" s="364"/>
      <c r="RVQ118" s="364"/>
      <c r="RVR118" s="364"/>
      <c r="RVS118" s="364"/>
      <c r="RVT118" s="364"/>
      <c r="RVU118" s="364"/>
      <c r="RVV118" s="364"/>
      <c r="RVW118" s="364"/>
      <c r="RVX118" s="364"/>
      <c r="RVY118" s="364"/>
      <c r="RVZ118" s="364"/>
      <c r="RWA118" s="364"/>
      <c r="RWB118" s="364"/>
      <c r="RWC118" s="364"/>
      <c r="RWD118" s="364"/>
      <c r="RWE118" s="364"/>
      <c r="RWF118" s="364"/>
      <c r="RWG118" s="364"/>
      <c r="RWH118" s="364"/>
      <c r="RWI118" s="364"/>
      <c r="RWJ118" s="364"/>
      <c r="RWK118" s="364"/>
      <c r="RWL118" s="364"/>
      <c r="RWM118" s="364"/>
      <c r="RWN118" s="364"/>
      <c r="RWO118" s="364"/>
      <c r="RWP118" s="364"/>
      <c r="RWQ118" s="364"/>
      <c r="RWR118" s="364"/>
      <c r="RWS118" s="364"/>
      <c r="RWT118" s="364"/>
      <c r="RWU118" s="364"/>
      <c r="RWV118" s="364"/>
      <c r="RWW118" s="364"/>
      <c r="RWX118" s="364"/>
      <c r="RWY118" s="364"/>
      <c r="RWZ118" s="364"/>
      <c r="RXA118" s="364"/>
      <c r="RXB118" s="364"/>
      <c r="RXC118" s="364"/>
      <c r="RXD118" s="364"/>
      <c r="RXE118" s="364"/>
      <c r="RXF118" s="364"/>
      <c r="RXG118" s="364"/>
      <c r="RXH118" s="364"/>
      <c r="RXI118" s="364"/>
      <c r="RXJ118" s="364"/>
      <c r="RXK118" s="364"/>
      <c r="RXL118" s="364"/>
      <c r="RXM118" s="364"/>
      <c r="RXN118" s="364"/>
      <c r="RXO118" s="364"/>
      <c r="RXP118" s="364"/>
      <c r="RXQ118" s="364"/>
      <c r="RXR118" s="364"/>
      <c r="RXS118" s="364"/>
      <c r="RXT118" s="364"/>
      <c r="RXU118" s="364"/>
      <c r="RXV118" s="364"/>
      <c r="RXW118" s="364"/>
      <c r="RXX118" s="364"/>
      <c r="RXY118" s="364"/>
      <c r="RXZ118" s="364"/>
      <c r="RYA118" s="364"/>
      <c r="RYB118" s="364"/>
      <c r="RYC118" s="364"/>
      <c r="RYD118" s="364"/>
      <c r="RYE118" s="364"/>
      <c r="RYF118" s="364"/>
      <c r="RYG118" s="364"/>
      <c r="RYH118" s="364"/>
      <c r="RYI118" s="364"/>
      <c r="RYJ118" s="364"/>
      <c r="RYK118" s="364"/>
      <c r="RYL118" s="364"/>
      <c r="RYM118" s="364"/>
      <c r="RYN118" s="364"/>
      <c r="RYO118" s="364"/>
      <c r="RYP118" s="364"/>
      <c r="RYQ118" s="364"/>
      <c r="RYR118" s="364"/>
      <c r="RYS118" s="364"/>
      <c r="RYT118" s="364"/>
      <c r="RYU118" s="364"/>
      <c r="RYV118" s="364"/>
      <c r="RYW118" s="364"/>
      <c r="RYX118" s="364"/>
      <c r="RYY118" s="364"/>
      <c r="RYZ118" s="364"/>
      <c r="RZA118" s="364"/>
      <c r="RZB118" s="364"/>
      <c r="RZC118" s="364"/>
      <c r="RZD118" s="364"/>
      <c r="RZE118" s="364"/>
      <c r="RZF118" s="364"/>
      <c r="RZG118" s="364"/>
      <c r="RZH118" s="364"/>
      <c r="RZI118" s="364"/>
      <c r="RZJ118" s="364"/>
      <c r="RZK118" s="364"/>
      <c r="RZL118" s="364"/>
      <c r="RZM118" s="364"/>
      <c r="RZN118" s="364"/>
      <c r="RZO118" s="364"/>
      <c r="RZP118" s="364"/>
      <c r="RZQ118" s="364"/>
      <c r="RZR118" s="364"/>
      <c r="RZS118" s="364"/>
      <c r="RZT118" s="364"/>
      <c r="RZU118" s="364"/>
      <c r="RZV118" s="364"/>
      <c r="RZW118" s="364"/>
      <c r="RZX118" s="364"/>
      <c r="RZY118" s="364"/>
      <c r="RZZ118" s="364"/>
      <c r="SAA118" s="364"/>
      <c r="SAB118" s="364"/>
      <c r="SAC118" s="364"/>
      <c r="SAD118" s="364"/>
      <c r="SAE118" s="364"/>
      <c r="SAF118" s="364"/>
      <c r="SAG118" s="364"/>
      <c r="SAH118" s="364"/>
      <c r="SAI118" s="364"/>
      <c r="SAJ118" s="364"/>
      <c r="SAK118" s="364"/>
      <c r="SAL118" s="364"/>
      <c r="SAM118" s="364"/>
      <c r="SAN118" s="364"/>
      <c r="SAO118" s="364"/>
      <c r="SAP118" s="364"/>
      <c r="SAQ118" s="364"/>
      <c r="SAR118" s="364"/>
      <c r="SAS118" s="364"/>
      <c r="SAT118" s="364"/>
      <c r="SAU118" s="364"/>
      <c r="SAV118" s="364"/>
      <c r="SAW118" s="364"/>
      <c r="SAX118" s="364"/>
      <c r="SAY118" s="364"/>
      <c r="SAZ118" s="364"/>
      <c r="SBA118" s="364"/>
      <c r="SBB118" s="364"/>
      <c r="SBC118" s="364"/>
      <c r="SBD118" s="364"/>
      <c r="SBE118" s="364"/>
      <c r="SBF118" s="364"/>
      <c r="SBG118" s="364"/>
      <c r="SBH118" s="364"/>
      <c r="SBI118" s="364"/>
      <c r="SBJ118" s="364"/>
      <c r="SBK118" s="364"/>
      <c r="SBL118" s="364"/>
      <c r="SBM118" s="364"/>
      <c r="SBN118" s="364"/>
      <c r="SBO118" s="364"/>
      <c r="SBP118" s="364"/>
      <c r="SBQ118" s="364"/>
      <c r="SBR118" s="364"/>
      <c r="SBS118" s="364"/>
      <c r="SBT118" s="364"/>
      <c r="SBU118" s="364"/>
      <c r="SBV118" s="364"/>
      <c r="SBW118" s="364"/>
      <c r="SBX118" s="364"/>
      <c r="SBY118" s="364"/>
      <c r="SBZ118" s="364"/>
      <c r="SCA118" s="364"/>
      <c r="SCB118" s="364"/>
      <c r="SCC118" s="364"/>
      <c r="SCD118" s="364"/>
      <c r="SCE118" s="364"/>
      <c r="SCF118" s="364"/>
      <c r="SCG118" s="364"/>
      <c r="SCH118" s="364"/>
      <c r="SCI118" s="364"/>
      <c r="SCJ118" s="364"/>
      <c r="SCK118" s="364"/>
      <c r="SCL118" s="364"/>
      <c r="SCM118" s="364"/>
      <c r="SCN118" s="364"/>
      <c r="SCO118" s="364"/>
      <c r="SCP118" s="364"/>
      <c r="SCQ118" s="364"/>
      <c r="SCR118" s="364"/>
      <c r="SCS118" s="364"/>
      <c r="SCT118" s="364"/>
      <c r="SCU118" s="364"/>
      <c r="SCV118" s="364"/>
      <c r="SCW118" s="364"/>
      <c r="SCX118" s="364"/>
      <c r="SCY118" s="364"/>
      <c r="SCZ118" s="364"/>
      <c r="SDA118" s="364"/>
      <c r="SDB118" s="364"/>
      <c r="SDC118" s="364"/>
      <c r="SDD118" s="364"/>
      <c r="SDE118" s="364"/>
      <c r="SDF118" s="364"/>
      <c r="SDG118" s="364"/>
      <c r="SDH118" s="364"/>
      <c r="SDI118" s="364"/>
      <c r="SDJ118" s="364"/>
      <c r="SDK118" s="364"/>
      <c r="SDL118" s="364"/>
      <c r="SDM118" s="364"/>
      <c r="SDN118" s="364"/>
      <c r="SDO118" s="364"/>
      <c r="SDP118" s="364"/>
      <c r="SDQ118" s="364"/>
      <c r="SDR118" s="364"/>
      <c r="SDS118" s="364"/>
      <c r="SDT118" s="364"/>
      <c r="SDU118" s="364"/>
      <c r="SDV118" s="364"/>
      <c r="SDW118" s="364"/>
      <c r="SDX118" s="364"/>
      <c r="SDY118" s="364"/>
      <c r="SDZ118" s="364"/>
      <c r="SEA118" s="364"/>
      <c r="SEB118" s="364"/>
      <c r="SEC118" s="364"/>
      <c r="SED118" s="364"/>
      <c r="SEE118" s="364"/>
      <c r="SEF118" s="364"/>
      <c r="SEG118" s="364"/>
      <c r="SEH118" s="364"/>
      <c r="SEI118" s="364"/>
      <c r="SEJ118" s="364"/>
      <c r="SEK118" s="364"/>
      <c r="SEL118" s="364"/>
      <c r="SEM118" s="364"/>
      <c r="SEN118" s="364"/>
      <c r="SEO118" s="364"/>
      <c r="SEP118" s="364"/>
      <c r="SEQ118" s="364"/>
      <c r="SER118" s="364"/>
      <c r="SES118" s="364"/>
      <c r="SET118" s="364"/>
      <c r="SEU118" s="364"/>
      <c r="SEV118" s="364"/>
      <c r="SEW118" s="364"/>
      <c r="SEX118" s="364"/>
      <c r="SEY118" s="364"/>
      <c r="SEZ118" s="364"/>
      <c r="SFA118" s="364"/>
      <c r="SFB118" s="364"/>
      <c r="SFC118" s="364"/>
      <c r="SFD118" s="364"/>
      <c r="SFE118" s="364"/>
      <c r="SFF118" s="364"/>
      <c r="SFG118" s="364"/>
      <c r="SFH118" s="364"/>
      <c r="SFI118" s="364"/>
      <c r="SFJ118" s="364"/>
      <c r="SFK118" s="364"/>
      <c r="SFL118" s="364"/>
      <c r="SFM118" s="364"/>
      <c r="SFN118" s="364"/>
      <c r="SFO118" s="364"/>
      <c r="SFP118" s="364"/>
      <c r="SFQ118" s="364"/>
      <c r="SFR118" s="364"/>
      <c r="SFS118" s="364"/>
      <c r="SFT118" s="364"/>
      <c r="SFU118" s="364"/>
      <c r="SFV118" s="364"/>
      <c r="SFW118" s="364"/>
      <c r="SFX118" s="364"/>
      <c r="SFY118" s="364"/>
      <c r="SFZ118" s="364"/>
      <c r="SGA118" s="364"/>
      <c r="SGB118" s="364"/>
      <c r="SGC118" s="364"/>
      <c r="SGD118" s="364"/>
      <c r="SGE118" s="364"/>
      <c r="SGF118" s="364"/>
      <c r="SGG118" s="364"/>
      <c r="SGH118" s="364"/>
      <c r="SGI118" s="364"/>
      <c r="SGJ118" s="364"/>
      <c r="SGK118" s="364"/>
      <c r="SGL118" s="364"/>
      <c r="SGM118" s="364"/>
      <c r="SGN118" s="364"/>
      <c r="SGO118" s="364"/>
      <c r="SGP118" s="364"/>
      <c r="SGQ118" s="364"/>
      <c r="SGR118" s="364"/>
      <c r="SGS118" s="364"/>
      <c r="SGT118" s="364"/>
      <c r="SGU118" s="364"/>
      <c r="SGV118" s="364"/>
      <c r="SGW118" s="364"/>
      <c r="SGX118" s="364"/>
      <c r="SGY118" s="364"/>
      <c r="SGZ118" s="364"/>
      <c r="SHA118" s="364"/>
      <c r="SHB118" s="364"/>
      <c r="SHC118" s="364"/>
      <c r="SHD118" s="364"/>
      <c r="SHE118" s="364"/>
      <c r="SHF118" s="364"/>
      <c r="SHG118" s="364"/>
      <c r="SHH118" s="364"/>
      <c r="SHI118" s="364"/>
      <c r="SHJ118" s="364"/>
      <c r="SHK118" s="364"/>
      <c r="SHL118" s="364"/>
      <c r="SHM118" s="364"/>
      <c r="SHN118" s="364"/>
      <c r="SHO118" s="364"/>
      <c r="SHP118" s="364"/>
      <c r="SHQ118" s="364"/>
      <c r="SHR118" s="364"/>
      <c r="SHS118" s="364"/>
      <c r="SHT118" s="364"/>
      <c r="SHU118" s="364"/>
      <c r="SHV118" s="364"/>
      <c r="SHW118" s="364"/>
      <c r="SHX118" s="364"/>
      <c r="SHY118" s="364"/>
      <c r="SHZ118" s="364"/>
      <c r="SIA118" s="364"/>
      <c r="SIB118" s="364"/>
      <c r="SIC118" s="364"/>
      <c r="SID118" s="364"/>
      <c r="SIE118" s="364"/>
      <c r="SIF118" s="364"/>
      <c r="SIG118" s="364"/>
      <c r="SIH118" s="364"/>
      <c r="SII118" s="364"/>
      <c r="SIJ118" s="364"/>
      <c r="SIK118" s="364"/>
      <c r="SIL118" s="364"/>
      <c r="SIM118" s="364"/>
      <c r="SIN118" s="364"/>
      <c r="SIO118" s="364"/>
      <c r="SIP118" s="364"/>
      <c r="SIQ118" s="364"/>
      <c r="SIR118" s="364"/>
      <c r="SIS118" s="364"/>
      <c r="SIT118" s="364"/>
      <c r="SIU118" s="364"/>
      <c r="SIV118" s="364"/>
      <c r="SIW118" s="364"/>
      <c r="SIX118" s="364"/>
      <c r="SIY118" s="364"/>
      <c r="SIZ118" s="364"/>
      <c r="SJA118" s="364"/>
      <c r="SJB118" s="364"/>
      <c r="SJC118" s="364"/>
      <c r="SJD118" s="364"/>
      <c r="SJE118" s="364"/>
      <c r="SJF118" s="364"/>
      <c r="SJG118" s="364"/>
      <c r="SJH118" s="364"/>
      <c r="SJI118" s="364"/>
      <c r="SJJ118" s="364"/>
      <c r="SJK118" s="364"/>
      <c r="SJL118" s="364"/>
      <c r="SJM118" s="364"/>
      <c r="SJN118" s="364"/>
      <c r="SJO118" s="364"/>
      <c r="SJP118" s="364"/>
      <c r="SJQ118" s="364"/>
      <c r="SJR118" s="364"/>
      <c r="SJS118" s="364"/>
      <c r="SJT118" s="364"/>
      <c r="SJU118" s="364"/>
      <c r="SJV118" s="364"/>
      <c r="SJW118" s="364"/>
      <c r="SJX118" s="364"/>
      <c r="SJY118" s="364"/>
      <c r="SJZ118" s="364"/>
      <c r="SKA118" s="364"/>
      <c r="SKB118" s="364"/>
      <c r="SKC118" s="364"/>
      <c r="SKD118" s="364"/>
      <c r="SKE118" s="364"/>
      <c r="SKF118" s="364"/>
      <c r="SKG118" s="364"/>
      <c r="SKH118" s="364"/>
      <c r="SKI118" s="364"/>
      <c r="SKJ118" s="364"/>
      <c r="SKK118" s="364"/>
      <c r="SKL118" s="364"/>
      <c r="SKM118" s="364"/>
      <c r="SKN118" s="364"/>
      <c r="SKO118" s="364"/>
      <c r="SKP118" s="364"/>
      <c r="SKQ118" s="364"/>
      <c r="SKR118" s="364"/>
      <c r="SKS118" s="364"/>
      <c r="SKT118" s="364"/>
      <c r="SKU118" s="364"/>
      <c r="SKV118" s="364"/>
      <c r="SKW118" s="364"/>
      <c r="SKX118" s="364"/>
      <c r="SKY118" s="364"/>
      <c r="SKZ118" s="364"/>
      <c r="SLA118" s="364"/>
      <c r="SLB118" s="364"/>
      <c r="SLC118" s="364"/>
      <c r="SLD118" s="364"/>
      <c r="SLE118" s="364"/>
      <c r="SLF118" s="364"/>
      <c r="SLG118" s="364"/>
      <c r="SLH118" s="364"/>
      <c r="SLI118" s="364"/>
      <c r="SLJ118" s="364"/>
      <c r="SLK118" s="364"/>
      <c r="SLL118" s="364"/>
      <c r="SLM118" s="364"/>
      <c r="SLN118" s="364"/>
      <c r="SLO118" s="364"/>
      <c r="SLP118" s="364"/>
      <c r="SLQ118" s="364"/>
      <c r="SLR118" s="364"/>
      <c r="SLS118" s="364"/>
      <c r="SLT118" s="364"/>
      <c r="SLU118" s="364"/>
      <c r="SLV118" s="364"/>
      <c r="SLW118" s="364"/>
      <c r="SLX118" s="364"/>
      <c r="SLY118" s="364"/>
      <c r="SLZ118" s="364"/>
      <c r="SMA118" s="364"/>
      <c r="SMB118" s="364"/>
      <c r="SMC118" s="364"/>
      <c r="SMD118" s="364"/>
      <c r="SME118" s="364"/>
      <c r="SMF118" s="364"/>
      <c r="SMG118" s="364"/>
      <c r="SMH118" s="364"/>
      <c r="SMI118" s="364"/>
      <c r="SMJ118" s="364"/>
      <c r="SMK118" s="364"/>
      <c r="SML118" s="364"/>
      <c r="SMM118" s="364"/>
      <c r="SMN118" s="364"/>
      <c r="SMO118" s="364"/>
      <c r="SMP118" s="364"/>
      <c r="SMQ118" s="364"/>
      <c r="SMR118" s="364"/>
      <c r="SMS118" s="364"/>
      <c r="SMT118" s="364"/>
      <c r="SMU118" s="364"/>
      <c r="SMV118" s="364"/>
      <c r="SMW118" s="364"/>
      <c r="SMX118" s="364"/>
      <c r="SMY118" s="364"/>
      <c r="SMZ118" s="364"/>
      <c r="SNA118" s="364"/>
      <c r="SNB118" s="364"/>
      <c r="SNC118" s="364"/>
      <c r="SND118" s="364"/>
      <c r="SNE118" s="364"/>
      <c r="SNF118" s="364"/>
      <c r="SNG118" s="364"/>
      <c r="SNH118" s="364"/>
      <c r="SNI118" s="364"/>
      <c r="SNJ118" s="364"/>
      <c r="SNK118" s="364"/>
      <c r="SNL118" s="364"/>
      <c r="SNM118" s="364"/>
      <c r="SNN118" s="364"/>
      <c r="SNO118" s="364"/>
      <c r="SNP118" s="364"/>
      <c r="SNQ118" s="364"/>
      <c r="SNR118" s="364"/>
      <c r="SNS118" s="364"/>
      <c r="SNT118" s="364"/>
      <c r="SNU118" s="364"/>
      <c r="SNV118" s="364"/>
      <c r="SNW118" s="364"/>
      <c r="SNX118" s="364"/>
      <c r="SNY118" s="364"/>
      <c r="SNZ118" s="364"/>
      <c r="SOA118" s="364"/>
      <c r="SOB118" s="364"/>
      <c r="SOC118" s="364"/>
      <c r="SOD118" s="364"/>
      <c r="SOE118" s="364"/>
      <c r="SOF118" s="364"/>
      <c r="SOG118" s="364"/>
      <c r="SOH118" s="364"/>
      <c r="SOI118" s="364"/>
      <c r="SOJ118" s="364"/>
      <c r="SOK118" s="364"/>
      <c r="SOL118" s="364"/>
      <c r="SOM118" s="364"/>
      <c r="SON118" s="364"/>
      <c r="SOO118" s="364"/>
      <c r="SOP118" s="364"/>
      <c r="SOQ118" s="364"/>
      <c r="SOR118" s="364"/>
      <c r="SOS118" s="364"/>
      <c r="SOT118" s="364"/>
      <c r="SOU118" s="364"/>
      <c r="SOV118" s="364"/>
      <c r="SOW118" s="364"/>
      <c r="SOX118" s="364"/>
      <c r="SOY118" s="364"/>
      <c r="SOZ118" s="364"/>
      <c r="SPA118" s="364"/>
      <c r="SPB118" s="364"/>
      <c r="SPC118" s="364"/>
      <c r="SPD118" s="364"/>
      <c r="SPE118" s="364"/>
      <c r="SPF118" s="364"/>
      <c r="SPG118" s="364"/>
      <c r="SPH118" s="364"/>
      <c r="SPI118" s="364"/>
      <c r="SPJ118" s="364"/>
      <c r="SPK118" s="364"/>
      <c r="SPL118" s="364"/>
      <c r="SPM118" s="364"/>
      <c r="SPN118" s="364"/>
      <c r="SPO118" s="364"/>
      <c r="SPP118" s="364"/>
      <c r="SPQ118" s="364"/>
      <c r="SPR118" s="364"/>
      <c r="SPS118" s="364"/>
      <c r="SPT118" s="364"/>
      <c r="SPU118" s="364"/>
      <c r="SPV118" s="364"/>
      <c r="SPW118" s="364"/>
      <c r="SPX118" s="364"/>
      <c r="SPY118" s="364"/>
      <c r="SPZ118" s="364"/>
      <c r="SQA118" s="364"/>
      <c r="SQB118" s="364"/>
      <c r="SQC118" s="364"/>
      <c r="SQD118" s="364"/>
      <c r="SQE118" s="364"/>
      <c r="SQF118" s="364"/>
      <c r="SQG118" s="364"/>
      <c r="SQH118" s="364"/>
      <c r="SQI118" s="364"/>
      <c r="SQJ118" s="364"/>
      <c r="SQK118" s="364"/>
      <c r="SQL118" s="364"/>
      <c r="SQM118" s="364"/>
      <c r="SQN118" s="364"/>
      <c r="SQO118" s="364"/>
      <c r="SQP118" s="364"/>
      <c r="SQQ118" s="364"/>
      <c r="SQR118" s="364"/>
      <c r="SQS118" s="364"/>
      <c r="SQT118" s="364"/>
      <c r="SQU118" s="364"/>
      <c r="SQV118" s="364"/>
      <c r="SQW118" s="364"/>
      <c r="SQX118" s="364"/>
      <c r="SQY118" s="364"/>
      <c r="SQZ118" s="364"/>
      <c r="SRA118" s="364"/>
      <c r="SRB118" s="364"/>
      <c r="SRC118" s="364"/>
      <c r="SRD118" s="364"/>
      <c r="SRE118" s="364"/>
      <c r="SRF118" s="364"/>
      <c r="SRG118" s="364"/>
      <c r="SRH118" s="364"/>
      <c r="SRI118" s="364"/>
      <c r="SRJ118" s="364"/>
      <c r="SRK118" s="364"/>
      <c r="SRL118" s="364"/>
      <c r="SRM118" s="364"/>
      <c r="SRN118" s="364"/>
      <c r="SRO118" s="364"/>
      <c r="SRP118" s="364"/>
      <c r="SRQ118" s="364"/>
      <c r="SRR118" s="364"/>
      <c r="SRS118" s="364"/>
      <c r="SRT118" s="364"/>
      <c r="SRU118" s="364"/>
      <c r="SRV118" s="364"/>
      <c r="SRW118" s="364"/>
      <c r="SRX118" s="364"/>
      <c r="SRY118" s="364"/>
      <c r="SRZ118" s="364"/>
      <c r="SSA118" s="364"/>
      <c r="SSB118" s="364"/>
      <c r="SSC118" s="364"/>
      <c r="SSD118" s="364"/>
      <c r="SSE118" s="364"/>
      <c r="SSF118" s="364"/>
      <c r="SSG118" s="364"/>
      <c r="SSH118" s="364"/>
      <c r="SSI118" s="364"/>
      <c r="SSJ118" s="364"/>
      <c r="SSK118" s="364"/>
      <c r="SSL118" s="364"/>
      <c r="SSM118" s="364"/>
      <c r="SSN118" s="364"/>
      <c r="SSO118" s="364"/>
      <c r="SSP118" s="364"/>
      <c r="SSQ118" s="364"/>
      <c r="SSR118" s="364"/>
      <c r="SSS118" s="364"/>
      <c r="SST118" s="364"/>
      <c r="SSU118" s="364"/>
      <c r="SSV118" s="364"/>
      <c r="SSW118" s="364"/>
      <c r="SSX118" s="364"/>
      <c r="SSY118" s="364"/>
      <c r="SSZ118" s="364"/>
      <c r="STA118" s="364"/>
      <c r="STB118" s="364"/>
      <c r="STC118" s="364"/>
      <c r="STD118" s="364"/>
      <c r="STE118" s="364"/>
      <c r="STF118" s="364"/>
      <c r="STG118" s="364"/>
      <c r="STH118" s="364"/>
      <c r="STI118" s="364"/>
      <c r="STJ118" s="364"/>
      <c r="STK118" s="364"/>
      <c r="STL118" s="364"/>
      <c r="STM118" s="364"/>
      <c r="STN118" s="364"/>
      <c r="STO118" s="364"/>
      <c r="STP118" s="364"/>
      <c r="STQ118" s="364"/>
      <c r="STR118" s="364"/>
      <c r="STS118" s="364"/>
      <c r="STT118" s="364"/>
      <c r="STU118" s="364"/>
      <c r="STV118" s="364"/>
      <c r="STW118" s="364"/>
      <c r="STX118" s="364"/>
      <c r="STY118" s="364"/>
      <c r="STZ118" s="364"/>
      <c r="SUA118" s="364"/>
      <c r="SUB118" s="364"/>
      <c r="SUC118" s="364"/>
      <c r="SUD118" s="364"/>
      <c r="SUE118" s="364"/>
      <c r="SUF118" s="364"/>
      <c r="SUG118" s="364"/>
      <c r="SUH118" s="364"/>
      <c r="SUI118" s="364"/>
      <c r="SUJ118" s="364"/>
      <c r="SUK118" s="364"/>
      <c r="SUL118" s="364"/>
      <c r="SUM118" s="364"/>
      <c r="SUN118" s="364"/>
      <c r="SUO118" s="364"/>
      <c r="SUP118" s="364"/>
      <c r="SUQ118" s="364"/>
      <c r="SUR118" s="364"/>
      <c r="SUS118" s="364"/>
      <c r="SUT118" s="364"/>
      <c r="SUU118" s="364"/>
      <c r="SUV118" s="364"/>
      <c r="SUW118" s="364"/>
      <c r="SUX118" s="364"/>
      <c r="SUY118" s="364"/>
      <c r="SUZ118" s="364"/>
      <c r="SVA118" s="364"/>
      <c r="SVB118" s="364"/>
      <c r="SVC118" s="364"/>
      <c r="SVD118" s="364"/>
      <c r="SVE118" s="364"/>
      <c r="SVF118" s="364"/>
      <c r="SVG118" s="364"/>
      <c r="SVH118" s="364"/>
      <c r="SVI118" s="364"/>
      <c r="SVJ118" s="364"/>
      <c r="SVK118" s="364"/>
      <c r="SVL118" s="364"/>
      <c r="SVM118" s="364"/>
      <c r="SVN118" s="364"/>
      <c r="SVO118" s="364"/>
      <c r="SVP118" s="364"/>
      <c r="SVQ118" s="364"/>
      <c r="SVR118" s="364"/>
      <c r="SVS118" s="364"/>
      <c r="SVT118" s="364"/>
      <c r="SVU118" s="364"/>
      <c r="SVV118" s="364"/>
      <c r="SVW118" s="364"/>
      <c r="SVX118" s="364"/>
      <c r="SVY118" s="364"/>
      <c r="SVZ118" s="364"/>
      <c r="SWA118" s="364"/>
      <c r="SWB118" s="364"/>
      <c r="SWC118" s="364"/>
      <c r="SWD118" s="364"/>
      <c r="SWE118" s="364"/>
      <c r="SWF118" s="364"/>
      <c r="SWG118" s="364"/>
      <c r="SWH118" s="364"/>
      <c r="SWI118" s="364"/>
      <c r="SWJ118" s="364"/>
      <c r="SWK118" s="364"/>
      <c r="SWL118" s="364"/>
      <c r="SWM118" s="364"/>
      <c r="SWN118" s="364"/>
      <c r="SWO118" s="364"/>
      <c r="SWP118" s="364"/>
      <c r="SWQ118" s="364"/>
      <c r="SWR118" s="364"/>
      <c r="SWS118" s="364"/>
      <c r="SWT118" s="364"/>
      <c r="SWU118" s="364"/>
      <c r="SWV118" s="364"/>
      <c r="SWW118" s="364"/>
      <c r="SWX118" s="364"/>
      <c r="SWY118" s="364"/>
      <c r="SWZ118" s="364"/>
      <c r="SXA118" s="364"/>
      <c r="SXB118" s="364"/>
      <c r="SXC118" s="364"/>
      <c r="SXD118" s="364"/>
      <c r="SXE118" s="364"/>
      <c r="SXF118" s="364"/>
      <c r="SXG118" s="364"/>
      <c r="SXH118" s="364"/>
      <c r="SXI118" s="364"/>
      <c r="SXJ118" s="364"/>
      <c r="SXK118" s="364"/>
      <c r="SXL118" s="364"/>
      <c r="SXM118" s="364"/>
      <c r="SXN118" s="364"/>
      <c r="SXO118" s="364"/>
      <c r="SXP118" s="364"/>
      <c r="SXQ118" s="364"/>
      <c r="SXR118" s="364"/>
      <c r="SXS118" s="364"/>
      <c r="SXT118" s="364"/>
      <c r="SXU118" s="364"/>
      <c r="SXV118" s="364"/>
      <c r="SXW118" s="364"/>
      <c r="SXX118" s="364"/>
      <c r="SXY118" s="364"/>
      <c r="SXZ118" s="364"/>
      <c r="SYA118" s="364"/>
      <c r="SYB118" s="364"/>
      <c r="SYC118" s="364"/>
      <c r="SYD118" s="364"/>
      <c r="SYE118" s="364"/>
      <c r="SYF118" s="364"/>
      <c r="SYG118" s="364"/>
      <c r="SYH118" s="364"/>
      <c r="SYI118" s="364"/>
      <c r="SYJ118" s="364"/>
      <c r="SYK118" s="364"/>
      <c r="SYL118" s="364"/>
      <c r="SYM118" s="364"/>
      <c r="SYN118" s="364"/>
      <c r="SYO118" s="364"/>
      <c r="SYP118" s="364"/>
      <c r="SYQ118" s="364"/>
      <c r="SYR118" s="364"/>
      <c r="SYS118" s="364"/>
      <c r="SYT118" s="364"/>
      <c r="SYU118" s="364"/>
      <c r="SYV118" s="364"/>
      <c r="SYW118" s="364"/>
      <c r="SYX118" s="364"/>
      <c r="SYY118" s="364"/>
      <c r="SYZ118" s="364"/>
      <c r="SZA118" s="364"/>
      <c r="SZB118" s="364"/>
      <c r="SZC118" s="364"/>
      <c r="SZD118" s="364"/>
      <c r="SZE118" s="364"/>
      <c r="SZF118" s="364"/>
      <c r="SZG118" s="364"/>
      <c r="SZH118" s="364"/>
      <c r="SZI118" s="364"/>
      <c r="SZJ118" s="364"/>
      <c r="SZK118" s="364"/>
      <c r="SZL118" s="364"/>
      <c r="SZM118" s="364"/>
      <c r="SZN118" s="364"/>
      <c r="SZO118" s="364"/>
      <c r="SZP118" s="364"/>
      <c r="SZQ118" s="364"/>
      <c r="SZR118" s="364"/>
      <c r="SZS118" s="364"/>
      <c r="SZT118" s="364"/>
      <c r="SZU118" s="364"/>
      <c r="SZV118" s="364"/>
      <c r="SZW118" s="364"/>
      <c r="SZX118" s="364"/>
      <c r="SZY118" s="364"/>
      <c r="SZZ118" s="364"/>
      <c r="TAA118" s="364"/>
      <c r="TAB118" s="364"/>
      <c r="TAC118" s="364"/>
      <c r="TAD118" s="364"/>
      <c r="TAE118" s="364"/>
      <c r="TAF118" s="364"/>
      <c r="TAG118" s="364"/>
      <c r="TAH118" s="364"/>
      <c r="TAI118" s="364"/>
      <c r="TAJ118" s="364"/>
      <c r="TAK118" s="364"/>
      <c r="TAL118" s="364"/>
      <c r="TAM118" s="364"/>
      <c r="TAN118" s="364"/>
      <c r="TAO118" s="364"/>
      <c r="TAP118" s="364"/>
      <c r="TAQ118" s="364"/>
      <c r="TAR118" s="364"/>
      <c r="TAS118" s="364"/>
      <c r="TAT118" s="364"/>
      <c r="TAU118" s="364"/>
      <c r="TAV118" s="364"/>
      <c r="TAW118" s="364"/>
      <c r="TAX118" s="364"/>
      <c r="TAY118" s="364"/>
      <c r="TAZ118" s="364"/>
      <c r="TBA118" s="364"/>
      <c r="TBB118" s="364"/>
      <c r="TBC118" s="364"/>
      <c r="TBD118" s="364"/>
      <c r="TBE118" s="364"/>
      <c r="TBF118" s="364"/>
      <c r="TBG118" s="364"/>
      <c r="TBH118" s="364"/>
      <c r="TBI118" s="364"/>
      <c r="TBJ118" s="364"/>
      <c r="TBK118" s="364"/>
      <c r="TBL118" s="364"/>
      <c r="TBM118" s="364"/>
      <c r="TBN118" s="364"/>
      <c r="TBO118" s="364"/>
      <c r="TBP118" s="364"/>
      <c r="TBQ118" s="364"/>
      <c r="TBR118" s="364"/>
      <c r="TBS118" s="364"/>
      <c r="TBT118" s="364"/>
      <c r="TBU118" s="364"/>
      <c r="TBV118" s="364"/>
      <c r="TBW118" s="364"/>
      <c r="TBX118" s="364"/>
      <c r="TBY118" s="364"/>
      <c r="TBZ118" s="364"/>
      <c r="TCA118" s="364"/>
      <c r="TCB118" s="364"/>
      <c r="TCC118" s="364"/>
      <c r="TCD118" s="364"/>
      <c r="TCE118" s="364"/>
      <c r="TCF118" s="364"/>
      <c r="TCG118" s="364"/>
      <c r="TCH118" s="364"/>
      <c r="TCI118" s="364"/>
      <c r="TCJ118" s="364"/>
      <c r="TCK118" s="364"/>
      <c r="TCL118" s="364"/>
      <c r="TCM118" s="364"/>
      <c r="TCN118" s="364"/>
      <c r="TCO118" s="364"/>
      <c r="TCP118" s="364"/>
      <c r="TCQ118" s="364"/>
      <c r="TCR118" s="364"/>
      <c r="TCS118" s="364"/>
      <c r="TCT118" s="364"/>
      <c r="TCU118" s="364"/>
      <c r="TCV118" s="364"/>
      <c r="TCW118" s="364"/>
      <c r="TCX118" s="364"/>
      <c r="TCY118" s="364"/>
      <c r="TCZ118" s="364"/>
      <c r="TDA118" s="364"/>
      <c r="TDB118" s="364"/>
      <c r="TDC118" s="364"/>
      <c r="TDD118" s="364"/>
      <c r="TDE118" s="364"/>
      <c r="TDF118" s="364"/>
      <c r="TDG118" s="364"/>
      <c r="TDH118" s="364"/>
      <c r="TDI118" s="364"/>
      <c r="TDJ118" s="364"/>
      <c r="TDK118" s="364"/>
      <c r="TDL118" s="364"/>
      <c r="TDM118" s="364"/>
      <c r="TDN118" s="364"/>
      <c r="TDO118" s="364"/>
      <c r="TDP118" s="364"/>
      <c r="TDQ118" s="364"/>
      <c r="TDR118" s="364"/>
      <c r="TDS118" s="364"/>
      <c r="TDT118" s="364"/>
      <c r="TDU118" s="364"/>
      <c r="TDV118" s="364"/>
      <c r="TDW118" s="364"/>
      <c r="TDX118" s="364"/>
      <c r="TDY118" s="364"/>
      <c r="TDZ118" s="364"/>
      <c r="TEA118" s="364"/>
      <c r="TEB118" s="364"/>
      <c r="TEC118" s="364"/>
      <c r="TED118" s="364"/>
      <c r="TEE118" s="364"/>
      <c r="TEF118" s="364"/>
      <c r="TEG118" s="364"/>
      <c r="TEH118" s="364"/>
      <c r="TEI118" s="364"/>
      <c r="TEJ118" s="364"/>
      <c r="TEK118" s="364"/>
      <c r="TEL118" s="364"/>
      <c r="TEM118" s="364"/>
      <c r="TEN118" s="364"/>
      <c r="TEO118" s="364"/>
      <c r="TEP118" s="364"/>
      <c r="TEQ118" s="364"/>
      <c r="TER118" s="364"/>
      <c r="TES118" s="364"/>
      <c r="TET118" s="364"/>
      <c r="TEU118" s="364"/>
      <c r="TEV118" s="364"/>
      <c r="TEW118" s="364"/>
      <c r="TEX118" s="364"/>
      <c r="TEY118" s="364"/>
      <c r="TEZ118" s="364"/>
      <c r="TFA118" s="364"/>
      <c r="TFB118" s="364"/>
      <c r="TFC118" s="364"/>
      <c r="TFD118" s="364"/>
      <c r="TFE118" s="364"/>
      <c r="TFF118" s="364"/>
      <c r="TFG118" s="364"/>
      <c r="TFH118" s="364"/>
      <c r="TFI118" s="364"/>
      <c r="TFJ118" s="364"/>
      <c r="TFK118" s="364"/>
      <c r="TFL118" s="364"/>
      <c r="TFM118" s="364"/>
      <c r="TFN118" s="364"/>
      <c r="TFO118" s="364"/>
      <c r="TFP118" s="364"/>
      <c r="TFQ118" s="364"/>
      <c r="TFR118" s="364"/>
      <c r="TFS118" s="364"/>
      <c r="TFT118" s="364"/>
      <c r="TFU118" s="364"/>
      <c r="TFV118" s="364"/>
      <c r="TFW118" s="364"/>
      <c r="TFX118" s="364"/>
      <c r="TFY118" s="364"/>
      <c r="TFZ118" s="364"/>
      <c r="TGA118" s="364"/>
      <c r="TGB118" s="364"/>
      <c r="TGC118" s="364"/>
      <c r="TGD118" s="364"/>
      <c r="TGE118" s="364"/>
      <c r="TGF118" s="364"/>
      <c r="TGG118" s="364"/>
      <c r="TGH118" s="364"/>
      <c r="TGI118" s="364"/>
      <c r="TGJ118" s="364"/>
      <c r="TGK118" s="364"/>
      <c r="TGL118" s="364"/>
      <c r="TGM118" s="364"/>
      <c r="TGN118" s="364"/>
      <c r="TGO118" s="364"/>
      <c r="TGP118" s="364"/>
      <c r="TGQ118" s="364"/>
      <c r="TGR118" s="364"/>
      <c r="TGS118" s="364"/>
      <c r="TGT118" s="364"/>
      <c r="TGU118" s="364"/>
      <c r="TGV118" s="364"/>
      <c r="TGW118" s="364"/>
      <c r="TGX118" s="364"/>
      <c r="TGY118" s="364"/>
      <c r="TGZ118" s="364"/>
      <c r="THA118" s="364"/>
      <c r="THB118" s="364"/>
      <c r="THC118" s="364"/>
      <c r="THD118" s="364"/>
      <c r="THE118" s="364"/>
      <c r="THF118" s="364"/>
      <c r="THG118" s="364"/>
      <c r="THH118" s="364"/>
      <c r="THI118" s="364"/>
      <c r="THJ118" s="364"/>
      <c r="THK118" s="364"/>
      <c r="THL118" s="364"/>
      <c r="THM118" s="364"/>
      <c r="THN118" s="364"/>
      <c r="THO118" s="364"/>
      <c r="THP118" s="364"/>
      <c r="THQ118" s="364"/>
      <c r="THR118" s="364"/>
      <c r="THS118" s="364"/>
      <c r="THT118" s="364"/>
      <c r="THU118" s="364"/>
      <c r="THV118" s="364"/>
      <c r="THW118" s="364"/>
      <c r="THX118" s="364"/>
      <c r="THY118" s="364"/>
      <c r="THZ118" s="364"/>
      <c r="TIA118" s="364"/>
      <c r="TIB118" s="364"/>
      <c r="TIC118" s="364"/>
      <c r="TID118" s="364"/>
      <c r="TIE118" s="364"/>
      <c r="TIF118" s="364"/>
      <c r="TIG118" s="364"/>
      <c r="TIH118" s="364"/>
      <c r="TII118" s="364"/>
      <c r="TIJ118" s="364"/>
      <c r="TIK118" s="364"/>
      <c r="TIL118" s="364"/>
      <c r="TIM118" s="364"/>
      <c r="TIN118" s="364"/>
      <c r="TIO118" s="364"/>
      <c r="TIP118" s="364"/>
      <c r="TIQ118" s="364"/>
      <c r="TIR118" s="364"/>
      <c r="TIS118" s="364"/>
      <c r="TIT118" s="364"/>
      <c r="TIU118" s="364"/>
      <c r="TIV118" s="364"/>
      <c r="TIW118" s="364"/>
      <c r="TIX118" s="364"/>
      <c r="TIY118" s="364"/>
      <c r="TIZ118" s="364"/>
      <c r="TJA118" s="364"/>
      <c r="TJB118" s="364"/>
      <c r="TJC118" s="364"/>
      <c r="TJD118" s="364"/>
      <c r="TJE118" s="364"/>
      <c r="TJF118" s="364"/>
      <c r="TJG118" s="364"/>
      <c r="TJH118" s="364"/>
      <c r="TJI118" s="364"/>
      <c r="TJJ118" s="364"/>
      <c r="TJK118" s="364"/>
      <c r="TJL118" s="364"/>
      <c r="TJM118" s="364"/>
      <c r="TJN118" s="364"/>
      <c r="TJO118" s="364"/>
      <c r="TJP118" s="364"/>
      <c r="TJQ118" s="364"/>
      <c r="TJR118" s="364"/>
      <c r="TJS118" s="364"/>
      <c r="TJT118" s="364"/>
      <c r="TJU118" s="364"/>
      <c r="TJV118" s="364"/>
      <c r="TJW118" s="364"/>
      <c r="TJX118" s="364"/>
      <c r="TJY118" s="364"/>
      <c r="TJZ118" s="364"/>
      <c r="TKA118" s="364"/>
      <c r="TKB118" s="364"/>
      <c r="TKC118" s="364"/>
      <c r="TKD118" s="364"/>
      <c r="TKE118" s="364"/>
      <c r="TKF118" s="364"/>
      <c r="TKG118" s="364"/>
      <c r="TKH118" s="364"/>
      <c r="TKI118" s="364"/>
      <c r="TKJ118" s="364"/>
      <c r="TKK118" s="364"/>
      <c r="TKL118" s="364"/>
      <c r="TKM118" s="364"/>
      <c r="TKN118" s="364"/>
      <c r="TKO118" s="364"/>
      <c r="TKP118" s="364"/>
      <c r="TKQ118" s="364"/>
      <c r="TKR118" s="364"/>
      <c r="TKS118" s="364"/>
      <c r="TKT118" s="364"/>
      <c r="TKU118" s="364"/>
      <c r="TKV118" s="364"/>
      <c r="TKW118" s="364"/>
      <c r="TKX118" s="364"/>
      <c r="TKY118" s="364"/>
      <c r="TKZ118" s="364"/>
      <c r="TLA118" s="364"/>
      <c r="TLB118" s="364"/>
      <c r="TLC118" s="364"/>
      <c r="TLD118" s="364"/>
      <c r="TLE118" s="364"/>
      <c r="TLF118" s="364"/>
      <c r="TLG118" s="364"/>
      <c r="TLH118" s="364"/>
      <c r="TLI118" s="364"/>
      <c r="TLJ118" s="364"/>
      <c r="TLK118" s="364"/>
      <c r="TLL118" s="364"/>
      <c r="TLM118" s="364"/>
      <c r="TLN118" s="364"/>
      <c r="TLO118" s="364"/>
      <c r="TLP118" s="364"/>
      <c r="TLQ118" s="364"/>
      <c r="TLR118" s="364"/>
      <c r="TLS118" s="364"/>
      <c r="TLT118" s="364"/>
      <c r="TLU118" s="364"/>
      <c r="TLV118" s="364"/>
      <c r="TLW118" s="364"/>
      <c r="TLX118" s="364"/>
      <c r="TLY118" s="364"/>
      <c r="TLZ118" s="364"/>
      <c r="TMA118" s="364"/>
      <c r="TMB118" s="364"/>
      <c r="TMC118" s="364"/>
      <c r="TMD118" s="364"/>
      <c r="TME118" s="364"/>
      <c r="TMF118" s="364"/>
      <c r="TMG118" s="364"/>
      <c r="TMH118" s="364"/>
      <c r="TMI118" s="364"/>
      <c r="TMJ118" s="364"/>
      <c r="TMK118" s="364"/>
      <c r="TML118" s="364"/>
      <c r="TMM118" s="364"/>
      <c r="TMN118" s="364"/>
      <c r="TMO118" s="364"/>
      <c r="TMP118" s="364"/>
      <c r="TMQ118" s="364"/>
      <c r="TMR118" s="364"/>
      <c r="TMS118" s="364"/>
      <c r="TMT118" s="364"/>
      <c r="TMU118" s="364"/>
      <c r="TMV118" s="364"/>
      <c r="TMW118" s="364"/>
      <c r="TMX118" s="364"/>
      <c r="TMY118" s="364"/>
      <c r="TMZ118" s="364"/>
      <c r="TNA118" s="364"/>
      <c r="TNB118" s="364"/>
      <c r="TNC118" s="364"/>
      <c r="TND118" s="364"/>
      <c r="TNE118" s="364"/>
      <c r="TNF118" s="364"/>
      <c r="TNG118" s="364"/>
      <c r="TNH118" s="364"/>
      <c r="TNI118" s="364"/>
      <c r="TNJ118" s="364"/>
      <c r="TNK118" s="364"/>
      <c r="TNL118" s="364"/>
      <c r="TNM118" s="364"/>
      <c r="TNN118" s="364"/>
      <c r="TNO118" s="364"/>
      <c r="TNP118" s="364"/>
      <c r="TNQ118" s="364"/>
      <c r="TNR118" s="364"/>
      <c r="TNS118" s="364"/>
      <c r="TNT118" s="364"/>
      <c r="TNU118" s="364"/>
      <c r="TNV118" s="364"/>
      <c r="TNW118" s="364"/>
      <c r="TNX118" s="364"/>
      <c r="TNY118" s="364"/>
      <c r="TNZ118" s="364"/>
      <c r="TOA118" s="364"/>
      <c r="TOB118" s="364"/>
      <c r="TOC118" s="364"/>
      <c r="TOD118" s="364"/>
      <c r="TOE118" s="364"/>
      <c r="TOF118" s="364"/>
      <c r="TOG118" s="364"/>
      <c r="TOH118" s="364"/>
      <c r="TOI118" s="364"/>
      <c r="TOJ118" s="364"/>
      <c r="TOK118" s="364"/>
      <c r="TOL118" s="364"/>
      <c r="TOM118" s="364"/>
      <c r="TON118" s="364"/>
      <c r="TOO118" s="364"/>
      <c r="TOP118" s="364"/>
      <c r="TOQ118" s="364"/>
      <c r="TOR118" s="364"/>
      <c r="TOS118" s="364"/>
      <c r="TOT118" s="364"/>
      <c r="TOU118" s="364"/>
      <c r="TOV118" s="364"/>
      <c r="TOW118" s="364"/>
      <c r="TOX118" s="364"/>
      <c r="TOY118" s="364"/>
      <c r="TOZ118" s="364"/>
      <c r="TPA118" s="364"/>
      <c r="TPB118" s="364"/>
      <c r="TPC118" s="364"/>
      <c r="TPD118" s="364"/>
      <c r="TPE118" s="364"/>
      <c r="TPF118" s="364"/>
      <c r="TPG118" s="364"/>
      <c r="TPH118" s="364"/>
      <c r="TPI118" s="364"/>
      <c r="TPJ118" s="364"/>
      <c r="TPK118" s="364"/>
      <c r="TPL118" s="364"/>
      <c r="TPM118" s="364"/>
      <c r="TPN118" s="364"/>
      <c r="TPO118" s="364"/>
      <c r="TPP118" s="364"/>
      <c r="TPQ118" s="364"/>
      <c r="TPR118" s="364"/>
      <c r="TPS118" s="364"/>
      <c r="TPT118" s="364"/>
      <c r="TPU118" s="364"/>
      <c r="TPV118" s="364"/>
      <c r="TPW118" s="364"/>
      <c r="TPX118" s="364"/>
      <c r="TPY118" s="364"/>
      <c r="TPZ118" s="364"/>
      <c r="TQA118" s="364"/>
      <c r="TQB118" s="364"/>
      <c r="TQC118" s="364"/>
      <c r="TQD118" s="364"/>
      <c r="TQE118" s="364"/>
      <c r="TQF118" s="364"/>
      <c r="TQG118" s="364"/>
      <c r="TQH118" s="364"/>
      <c r="TQI118" s="364"/>
      <c r="TQJ118" s="364"/>
      <c r="TQK118" s="364"/>
      <c r="TQL118" s="364"/>
      <c r="TQM118" s="364"/>
      <c r="TQN118" s="364"/>
      <c r="TQO118" s="364"/>
      <c r="TQP118" s="364"/>
      <c r="TQQ118" s="364"/>
      <c r="TQR118" s="364"/>
      <c r="TQS118" s="364"/>
      <c r="TQT118" s="364"/>
      <c r="TQU118" s="364"/>
      <c r="TQV118" s="364"/>
      <c r="TQW118" s="364"/>
      <c r="TQX118" s="364"/>
      <c r="TQY118" s="364"/>
      <c r="TQZ118" s="364"/>
      <c r="TRA118" s="364"/>
      <c r="TRB118" s="364"/>
      <c r="TRC118" s="364"/>
      <c r="TRD118" s="364"/>
      <c r="TRE118" s="364"/>
      <c r="TRF118" s="364"/>
      <c r="TRG118" s="364"/>
      <c r="TRH118" s="364"/>
      <c r="TRI118" s="364"/>
      <c r="TRJ118" s="364"/>
      <c r="TRK118" s="364"/>
      <c r="TRL118" s="364"/>
      <c r="TRM118" s="364"/>
      <c r="TRN118" s="364"/>
      <c r="TRO118" s="364"/>
      <c r="TRP118" s="364"/>
      <c r="TRQ118" s="364"/>
      <c r="TRR118" s="364"/>
      <c r="TRS118" s="364"/>
      <c r="TRT118" s="364"/>
      <c r="TRU118" s="364"/>
      <c r="TRV118" s="364"/>
      <c r="TRW118" s="364"/>
      <c r="TRX118" s="364"/>
      <c r="TRY118" s="364"/>
      <c r="TRZ118" s="364"/>
      <c r="TSA118" s="364"/>
      <c r="TSB118" s="364"/>
      <c r="TSC118" s="364"/>
      <c r="TSD118" s="364"/>
      <c r="TSE118" s="364"/>
      <c r="TSF118" s="364"/>
      <c r="TSG118" s="364"/>
      <c r="TSH118" s="364"/>
      <c r="TSI118" s="364"/>
      <c r="TSJ118" s="364"/>
      <c r="TSK118" s="364"/>
      <c r="TSL118" s="364"/>
      <c r="TSM118" s="364"/>
      <c r="TSN118" s="364"/>
      <c r="TSO118" s="364"/>
      <c r="TSP118" s="364"/>
      <c r="TSQ118" s="364"/>
      <c r="TSR118" s="364"/>
      <c r="TSS118" s="364"/>
      <c r="TST118" s="364"/>
      <c r="TSU118" s="364"/>
      <c r="TSV118" s="364"/>
      <c r="TSW118" s="364"/>
      <c r="TSX118" s="364"/>
      <c r="TSY118" s="364"/>
      <c r="TSZ118" s="364"/>
      <c r="TTA118" s="364"/>
      <c r="TTB118" s="364"/>
      <c r="TTC118" s="364"/>
      <c r="TTD118" s="364"/>
      <c r="TTE118" s="364"/>
      <c r="TTF118" s="364"/>
      <c r="TTG118" s="364"/>
      <c r="TTH118" s="364"/>
      <c r="TTI118" s="364"/>
      <c r="TTJ118" s="364"/>
      <c r="TTK118" s="364"/>
      <c r="TTL118" s="364"/>
      <c r="TTM118" s="364"/>
      <c r="TTN118" s="364"/>
      <c r="TTO118" s="364"/>
      <c r="TTP118" s="364"/>
      <c r="TTQ118" s="364"/>
      <c r="TTR118" s="364"/>
      <c r="TTS118" s="364"/>
      <c r="TTT118" s="364"/>
      <c r="TTU118" s="364"/>
      <c r="TTV118" s="364"/>
      <c r="TTW118" s="364"/>
      <c r="TTX118" s="364"/>
      <c r="TTY118" s="364"/>
      <c r="TTZ118" s="364"/>
      <c r="TUA118" s="364"/>
      <c r="TUB118" s="364"/>
      <c r="TUC118" s="364"/>
      <c r="TUD118" s="364"/>
      <c r="TUE118" s="364"/>
      <c r="TUF118" s="364"/>
      <c r="TUG118" s="364"/>
      <c r="TUH118" s="364"/>
      <c r="TUI118" s="364"/>
      <c r="TUJ118" s="364"/>
      <c r="TUK118" s="364"/>
      <c r="TUL118" s="364"/>
      <c r="TUM118" s="364"/>
      <c r="TUN118" s="364"/>
      <c r="TUO118" s="364"/>
      <c r="TUP118" s="364"/>
      <c r="TUQ118" s="364"/>
      <c r="TUR118" s="364"/>
      <c r="TUS118" s="364"/>
      <c r="TUT118" s="364"/>
      <c r="TUU118" s="364"/>
      <c r="TUV118" s="364"/>
      <c r="TUW118" s="364"/>
      <c r="TUX118" s="364"/>
      <c r="TUY118" s="364"/>
      <c r="TUZ118" s="364"/>
      <c r="TVA118" s="364"/>
      <c r="TVB118" s="364"/>
      <c r="TVC118" s="364"/>
      <c r="TVD118" s="364"/>
      <c r="TVE118" s="364"/>
      <c r="TVF118" s="364"/>
      <c r="TVG118" s="364"/>
      <c r="TVH118" s="364"/>
      <c r="TVI118" s="364"/>
      <c r="TVJ118" s="364"/>
      <c r="TVK118" s="364"/>
      <c r="TVL118" s="364"/>
      <c r="TVM118" s="364"/>
      <c r="TVN118" s="364"/>
      <c r="TVO118" s="364"/>
      <c r="TVP118" s="364"/>
      <c r="TVQ118" s="364"/>
      <c r="TVR118" s="364"/>
      <c r="TVS118" s="364"/>
      <c r="TVT118" s="364"/>
      <c r="TVU118" s="364"/>
      <c r="TVV118" s="364"/>
      <c r="TVW118" s="364"/>
      <c r="TVX118" s="364"/>
      <c r="TVY118" s="364"/>
      <c r="TVZ118" s="364"/>
      <c r="TWA118" s="364"/>
      <c r="TWB118" s="364"/>
      <c r="TWC118" s="364"/>
      <c r="TWD118" s="364"/>
      <c r="TWE118" s="364"/>
      <c r="TWF118" s="364"/>
      <c r="TWG118" s="364"/>
      <c r="TWH118" s="364"/>
      <c r="TWI118" s="364"/>
      <c r="TWJ118" s="364"/>
      <c r="TWK118" s="364"/>
      <c r="TWL118" s="364"/>
      <c r="TWM118" s="364"/>
      <c r="TWN118" s="364"/>
      <c r="TWO118" s="364"/>
      <c r="TWP118" s="364"/>
      <c r="TWQ118" s="364"/>
      <c r="TWR118" s="364"/>
      <c r="TWS118" s="364"/>
      <c r="TWT118" s="364"/>
      <c r="TWU118" s="364"/>
      <c r="TWV118" s="364"/>
      <c r="TWW118" s="364"/>
      <c r="TWX118" s="364"/>
      <c r="TWY118" s="364"/>
      <c r="TWZ118" s="364"/>
      <c r="TXA118" s="364"/>
      <c r="TXB118" s="364"/>
      <c r="TXC118" s="364"/>
      <c r="TXD118" s="364"/>
      <c r="TXE118" s="364"/>
      <c r="TXF118" s="364"/>
      <c r="TXG118" s="364"/>
      <c r="TXH118" s="364"/>
      <c r="TXI118" s="364"/>
      <c r="TXJ118" s="364"/>
      <c r="TXK118" s="364"/>
      <c r="TXL118" s="364"/>
      <c r="TXM118" s="364"/>
      <c r="TXN118" s="364"/>
      <c r="TXO118" s="364"/>
      <c r="TXP118" s="364"/>
      <c r="TXQ118" s="364"/>
      <c r="TXR118" s="364"/>
      <c r="TXS118" s="364"/>
      <c r="TXT118" s="364"/>
      <c r="TXU118" s="364"/>
      <c r="TXV118" s="364"/>
      <c r="TXW118" s="364"/>
      <c r="TXX118" s="364"/>
      <c r="TXY118" s="364"/>
      <c r="TXZ118" s="364"/>
      <c r="TYA118" s="364"/>
      <c r="TYB118" s="364"/>
      <c r="TYC118" s="364"/>
      <c r="TYD118" s="364"/>
      <c r="TYE118" s="364"/>
      <c r="TYF118" s="364"/>
      <c r="TYG118" s="364"/>
      <c r="TYH118" s="364"/>
      <c r="TYI118" s="364"/>
      <c r="TYJ118" s="364"/>
      <c r="TYK118" s="364"/>
      <c r="TYL118" s="364"/>
      <c r="TYM118" s="364"/>
      <c r="TYN118" s="364"/>
      <c r="TYO118" s="364"/>
      <c r="TYP118" s="364"/>
      <c r="TYQ118" s="364"/>
      <c r="TYR118" s="364"/>
      <c r="TYS118" s="364"/>
      <c r="TYT118" s="364"/>
      <c r="TYU118" s="364"/>
      <c r="TYV118" s="364"/>
      <c r="TYW118" s="364"/>
      <c r="TYX118" s="364"/>
      <c r="TYY118" s="364"/>
      <c r="TYZ118" s="364"/>
      <c r="TZA118" s="364"/>
      <c r="TZB118" s="364"/>
      <c r="TZC118" s="364"/>
      <c r="TZD118" s="364"/>
      <c r="TZE118" s="364"/>
      <c r="TZF118" s="364"/>
      <c r="TZG118" s="364"/>
      <c r="TZH118" s="364"/>
      <c r="TZI118" s="364"/>
      <c r="TZJ118" s="364"/>
      <c r="TZK118" s="364"/>
      <c r="TZL118" s="364"/>
      <c r="TZM118" s="364"/>
      <c r="TZN118" s="364"/>
      <c r="TZO118" s="364"/>
      <c r="TZP118" s="364"/>
      <c r="TZQ118" s="364"/>
      <c r="TZR118" s="364"/>
      <c r="TZS118" s="364"/>
      <c r="TZT118" s="364"/>
      <c r="TZU118" s="364"/>
      <c r="TZV118" s="364"/>
      <c r="TZW118" s="364"/>
      <c r="TZX118" s="364"/>
      <c r="TZY118" s="364"/>
      <c r="TZZ118" s="364"/>
      <c r="UAA118" s="364"/>
      <c r="UAB118" s="364"/>
      <c r="UAC118" s="364"/>
      <c r="UAD118" s="364"/>
      <c r="UAE118" s="364"/>
      <c r="UAF118" s="364"/>
      <c r="UAG118" s="364"/>
      <c r="UAH118" s="364"/>
      <c r="UAI118" s="364"/>
      <c r="UAJ118" s="364"/>
      <c r="UAK118" s="364"/>
      <c r="UAL118" s="364"/>
      <c r="UAM118" s="364"/>
      <c r="UAN118" s="364"/>
      <c r="UAO118" s="364"/>
      <c r="UAP118" s="364"/>
      <c r="UAQ118" s="364"/>
      <c r="UAR118" s="364"/>
      <c r="UAS118" s="364"/>
      <c r="UAT118" s="364"/>
      <c r="UAU118" s="364"/>
      <c r="UAV118" s="364"/>
      <c r="UAW118" s="364"/>
      <c r="UAX118" s="364"/>
      <c r="UAY118" s="364"/>
      <c r="UAZ118" s="364"/>
      <c r="UBA118" s="364"/>
      <c r="UBB118" s="364"/>
      <c r="UBC118" s="364"/>
      <c r="UBD118" s="364"/>
      <c r="UBE118" s="364"/>
      <c r="UBF118" s="364"/>
      <c r="UBG118" s="364"/>
      <c r="UBH118" s="364"/>
      <c r="UBI118" s="364"/>
      <c r="UBJ118" s="364"/>
      <c r="UBK118" s="364"/>
      <c r="UBL118" s="364"/>
      <c r="UBM118" s="364"/>
      <c r="UBN118" s="364"/>
      <c r="UBO118" s="364"/>
      <c r="UBP118" s="364"/>
      <c r="UBQ118" s="364"/>
      <c r="UBR118" s="364"/>
      <c r="UBS118" s="364"/>
      <c r="UBT118" s="364"/>
      <c r="UBU118" s="364"/>
      <c r="UBV118" s="364"/>
      <c r="UBW118" s="364"/>
      <c r="UBX118" s="364"/>
      <c r="UBY118" s="364"/>
      <c r="UBZ118" s="364"/>
      <c r="UCA118" s="364"/>
      <c r="UCB118" s="364"/>
      <c r="UCC118" s="364"/>
      <c r="UCD118" s="364"/>
      <c r="UCE118" s="364"/>
      <c r="UCF118" s="364"/>
      <c r="UCG118" s="364"/>
      <c r="UCH118" s="364"/>
      <c r="UCI118" s="364"/>
      <c r="UCJ118" s="364"/>
      <c r="UCK118" s="364"/>
      <c r="UCL118" s="364"/>
      <c r="UCM118" s="364"/>
      <c r="UCN118" s="364"/>
      <c r="UCO118" s="364"/>
      <c r="UCP118" s="364"/>
      <c r="UCQ118" s="364"/>
      <c r="UCR118" s="364"/>
      <c r="UCS118" s="364"/>
      <c r="UCT118" s="364"/>
      <c r="UCU118" s="364"/>
      <c r="UCV118" s="364"/>
      <c r="UCW118" s="364"/>
      <c r="UCX118" s="364"/>
      <c r="UCY118" s="364"/>
      <c r="UCZ118" s="364"/>
      <c r="UDA118" s="364"/>
      <c r="UDB118" s="364"/>
      <c r="UDC118" s="364"/>
      <c r="UDD118" s="364"/>
      <c r="UDE118" s="364"/>
      <c r="UDF118" s="364"/>
      <c r="UDG118" s="364"/>
      <c r="UDH118" s="364"/>
      <c r="UDI118" s="364"/>
      <c r="UDJ118" s="364"/>
      <c r="UDK118" s="364"/>
      <c r="UDL118" s="364"/>
      <c r="UDM118" s="364"/>
      <c r="UDN118" s="364"/>
      <c r="UDO118" s="364"/>
      <c r="UDP118" s="364"/>
      <c r="UDQ118" s="364"/>
      <c r="UDR118" s="364"/>
      <c r="UDS118" s="364"/>
      <c r="UDT118" s="364"/>
      <c r="UDU118" s="364"/>
      <c r="UDV118" s="364"/>
      <c r="UDW118" s="364"/>
      <c r="UDX118" s="364"/>
      <c r="UDY118" s="364"/>
      <c r="UDZ118" s="364"/>
      <c r="UEA118" s="364"/>
      <c r="UEB118" s="364"/>
      <c r="UEC118" s="364"/>
      <c r="UED118" s="364"/>
      <c r="UEE118" s="364"/>
      <c r="UEF118" s="364"/>
      <c r="UEG118" s="364"/>
      <c r="UEH118" s="364"/>
      <c r="UEI118" s="364"/>
      <c r="UEJ118" s="364"/>
      <c r="UEK118" s="364"/>
      <c r="UEL118" s="364"/>
      <c r="UEM118" s="364"/>
      <c r="UEN118" s="364"/>
      <c r="UEO118" s="364"/>
      <c r="UEP118" s="364"/>
      <c r="UEQ118" s="364"/>
      <c r="UER118" s="364"/>
      <c r="UES118" s="364"/>
      <c r="UET118" s="364"/>
      <c r="UEU118" s="364"/>
      <c r="UEV118" s="364"/>
      <c r="UEW118" s="364"/>
      <c r="UEX118" s="364"/>
      <c r="UEY118" s="364"/>
      <c r="UEZ118" s="364"/>
      <c r="UFA118" s="364"/>
      <c r="UFB118" s="364"/>
      <c r="UFC118" s="364"/>
      <c r="UFD118" s="364"/>
      <c r="UFE118" s="364"/>
      <c r="UFF118" s="364"/>
      <c r="UFG118" s="364"/>
      <c r="UFH118" s="364"/>
      <c r="UFI118" s="364"/>
      <c r="UFJ118" s="364"/>
      <c r="UFK118" s="364"/>
      <c r="UFL118" s="364"/>
      <c r="UFM118" s="364"/>
      <c r="UFN118" s="364"/>
      <c r="UFO118" s="364"/>
      <c r="UFP118" s="364"/>
      <c r="UFQ118" s="364"/>
      <c r="UFR118" s="364"/>
      <c r="UFS118" s="364"/>
      <c r="UFT118" s="364"/>
      <c r="UFU118" s="364"/>
      <c r="UFV118" s="364"/>
      <c r="UFW118" s="364"/>
      <c r="UFX118" s="364"/>
      <c r="UFY118" s="364"/>
      <c r="UFZ118" s="364"/>
      <c r="UGA118" s="364"/>
      <c r="UGB118" s="364"/>
      <c r="UGC118" s="364"/>
      <c r="UGD118" s="364"/>
      <c r="UGE118" s="364"/>
      <c r="UGF118" s="364"/>
      <c r="UGG118" s="364"/>
      <c r="UGH118" s="364"/>
      <c r="UGI118" s="364"/>
      <c r="UGJ118" s="364"/>
      <c r="UGK118" s="364"/>
      <c r="UGL118" s="364"/>
      <c r="UGM118" s="364"/>
      <c r="UGN118" s="364"/>
      <c r="UGO118" s="364"/>
      <c r="UGP118" s="364"/>
      <c r="UGQ118" s="364"/>
      <c r="UGR118" s="364"/>
      <c r="UGS118" s="364"/>
      <c r="UGT118" s="364"/>
      <c r="UGU118" s="364"/>
      <c r="UGV118" s="364"/>
      <c r="UGW118" s="364"/>
      <c r="UGX118" s="364"/>
      <c r="UGY118" s="364"/>
      <c r="UGZ118" s="364"/>
      <c r="UHA118" s="364"/>
      <c r="UHB118" s="364"/>
      <c r="UHC118" s="364"/>
      <c r="UHD118" s="364"/>
      <c r="UHE118" s="364"/>
      <c r="UHF118" s="364"/>
      <c r="UHG118" s="364"/>
      <c r="UHH118" s="364"/>
      <c r="UHI118" s="364"/>
      <c r="UHJ118" s="364"/>
      <c r="UHK118" s="364"/>
      <c r="UHL118" s="364"/>
      <c r="UHM118" s="364"/>
      <c r="UHN118" s="364"/>
      <c r="UHO118" s="364"/>
      <c r="UHP118" s="364"/>
      <c r="UHQ118" s="364"/>
      <c r="UHR118" s="364"/>
      <c r="UHS118" s="364"/>
      <c r="UHT118" s="364"/>
      <c r="UHU118" s="364"/>
      <c r="UHV118" s="364"/>
      <c r="UHW118" s="364"/>
      <c r="UHX118" s="364"/>
      <c r="UHY118" s="364"/>
      <c r="UHZ118" s="364"/>
      <c r="UIA118" s="364"/>
      <c r="UIB118" s="364"/>
      <c r="UIC118" s="364"/>
      <c r="UID118" s="364"/>
      <c r="UIE118" s="364"/>
      <c r="UIF118" s="364"/>
      <c r="UIG118" s="364"/>
      <c r="UIH118" s="364"/>
      <c r="UII118" s="364"/>
      <c r="UIJ118" s="364"/>
      <c r="UIK118" s="364"/>
      <c r="UIL118" s="364"/>
      <c r="UIM118" s="364"/>
      <c r="UIN118" s="364"/>
      <c r="UIO118" s="364"/>
      <c r="UIP118" s="364"/>
      <c r="UIQ118" s="364"/>
      <c r="UIR118" s="364"/>
      <c r="UIS118" s="364"/>
      <c r="UIT118" s="364"/>
      <c r="UIU118" s="364"/>
      <c r="UIV118" s="364"/>
      <c r="UIW118" s="364"/>
      <c r="UIX118" s="364"/>
      <c r="UIY118" s="364"/>
      <c r="UIZ118" s="364"/>
      <c r="UJA118" s="364"/>
      <c r="UJB118" s="364"/>
      <c r="UJC118" s="364"/>
      <c r="UJD118" s="364"/>
      <c r="UJE118" s="364"/>
      <c r="UJF118" s="364"/>
      <c r="UJG118" s="364"/>
      <c r="UJH118" s="364"/>
      <c r="UJI118" s="364"/>
      <c r="UJJ118" s="364"/>
      <c r="UJK118" s="364"/>
      <c r="UJL118" s="364"/>
      <c r="UJM118" s="364"/>
      <c r="UJN118" s="364"/>
      <c r="UJO118" s="364"/>
      <c r="UJP118" s="364"/>
      <c r="UJQ118" s="364"/>
      <c r="UJR118" s="364"/>
      <c r="UJS118" s="364"/>
      <c r="UJT118" s="364"/>
      <c r="UJU118" s="364"/>
      <c r="UJV118" s="364"/>
      <c r="UJW118" s="364"/>
      <c r="UJX118" s="364"/>
      <c r="UJY118" s="364"/>
      <c r="UJZ118" s="364"/>
      <c r="UKA118" s="364"/>
      <c r="UKB118" s="364"/>
      <c r="UKC118" s="364"/>
      <c r="UKD118" s="364"/>
      <c r="UKE118" s="364"/>
      <c r="UKF118" s="364"/>
      <c r="UKG118" s="364"/>
      <c r="UKH118" s="364"/>
      <c r="UKI118" s="364"/>
      <c r="UKJ118" s="364"/>
      <c r="UKK118" s="364"/>
      <c r="UKL118" s="364"/>
      <c r="UKM118" s="364"/>
      <c r="UKN118" s="364"/>
      <c r="UKO118" s="364"/>
      <c r="UKP118" s="364"/>
      <c r="UKQ118" s="364"/>
      <c r="UKR118" s="364"/>
      <c r="UKS118" s="364"/>
      <c r="UKT118" s="364"/>
      <c r="UKU118" s="364"/>
      <c r="UKV118" s="364"/>
      <c r="UKW118" s="364"/>
      <c r="UKX118" s="364"/>
      <c r="UKY118" s="364"/>
      <c r="UKZ118" s="364"/>
      <c r="ULA118" s="364"/>
      <c r="ULB118" s="364"/>
      <c r="ULC118" s="364"/>
      <c r="ULD118" s="364"/>
      <c r="ULE118" s="364"/>
      <c r="ULF118" s="364"/>
      <c r="ULG118" s="364"/>
      <c r="ULH118" s="364"/>
      <c r="ULI118" s="364"/>
      <c r="ULJ118" s="364"/>
      <c r="ULK118" s="364"/>
      <c r="ULL118" s="364"/>
      <c r="ULM118" s="364"/>
      <c r="ULN118" s="364"/>
      <c r="ULO118" s="364"/>
      <c r="ULP118" s="364"/>
      <c r="ULQ118" s="364"/>
      <c r="ULR118" s="364"/>
      <c r="ULS118" s="364"/>
      <c r="ULT118" s="364"/>
      <c r="ULU118" s="364"/>
      <c r="ULV118" s="364"/>
      <c r="ULW118" s="364"/>
      <c r="ULX118" s="364"/>
      <c r="ULY118" s="364"/>
      <c r="ULZ118" s="364"/>
      <c r="UMA118" s="364"/>
      <c r="UMB118" s="364"/>
      <c r="UMC118" s="364"/>
      <c r="UMD118" s="364"/>
      <c r="UME118" s="364"/>
      <c r="UMF118" s="364"/>
      <c r="UMG118" s="364"/>
      <c r="UMH118" s="364"/>
      <c r="UMI118" s="364"/>
      <c r="UMJ118" s="364"/>
      <c r="UMK118" s="364"/>
      <c r="UML118" s="364"/>
      <c r="UMM118" s="364"/>
      <c r="UMN118" s="364"/>
      <c r="UMO118" s="364"/>
      <c r="UMP118" s="364"/>
      <c r="UMQ118" s="364"/>
      <c r="UMR118" s="364"/>
      <c r="UMS118" s="364"/>
      <c r="UMT118" s="364"/>
      <c r="UMU118" s="364"/>
      <c r="UMV118" s="364"/>
      <c r="UMW118" s="364"/>
      <c r="UMX118" s="364"/>
      <c r="UMY118" s="364"/>
      <c r="UMZ118" s="364"/>
      <c r="UNA118" s="364"/>
      <c r="UNB118" s="364"/>
      <c r="UNC118" s="364"/>
      <c r="UND118" s="364"/>
      <c r="UNE118" s="364"/>
      <c r="UNF118" s="364"/>
      <c r="UNG118" s="364"/>
      <c r="UNH118" s="364"/>
      <c r="UNI118" s="364"/>
      <c r="UNJ118" s="364"/>
      <c r="UNK118" s="364"/>
      <c r="UNL118" s="364"/>
      <c r="UNM118" s="364"/>
      <c r="UNN118" s="364"/>
      <c r="UNO118" s="364"/>
      <c r="UNP118" s="364"/>
      <c r="UNQ118" s="364"/>
      <c r="UNR118" s="364"/>
      <c r="UNS118" s="364"/>
      <c r="UNT118" s="364"/>
      <c r="UNU118" s="364"/>
      <c r="UNV118" s="364"/>
      <c r="UNW118" s="364"/>
      <c r="UNX118" s="364"/>
      <c r="UNY118" s="364"/>
      <c r="UNZ118" s="364"/>
      <c r="UOA118" s="364"/>
      <c r="UOB118" s="364"/>
      <c r="UOC118" s="364"/>
      <c r="UOD118" s="364"/>
      <c r="UOE118" s="364"/>
      <c r="UOF118" s="364"/>
      <c r="UOG118" s="364"/>
      <c r="UOH118" s="364"/>
      <c r="UOI118" s="364"/>
      <c r="UOJ118" s="364"/>
      <c r="UOK118" s="364"/>
      <c r="UOL118" s="364"/>
      <c r="UOM118" s="364"/>
      <c r="UON118" s="364"/>
      <c r="UOO118" s="364"/>
      <c r="UOP118" s="364"/>
      <c r="UOQ118" s="364"/>
      <c r="UOR118" s="364"/>
      <c r="UOS118" s="364"/>
      <c r="UOT118" s="364"/>
      <c r="UOU118" s="364"/>
      <c r="UOV118" s="364"/>
      <c r="UOW118" s="364"/>
      <c r="UOX118" s="364"/>
      <c r="UOY118" s="364"/>
      <c r="UOZ118" s="364"/>
      <c r="UPA118" s="364"/>
      <c r="UPB118" s="364"/>
      <c r="UPC118" s="364"/>
      <c r="UPD118" s="364"/>
      <c r="UPE118" s="364"/>
      <c r="UPF118" s="364"/>
      <c r="UPG118" s="364"/>
      <c r="UPH118" s="364"/>
      <c r="UPI118" s="364"/>
      <c r="UPJ118" s="364"/>
      <c r="UPK118" s="364"/>
      <c r="UPL118" s="364"/>
      <c r="UPM118" s="364"/>
      <c r="UPN118" s="364"/>
      <c r="UPO118" s="364"/>
      <c r="UPP118" s="364"/>
      <c r="UPQ118" s="364"/>
      <c r="UPR118" s="364"/>
      <c r="UPS118" s="364"/>
      <c r="UPT118" s="364"/>
      <c r="UPU118" s="364"/>
      <c r="UPV118" s="364"/>
      <c r="UPW118" s="364"/>
      <c r="UPX118" s="364"/>
      <c r="UPY118" s="364"/>
      <c r="UPZ118" s="364"/>
      <c r="UQA118" s="364"/>
      <c r="UQB118" s="364"/>
      <c r="UQC118" s="364"/>
      <c r="UQD118" s="364"/>
      <c r="UQE118" s="364"/>
      <c r="UQF118" s="364"/>
      <c r="UQG118" s="364"/>
      <c r="UQH118" s="364"/>
      <c r="UQI118" s="364"/>
      <c r="UQJ118" s="364"/>
      <c r="UQK118" s="364"/>
      <c r="UQL118" s="364"/>
      <c r="UQM118" s="364"/>
      <c r="UQN118" s="364"/>
      <c r="UQO118" s="364"/>
      <c r="UQP118" s="364"/>
      <c r="UQQ118" s="364"/>
      <c r="UQR118" s="364"/>
      <c r="UQS118" s="364"/>
      <c r="UQT118" s="364"/>
      <c r="UQU118" s="364"/>
      <c r="UQV118" s="364"/>
      <c r="UQW118" s="364"/>
      <c r="UQX118" s="364"/>
      <c r="UQY118" s="364"/>
      <c r="UQZ118" s="364"/>
      <c r="URA118" s="364"/>
      <c r="URB118" s="364"/>
      <c r="URC118" s="364"/>
      <c r="URD118" s="364"/>
      <c r="URE118" s="364"/>
      <c r="URF118" s="364"/>
      <c r="URG118" s="364"/>
      <c r="URH118" s="364"/>
      <c r="URI118" s="364"/>
      <c r="URJ118" s="364"/>
      <c r="URK118" s="364"/>
      <c r="URL118" s="364"/>
      <c r="URM118" s="364"/>
      <c r="URN118" s="364"/>
      <c r="URO118" s="364"/>
      <c r="URP118" s="364"/>
      <c r="URQ118" s="364"/>
      <c r="URR118" s="364"/>
      <c r="URS118" s="364"/>
      <c r="URT118" s="364"/>
      <c r="URU118" s="364"/>
      <c r="URV118" s="364"/>
      <c r="URW118" s="364"/>
      <c r="URX118" s="364"/>
      <c r="URY118" s="364"/>
      <c r="URZ118" s="364"/>
      <c r="USA118" s="364"/>
      <c r="USB118" s="364"/>
      <c r="USC118" s="364"/>
      <c r="USD118" s="364"/>
      <c r="USE118" s="364"/>
      <c r="USF118" s="364"/>
      <c r="USG118" s="364"/>
      <c r="USH118" s="364"/>
      <c r="USI118" s="364"/>
      <c r="USJ118" s="364"/>
      <c r="USK118" s="364"/>
      <c r="USL118" s="364"/>
      <c r="USM118" s="364"/>
      <c r="USN118" s="364"/>
      <c r="USO118" s="364"/>
      <c r="USP118" s="364"/>
      <c r="USQ118" s="364"/>
      <c r="USR118" s="364"/>
      <c r="USS118" s="364"/>
      <c r="UST118" s="364"/>
      <c r="USU118" s="364"/>
      <c r="USV118" s="364"/>
      <c r="USW118" s="364"/>
      <c r="USX118" s="364"/>
      <c r="USY118" s="364"/>
      <c r="USZ118" s="364"/>
      <c r="UTA118" s="364"/>
      <c r="UTB118" s="364"/>
      <c r="UTC118" s="364"/>
      <c r="UTD118" s="364"/>
      <c r="UTE118" s="364"/>
      <c r="UTF118" s="364"/>
      <c r="UTG118" s="364"/>
      <c r="UTH118" s="364"/>
      <c r="UTI118" s="364"/>
      <c r="UTJ118" s="364"/>
      <c r="UTK118" s="364"/>
      <c r="UTL118" s="364"/>
      <c r="UTM118" s="364"/>
      <c r="UTN118" s="364"/>
      <c r="UTO118" s="364"/>
      <c r="UTP118" s="364"/>
      <c r="UTQ118" s="364"/>
      <c r="UTR118" s="364"/>
      <c r="UTS118" s="364"/>
      <c r="UTT118" s="364"/>
      <c r="UTU118" s="364"/>
      <c r="UTV118" s="364"/>
      <c r="UTW118" s="364"/>
      <c r="UTX118" s="364"/>
      <c r="UTY118" s="364"/>
      <c r="UTZ118" s="364"/>
      <c r="UUA118" s="364"/>
      <c r="UUB118" s="364"/>
      <c r="UUC118" s="364"/>
      <c r="UUD118" s="364"/>
      <c r="UUE118" s="364"/>
      <c r="UUF118" s="364"/>
      <c r="UUG118" s="364"/>
      <c r="UUH118" s="364"/>
      <c r="UUI118" s="364"/>
      <c r="UUJ118" s="364"/>
      <c r="UUK118" s="364"/>
      <c r="UUL118" s="364"/>
      <c r="UUM118" s="364"/>
      <c r="UUN118" s="364"/>
      <c r="UUO118" s="364"/>
      <c r="UUP118" s="364"/>
      <c r="UUQ118" s="364"/>
      <c r="UUR118" s="364"/>
      <c r="UUS118" s="364"/>
      <c r="UUT118" s="364"/>
      <c r="UUU118" s="364"/>
      <c r="UUV118" s="364"/>
      <c r="UUW118" s="364"/>
      <c r="UUX118" s="364"/>
      <c r="UUY118" s="364"/>
      <c r="UUZ118" s="364"/>
      <c r="UVA118" s="364"/>
      <c r="UVB118" s="364"/>
      <c r="UVC118" s="364"/>
      <c r="UVD118" s="364"/>
      <c r="UVE118" s="364"/>
      <c r="UVF118" s="364"/>
      <c r="UVG118" s="364"/>
      <c r="UVH118" s="364"/>
      <c r="UVI118" s="364"/>
      <c r="UVJ118" s="364"/>
      <c r="UVK118" s="364"/>
      <c r="UVL118" s="364"/>
      <c r="UVM118" s="364"/>
      <c r="UVN118" s="364"/>
      <c r="UVO118" s="364"/>
      <c r="UVP118" s="364"/>
      <c r="UVQ118" s="364"/>
      <c r="UVR118" s="364"/>
      <c r="UVS118" s="364"/>
      <c r="UVT118" s="364"/>
      <c r="UVU118" s="364"/>
      <c r="UVV118" s="364"/>
      <c r="UVW118" s="364"/>
      <c r="UVX118" s="364"/>
      <c r="UVY118" s="364"/>
      <c r="UVZ118" s="364"/>
      <c r="UWA118" s="364"/>
      <c r="UWB118" s="364"/>
      <c r="UWC118" s="364"/>
      <c r="UWD118" s="364"/>
      <c r="UWE118" s="364"/>
      <c r="UWF118" s="364"/>
      <c r="UWG118" s="364"/>
      <c r="UWH118" s="364"/>
      <c r="UWI118" s="364"/>
      <c r="UWJ118" s="364"/>
      <c r="UWK118" s="364"/>
      <c r="UWL118" s="364"/>
      <c r="UWM118" s="364"/>
      <c r="UWN118" s="364"/>
      <c r="UWO118" s="364"/>
      <c r="UWP118" s="364"/>
      <c r="UWQ118" s="364"/>
      <c r="UWR118" s="364"/>
      <c r="UWS118" s="364"/>
      <c r="UWT118" s="364"/>
      <c r="UWU118" s="364"/>
      <c r="UWV118" s="364"/>
      <c r="UWW118" s="364"/>
      <c r="UWX118" s="364"/>
      <c r="UWY118" s="364"/>
      <c r="UWZ118" s="364"/>
      <c r="UXA118" s="364"/>
      <c r="UXB118" s="364"/>
      <c r="UXC118" s="364"/>
      <c r="UXD118" s="364"/>
      <c r="UXE118" s="364"/>
      <c r="UXF118" s="364"/>
      <c r="UXG118" s="364"/>
      <c r="UXH118" s="364"/>
      <c r="UXI118" s="364"/>
      <c r="UXJ118" s="364"/>
      <c r="UXK118" s="364"/>
      <c r="UXL118" s="364"/>
      <c r="UXM118" s="364"/>
      <c r="UXN118" s="364"/>
      <c r="UXO118" s="364"/>
      <c r="UXP118" s="364"/>
      <c r="UXQ118" s="364"/>
      <c r="UXR118" s="364"/>
      <c r="UXS118" s="364"/>
      <c r="UXT118" s="364"/>
      <c r="UXU118" s="364"/>
      <c r="UXV118" s="364"/>
      <c r="UXW118" s="364"/>
      <c r="UXX118" s="364"/>
      <c r="UXY118" s="364"/>
      <c r="UXZ118" s="364"/>
      <c r="UYA118" s="364"/>
      <c r="UYB118" s="364"/>
      <c r="UYC118" s="364"/>
      <c r="UYD118" s="364"/>
      <c r="UYE118" s="364"/>
      <c r="UYF118" s="364"/>
      <c r="UYG118" s="364"/>
      <c r="UYH118" s="364"/>
      <c r="UYI118" s="364"/>
      <c r="UYJ118" s="364"/>
      <c r="UYK118" s="364"/>
      <c r="UYL118" s="364"/>
      <c r="UYM118" s="364"/>
      <c r="UYN118" s="364"/>
      <c r="UYO118" s="364"/>
      <c r="UYP118" s="364"/>
      <c r="UYQ118" s="364"/>
      <c r="UYR118" s="364"/>
      <c r="UYS118" s="364"/>
      <c r="UYT118" s="364"/>
      <c r="UYU118" s="364"/>
      <c r="UYV118" s="364"/>
      <c r="UYW118" s="364"/>
      <c r="UYX118" s="364"/>
      <c r="UYY118" s="364"/>
      <c r="UYZ118" s="364"/>
      <c r="UZA118" s="364"/>
      <c r="UZB118" s="364"/>
      <c r="UZC118" s="364"/>
      <c r="UZD118" s="364"/>
      <c r="UZE118" s="364"/>
      <c r="UZF118" s="364"/>
      <c r="UZG118" s="364"/>
      <c r="UZH118" s="364"/>
      <c r="UZI118" s="364"/>
      <c r="UZJ118" s="364"/>
      <c r="UZK118" s="364"/>
      <c r="UZL118" s="364"/>
      <c r="UZM118" s="364"/>
      <c r="UZN118" s="364"/>
      <c r="UZO118" s="364"/>
      <c r="UZP118" s="364"/>
      <c r="UZQ118" s="364"/>
      <c r="UZR118" s="364"/>
      <c r="UZS118" s="364"/>
      <c r="UZT118" s="364"/>
      <c r="UZU118" s="364"/>
      <c r="UZV118" s="364"/>
      <c r="UZW118" s="364"/>
      <c r="UZX118" s="364"/>
      <c r="UZY118" s="364"/>
      <c r="UZZ118" s="364"/>
      <c r="VAA118" s="364"/>
      <c r="VAB118" s="364"/>
      <c r="VAC118" s="364"/>
      <c r="VAD118" s="364"/>
      <c r="VAE118" s="364"/>
      <c r="VAF118" s="364"/>
      <c r="VAG118" s="364"/>
      <c r="VAH118" s="364"/>
      <c r="VAI118" s="364"/>
      <c r="VAJ118" s="364"/>
      <c r="VAK118" s="364"/>
      <c r="VAL118" s="364"/>
      <c r="VAM118" s="364"/>
      <c r="VAN118" s="364"/>
      <c r="VAO118" s="364"/>
      <c r="VAP118" s="364"/>
      <c r="VAQ118" s="364"/>
      <c r="VAR118" s="364"/>
      <c r="VAS118" s="364"/>
      <c r="VAT118" s="364"/>
      <c r="VAU118" s="364"/>
      <c r="VAV118" s="364"/>
      <c r="VAW118" s="364"/>
      <c r="VAX118" s="364"/>
      <c r="VAY118" s="364"/>
      <c r="VAZ118" s="364"/>
      <c r="VBA118" s="364"/>
      <c r="VBB118" s="364"/>
      <c r="VBC118" s="364"/>
      <c r="VBD118" s="364"/>
      <c r="VBE118" s="364"/>
      <c r="VBF118" s="364"/>
      <c r="VBG118" s="364"/>
      <c r="VBH118" s="364"/>
      <c r="VBI118" s="364"/>
      <c r="VBJ118" s="364"/>
      <c r="VBK118" s="364"/>
      <c r="VBL118" s="364"/>
      <c r="VBM118" s="364"/>
      <c r="VBN118" s="364"/>
      <c r="VBO118" s="364"/>
      <c r="VBP118" s="364"/>
      <c r="VBQ118" s="364"/>
      <c r="VBR118" s="364"/>
      <c r="VBS118" s="364"/>
      <c r="VBT118" s="364"/>
      <c r="VBU118" s="364"/>
      <c r="VBV118" s="364"/>
      <c r="VBW118" s="364"/>
      <c r="VBX118" s="364"/>
      <c r="VBY118" s="364"/>
      <c r="VBZ118" s="364"/>
      <c r="VCA118" s="364"/>
      <c r="VCB118" s="364"/>
      <c r="VCC118" s="364"/>
      <c r="VCD118" s="364"/>
      <c r="VCE118" s="364"/>
      <c r="VCF118" s="364"/>
      <c r="VCG118" s="364"/>
      <c r="VCH118" s="364"/>
      <c r="VCI118" s="364"/>
      <c r="VCJ118" s="364"/>
      <c r="VCK118" s="364"/>
      <c r="VCL118" s="364"/>
      <c r="VCM118" s="364"/>
      <c r="VCN118" s="364"/>
      <c r="VCO118" s="364"/>
      <c r="VCP118" s="364"/>
      <c r="VCQ118" s="364"/>
      <c r="VCR118" s="364"/>
      <c r="VCS118" s="364"/>
      <c r="VCT118" s="364"/>
      <c r="VCU118" s="364"/>
      <c r="VCV118" s="364"/>
      <c r="VCW118" s="364"/>
      <c r="VCX118" s="364"/>
      <c r="VCY118" s="364"/>
      <c r="VCZ118" s="364"/>
      <c r="VDA118" s="364"/>
      <c r="VDB118" s="364"/>
      <c r="VDC118" s="364"/>
      <c r="VDD118" s="364"/>
      <c r="VDE118" s="364"/>
      <c r="VDF118" s="364"/>
      <c r="VDG118" s="364"/>
      <c r="VDH118" s="364"/>
      <c r="VDI118" s="364"/>
      <c r="VDJ118" s="364"/>
      <c r="VDK118" s="364"/>
      <c r="VDL118" s="364"/>
      <c r="VDM118" s="364"/>
      <c r="VDN118" s="364"/>
      <c r="VDO118" s="364"/>
      <c r="VDP118" s="364"/>
      <c r="VDQ118" s="364"/>
      <c r="VDR118" s="364"/>
      <c r="VDS118" s="364"/>
      <c r="VDT118" s="364"/>
      <c r="VDU118" s="364"/>
      <c r="VDV118" s="364"/>
      <c r="VDW118" s="364"/>
      <c r="VDX118" s="364"/>
      <c r="VDY118" s="364"/>
      <c r="VDZ118" s="364"/>
      <c r="VEA118" s="364"/>
      <c r="VEB118" s="364"/>
      <c r="VEC118" s="364"/>
      <c r="VED118" s="364"/>
      <c r="VEE118" s="364"/>
      <c r="VEF118" s="364"/>
      <c r="VEG118" s="364"/>
      <c r="VEH118" s="364"/>
      <c r="VEI118" s="364"/>
      <c r="VEJ118" s="364"/>
      <c r="VEK118" s="364"/>
      <c r="VEL118" s="364"/>
      <c r="VEM118" s="364"/>
      <c r="VEN118" s="364"/>
      <c r="VEO118" s="364"/>
      <c r="VEP118" s="364"/>
      <c r="VEQ118" s="364"/>
      <c r="VER118" s="364"/>
      <c r="VES118" s="364"/>
      <c r="VET118" s="364"/>
      <c r="VEU118" s="364"/>
      <c r="VEV118" s="364"/>
      <c r="VEW118" s="364"/>
      <c r="VEX118" s="364"/>
      <c r="VEY118" s="364"/>
      <c r="VEZ118" s="364"/>
      <c r="VFA118" s="364"/>
      <c r="VFB118" s="364"/>
      <c r="VFC118" s="364"/>
      <c r="VFD118" s="364"/>
      <c r="VFE118" s="364"/>
      <c r="VFF118" s="364"/>
      <c r="VFG118" s="364"/>
      <c r="VFH118" s="364"/>
      <c r="VFI118" s="364"/>
      <c r="VFJ118" s="364"/>
      <c r="VFK118" s="364"/>
      <c r="VFL118" s="364"/>
      <c r="VFM118" s="364"/>
      <c r="VFN118" s="364"/>
      <c r="VFO118" s="364"/>
      <c r="VFP118" s="364"/>
      <c r="VFQ118" s="364"/>
      <c r="VFR118" s="364"/>
      <c r="VFS118" s="364"/>
      <c r="VFT118" s="364"/>
      <c r="VFU118" s="364"/>
      <c r="VFV118" s="364"/>
      <c r="VFW118" s="364"/>
      <c r="VFX118" s="364"/>
      <c r="VFY118" s="364"/>
      <c r="VFZ118" s="364"/>
      <c r="VGA118" s="364"/>
      <c r="VGB118" s="364"/>
      <c r="VGC118" s="364"/>
      <c r="VGD118" s="364"/>
      <c r="VGE118" s="364"/>
      <c r="VGF118" s="364"/>
      <c r="VGG118" s="364"/>
      <c r="VGH118" s="364"/>
      <c r="VGI118" s="364"/>
      <c r="VGJ118" s="364"/>
      <c r="VGK118" s="364"/>
      <c r="VGL118" s="364"/>
      <c r="VGM118" s="364"/>
      <c r="VGN118" s="364"/>
      <c r="VGO118" s="364"/>
      <c r="VGP118" s="364"/>
      <c r="VGQ118" s="364"/>
      <c r="VGR118" s="364"/>
      <c r="VGS118" s="364"/>
      <c r="VGT118" s="364"/>
      <c r="VGU118" s="364"/>
      <c r="VGV118" s="364"/>
      <c r="VGW118" s="364"/>
      <c r="VGX118" s="364"/>
      <c r="VGY118" s="364"/>
      <c r="VGZ118" s="364"/>
      <c r="VHA118" s="364"/>
      <c r="VHB118" s="364"/>
      <c r="VHC118" s="364"/>
      <c r="VHD118" s="364"/>
      <c r="VHE118" s="364"/>
      <c r="VHF118" s="364"/>
      <c r="VHG118" s="364"/>
      <c r="VHH118" s="364"/>
      <c r="VHI118" s="364"/>
      <c r="VHJ118" s="364"/>
      <c r="VHK118" s="364"/>
      <c r="VHL118" s="364"/>
      <c r="VHM118" s="364"/>
      <c r="VHN118" s="364"/>
      <c r="VHO118" s="364"/>
      <c r="VHP118" s="364"/>
      <c r="VHQ118" s="364"/>
      <c r="VHR118" s="364"/>
      <c r="VHS118" s="364"/>
      <c r="VHT118" s="364"/>
      <c r="VHU118" s="364"/>
      <c r="VHV118" s="364"/>
      <c r="VHW118" s="364"/>
      <c r="VHX118" s="364"/>
      <c r="VHY118" s="364"/>
      <c r="VHZ118" s="364"/>
      <c r="VIA118" s="364"/>
      <c r="VIB118" s="364"/>
      <c r="VIC118" s="364"/>
      <c r="VID118" s="364"/>
      <c r="VIE118" s="364"/>
      <c r="VIF118" s="364"/>
      <c r="VIG118" s="364"/>
      <c r="VIH118" s="364"/>
      <c r="VII118" s="364"/>
      <c r="VIJ118" s="364"/>
      <c r="VIK118" s="364"/>
      <c r="VIL118" s="364"/>
      <c r="VIM118" s="364"/>
      <c r="VIN118" s="364"/>
      <c r="VIO118" s="364"/>
      <c r="VIP118" s="364"/>
      <c r="VIQ118" s="364"/>
      <c r="VIR118" s="364"/>
      <c r="VIS118" s="364"/>
      <c r="VIT118" s="364"/>
      <c r="VIU118" s="364"/>
      <c r="VIV118" s="364"/>
      <c r="VIW118" s="364"/>
      <c r="VIX118" s="364"/>
      <c r="VIY118" s="364"/>
      <c r="VIZ118" s="364"/>
      <c r="VJA118" s="364"/>
      <c r="VJB118" s="364"/>
      <c r="VJC118" s="364"/>
      <c r="VJD118" s="364"/>
      <c r="VJE118" s="364"/>
      <c r="VJF118" s="364"/>
      <c r="VJG118" s="364"/>
      <c r="VJH118" s="364"/>
      <c r="VJI118" s="364"/>
      <c r="VJJ118" s="364"/>
      <c r="VJK118" s="364"/>
      <c r="VJL118" s="364"/>
      <c r="VJM118" s="364"/>
      <c r="VJN118" s="364"/>
      <c r="VJO118" s="364"/>
      <c r="VJP118" s="364"/>
      <c r="VJQ118" s="364"/>
      <c r="VJR118" s="364"/>
      <c r="VJS118" s="364"/>
      <c r="VJT118" s="364"/>
      <c r="VJU118" s="364"/>
      <c r="VJV118" s="364"/>
      <c r="VJW118" s="364"/>
      <c r="VJX118" s="364"/>
      <c r="VJY118" s="364"/>
      <c r="VJZ118" s="364"/>
      <c r="VKA118" s="364"/>
      <c r="VKB118" s="364"/>
      <c r="VKC118" s="364"/>
      <c r="VKD118" s="364"/>
      <c r="VKE118" s="364"/>
      <c r="VKF118" s="364"/>
      <c r="VKG118" s="364"/>
      <c r="VKH118" s="364"/>
      <c r="VKI118" s="364"/>
      <c r="VKJ118" s="364"/>
      <c r="VKK118" s="364"/>
      <c r="VKL118" s="364"/>
      <c r="VKM118" s="364"/>
      <c r="VKN118" s="364"/>
      <c r="VKO118" s="364"/>
      <c r="VKP118" s="364"/>
      <c r="VKQ118" s="364"/>
      <c r="VKR118" s="364"/>
      <c r="VKS118" s="364"/>
      <c r="VKT118" s="364"/>
      <c r="VKU118" s="364"/>
      <c r="VKV118" s="364"/>
      <c r="VKW118" s="364"/>
      <c r="VKX118" s="364"/>
      <c r="VKY118" s="364"/>
      <c r="VKZ118" s="364"/>
      <c r="VLA118" s="364"/>
      <c r="VLB118" s="364"/>
      <c r="VLC118" s="364"/>
      <c r="VLD118" s="364"/>
      <c r="VLE118" s="364"/>
      <c r="VLF118" s="364"/>
      <c r="VLG118" s="364"/>
      <c r="VLH118" s="364"/>
      <c r="VLI118" s="364"/>
      <c r="VLJ118" s="364"/>
      <c r="VLK118" s="364"/>
      <c r="VLL118" s="364"/>
      <c r="VLM118" s="364"/>
      <c r="VLN118" s="364"/>
      <c r="VLO118" s="364"/>
      <c r="VLP118" s="364"/>
      <c r="VLQ118" s="364"/>
      <c r="VLR118" s="364"/>
      <c r="VLS118" s="364"/>
      <c r="VLT118" s="364"/>
      <c r="VLU118" s="364"/>
      <c r="VLV118" s="364"/>
      <c r="VLW118" s="364"/>
      <c r="VLX118" s="364"/>
      <c r="VLY118" s="364"/>
      <c r="VLZ118" s="364"/>
      <c r="VMA118" s="364"/>
      <c r="VMB118" s="364"/>
      <c r="VMC118" s="364"/>
      <c r="VMD118" s="364"/>
      <c r="VME118" s="364"/>
      <c r="VMF118" s="364"/>
      <c r="VMG118" s="364"/>
      <c r="VMH118" s="364"/>
      <c r="VMI118" s="364"/>
      <c r="VMJ118" s="364"/>
      <c r="VMK118" s="364"/>
      <c r="VML118" s="364"/>
      <c r="VMM118" s="364"/>
      <c r="VMN118" s="364"/>
      <c r="VMO118" s="364"/>
      <c r="VMP118" s="364"/>
      <c r="VMQ118" s="364"/>
      <c r="VMR118" s="364"/>
      <c r="VMS118" s="364"/>
      <c r="VMT118" s="364"/>
      <c r="VMU118" s="364"/>
      <c r="VMV118" s="364"/>
      <c r="VMW118" s="364"/>
      <c r="VMX118" s="364"/>
      <c r="VMY118" s="364"/>
      <c r="VMZ118" s="364"/>
      <c r="VNA118" s="364"/>
      <c r="VNB118" s="364"/>
      <c r="VNC118" s="364"/>
      <c r="VND118" s="364"/>
      <c r="VNE118" s="364"/>
      <c r="VNF118" s="364"/>
      <c r="VNG118" s="364"/>
      <c r="VNH118" s="364"/>
      <c r="VNI118" s="364"/>
      <c r="VNJ118" s="364"/>
      <c r="VNK118" s="364"/>
      <c r="VNL118" s="364"/>
      <c r="VNM118" s="364"/>
      <c r="VNN118" s="364"/>
      <c r="VNO118" s="364"/>
      <c r="VNP118" s="364"/>
      <c r="VNQ118" s="364"/>
      <c r="VNR118" s="364"/>
      <c r="VNS118" s="364"/>
      <c r="VNT118" s="364"/>
      <c r="VNU118" s="364"/>
      <c r="VNV118" s="364"/>
      <c r="VNW118" s="364"/>
      <c r="VNX118" s="364"/>
      <c r="VNY118" s="364"/>
      <c r="VNZ118" s="364"/>
      <c r="VOA118" s="364"/>
      <c r="VOB118" s="364"/>
      <c r="VOC118" s="364"/>
      <c r="VOD118" s="364"/>
      <c r="VOE118" s="364"/>
      <c r="VOF118" s="364"/>
      <c r="VOG118" s="364"/>
      <c r="VOH118" s="364"/>
      <c r="VOI118" s="364"/>
      <c r="VOJ118" s="364"/>
      <c r="VOK118" s="364"/>
      <c r="VOL118" s="364"/>
      <c r="VOM118" s="364"/>
      <c r="VON118" s="364"/>
      <c r="VOO118" s="364"/>
      <c r="VOP118" s="364"/>
      <c r="VOQ118" s="364"/>
      <c r="VOR118" s="364"/>
      <c r="VOS118" s="364"/>
      <c r="VOT118" s="364"/>
      <c r="VOU118" s="364"/>
      <c r="VOV118" s="364"/>
      <c r="VOW118" s="364"/>
      <c r="VOX118" s="364"/>
      <c r="VOY118" s="364"/>
      <c r="VOZ118" s="364"/>
      <c r="VPA118" s="364"/>
      <c r="VPB118" s="364"/>
      <c r="VPC118" s="364"/>
      <c r="VPD118" s="364"/>
      <c r="VPE118" s="364"/>
      <c r="VPF118" s="364"/>
      <c r="VPG118" s="364"/>
      <c r="VPH118" s="364"/>
      <c r="VPI118" s="364"/>
      <c r="VPJ118" s="364"/>
      <c r="VPK118" s="364"/>
      <c r="VPL118" s="364"/>
      <c r="VPM118" s="364"/>
      <c r="VPN118" s="364"/>
      <c r="VPO118" s="364"/>
      <c r="VPP118" s="364"/>
      <c r="VPQ118" s="364"/>
      <c r="VPR118" s="364"/>
      <c r="VPS118" s="364"/>
      <c r="VPT118" s="364"/>
      <c r="VPU118" s="364"/>
      <c r="VPV118" s="364"/>
      <c r="VPW118" s="364"/>
      <c r="VPX118" s="364"/>
      <c r="VPY118" s="364"/>
      <c r="VPZ118" s="364"/>
      <c r="VQA118" s="364"/>
      <c r="VQB118" s="364"/>
      <c r="VQC118" s="364"/>
      <c r="VQD118" s="364"/>
      <c r="VQE118" s="364"/>
      <c r="VQF118" s="364"/>
      <c r="VQG118" s="364"/>
      <c r="VQH118" s="364"/>
      <c r="VQI118" s="364"/>
      <c r="VQJ118" s="364"/>
      <c r="VQK118" s="364"/>
      <c r="VQL118" s="364"/>
      <c r="VQM118" s="364"/>
      <c r="VQN118" s="364"/>
      <c r="VQO118" s="364"/>
      <c r="VQP118" s="364"/>
      <c r="VQQ118" s="364"/>
      <c r="VQR118" s="364"/>
      <c r="VQS118" s="364"/>
      <c r="VQT118" s="364"/>
      <c r="VQU118" s="364"/>
      <c r="VQV118" s="364"/>
      <c r="VQW118" s="364"/>
      <c r="VQX118" s="364"/>
      <c r="VQY118" s="364"/>
      <c r="VQZ118" s="364"/>
      <c r="VRA118" s="364"/>
      <c r="VRB118" s="364"/>
      <c r="VRC118" s="364"/>
      <c r="VRD118" s="364"/>
      <c r="VRE118" s="364"/>
      <c r="VRF118" s="364"/>
      <c r="VRG118" s="364"/>
      <c r="VRH118" s="364"/>
      <c r="VRI118" s="364"/>
      <c r="VRJ118" s="364"/>
      <c r="VRK118" s="364"/>
      <c r="VRL118" s="364"/>
      <c r="VRM118" s="364"/>
      <c r="VRN118" s="364"/>
      <c r="VRO118" s="364"/>
      <c r="VRP118" s="364"/>
      <c r="VRQ118" s="364"/>
      <c r="VRR118" s="364"/>
      <c r="VRS118" s="364"/>
      <c r="VRT118" s="364"/>
      <c r="VRU118" s="364"/>
      <c r="VRV118" s="364"/>
      <c r="VRW118" s="364"/>
      <c r="VRX118" s="364"/>
      <c r="VRY118" s="364"/>
      <c r="VRZ118" s="364"/>
      <c r="VSA118" s="364"/>
      <c r="VSB118" s="364"/>
      <c r="VSC118" s="364"/>
      <c r="VSD118" s="364"/>
      <c r="VSE118" s="364"/>
      <c r="VSF118" s="364"/>
      <c r="VSG118" s="364"/>
      <c r="VSH118" s="364"/>
      <c r="VSI118" s="364"/>
      <c r="VSJ118" s="364"/>
      <c r="VSK118" s="364"/>
      <c r="VSL118" s="364"/>
      <c r="VSM118" s="364"/>
      <c r="VSN118" s="364"/>
      <c r="VSO118" s="364"/>
      <c r="VSP118" s="364"/>
      <c r="VSQ118" s="364"/>
      <c r="VSR118" s="364"/>
      <c r="VSS118" s="364"/>
      <c r="VST118" s="364"/>
      <c r="VSU118" s="364"/>
      <c r="VSV118" s="364"/>
      <c r="VSW118" s="364"/>
      <c r="VSX118" s="364"/>
      <c r="VSY118" s="364"/>
      <c r="VSZ118" s="364"/>
      <c r="VTA118" s="364"/>
      <c r="VTB118" s="364"/>
      <c r="VTC118" s="364"/>
      <c r="VTD118" s="364"/>
      <c r="VTE118" s="364"/>
      <c r="VTF118" s="364"/>
      <c r="VTG118" s="364"/>
      <c r="VTH118" s="364"/>
      <c r="VTI118" s="364"/>
      <c r="VTJ118" s="364"/>
      <c r="VTK118" s="364"/>
      <c r="VTL118" s="364"/>
      <c r="VTM118" s="364"/>
      <c r="VTN118" s="364"/>
      <c r="VTO118" s="364"/>
      <c r="VTP118" s="364"/>
      <c r="VTQ118" s="364"/>
      <c r="VTR118" s="364"/>
      <c r="VTS118" s="364"/>
      <c r="VTT118" s="364"/>
      <c r="VTU118" s="364"/>
      <c r="VTV118" s="364"/>
      <c r="VTW118" s="364"/>
      <c r="VTX118" s="364"/>
      <c r="VTY118" s="364"/>
      <c r="VTZ118" s="364"/>
      <c r="VUA118" s="364"/>
      <c r="VUB118" s="364"/>
      <c r="VUC118" s="364"/>
      <c r="VUD118" s="364"/>
      <c r="VUE118" s="364"/>
      <c r="VUF118" s="364"/>
      <c r="VUG118" s="364"/>
      <c r="VUH118" s="364"/>
      <c r="VUI118" s="364"/>
      <c r="VUJ118" s="364"/>
      <c r="VUK118" s="364"/>
      <c r="VUL118" s="364"/>
      <c r="VUM118" s="364"/>
      <c r="VUN118" s="364"/>
      <c r="VUO118" s="364"/>
      <c r="VUP118" s="364"/>
      <c r="VUQ118" s="364"/>
      <c r="VUR118" s="364"/>
      <c r="VUS118" s="364"/>
      <c r="VUT118" s="364"/>
      <c r="VUU118" s="364"/>
      <c r="VUV118" s="364"/>
      <c r="VUW118" s="364"/>
      <c r="VUX118" s="364"/>
      <c r="VUY118" s="364"/>
      <c r="VUZ118" s="364"/>
      <c r="VVA118" s="364"/>
      <c r="VVB118" s="364"/>
      <c r="VVC118" s="364"/>
      <c r="VVD118" s="364"/>
      <c r="VVE118" s="364"/>
      <c r="VVF118" s="364"/>
      <c r="VVG118" s="364"/>
      <c r="VVH118" s="364"/>
      <c r="VVI118" s="364"/>
      <c r="VVJ118" s="364"/>
      <c r="VVK118" s="364"/>
      <c r="VVL118" s="364"/>
      <c r="VVM118" s="364"/>
      <c r="VVN118" s="364"/>
      <c r="VVO118" s="364"/>
      <c r="VVP118" s="364"/>
      <c r="VVQ118" s="364"/>
      <c r="VVR118" s="364"/>
      <c r="VVS118" s="364"/>
      <c r="VVT118" s="364"/>
      <c r="VVU118" s="364"/>
      <c r="VVV118" s="364"/>
      <c r="VVW118" s="364"/>
      <c r="VVX118" s="364"/>
      <c r="VVY118" s="364"/>
      <c r="VVZ118" s="364"/>
      <c r="VWA118" s="364"/>
      <c r="VWB118" s="364"/>
      <c r="VWC118" s="364"/>
      <c r="VWD118" s="364"/>
      <c r="VWE118" s="364"/>
      <c r="VWF118" s="364"/>
      <c r="VWG118" s="364"/>
      <c r="VWH118" s="364"/>
      <c r="VWI118" s="364"/>
      <c r="VWJ118" s="364"/>
      <c r="VWK118" s="364"/>
      <c r="VWL118" s="364"/>
      <c r="VWM118" s="364"/>
      <c r="VWN118" s="364"/>
      <c r="VWO118" s="364"/>
      <c r="VWP118" s="364"/>
      <c r="VWQ118" s="364"/>
      <c r="VWR118" s="364"/>
      <c r="VWS118" s="364"/>
      <c r="VWT118" s="364"/>
      <c r="VWU118" s="364"/>
      <c r="VWV118" s="364"/>
      <c r="VWW118" s="364"/>
      <c r="VWX118" s="364"/>
      <c r="VWY118" s="364"/>
      <c r="VWZ118" s="364"/>
      <c r="VXA118" s="364"/>
      <c r="VXB118" s="364"/>
      <c r="VXC118" s="364"/>
      <c r="VXD118" s="364"/>
      <c r="VXE118" s="364"/>
      <c r="VXF118" s="364"/>
      <c r="VXG118" s="364"/>
      <c r="VXH118" s="364"/>
      <c r="VXI118" s="364"/>
      <c r="VXJ118" s="364"/>
      <c r="VXK118" s="364"/>
      <c r="VXL118" s="364"/>
      <c r="VXM118" s="364"/>
      <c r="VXN118" s="364"/>
      <c r="VXO118" s="364"/>
      <c r="VXP118" s="364"/>
      <c r="VXQ118" s="364"/>
      <c r="VXR118" s="364"/>
      <c r="VXS118" s="364"/>
      <c r="VXT118" s="364"/>
      <c r="VXU118" s="364"/>
      <c r="VXV118" s="364"/>
      <c r="VXW118" s="364"/>
      <c r="VXX118" s="364"/>
      <c r="VXY118" s="364"/>
      <c r="VXZ118" s="364"/>
      <c r="VYA118" s="364"/>
      <c r="VYB118" s="364"/>
      <c r="VYC118" s="364"/>
      <c r="VYD118" s="364"/>
      <c r="VYE118" s="364"/>
      <c r="VYF118" s="364"/>
      <c r="VYG118" s="364"/>
      <c r="VYH118" s="364"/>
      <c r="VYI118" s="364"/>
      <c r="VYJ118" s="364"/>
      <c r="VYK118" s="364"/>
      <c r="VYL118" s="364"/>
      <c r="VYM118" s="364"/>
      <c r="VYN118" s="364"/>
      <c r="VYO118" s="364"/>
      <c r="VYP118" s="364"/>
      <c r="VYQ118" s="364"/>
      <c r="VYR118" s="364"/>
      <c r="VYS118" s="364"/>
      <c r="VYT118" s="364"/>
      <c r="VYU118" s="364"/>
      <c r="VYV118" s="364"/>
      <c r="VYW118" s="364"/>
      <c r="VYX118" s="364"/>
      <c r="VYY118" s="364"/>
      <c r="VYZ118" s="364"/>
      <c r="VZA118" s="364"/>
      <c r="VZB118" s="364"/>
      <c r="VZC118" s="364"/>
      <c r="VZD118" s="364"/>
      <c r="VZE118" s="364"/>
      <c r="VZF118" s="364"/>
      <c r="VZG118" s="364"/>
      <c r="VZH118" s="364"/>
      <c r="VZI118" s="364"/>
      <c r="VZJ118" s="364"/>
      <c r="VZK118" s="364"/>
      <c r="VZL118" s="364"/>
      <c r="VZM118" s="364"/>
      <c r="VZN118" s="364"/>
      <c r="VZO118" s="364"/>
      <c r="VZP118" s="364"/>
      <c r="VZQ118" s="364"/>
      <c r="VZR118" s="364"/>
      <c r="VZS118" s="364"/>
      <c r="VZT118" s="364"/>
      <c r="VZU118" s="364"/>
      <c r="VZV118" s="364"/>
      <c r="VZW118" s="364"/>
      <c r="VZX118" s="364"/>
      <c r="VZY118" s="364"/>
      <c r="VZZ118" s="364"/>
      <c r="WAA118" s="364"/>
      <c r="WAB118" s="364"/>
      <c r="WAC118" s="364"/>
      <c r="WAD118" s="364"/>
      <c r="WAE118" s="364"/>
      <c r="WAF118" s="364"/>
      <c r="WAG118" s="364"/>
      <c r="WAH118" s="364"/>
      <c r="WAI118" s="364"/>
      <c r="WAJ118" s="364"/>
      <c r="WAK118" s="364"/>
      <c r="WAL118" s="364"/>
      <c r="WAM118" s="364"/>
      <c r="WAN118" s="364"/>
      <c r="WAO118" s="364"/>
      <c r="WAP118" s="364"/>
      <c r="WAQ118" s="364"/>
      <c r="WAR118" s="364"/>
      <c r="WAS118" s="364"/>
      <c r="WAT118" s="364"/>
      <c r="WAU118" s="364"/>
      <c r="WAV118" s="364"/>
      <c r="WAW118" s="364"/>
      <c r="WAX118" s="364"/>
      <c r="WAY118" s="364"/>
      <c r="WAZ118" s="364"/>
      <c r="WBA118" s="364"/>
      <c r="WBB118" s="364"/>
      <c r="WBC118" s="364"/>
      <c r="WBD118" s="364"/>
      <c r="WBE118" s="364"/>
      <c r="WBF118" s="364"/>
      <c r="WBG118" s="364"/>
      <c r="WBH118" s="364"/>
      <c r="WBI118" s="364"/>
      <c r="WBJ118" s="364"/>
      <c r="WBK118" s="364"/>
      <c r="WBL118" s="364"/>
      <c r="WBM118" s="364"/>
      <c r="WBN118" s="364"/>
      <c r="WBO118" s="364"/>
      <c r="WBP118" s="364"/>
      <c r="WBQ118" s="364"/>
      <c r="WBR118" s="364"/>
      <c r="WBS118" s="364"/>
      <c r="WBT118" s="364"/>
      <c r="WBU118" s="364"/>
      <c r="WBV118" s="364"/>
      <c r="WBW118" s="364"/>
      <c r="WBX118" s="364"/>
      <c r="WBY118" s="364"/>
      <c r="WBZ118" s="364"/>
      <c r="WCA118" s="364"/>
      <c r="WCB118" s="364"/>
      <c r="WCC118" s="364"/>
      <c r="WCD118" s="364"/>
      <c r="WCE118" s="364"/>
      <c r="WCF118" s="364"/>
      <c r="WCG118" s="364"/>
      <c r="WCH118" s="364"/>
      <c r="WCI118" s="364"/>
      <c r="WCJ118" s="364"/>
      <c r="WCK118" s="364"/>
      <c r="WCL118" s="364"/>
      <c r="WCM118" s="364"/>
      <c r="WCN118" s="364"/>
      <c r="WCO118" s="364"/>
      <c r="WCP118" s="364"/>
      <c r="WCQ118" s="364"/>
      <c r="WCR118" s="364"/>
      <c r="WCS118" s="364"/>
      <c r="WCT118" s="364"/>
      <c r="WCU118" s="364"/>
      <c r="WCV118" s="364"/>
      <c r="WCW118" s="364"/>
      <c r="WCX118" s="364"/>
      <c r="WCY118" s="364"/>
      <c r="WCZ118" s="364"/>
      <c r="WDA118" s="364"/>
      <c r="WDB118" s="364"/>
      <c r="WDC118" s="364"/>
      <c r="WDD118" s="364"/>
      <c r="WDE118" s="364"/>
      <c r="WDF118" s="364"/>
      <c r="WDG118" s="364"/>
      <c r="WDH118" s="364"/>
      <c r="WDI118" s="364"/>
      <c r="WDJ118" s="364"/>
      <c r="WDK118" s="364"/>
      <c r="WDL118" s="364"/>
      <c r="WDM118" s="364"/>
      <c r="WDN118" s="364"/>
      <c r="WDO118" s="364"/>
      <c r="WDP118" s="364"/>
      <c r="WDQ118" s="364"/>
      <c r="WDR118" s="364"/>
      <c r="WDS118" s="364"/>
      <c r="WDT118" s="364"/>
      <c r="WDU118" s="364"/>
      <c r="WDV118" s="364"/>
      <c r="WDW118" s="364"/>
      <c r="WDX118" s="364"/>
      <c r="WDY118" s="364"/>
      <c r="WDZ118" s="364"/>
      <c r="WEA118" s="364"/>
      <c r="WEB118" s="364"/>
      <c r="WEC118" s="364"/>
      <c r="WED118" s="364"/>
      <c r="WEE118" s="364"/>
      <c r="WEF118" s="364"/>
      <c r="WEG118" s="364"/>
      <c r="WEH118" s="364"/>
      <c r="WEI118" s="364"/>
      <c r="WEJ118" s="364"/>
      <c r="WEK118" s="364"/>
      <c r="WEL118" s="364"/>
      <c r="WEM118" s="364"/>
      <c r="WEN118" s="364"/>
      <c r="WEO118" s="364"/>
      <c r="WEP118" s="364"/>
      <c r="WEQ118" s="364"/>
      <c r="WER118" s="364"/>
      <c r="WES118" s="364"/>
      <c r="WET118" s="364"/>
      <c r="WEU118" s="364"/>
      <c r="WEV118" s="364"/>
      <c r="WEW118" s="364"/>
      <c r="WEX118" s="364"/>
      <c r="WEY118" s="364"/>
      <c r="WEZ118" s="364"/>
      <c r="WFA118" s="364"/>
      <c r="WFB118" s="364"/>
      <c r="WFC118" s="364"/>
      <c r="WFD118" s="364"/>
      <c r="WFE118" s="364"/>
      <c r="WFF118" s="364"/>
      <c r="WFG118" s="364"/>
      <c r="WFH118" s="364"/>
      <c r="WFI118" s="364"/>
      <c r="WFJ118" s="364"/>
      <c r="WFK118" s="364"/>
      <c r="WFL118" s="364"/>
      <c r="WFM118" s="364"/>
      <c r="WFN118" s="364"/>
      <c r="WFO118" s="364"/>
      <c r="WFP118" s="364"/>
      <c r="WFQ118" s="364"/>
      <c r="WFR118" s="364"/>
      <c r="WFS118" s="364"/>
      <c r="WFT118" s="364"/>
      <c r="WFU118" s="364"/>
      <c r="WFV118" s="364"/>
      <c r="WFW118" s="364"/>
      <c r="WFX118" s="364"/>
      <c r="WFY118" s="364"/>
      <c r="WFZ118" s="364"/>
      <c r="WGA118" s="364"/>
      <c r="WGB118" s="364"/>
      <c r="WGC118" s="364"/>
      <c r="WGD118" s="364"/>
      <c r="WGE118" s="364"/>
      <c r="WGF118" s="364"/>
      <c r="WGG118" s="364"/>
      <c r="WGH118" s="364"/>
      <c r="WGI118" s="364"/>
      <c r="WGJ118" s="364"/>
      <c r="WGK118" s="364"/>
      <c r="WGL118" s="364"/>
      <c r="WGM118" s="364"/>
      <c r="WGN118" s="364"/>
      <c r="WGO118" s="364"/>
      <c r="WGP118" s="364"/>
      <c r="WGQ118" s="364"/>
      <c r="WGR118" s="364"/>
      <c r="WGS118" s="364"/>
      <c r="WGT118" s="364"/>
      <c r="WGU118" s="364"/>
      <c r="WGV118" s="364"/>
      <c r="WGW118" s="364"/>
      <c r="WGX118" s="364"/>
      <c r="WGY118" s="364"/>
      <c r="WGZ118" s="364"/>
      <c r="WHA118" s="364"/>
      <c r="WHB118" s="364"/>
      <c r="WHC118" s="364"/>
      <c r="WHD118" s="364"/>
      <c r="WHE118" s="364"/>
      <c r="WHF118" s="364"/>
      <c r="WHG118" s="364"/>
      <c r="WHH118" s="364"/>
      <c r="WHI118" s="364"/>
      <c r="WHJ118" s="364"/>
      <c r="WHK118" s="364"/>
      <c r="WHL118" s="364"/>
      <c r="WHM118" s="364"/>
      <c r="WHN118" s="364"/>
      <c r="WHO118" s="364"/>
      <c r="WHP118" s="364"/>
      <c r="WHQ118" s="364"/>
      <c r="WHR118" s="364"/>
      <c r="WHS118" s="364"/>
      <c r="WHT118" s="364"/>
      <c r="WHU118" s="364"/>
      <c r="WHV118" s="364"/>
      <c r="WHW118" s="364"/>
      <c r="WHX118" s="364"/>
      <c r="WHY118" s="364"/>
      <c r="WHZ118" s="364"/>
      <c r="WIA118" s="364"/>
      <c r="WIB118" s="364"/>
      <c r="WIC118" s="364"/>
      <c r="WID118" s="364"/>
      <c r="WIE118" s="364"/>
      <c r="WIF118" s="364"/>
      <c r="WIG118" s="364"/>
      <c r="WIH118" s="364"/>
      <c r="WII118" s="364"/>
      <c r="WIJ118" s="364"/>
      <c r="WIK118" s="364"/>
      <c r="WIL118" s="364"/>
      <c r="WIM118" s="364"/>
      <c r="WIN118" s="364"/>
      <c r="WIO118" s="364"/>
      <c r="WIP118" s="364"/>
      <c r="WIQ118" s="364"/>
      <c r="WIR118" s="364"/>
      <c r="WIS118" s="364"/>
      <c r="WIT118" s="364"/>
      <c r="WIU118" s="364"/>
      <c r="WIV118" s="364"/>
      <c r="WIW118" s="364"/>
      <c r="WIX118" s="364"/>
      <c r="WIY118" s="364"/>
      <c r="WIZ118" s="364"/>
      <c r="WJA118" s="364"/>
      <c r="WJB118" s="364"/>
      <c r="WJC118" s="364"/>
      <c r="WJD118" s="364"/>
      <c r="WJE118" s="364"/>
      <c r="WJF118" s="364"/>
      <c r="WJG118" s="364"/>
      <c r="WJH118" s="364"/>
      <c r="WJI118" s="364"/>
      <c r="WJJ118" s="364"/>
      <c r="WJK118" s="364"/>
      <c r="WJL118" s="364"/>
      <c r="WJM118" s="364"/>
      <c r="WJN118" s="364"/>
      <c r="WJO118" s="364"/>
      <c r="WJP118" s="364"/>
      <c r="WJQ118" s="364"/>
      <c r="WJR118" s="364"/>
      <c r="WJS118" s="364"/>
      <c r="WJT118" s="364"/>
      <c r="WJU118" s="364"/>
      <c r="WJV118" s="364"/>
      <c r="WJW118" s="364"/>
      <c r="WJX118" s="364"/>
      <c r="WJY118" s="364"/>
      <c r="WJZ118" s="364"/>
      <c r="WKA118" s="364"/>
      <c r="WKB118" s="364"/>
      <c r="WKC118" s="364"/>
      <c r="WKD118" s="364"/>
      <c r="WKE118" s="364"/>
      <c r="WKF118" s="364"/>
      <c r="WKG118" s="364"/>
      <c r="WKH118" s="364"/>
      <c r="WKI118" s="364"/>
      <c r="WKJ118" s="364"/>
      <c r="WKK118" s="364"/>
      <c r="WKL118" s="364"/>
      <c r="WKM118" s="364"/>
      <c r="WKN118" s="364"/>
      <c r="WKO118" s="364"/>
      <c r="WKP118" s="364"/>
      <c r="WKQ118" s="364"/>
      <c r="WKR118" s="364"/>
      <c r="WKS118" s="364"/>
      <c r="WKT118" s="364"/>
      <c r="WKU118" s="364"/>
      <c r="WKV118" s="364"/>
      <c r="WKW118" s="364"/>
      <c r="WKX118" s="364"/>
      <c r="WKY118" s="364"/>
      <c r="WKZ118" s="364"/>
      <c r="WLA118" s="364"/>
      <c r="WLB118" s="364"/>
      <c r="WLC118" s="364"/>
      <c r="WLD118" s="364"/>
      <c r="WLE118" s="364"/>
      <c r="WLF118" s="364"/>
      <c r="WLG118" s="364"/>
      <c r="WLH118" s="364"/>
      <c r="WLI118" s="364"/>
      <c r="WLJ118" s="364"/>
      <c r="WLK118" s="364"/>
      <c r="WLL118" s="364"/>
      <c r="WLM118" s="364"/>
      <c r="WLN118" s="364"/>
      <c r="WLO118" s="364"/>
      <c r="WLP118" s="364"/>
      <c r="WLQ118" s="364"/>
      <c r="WLR118" s="364"/>
      <c r="WLS118" s="364"/>
      <c r="WLT118" s="364"/>
      <c r="WLU118" s="364"/>
      <c r="WLV118" s="364"/>
      <c r="WLW118" s="364"/>
      <c r="WLX118" s="364"/>
      <c r="WLY118" s="364"/>
      <c r="WLZ118" s="364"/>
      <c r="WMA118" s="364"/>
      <c r="WMB118" s="364"/>
      <c r="WMC118" s="364"/>
      <c r="WMD118" s="364"/>
      <c r="WME118" s="364"/>
      <c r="WMF118" s="364"/>
      <c r="WMG118" s="364"/>
      <c r="WMH118" s="364"/>
      <c r="WMI118" s="364"/>
      <c r="WMJ118" s="364"/>
      <c r="WMK118" s="364"/>
      <c r="WML118" s="364"/>
      <c r="WMM118" s="364"/>
      <c r="WMN118" s="364"/>
      <c r="WMO118" s="364"/>
      <c r="WMP118" s="364"/>
      <c r="WMQ118" s="364"/>
      <c r="WMR118" s="364"/>
      <c r="WMS118" s="364"/>
      <c r="WMT118" s="364"/>
      <c r="WMU118" s="364"/>
      <c r="WMV118" s="364"/>
      <c r="WMW118" s="364"/>
      <c r="WMX118" s="364"/>
      <c r="WMY118" s="364"/>
      <c r="WMZ118" s="364"/>
      <c r="WNA118" s="364"/>
      <c r="WNB118" s="364"/>
      <c r="WNC118" s="364"/>
      <c r="WND118" s="364"/>
      <c r="WNE118" s="364"/>
      <c r="WNF118" s="364"/>
      <c r="WNG118" s="364"/>
      <c r="WNH118" s="364"/>
      <c r="WNI118" s="364"/>
      <c r="WNJ118" s="364"/>
      <c r="WNK118" s="364"/>
      <c r="WNL118" s="364"/>
      <c r="WNM118" s="364"/>
      <c r="WNN118" s="364"/>
      <c r="WNO118" s="364"/>
      <c r="WNP118" s="364"/>
      <c r="WNQ118" s="364"/>
      <c r="WNR118" s="364"/>
      <c r="WNS118" s="364"/>
      <c r="WNT118" s="364"/>
      <c r="WNU118" s="364"/>
      <c r="WNV118" s="364"/>
      <c r="WNW118" s="364"/>
      <c r="WNX118" s="364"/>
      <c r="WNY118" s="364"/>
      <c r="WNZ118" s="364"/>
      <c r="WOA118" s="364"/>
      <c r="WOB118" s="364"/>
      <c r="WOC118" s="364"/>
      <c r="WOD118" s="364"/>
      <c r="WOE118" s="364"/>
      <c r="WOF118" s="364"/>
      <c r="WOG118" s="364"/>
      <c r="WOH118" s="364"/>
      <c r="WOI118" s="364"/>
      <c r="WOJ118" s="364"/>
      <c r="WOK118" s="364"/>
      <c r="WOL118" s="364"/>
      <c r="WOM118" s="364"/>
      <c r="WON118" s="364"/>
      <c r="WOO118" s="364"/>
      <c r="WOP118" s="364"/>
      <c r="WOQ118" s="364"/>
      <c r="WOR118" s="364"/>
      <c r="WOS118" s="364"/>
      <c r="WOT118" s="364"/>
      <c r="WOU118" s="364"/>
      <c r="WOV118" s="364"/>
      <c r="WOW118" s="364"/>
      <c r="WOX118" s="364"/>
      <c r="WOY118" s="364"/>
      <c r="WOZ118" s="364"/>
      <c r="WPA118" s="364"/>
      <c r="WPB118" s="364"/>
      <c r="WPC118" s="364"/>
      <c r="WPD118" s="364"/>
      <c r="WPE118" s="364"/>
      <c r="WPF118" s="364"/>
      <c r="WPG118" s="364"/>
      <c r="WPH118" s="364"/>
      <c r="WPI118" s="364"/>
      <c r="WPJ118" s="364"/>
      <c r="WPK118" s="364"/>
      <c r="WPL118" s="364"/>
      <c r="WPM118" s="364"/>
      <c r="WPN118" s="364"/>
      <c r="WPO118" s="364"/>
      <c r="WPP118" s="364"/>
      <c r="WPQ118" s="364"/>
      <c r="WPR118" s="364"/>
      <c r="WPS118" s="364"/>
      <c r="WPT118" s="364"/>
      <c r="WPU118" s="364"/>
      <c r="WPV118" s="364"/>
      <c r="WPW118" s="364"/>
      <c r="WPX118" s="364"/>
      <c r="WPY118" s="364"/>
      <c r="WPZ118" s="364"/>
      <c r="WQA118" s="364"/>
      <c r="WQB118" s="364"/>
      <c r="WQC118" s="364"/>
      <c r="WQD118" s="364"/>
      <c r="WQE118" s="364"/>
      <c r="WQF118" s="364"/>
      <c r="WQG118" s="364"/>
      <c r="WQH118" s="364"/>
      <c r="WQI118" s="364"/>
      <c r="WQJ118" s="364"/>
      <c r="WQK118" s="364"/>
      <c r="WQL118" s="364"/>
      <c r="WQM118" s="364"/>
      <c r="WQN118" s="364"/>
      <c r="WQO118" s="364"/>
      <c r="WQP118" s="364"/>
      <c r="WQQ118" s="364"/>
      <c r="WQR118" s="364"/>
      <c r="WQS118" s="364"/>
      <c r="WQT118" s="364"/>
      <c r="WQU118" s="364"/>
      <c r="WQV118" s="364"/>
      <c r="WQW118" s="364"/>
      <c r="WQX118" s="364"/>
      <c r="WQY118" s="364"/>
      <c r="WQZ118" s="364"/>
      <c r="WRA118" s="364"/>
      <c r="WRB118" s="364"/>
      <c r="WRC118" s="364"/>
      <c r="WRD118" s="364"/>
      <c r="WRE118" s="364"/>
      <c r="WRF118" s="364"/>
      <c r="WRG118" s="364"/>
      <c r="WRH118" s="364"/>
      <c r="WRI118" s="364"/>
      <c r="WRJ118" s="364"/>
      <c r="WRK118" s="364"/>
      <c r="WRL118" s="364"/>
      <c r="WRM118" s="364"/>
      <c r="WRN118" s="364"/>
      <c r="WRO118" s="364"/>
      <c r="WRP118" s="364"/>
      <c r="WRQ118" s="364"/>
      <c r="WRR118" s="364"/>
      <c r="WRS118" s="364"/>
      <c r="WRT118" s="364"/>
      <c r="WRU118" s="364"/>
      <c r="WRV118" s="364"/>
      <c r="WRW118" s="364"/>
      <c r="WRX118" s="364"/>
      <c r="WRY118" s="364"/>
      <c r="WRZ118" s="364"/>
      <c r="WSA118" s="364"/>
      <c r="WSB118" s="364"/>
      <c r="WSC118" s="364"/>
      <c r="WSD118" s="364"/>
      <c r="WSE118" s="364"/>
      <c r="WSF118" s="364"/>
      <c r="WSG118" s="364"/>
      <c r="WSH118" s="364"/>
      <c r="WSI118" s="364"/>
      <c r="WSJ118" s="364"/>
      <c r="WSK118" s="364"/>
      <c r="WSL118" s="364"/>
      <c r="WSM118" s="364"/>
      <c r="WSN118" s="364"/>
      <c r="WSO118" s="364"/>
      <c r="WSP118" s="364"/>
      <c r="WSQ118" s="364"/>
      <c r="WSR118" s="364"/>
      <c r="WSS118" s="364"/>
      <c r="WST118" s="364"/>
      <c r="WSU118" s="364"/>
      <c r="WSV118" s="364"/>
      <c r="WSW118" s="364"/>
      <c r="WSX118" s="364"/>
      <c r="WSY118" s="364"/>
      <c r="WSZ118" s="364"/>
      <c r="WTA118" s="364"/>
      <c r="WTB118" s="364"/>
      <c r="WTC118" s="364"/>
      <c r="WTD118" s="364"/>
      <c r="WTE118" s="364"/>
      <c r="WTF118" s="364"/>
      <c r="WTG118" s="364"/>
      <c r="WTH118" s="364"/>
      <c r="WTI118" s="364"/>
      <c r="WTJ118" s="364"/>
      <c r="WTK118" s="364"/>
      <c r="WTL118" s="364"/>
      <c r="WTM118" s="364"/>
      <c r="WTN118" s="364"/>
      <c r="WTO118" s="364"/>
      <c r="WTP118" s="364"/>
      <c r="WTQ118" s="364"/>
      <c r="WTR118" s="364"/>
      <c r="WTS118" s="364"/>
      <c r="WTT118" s="364"/>
      <c r="WTU118" s="364"/>
      <c r="WTV118" s="364"/>
      <c r="WTW118" s="364"/>
      <c r="WTX118" s="364"/>
      <c r="WTY118" s="364"/>
      <c r="WTZ118" s="364"/>
      <c r="WUA118" s="364"/>
      <c r="WUB118" s="364"/>
      <c r="WUC118" s="364"/>
      <c r="WUD118" s="364"/>
      <c r="WUE118" s="364"/>
      <c r="WUF118" s="364"/>
      <c r="WUG118" s="364"/>
      <c r="WUH118" s="364"/>
      <c r="WUI118" s="364"/>
      <c r="WUJ118" s="364"/>
      <c r="WUK118" s="364"/>
      <c r="WUL118" s="364"/>
      <c r="WUM118" s="364"/>
      <c r="WUN118" s="364"/>
      <c r="WUO118" s="364"/>
      <c r="WUP118" s="364"/>
      <c r="WUQ118" s="364"/>
      <c r="WUR118" s="364"/>
      <c r="WUS118" s="364"/>
      <c r="WUT118" s="364"/>
      <c r="WUU118" s="364"/>
      <c r="WUV118" s="364"/>
      <c r="WUW118" s="364"/>
      <c r="WUX118" s="364"/>
      <c r="WUY118" s="364"/>
      <c r="WUZ118" s="364"/>
      <c r="WVA118" s="364"/>
      <c r="WVB118" s="364"/>
      <c r="WVC118" s="364"/>
      <c r="WVD118" s="364"/>
      <c r="WVE118" s="364"/>
      <c r="WVF118" s="364"/>
      <c r="WVG118" s="364"/>
      <c r="WVH118" s="364"/>
      <c r="WVI118" s="364"/>
      <c r="WVJ118" s="364"/>
      <c r="WVK118" s="364"/>
      <c r="WVL118" s="364"/>
      <c r="WVM118" s="364"/>
      <c r="WVN118" s="364"/>
      <c r="WVO118" s="364"/>
      <c r="WVP118" s="364"/>
      <c r="WVQ118" s="364"/>
      <c r="WVR118" s="364"/>
      <c r="WVS118" s="364"/>
      <c r="WVT118" s="364"/>
      <c r="WVU118" s="364"/>
      <c r="WVV118" s="364"/>
      <c r="WVW118" s="364"/>
      <c r="WVX118" s="364"/>
      <c r="WVY118" s="364"/>
      <c r="WVZ118" s="364"/>
      <c r="WWA118" s="364"/>
      <c r="WWB118" s="364"/>
      <c r="WWC118" s="364"/>
      <c r="WWD118" s="364"/>
      <c r="WWE118" s="364"/>
      <c r="WWF118" s="364"/>
      <c r="WWG118" s="364"/>
      <c r="WWH118" s="364"/>
      <c r="WWI118" s="364"/>
      <c r="WWJ118" s="364"/>
      <c r="WWK118" s="364"/>
      <c r="WWL118" s="364"/>
      <c r="WWM118" s="364"/>
      <c r="WWN118" s="364"/>
      <c r="WWO118" s="364"/>
      <c r="WWP118" s="364"/>
      <c r="WWQ118" s="364"/>
      <c r="WWR118" s="364"/>
      <c r="WWS118" s="364"/>
      <c r="WWT118" s="364"/>
      <c r="WWU118" s="364"/>
      <c r="WWV118" s="364"/>
      <c r="WWW118" s="364"/>
      <c r="WWX118" s="364"/>
      <c r="WWY118" s="364"/>
      <c r="WWZ118" s="364"/>
      <c r="WXA118" s="364"/>
      <c r="WXB118" s="364"/>
      <c r="WXC118" s="364"/>
      <c r="WXD118" s="364"/>
      <c r="WXE118" s="364"/>
      <c r="WXF118" s="364"/>
      <c r="WXG118" s="364"/>
      <c r="WXH118" s="364"/>
      <c r="WXI118" s="364"/>
      <c r="WXJ118" s="364"/>
      <c r="WXK118" s="364"/>
      <c r="WXL118" s="364"/>
      <c r="WXM118" s="364"/>
      <c r="WXN118" s="364"/>
      <c r="WXO118" s="364"/>
      <c r="WXP118" s="364"/>
      <c r="WXQ118" s="364"/>
      <c r="WXR118" s="364"/>
      <c r="WXS118" s="364"/>
      <c r="WXT118" s="364"/>
      <c r="WXU118" s="364"/>
      <c r="WXV118" s="364"/>
      <c r="WXW118" s="364"/>
      <c r="WXX118" s="364"/>
      <c r="WXY118" s="364"/>
      <c r="WXZ118" s="364"/>
      <c r="WYA118" s="364"/>
      <c r="WYB118" s="364"/>
      <c r="WYC118" s="364"/>
      <c r="WYD118" s="364"/>
      <c r="WYE118" s="364"/>
      <c r="WYF118" s="364"/>
      <c r="WYG118" s="364"/>
      <c r="WYH118" s="364"/>
      <c r="WYI118" s="364"/>
      <c r="WYJ118" s="364"/>
      <c r="WYK118" s="364"/>
      <c r="WYL118" s="364"/>
      <c r="WYM118" s="364"/>
      <c r="WYN118" s="364"/>
      <c r="WYO118" s="364"/>
      <c r="WYP118" s="364"/>
      <c r="WYQ118" s="364"/>
      <c r="WYR118" s="364"/>
      <c r="WYS118" s="364"/>
      <c r="WYT118" s="364"/>
      <c r="WYU118" s="364"/>
      <c r="WYV118" s="364"/>
      <c r="WYW118" s="364"/>
      <c r="WYX118" s="364"/>
      <c r="WYY118" s="364"/>
      <c r="WYZ118" s="364"/>
      <c r="WZA118" s="364"/>
      <c r="WZB118" s="364"/>
      <c r="WZC118" s="364"/>
      <c r="WZD118" s="364"/>
      <c r="WZE118" s="364"/>
      <c r="WZF118" s="364"/>
      <c r="WZG118" s="364"/>
      <c r="WZH118" s="364"/>
      <c r="WZI118" s="364"/>
      <c r="WZJ118" s="364"/>
      <c r="WZK118" s="364"/>
      <c r="WZL118" s="364"/>
      <c r="WZM118" s="364"/>
      <c r="WZN118" s="364"/>
      <c r="WZO118" s="364"/>
      <c r="WZP118" s="364"/>
      <c r="WZQ118" s="364"/>
      <c r="WZR118" s="364"/>
      <c r="WZS118" s="364"/>
      <c r="WZT118" s="364"/>
      <c r="WZU118" s="364"/>
      <c r="WZV118" s="364"/>
      <c r="WZW118" s="364"/>
      <c r="WZX118" s="364"/>
      <c r="WZY118" s="364"/>
      <c r="WZZ118" s="364"/>
      <c r="XAA118" s="364"/>
      <c r="XAB118" s="364"/>
      <c r="XAC118" s="364"/>
      <c r="XAD118" s="364"/>
      <c r="XAE118" s="364"/>
      <c r="XAF118" s="364"/>
      <c r="XAG118" s="364"/>
      <c r="XAH118" s="364"/>
      <c r="XAI118" s="364"/>
      <c r="XAJ118" s="364"/>
      <c r="XAK118" s="364"/>
      <c r="XAL118" s="364"/>
      <c r="XAM118" s="364"/>
      <c r="XAN118" s="364"/>
      <c r="XAO118" s="364"/>
      <c r="XAP118" s="364"/>
      <c r="XAQ118" s="364"/>
      <c r="XAR118" s="364"/>
      <c r="XAS118" s="364"/>
      <c r="XAT118" s="364"/>
      <c r="XAU118" s="364"/>
      <c r="XAV118" s="364"/>
      <c r="XAW118" s="364"/>
      <c r="XAX118" s="364"/>
      <c r="XAY118" s="364"/>
      <c r="XAZ118" s="364"/>
      <c r="XBA118" s="364"/>
      <c r="XBB118" s="364"/>
      <c r="XBC118" s="364"/>
      <c r="XBD118" s="364"/>
      <c r="XBE118" s="364"/>
    </row>
    <row r="119" spans="1:16281" s="355" customFormat="1" ht="13.8" hidden="1" thickBot="1" x14ac:dyDescent="0.3">
      <c r="A119" s="449" t="s">
        <v>470</v>
      </c>
      <c r="B119" s="448"/>
      <c r="C119" s="476">
        <f>MAX(0,Coef_n_2*C$56-MAX(irpp_min_reduc_fp,MIN(irpp_max_reduc_fp,irpp_taux_reduc_fp*Coef_n_2*C$56)))
+MAX(0,12*C$50-MAX(irpp_min_reduc_pens,MIN(irpp_max_reduc_pens,irpp_taux_reduc_pens*12*C$50)))
 -12*C$51</f>
        <v>13480.430794615388</v>
      </c>
      <c r="D119" s="364"/>
      <c r="E119" s="364"/>
      <c r="F119" s="364"/>
      <c r="G119" s="364"/>
      <c r="H119" s="364"/>
      <c r="I119" s="364"/>
      <c r="J119" s="364"/>
      <c r="K119" s="364"/>
      <c r="L119" s="364"/>
      <c r="M119" s="364"/>
      <c r="N119" s="364"/>
      <c r="O119" s="364"/>
      <c r="P119" s="364"/>
      <c r="Q119" s="364"/>
      <c r="R119" s="364"/>
      <c r="S119" s="364"/>
      <c r="T119" s="364"/>
      <c r="U119" s="364"/>
      <c r="V119" s="364"/>
      <c r="W119" s="364"/>
      <c r="X119" s="364"/>
      <c r="Y119" s="364"/>
      <c r="Z119" s="364"/>
      <c r="AA119" s="364"/>
      <c r="AB119" s="364"/>
      <c r="AC119" s="364"/>
      <c r="AD119" s="364"/>
      <c r="AE119" s="364"/>
      <c r="AF119" s="364"/>
      <c r="AG119" s="364"/>
      <c r="AH119" s="364"/>
      <c r="AI119" s="364"/>
      <c r="AJ119" s="364"/>
      <c r="AK119" s="364"/>
      <c r="AL119" s="364"/>
      <c r="AM119" s="364"/>
      <c r="AN119" s="364"/>
      <c r="AO119" s="364"/>
      <c r="AP119" s="364"/>
      <c r="AQ119" s="364"/>
      <c r="AR119" s="364"/>
      <c r="AS119" s="364"/>
      <c r="AT119" s="364"/>
      <c r="AU119" s="364"/>
      <c r="AV119" s="364"/>
      <c r="AW119" s="364"/>
      <c r="AX119" s="364"/>
      <c r="AY119" s="364"/>
      <c r="AZ119" s="364"/>
      <c r="BA119" s="364"/>
      <c r="BB119" s="364"/>
      <c r="BC119" s="364"/>
      <c r="BD119" s="364"/>
      <c r="BE119" s="364"/>
      <c r="BF119" s="364"/>
      <c r="BG119" s="364"/>
      <c r="BH119" s="364"/>
      <c r="BI119" s="364"/>
      <c r="BJ119" s="364"/>
      <c r="BK119" s="364"/>
      <c r="BL119" s="364"/>
      <c r="BM119" s="364"/>
      <c r="BN119" s="364"/>
      <c r="BO119" s="364"/>
      <c r="BP119" s="364"/>
      <c r="BQ119" s="364"/>
      <c r="BR119" s="364"/>
      <c r="BS119" s="364"/>
      <c r="BT119" s="364"/>
      <c r="BU119" s="364"/>
      <c r="BV119" s="364"/>
      <c r="BW119" s="364"/>
      <c r="BX119" s="364"/>
      <c r="BY119" s="364"/>
      <c r="BZ119" s="364"/>
      <c r="CA119" s="364"/>
      <c r="CB119" s="364"/>
      <c r="CC119" s="364"/>
      <c r="CD119" s="364"/>
      <c r="CE119" s="364"/>
      <c r="CF119" s="364"/>
      <c r="CG119" s="364"/>
      <c r="CH119" s="364"/>
      <c r="CI119" s="364"/>
      <c r="CJ119" s="364"/>
      <c r="CK119" s="364"/>
      <c r="CL119" s="364"/>
      <c r="CM119" s="364"/>
      <c r="CN119" s="364"/>
      <c r="CO119" s="364"/>
      <c r="CP119" s="364"/>
      <c r="CQ119" s="364"/>
      <c r="CR119" s="364"/>
      <c r="CS119" s="364"/>
      <c r="CT119" s="364"/>
      <c r="CU119" s="364"/>
      <c r="CV119" s="364"/>
      <c r="CW119" s="364"/>
      <c r="CX119" s="364"/>
      <c r="CY119" s="364"/>
      <c r="CZ119" s="364"/>
      <c r="DA119" s="364"/>
      <c r="DB119" s="364"/>
      <c r="DC119" s="364"/>
      <c r="DD119" s="364"/>
      <c r="DE119" s="364"/>
      <c r="DF119" s="364"/>
      <c r="DG119" s="364"/>
      <c r="DH119" s="364"/>
      <c r="DI119" s="364"/>
      <c r="DJ119" s="364"/>
      <c r="DK119" s="364"/>
      <c r="DL119" s="364"/>
      <c r="DM119" s="364"/>
      <c r="DN119" s="364"/>
      <c r="DO119" s="364"/>
      <c r="DP119" s="364"/>
      <c r="DQ119" s="364"/>
      <c r="DR119" s="364"/>
      <c r="DS119" s="364"/>
      <c r="DT119" s="364"/>
      <c r="DU119" s="364"/>
      <c r="DV119" s="364"/>
      <c r="DW119" s="364"/>
      <c r="DX119" s="364"/>
      <c r="DY119" s="364"/>
      <c r="DZ119" s="364"/>
      <c r="EA119" s="364"/>
      <c r="EB119" s="364"/>
      <c r="EC119" s="364"/>
      <c r="ED119" s="364"/>
      <c r="EE119" s="364"/>
      <c r="EF119" s="364"/>
      <c r="EG119" s="364"/>
      <c r="EH119" s="364"/>
      <c r="EI119" s="364"/>
      <c r="EJ119" s="364"/>
      <c r="EK119" s="364"/>
      <c r="EL119" s="364"/>
      <c r="EM119" s="364"/>
      <c r="EN119" s="364"/>
      <c r="EO119" s="364"/>
      <c r="EP119" s="364"/>
      <c r="EQ119" s="364"/>
      <c r="ER119" s="364"/>
      <c r="ES119" s="364"/>
      <c r="ET119" s="364"/>
      <c r="EU119" s="364"/>
      <c r="EV119" s="364"/>
      <c r="EW119" s="364"/>
      <c r="EX119" s="364"/>
      <c r="EY119" s="364"/>
      <c r="EZ119" s="364"/>
      <c r="FA119" s="364"/>
      <c r="FB119" s="364"/>
      <c r="FC119" s="364"/>
      <c r="FD119" s="364"/>
      <c r="FE119" s="364"/>
      <c r="FF119" s="364"/>
      <c r="FG119" s="364"/>
      <c r="FH119" s="364"/>
      <c r="FI119" s="364"/>
      <c r="FJ119" s="364"/>
      <c r="FK119" s="364"/>
      <c r="FL119" s="364"/>
      <c r="FM119" s="364"/>
      <c r="FN119" s="364"/>
      <c r="FO119" s="364"/>
      <c r="FP119" s="364"/>
      <c r="FQ119" s="364"/>
      <c r="FR119" s="364"/>
      <c r="FS119" s="364"/>
      <c r="FT119" s="364"/>
      <c r="FU119" s="364"/>
      <c r="FV119" s="364"/>
      <c r="FW119" s="364"/>
      <c r="FX119" s="364"/>
      <c r="FY119" s="364"/>
      <c r="FZ119" s="364"/>
      <c r="GA119" s="364"/>
      <c r="GB119" s="364"/>
      <c r="GC119" s="364"/>
      <c r="GD119" s="364"/>
      <c r="GE119" s="364"/>
      <c r="GF119" s="364"/>
      <c r="GG119" s="364"/>
      <c r="GH119" s="364"/>
      <c r="GI119" s="364"/>
      <c r="GJ119" s="364"/>
      <c r="GK119" s="364"/>
      <c r="GL119" s="364"/>
      <c r="GM119" s="364"/>
      <c r="GN119" s="364"/>
      <c r="GO119" s="364"/>
      <c r="GP119" s="364"/>
      <c r="GQ119" s="364"/>
      <c r="GR119" s="364"/>
      <c r="GS119" s="364"/>
      <c r="GT119" s="364"/>
      <c r="GU119" s="364"/>
      <c r="GV119" s="364"/>
      <c r="GW119" s="364"/>
      <c r="GX119" s="364"/>
      <c r="GY119" s="364"/>
      <c r="GZ119" s="364"/>
      <c r="HA119" s="364"/>
      <c r="HB119" s="364"/>
      <c r="HC119" s="364"/>
      <c r="HD119" s="364"/>
      <c r="HE119" s="364"/>
      <c r="HF119" s="364"/>
      <c r="HG119" s="364"/>
      <c r="HH119" s="364"/>
      <c r="HI119" s="364"/>
      <c r="HJ119" s="364"/>
      <c r="HK119" s="364"/>
      <c r="HL119" s="364"/>
      <c r="HM119" s="364"/>
      <c r="HN119" s="364"/>
      <c r="HO119" s="364"/>
      <c r="HP119" s="364"/>
      <c r="HQ119" s="364"/>
      <c r="HR119" s="364"/>
      <c r="HS119" s="364"/>
      <c r="HT119" s="364"/>
      <c r="HU119" s="364"/>
      <c r="HV119" s="364"/>
      <c r="HW119" s="364"/>
      <c r="HX119" s="364"/>
      <c r="HY119" s="364"/>
      <c r="HZ119" s="364"/>
      <c r="IA119" s="364"/>
      <c r="IB119" s="364"/>
      <c r="IC119" s="364"/>
      <c r="ID119" s="364"/>
      <c r="IE119" s="364"/>
      <c r="IF119" s="364"/>
      <c r="IG119" s="364"/>
      <c r="IH119" s="364"/>
      <c r="II119" s="364"/>
      <c r="IJ119" s="364"/>
      <c r="IK119" s="364"/>
      <c r="IL119" s="364"/>
      <c r="IM119" s="364"/>
      <c r="IN119" s="364"/>
      <c r="IO119" s="364"/>
      <c r="IP119" s="364"/>
      <c r="IQ119" s="364"/>
      <c r="IR119" s="364"/>
      <c r="IS119" s="364"/>
      <c r="IT119" s="364"/>
      <c r="IU119" s="364"/>
      <c r="IV119" s="364"/>
      <c r="IW119" s="364"/>
      <c r="IX119" s="364"/>
      <c r="IY119" s="364"/>
      <c r="IZ119" s="364"/>
      <c r="JA119" s="364"/>
      <c r="JB119" s="364"/>
      <c r="JC119" s="364"/>
      <c r="JD119" s="364"/>
      <c r="JE119" s="364"/>
      <c r="JF119" s="364"/>
      <c r="JG119" s="364"/>
      <c r="JH119" s="364"/>
      <c r="JI119" s="364"/>
      <c r="JJ119" s="364"/>
      <c r="JK119" s="364"/>
      <c r="JL119" s="364"/>
      <c r="JM119" s="364"/>
      <c r="JN119" s="364"/>
      <c r="JO119" s="364"/>
      <c r="JP119" s="364"/>
      <c r="JQ119" s="364"/>
      <c r="JR119" s="364"/>
      <c r="JS119" s="364"/>
      <c r="JT119" s="364"/>
      <c r="JU119" s="364"/>
      <c r="JV119" s="364"/>
      <c r="JW119" s="364"/>
      <c r="JX119" s="364"/>
      <c r="JY119" s="364"/>
      <c r="JZ119" s="364"/>
      <c r="KA119" s="364"/>
      <c r="KB119" s="364"/>
      <c r="KC119" s="364"/>
      <c r="KD119" s="364"/>
      <c r="KE119" s="364"/>
      <c r="KF119" s="364"/>
      <c r="KG119" s="364"/>
      <c r="KH119" s="364"/>
      <c r="KI119" s="364"/>
      <c r="KJ119" s="364"/>
      <c r="KK119" s="364"/>
      <c r="KL119" s="364"/>
      <c r="KM119" s="364"/>
      <c r="KN119" s="364"/>
      <c r="KO119" s="364"/>
      <c r="KP119" s="364"/>
      <c r="KQ119" s="364"/>
      <c r="KR119" s="364"/>
      <c r="KS119" s="364"/>
      <c r="KT119" s="364"/>
      <c r="KU119" s="364"/>
      <c r="KV119" s="364"/>
      <c r="KW119" s="364"/>
      <c r="KX119" s="364"/>
      <c r="KY119" s="364"/>
      <c r="KZ119" s="364"/>
      <c r="LA119" s="364"/>
      <c r="LB119" s="364"/>
      <c r="LC119" s="364"/>
      <c r="LD119" s="364"/>
      <c r="LE119" s="364"/>
      <c r="LF119" s="364"/>
      <c r="LG119" s="364"/>
      <c r="LH119" s="364"/>
      <c r="LI119" s="364"/>
      <c r="LJ119" s="364"/>
      <c r="LK119" s="364"/>
      <c r="LL119" s="364"/>
      <c r="LM119" s="364"/>
      <c r="LN119" s="364"/>
      <c r="LO119" s="364"/>
      <c r="LP119" s="364"/>
      <c r="LQ119" s="364"/>
      <c r="LR119" s="364"/>
      <c r="LS119" s="364"/>
      <c r="LT119" s="364"/>
      <c r="LU119" s="364"/>
      <c r="LV119" s="364"/>
      <c r="LW119" s="364"/>
      <c r="LX119" s="364"/>
      <c r="LY119" s="364"/>
      <c r="LZ119" s="364"/>
      <c r="MA119" s="364"/>
      <c r="MB119" s="364"/>
      <c r="MC119" s="364"/>
      <c r="MD119" s="364"/>
      <c r="ME119" s="364"/>
      <c r="MF119" s="364"/>
      <c r="MG119" s="364"/>
      <c r="MH119" s="364"/>
      <c r="MI119" s="364"/>
      <c r="MJ119" s="364"/>
      <c r="MK119" s="364"/>
      <c r="ML119" s="364"/>
      <c r="MM119" s="364"/>
      <c r="MN119" s="364"/>
      <c r="MO119" s="364"/>
      <c r="MP119" s="364"/>
      <c r="MQ119" s="364"/>
      <c r="MR119" s="364"/>
      <c r="MS119" s="364"/>
      <c r="MT119" s="364"/>
      <c r="MU119" s="364"/>
      <c r="MV119" s="364"/>
      <c r="MW119" s="364"/>
      <c r="MX119" s="364"/>
      <c r="MY119" s="364"/>
      <c r="MZ119" s="364"/>
      <c r="NA119" s="364"/>
      <c r="NB119" s="364"/>
      <c r="NC119" s="364"/>
      <c r="ND119" s="364"/>
      <c r="NE119" s="364"/>
      <c r="NF119" s="364"/>
      <c r="NG119" s="364"/>
      <c r="NH119" s="364"/>
      <c r="NI119" s="364"/>
      <c r="NJ119" s="364"/>
      <c r="NK119" s="364"/>
      <c r="NL119" s="364"/>
      <c r="NM119" s="364"/>
      <c r="NN119" s="364"/>
      <c r="NO119" s="364"/>
      <c r="NP119" s="364"/>
      <c r="NQ119" s="364"/>
      <c r="NR119" s="364"/>
      <c r="NS119" s="364"/>
      <c r="NT119" s="364"/>
      <c r="NU119" s="364"/>
      <c r="NV119" s="364"/>
      <c r="NW119" s="364"/>
      <c r="NX119" s="364"/>
      <c r="NY119" s="364"/>
      <c r="NZ119" s="364"/>
      <c r="OA119" s="364"/>
      <c r="OB119" s="364"/>
      <c r="OC119" s="364"/>
      <c r="OD119" s="364"/>
      <c r="OE119" s="364"/>
      <c r="OF119" s="364"/>
      <c r="OG119" s="364"/>
      <c r="OH119" s="364"/>
      <c r="OI119" s="364"/>
      <c r="OJ119" s="364"/>
      <c r="OK119" s="364"/>
      <c r="OL119" s="364"/>
      <c r="OM119" s="364"/>
      <c r="ON119" s="364"/>
      <c r="OO119" s="364"/>
      <c r="OP119" s="364"/>
      <c r="OQ119" s="364"/>
      <c r="OR119" s="364"/>
      <c r="OS119" s="364"/>
      <c r="OT119" s="364"/>
      <c r="OU119" s="364"/>
      <c r="OV119" s="364"/>
      <c r="OW119" s="364"/>
      <c r="OX119" s="364"/>
      <c r="OY119" s="364"/>
      <c r="OZ119" s="364"/>
      <c r="PA119" s="364"/>
      <c r="PB119" s="364"/>
      <c r="PC119" s="364"/>
      <c r="PD119" s="364"/>
      <c r="PE119" s="364"/>
      <c r="PF119" s="364"/>
      <c r="PG119" s="364"/>
      <c r="PH119" s="364"/>
      <c r="PI119" s="364"/>
      <c r="PJ119" s="364"/>
      <c r="PK119" s="364"/>
      <c r="PL119" s="364"/>
      <c r="PM119" s="364"/>
      <c r="PN119" s="364"/>
      <c r="PO119" s="364"/>
      <c r="PP119" s="364"/>
      <c r="PQ119" s="364"/>
      <c r="PR119" s="364"/>
      <c r="PS119" s="364"/>
      <c r="PT119" s="364"/>
      <c r="PU119" s="364"/>
      <c r="PV119" s="364"/>
      <c r="PW119" s="364"/>
      <c r="PX119" s="364"/>
      <c r="PY119" s="364"/>
      <c r="PZ119" s="364"/>
      <c r="QA119" s="364"/>
      <c r="QB119" s="364"/>
      <c r="QC119" s="364"/>
      <c r="QD119" s="364"/>
      <c r="QE119" s="364"/>
      <c r="QF119" s="364"/>
      <c r="QG119" s="364"/>
      <c r="QH119" s="364"/>
      <c r="QI119" s="364"/>
      <c r="QJ119" s="364"/>
      <c r="QK119" s="364"/>
      <c r="QL119" s="364"/>
      <c r="QM119" s="364"/>
      <c r="QN119" s="364"/>
      <c r="QO119" s="364"/>
      <c r="QP119" s="364"/>
      <c r="QQ119" s="364"/>
      <c r="QR119" s="364"/>
      <c r="QS119" s="364"/>
      <c r="QT119" s="364"/>
      <c r="QU119" s="364"/>
      <c r="QV119" s="364"/>
      <c r="QW119" s="364"/>
      <c r="QX119" s="364"/>
      <c r="QY119" s="364"/>
      <c r="QZ119" s="364"/>
      <c r="RA119" s="364"/>
      <c r="RB119" s="364"/>
      <c r="RC119" s="364"/>
      <c r="RD119" s="364"/>
      <c r="RE119" s="364"/>
      <c r="RF119" s="364"/>
      <c r="RG119" s="364"/>
      <c r="RH119" s="364"/>
      <c r="RI119" s="364"/>
      <c r="RJ119" s="364"/>
      <c r="RK119" s="364"/>
      <c r="RL119" s="364"/>
      <c r="RM119" s="364"/>
      <c r="RN119" s="364"/>
      <c r="RO119" s="364"/>
      <c r="RP119" s="364"/>
      <c r="RQ119" s="364"/>
      <c r="RR119" s="364"/>
      <c r="RS119" s="364"/>
      <c r="RT119" s="364"/>
      <c r="RU119" s="364"/>
      <c r="RV119" s="364"/>
      <c r="RW119" s="364"/>
      <c r="RX119" s="364"/>
      <c r="RY119" s="364"/>
      <c r="RZ119" s="364"/>
      <c r="SA119" s="364"/>
      <c r="SB119" s="364"/>
      <c r="SC119" s="364"/>
      <c r="SD119" s="364"/>
      <c r="SE119" s="364"/>
      <c r="SF119" s="364"/>
      <c r="SG119" s="364"/>
      <c r="SH119" s="364"/>
      <c r="SI119" s="364"/>
      <c r="SJ119" s="364"/>
      <c r="SK119" s="364"/>
      <c r="SL119" s="364"/>
      <c r="SM119" s="364"/>
      <c r="SN119" s="364"/>
      <c r="SO119" s="364"/>
      <c r="SP119" s="364"/>
      <c r="SQ119" s="364"/>
      <c r="SR119" s="364"/>
      <c r="SS119" s="364"/>
      <c r="ST119" s="364"/>
      <c r="SU119" s="364"/>
      <c r="SV119" s="364"/>
      <c r="SW119" s="364"/>
      <c r="SX119" s="364"/>
      <c r="SY119" s="364"/>
      <c r="SZ119" s="364"/>
      <c r="TA119" s="364"/>
      <c r="TB119" s="364"/>
      <c r="TC119" s="364"/>
      <c r="TD119" s="364"/>
      <c r="TE119" s="364"/>
      <c r="TF119" s="364"/>
      <c r="TG119" s="364"/>
      <c r="TH119" s="364"/>
      <c r="TI119" s="364"/>
      <c r="TJ119" s="364"/>
      <c r="TK119" s="364"/>
      <c r="TL119" s="364"/>
      <c r="TM119" s="364"/>
      <c r="TN119" s="364"/>
      <c r="TO119" s="364"/>
      <c r="TP119" s="364"/>
      <c r="TQ119" s="364"/>
      <c r="TR119" s="364"/>
      <c r="TS119" s="364"/>
      <c r="TT119" s="364"/>
      <c r="TU119" s="364"/>
      <c r="TV119" s="364"/>
      <c r="TW119" s="364"/>
      <c r="TX119" s="364"/>
      <c r="TY119" s="364"/>
      <c r="TZ119" s="364"/>
      <c r="UA119" s="364"/>
      <c r="UB119" s="364"/>
      <c r="UC119" s="364"/>
      <c r="UD119" s="364"/>
      <c r="UE119" s="364"/>
      <c r="UF119" s="364"/>
      <c r="UG119" s="364"/>
      <c r="UH119" s="364"/>
      <c r="UI119" s="364"/>
      <c r="UJ119" s="364"/>
      <c r="UK119" s="364"/>
      <c r="UL119" s="364"/>
      <c r="UM119" s="364"/>
      <c r="UN119" s="364"/>
      <c r="UO119" s="364"/>
      <c r="UP119" s="364"/>
      <c r="UQ119" s="364"/>
      <c r="UR119" s="364"/>
      <c r="US119" s="364"/>
      <c r="UT119" s="364"/>
      <c r="UU119" s="364"/>
      <c r="UV119" s="364"/>
      <c r="UW119" s="364"/>
      <c r="UX119" s="364"/>
      <c r="UY119" s="364"/>
      <c r="UZ119" s="364"/>
      <c r="VA119" s="364"/>
      <c r="VB119" s="364"/>
      <c r="VC119" s="364"/>
      <c r="VD119" s="364"/>
      <c r="VE119" s="364"/>
      <c r="VF119" s="364"/>
      <c r="VG119" s="364"/>
      <c r="VH119" s="364"/>
      <c r="VI119" s="364"/>
      <c r="VJ119" s="364"/>
      <c r="VK119" s="364"/>
      <c r="VL119" s="364"/>
      <c r="VM119" s="364"/>
      <c r="VN119" s="364"/>
      <c r="VO119" s="364"/>
      <c r="VP119" s="364"/>
      <c r="VQ119" s="364"/>
      <c r="VR119" s="364"/>
      <c r="VS119" s="364"/>
      <c r="VT119" s="364"/>
      <c r="VU119" s="364"/>
      <c r="VV119" s="364"/>
      <c r="VW119" s="364"/>
      <c r="VX119" s="364"/>
      <c r="VY119" s="364"/>
      <c r="VZ119" s="364"/>
      <c r="WA119" s="364"/>
      <c r="WB119" s="364"/>
      <c r="WC119" s="364"/>
      <c r="WD119" s="364"/>
      <c r="WE119" s="364"/>
      <c r="WF119" s="364"/>
      <c r="WG119" s="364"/>
      <c r="WH119" s="364"/>
      <c r="WI119" s="364"/>
      <c r="WJ119" s="364"/>
      <c r="WK119" s="364"/>
      <c r="WL119" s="364"/>
      <c r="WM119" s="364"/>
      <c r="WN119" s="364"/>
      <c r="WO119" s="364"/>
      <c r="WP119" s="364"/>
      <c r="WQ119" s="364"/>
      <c r="WR119" s="364"/>
      <c r="WS119" s="364"/>
      <c r="WT119" s="364"/>
      <c r="WU119" s="364"/>
      <c r="WV119" s="364"/>
      <c r="WW119" s="364"/>
      <c r="WX119" s="364"/>
      <c r="WY119" s="364"/>
      <c r="WZ119" s="364"/>
      <c r="XA119" s="364"/>
      <c r="XB119" s="364"/>
      <c r="XC119" s="364"/>
      <c r="XD119" s="364"/>
      <c r="XE119" s="364"/>
      <c r="XF119" s="364"/>
      <c r="XG119" s="364"/>
      <c r="XH119" s="364"/>
      <c r="XI119" s="364"/>
      <c r="XJ119" s="364"/>
      <c r="XK119" s="364"/>
      <c r="XL119" s="364"/>
      <c r="XM119" s="364"/>
      <c r="XN119" s="364"/>
      <c r="XO119" s="364"/>
      <c r="XP119" s="364"/>
      <c r="XQ119" s="364"/>
      <c r="XR119" s="364"/>
      <c r="XS119" s="364"/>
      <c r="XT119" s="364"/>
      <c r="XU119" s="364"/>
      <c r="XV119" s="364"/>
      <c r="XW119" s="364"/>
      <c r="XX119" s="364"/>
      <c r="XY119" s="364"/>
      <c r="XZ119" s="364"/>
      <c r="YA119" s="364"/>
      <c r="YB119" s="364"/>
      <c r="YC119" s="364"/>
      <c r="YD119" s="364"/>
      <c r="YE119" s="364"/>
      <c r="YF119" s="364"/>
      <c r="YG119" s="364"/>
      <c r="YH119" s="364"/>
      <c r="YI119" s="364"/>
      <c r="YJ119" s="364"/>
      <c r="YK119" s="364"/>
      <c r="YL119" s="364"/>
      <c r="YM119" s="364"/>
      <c r="YN119" s="364"/>
      <c r="YO119" s="364"/>
      <c r="YP119" s="364"/>
      <c r="YQ119" s="364"/>
      <c r="YR119" s="364"/>
      <c r="YS119" s="364"/>
      <c r="YT119" s="364"/>
      <c r="YU119" s="364"/>
      <c r="YV119" s="364"/>
      <c r="YW119" s="364"/>
      <c r="YX119" s="364"/>
      <c r="YY119" s="364"/>
      <c r="YZ119" s="364"/>
      <c r="ZA119" s="364"/>
      <c r="ZB119" s="364"/>
      <c r="ZC119" s="364"/>
      <c r="ZD119" s="364"/>
      <c r="ZE119" s="364"/>
      <c r="ZF119" s="364"/>
      <c r="ZG119" s="364"/>
      <c r="ZH119" s="364"/>
      <c r="ZI119" s="364"/>
      <c r="ZJ119" s="364"/>
      <c r="ZK119" s="364"/>
      <c r="ZL119" s="364"/>
      <c r="ZM119" s="364"/>
      <c r="ZN119" s="364"/>
      <c r="ZO119" s="364"/>
      <c r="ZP119" s="364"/>
      <c r="ZQ119" s="364"/>
      <c r="ZR119" s="364"/>
      <c r="ZS119" s="364"/>
      <c r="ZT119" s="364"/>
      <c r="ZU119" s="364"/>
      <c r="ZV119" s="364"/>
      <c r="ZW119" s="364"/>
      <c r="ZX119" s="364"/>
      <c r="ZY119" s="364"/>
      <c r="ZZ119" s="364"/>
      <c r="AAA119" s="364"/>
      <c r="AAB119" s="364"/>
      <c r="AAC119" s="364"/>
      <c r="AAD119" s="364"/>
      <c r="AAE119" s="364"/>
      <c r="AAF119" s="364"/>
      <c r="AAG119" s="364"/>
      <c r="AAH119" s="364"/>
      <c r="AAI119" s="364"/>
      <c r="AAJ119" s="364"/>
      <c r="AAK119" s="364"/>
      <c r="AAL119" s="364"/>
      <c r="AAM119" s="364"/>
      <c r="AAN119" s="364"/>
      <c r="AAO119" s="364"/>
      <c r="AAP119" s="364"/>
      <c r="AAQ119" s="364"/>
      <c r="AAR119" s="364"/>
      <c r="AAS119" s="364"/>
      <c r="AAT119" s="364"/>
      <c r="AAU119" s="364"/>
      <c r="AAV119" s="364"/>
      <c r="AAW119" s="364"/>
      <c r="AAX119" s="364"/>
      <c r="AAY119" s="364"/>
      <c r="AAZ119" s="364"/>
      <c r="ABA119" s="364"/>
      <c r="ABB119" s="364"/>
      <c r="ABC119" s="364"/>
      <c r="ABD119" s="364"/>
      <c r="ABE119" s="364"/>
      <c r="ABF119" s="364"/>
      <c r="ABG119" s="364"/>
      <c r="ABH119" s="364"/>
      <c r="ABI119" s="364"/>
      <c r="ABJ119" s="364"/>
      <c r="ABK119" s="364"/>
      <c r="ABL119" s="364"/>
      <c r="ABM119" s="364"/>
      <c r="ABN119" s="364"/>
      <c r="ABO119" s="364"/>
      <c r="ABP119" s="364"/>
      <c r="ABQ119" s="364"/>
      <c r="ABR119" s="364"/>
      <c r="ABS119" s="364"/>
      <c r="ABT119" s="364"/>
      <c r="ABU119" s="364"/>
      <c r="ABV119" s="364"/>
      <c r="ABW119" s="364"/>
      <c r="ABX119" s="364"/>
      <c r="ABY119" s="364"/>
      <c r="ABZ119" s="364"/>
      <c r="ACA119" s="364"/>
      <c r="ACB119" s="364"/>
      <c r="ACC119" s="364"/>
      <c r="ACD119" s="364"/>
      <c r="ACE119" s="364"/>
      <c r="ACF119" s="364"/>
      <c r="ACG119" s="364"/>
      <c r="ACH119" s="364"/>
      <c r="ACI119" s="364"/>
      <c r="ACJ119" s="364"/>
      <c r="ACK119" s="364"/>
      <c r="ACL119" s="364"/>
      <c r="ACM119" s="364"/>
      <c r="ACN119" s="364"/>
      <c r="ACO119" s="364"/>
      <c r="ACP119" s="364"/>
      <c r="ACQ119" s="364"/>
      <c r="ACR119" s="364"/>
      <c r="ACS119" s="364"/>
      <c r="ACT119" s="364"/>
      <c r="ACU119" s="364"/>
      <c r="ACV119" s="364"/>
      <c r="ACW119" s="364"/>
      <c r="ACX119" s="364"/>
      <c r="ACY119" s="364"/>
      <c r="ACZ119" s="364"/>
      <c r="ADA119" s="364"/>
      <c r="ADB119" s="364"/>
      <c r="ADC119" s="364"/>
      <c r="ADD119" s="364"/>
      <c r="ADE119" s="364"/>
      <c r="ADF119" s="364"/>
      <c r="ADG119" s="364"/>
      <c r="ADH119" s="364"/>
      <c r="ADI119" s="364"/>
      <c r="ADJ119" s="364"/>
      <c r="ADK119" s="364"/>
      <c r="ADL119" s="364"/>
      <c r="ADM119" s="364"/>
      <c r="ADN119" s="364"/>
      <c r="ADO119" s="364"/>
      <c r="ADP119" s="364"/>
      <c r="ADQ119" s="364"/>
      <c r="ADR119" s="364"/>
      <c r="ADS119" s="364"/>
      <c r="ADT119" s="364"/>
      <c r="ADU119" s="364"/>
      <c r="ADV119" s="364"/>
      <c r="ADW119" s="364"/>
      <c r="ADX119" s="364"/>
      <c r="ADY119" s="364"/>
      <c r="ADZ119" s="364"/>
      <c r="AEA119" s="364"/>
      <c r="AEB119" s="364"/>
      <c r="AEC119" s="364"/>
      <c r="AED119" s="364"/>
      <c r="AEE119" s="364"/>
      <c r="AEF119" s="364"/>
      <c r="AEG119" s="364"/>
      <c r="AEH119" s="364"/>
      <c r="AEI119" s="364"/>
      <c r="AEJ119" s="364"/>
      <c r="AEK119" s="364"/>
      <c r="AEL119" s="364"/>
      <c r="AEM119" s="364"/>
      <c r="AEN119" s="364"/>
      <c r="AEO119" s="364"/>
      <c r="AEP119" s="364"/>
      <c r="AEQ119" s="364"/>
      <c r="AER119" s="364"/>
      <c r="AES119" s="364"/>
      <c r="AET119" s="364"/>
      <c r="AEU119" s="364"/>
      <c r="AEV119" s="364"/>
      <c r="AEW119" s="364"/>
      <c r="AEX119" s="364"/>
      <c r="AEY119" s="364"/>
      <c r="AEZ119" s="364"/>
      <c r="AFA119" s="364"/>
      <c r="AFB119" s="364"/>
      <c r="AFC119" s="364"/>
      <c r="AFD119" s="364"/>
      <c r="AFE119" s="364"/>
      <c r="AFF119" s="364"/>
      <c r="AFG119" s="364"/>
      <c r="AFH119" s="364"/>
      <c r="AFI119" s="364"/>
      <c r="AFJ119" s="364"/>
      <c r="AFK119" s="364"/>
      <c r="AFL119" s="364"/>
      <c r="AFM119" s="364"/>
      <c r="AFN119" s="364"/>
      <c r="AFO119" s="364"/>
      <c r="AFP119" s="364"/>
      <c r="AFQ119" s="364"/>
      <c r="AFR119" s="364"/>
      <c r="AFS119" s="364"/>
      <c r="AFT119" s="364"/>
      <c r="AFU119" s="364"/>
      <c r="AFV119" s="364"/>
      <c r="AFW119" s="364"/>
      <c r="AFX119" s="364"/>
      <c r="AFY119" s="364"/>
      <c r="AFZ119" s="364"/>
      <c r="AGA119" s="364"/>
      <c r="AGB119" s="364"/>
      <c r="AGC119" s="364"/>
      <c r="AGD119" s="364"/>
      <c r="AGE119" s="364"/>
      <c r="AGF119" s="364"/>
      <c r="AGG119" s="364"/>
      <c r="AGH119" s="364"/>
      <c r="AGI119" s="364"/>
      <c r="AGJ119" s="364"/>
      <c r="AGK119" s="364"/>
      <c r="AGL119" s="364"/>
      <c r="AGM119" s="364"/>
      <c r="AGN119" s="364"/>
      <c r="AGO119" s="364"/>
      <c r="AGP119" s="364"/>
      <c r="AGQ119" s="364"/>
      <c r="AGR119" s="364"/>
      <c r="AGS119" s="364"/>
      <c r="AGT119" s="364"/>
      <c r="AGU119" s="364"/>
      <c r="AGV119" s="364"/>
      <c r="AGW119" s="364"/>
      <c r="AGX119" s="364"/>
      <c r="AGY119" s="364"/>
      <c r="AGZ119" s="364"/>
      <c r="AHA119" s="364"/>
      <c r="AHB119" s="364"/>
      <c r="AHC119" s="364"/>
      <c r="AHD119" s="364"/>
      <c r="AHE119" s="364"/>
      <c r="AHF119" s="364"/>
      <c r="AHG119" s="364"/>
      <c r="AHH119" s="364"/>
      <c r="AHI119" s="364"/>
      <c r="AHJ119" s="364"/>
      <c r="AHK119" s="364"/>
      <c r="AHL119" s="364"/>
      <c r="AHM119" s="364"/>
      <c r="AHN119" s="364"/>
      <c r="AHO119" s="364"/>
      <c r="AHP119" s="364"/>
      <c r="AHQ119" s="364"/>
      <c r="AHR119" s="364"/>
      <c r="AHS119" s="364"/>
      <c r="AHT119" s="364"/>
      <c r="AHU119" s="364"/>
      <c r="AHV119" s="364"/>
      <c r="AHW119" s="364"/>
      <c r="AHX119" s="364"/>
      <c r="AHY119" s="364"/>
      <c r="AHZ119" s="364"/>
      <c r="AIA119" s="364"/>
      <c r="AIB119" s="364"/>
      <c r="AIC119" s="364"/>
      <c r="AID119" s="364"/>
      <c r="AIE119" s="364"/>
      <c r="AIF119" s="364"/>
      <c r="AIG119" s="364"/>
      <c r="AIH119" s="364"/>
      <c r="AII119" s="364"/>
      <c r="AIJ119" s="364"/>
      <c r="AIK119" s="364"/>
      <c r="AIL119" s="364"/>
      <c r="AIM119" s="364"/>
      <c r="AIN119" s="364"/>
      <c r="AIO119" s="364"/>
      <c r="AIP119" s="364"/>
      <c r="AIQ119" s="364"/>
      <c r="AIR119" s="364"/>
      <c r="AIS119" s="364"/>
      <c r="AIT119" s="364"/>
      <c r="AIU119" s="364"/>
      <c r="AIV119" s="364"/>
      <c r="AIW119" s="364"/>
      <c r="AIX119" s="364"/>
      <c r="AIY119" s="364"/>
      <c r="AIZ119" s="364"/>
      <c r="AJA119" s="364"/>
      <c r="AJB119" s="364"/>
      <c r="AJC119" s="364"/>
      <c r="AJD119" s="364"/>
      <c r="AJE119" s="364"/>
      <c r="AJF119" s="364"/>
      <c r="AJG119" s="364"/>
      <c r="AJH119" s="364"/>
      <c r="AJI119" s="364"/>
      <c r="AJJ119" s="364"/>
      <c r="AJK119" s="364"/>
      <c r="AJL119" s="364"/>
      <c r="AJM119" s="364"/>
      <c r="AJN119" s="364"/>
      <c r="AJO119" s="364"/>
      <c r="AJP119" s="364"/>
      <c r="AJQ119" s="364"/>
      <c r="AJR119" s="364"/>
      <c r="AJS119" s="364"/>
      <c r="AJT119" s="364"/>
      <c r="AJU119" s="364"/>
      <c r="AJV119" s="364"/>
      <c r="AJW119" s="364"/>
      <c r="AJX119" s="364"/>
      <c r="AJY119" s="364"/>
      <c r="AJZ119" s="364"/>
      <c r="AKA119" s="364"/>
      <c r="AKB119" s="364"/>
      <c r="AKC119" s="364"/>
      <c r="AKD119" s="364"/>
      <c r="AKE119" s="364"/>
      <c r="AKF119" s="364"/>
      <c r="AKG119" s="364"/>
      <c r="AKH119" s="364"/>
      <c r="AKI119" s="364"/>
      <c r="AKJ119" s="364"/>
      <c r="AKK119" s="364"/>
      <c r="AKL119" s="364"/>
      <c r="AKM119" s="364"/>
      <c r="AKN119" s="364"/>
      <c r="AKO119" s="364"/>
      <c r="AKP119" s="364"/>
      <c r="AKQ119" s="364"/>
      <c r="AKR119" s="364"/>
      <c r="AKS119" s="364"/>
      <c r="AKT119" s="364"/>
      <c r="AKU119" s="364"/>
      <c r="AKV119" s="364"/>
      <c r="AKW119" s="364"/>
      <c r="AKX119" s="364"/>
      <c r="AKY119" s="364"/>
      <c r="AKZ119" s="364"/>
      <c r="ALA119" s="364"/>
      <c r="ALB119" s="364"/>
      <c r="ALC119" s="364"/>
      <c r="ALD119" s="364"/>
      <c r="ALE119" s="364"/>
      <c r="ALF119" s="364"/>
      <c r="ALG119" s="364"/>
      <c r="ALH119" s="364"/>
      <c r="ALI119" s="364"/>
      <c r="ALJ119" s="364"/>
      <c r="ALK119" s="364"/>
      <c r="ALL119" s="364"/>
      <c r="ALM119" s="364"/>
      <c r="ALN119" s="364"/>
      <c r="ALO119" s="364"/>
      <c r="ALP119" s="364"/>
      <c r="ALQ119" s="364"/>
      <c r="ALR119" s="364"/>
      <c r="ALS119" s="364"/>
      <c r="ALT119" s="364"/>
      <c r="ALU119" s="364"/>
      <c r="ALV119" s="364"/>
      <c r="ALW119" s="364"/>
      <c r="ALX119" s="364"/>
      <c r="ALY119" s="364"/>
      <c r="ALZ119" s="364"/>
      <c r="AMA119" s="364"/>
      <c r="AMB119" s="364"/>
      <c r="AMC119" s="364"/>
      <c r="AMD119" s="364"/>
      <c r="AME119" s="364"/>
      <c r="AMF119" s="364"/>
      <c r="AMG119" s="364"/>
      <c r="AMH119" s="364"/>
      <c r="AMI119" s="364"/>
      <c r="AMJ119" s="364"/>
      <c r="AMK119" s="364"/>
      <c r="AML119" s="364"/>
      <c r="AMM119" s="364"/>
      <c r="AMN119" s="364"/>
      <c r="AMO119" s="364"/>
      <c r="AMP119" s="364"/>
      <c r="AMQ119" s="364"/>
      <c r="AMR119" s="364"/>
      <c r="AMS119" s="364"/>
      <c r="AMT119" s="364"/>
      <c r="AMU119" s="364"/>
      <c r="AMV119" s="364"/>
      <c r="AMW119" s="364"/>
      <c r="AMX119" s="364"/>
      <c r="AMY119" s="364"/>
      <c r="AMZ119" s="364"/>
      <c r="ANA119" s="364"/>
      <c r="ANB119" s="364"/>
      <c r="ANC119" s="364"/>
      <c r="AND119" s="364"/>
      <c r="ANE119" s="364"/>
      <c r="ANF119" s="364"/>
      <c r="ANG119" s="364"/>
      <c r="ANH119" s="364"/>
      <c r="ANI119" s="364"/>
      <c r="ANJ119" s="364"/>
      <c r="ANK119" s="364"/>
      <c r="ANL119" s="364"/>
      <c r="ANM119" s="364"/>
      <c r="ANN119" s="364"/>
      <c r="ANO119" s="364"/>
      <c r="ANP119" s="364"/>
      <c r="ANQ119" s="364"/>
      <c r="ANR119" s="364"/>
      <c r="ANS119" s="364"/>
      <c r="ANT119" s="364"/>
      <c r="ANU119" s="364"/>
      <c r="ANV119" s="364"/>
      <c r="ANW119" s="364"/>
      <c r="ANX119" s="364"/>
      <c r="ANY119" s="364"/>
      <c r="ANZ119" s="364"/>
      <c r="AOA119" s="364"/>
      <c r="AOB119" s="364"/>
      <c r="AOC119" s="364"/>
      <c r="AOD119" s="364"/>
      <c r="AOE119" s="364"/>
      <c r="AOF119" s="364"/>
      <c r="AOG119" s="364"/>
      <c r="AOH119" s="364"/>
      <c r="AOI119" s="364"/>
      <c r="AOJ119" s="364"/>
      <c r="AOK119" s="364"/>
      <c r="AOL119" s="364"/>
      <c r="AOM119" s="364"/>
      <c r="AON119" s="364"/>
      <c r="AOO119" s="364"/>
      <c r="AOP119" s="364"/>
      <c r="AOQ119" s="364"/>
      <c r="AOR119" s="364"/>
      <c r="AOS119" s="364"/>
      <c r="AOT119" s="364"/>
      <c r="AOU119" s="364"/>
      <c r="AOV119" s="364"/>
      <c r="AOW119" s="364"/>
      <c r="AOX119" s="364"/>
      <c r="AOY119" s="364"/>
      <c r="AOZ119" s="364"/>
      <c r="APA119" s="364"/>
      <c r="APB119" s="364"/>
      <c r="APC119" s="364"/>
      <c r="APD119" s="364"/>
      <c r="APE119" s="364"/>
      <c r="APF119" s="364"/>
      <c r="APG119" s="364"/>
      <c r="APH119" s="364"/>
      <c r="API119" s="364"/>
      <c r="APJ119" s="364"/>
      <c r="APK119" s="364"/>
      <c r="APL119" s="364"/>
      <c r="APM119" s="364"/>
      <c r="APN119" s="364"/>
      <c r="APO119" s="364"/>
      <c r="APP119" s="364"/>
      <c r="APQ119" s="364"/>
      <c r="APR119" s="364"/>
      <c r="APS119" s="364"/>
      <c r="APT119" s="364"/>
      <c r="APU119" s="364"/>
      <c r="APV119" s="364"/>
      <c r="APW119" s="364"/>
      <c r="APX119" s="364"/>
      <c r="APY119" s="364"/>
      <c r="APZ119" s="364"/>
      <c r="AQA119" s="364"/>
      <c r="AQB119" s="364"/>
      <c r="AQC119" s="364"/>
      <c r="AQD119" s="364"/>
      <c r="AQE119" s="364"/>
      <c r="AQF119" s="364"/>
      <c r="AQG119" s="364"/>
      <c r="AQH119" s="364"/>
      <c r="AQI119" s="364"/>
      <c r="AQJ119" s="364"/>
      <c r="AQK119" s="364"/>
      <c r="AQL119" s="364"/>
      <c r="AQM119" s="364"/>
      <c r="AQN119" s="364"/>
      <c r="AQO119" s="364"/>
      <c r="AQP119" s="364"/>
      <c r="AQQ119" s="364"/>
      <c r="AQR119" s="364"/>
      <c r="AQS119" s="364"/>
      <c r="AQT119" s="364"/>
      <c r="AQU119" s="364"/>
      <c r="AQV119" s="364"/>
      <c r="AQW119" s="364"/>
      <c r="AQX119" s="364"/>
      <c r="AQY119" s="364"/>
      <c r="AQZ119" s="364"/>
      <c r="ARA119" s="364"/>
      <c r="ARB119" s="364"/>
      <c r="ARC119" s="364"/>
      <c r="ARD119" s="364"/>
      <c r="ARE119" s="364"/>
      <c r="ARF119" s="364"/>
      <c r="ARG119" s="364"/>
      <c r="ARH119" s="364"/>
      <c r="ARI119" s="364"/>
      <c r="ARJ119" s="364"/>
      <c r="ARK119" s="364"/>
      <c r="ARL119" s="364"/>
      <c r="ARM119" s="364"/>
      <c r="ARN119" s="364"/>
      <c r="ARO119" s="364"/>
      <c r="ARP119" s="364"/>
      <c r="ARQ119" s="364"/>
      <c r="ARR119" s="364"/>
      <c r="ARS119" s="364"/>
      <c r="ART119" s="364"/>
      <c r="ARU119" s="364"/>
      <c r="ARV119" s="364"/>
      <c r="ARW119" s="364"/>
      <c r="ARX119" s="364"/>
      <c r="ARY119" s="364"/>
      <c r="ARZ119" s="364"/>
      <c r="ASA119" s="364"/>
      <c r="ASB119" s="364"/>
      <c r="ASC119" s="364"/>
      <c r="ASD119" s="364"/>
      <c r="ASE119" s="364"/>
      <c r="ASF119" s="364"/>
      <c r="ASG119" s="364"/>
      <c r="ASH119" s="364"/>
      <c r="ASI119" s="364"/>
      <c r="ASJ119" s="364"/>
      <c r="ASK119" s="364"/>
      <c r="ASL119" s="364"/>
      <c r="ASM119" s="364"/>
      <c r="ASN119" s="364"/>
      <c r="ASO119" s="364"/>
      <c r="ASP119" s="364"/>
      <c r="ASQ119" s="364"/>
      <c r="ASR119" s="364"/>
      <c r="ASS119" s="364"/>
      <c r="AST119" s="364"/>
      <c r="ASU119" s="364"/>
      <c r="ASV119" s="364"/>
      <c r="ASW119" s="364"/>
      <c r="ASX119" s="364"/>
      <c r="ASY119" s="364"/>
      <c r="ASZ119" s="364"/>
      <c r="ATA119" s="364"/>
      <c r="ATB119" s="364"/>
      <c r="ATC119" s="364"/>
      <c r="ATD119" s="364"/>
      <c r="ATE119" s="364"/>
      <c r="ATF119" s="364"/>
      <c r="ATG119" s="364"/>
      <c r="ATH119" s="364"/>
      <c r="ATI119" s="364"/>
      <c r="ATJ119" s="364"/>
      <c r="ATK119" s="364"/>
      <c r="ATL119" s="364"/>
      <c r="ATM119" s="364"/>
      <c r="ATN119" s="364"/>
      <c r="ATO119" s="364"/>
      <c r="ATP119" s="364"/>
      <c r="ATQ119" s="364"/>
      <c r="ATR119" s="364"/>
      <c r="ATS119" s="364"/>
      <c r="ATT119" s="364"/>
      <c r="ATU119" s="364"/>
      <c r="ATV119" s="364"/>
      <c r="ATW119" s="364"/>
      <c r="ATX119" s="364"/>
      <c r="ATY119" s="364"/>
      <c r="ATZ119" s="364"/>
      <c r="AUA119" s="364"/>
      <c r="AUB119" s="364"/>
      <c r="AUC119" s="364"/>
      <c r="AUD119" s="364"/>
      <c r="AUE119" s="364"/>
      <c r="AUF119" s="364"/>
      <c r="AUG119" s="364"/>
      <c r="AUH119" s="364"/>
      <c r="AUI119" s="364"/>
      <c r="AUJ119" s="364"/>
      <c r="AUK119" s="364"/>
      <c r="AUL119" s="364"/>
      <c r="AUM119" s="364"/>
      <c r="AUN119" s="364"/>
      <c r="AUO119" s="364"/>
      <c r="AUP119" s="364"/>
      <c r="AUQ119" s="364"/>
      <c r="AUR119" s="364"/>
      <c r="AUS119" s="364"/>
      <c r="AUT119" s="364"/>
      <c r="AUU119" s="364"/>
      <c r="AUV119" s="364"/>
      <c r="AUW119" s="364"/>
      <c r="AUX119" s="364"/>
      <c r="AUY119" s="364"/>
      <c r="AUZ119" s="364"/>
      <c r="AVA119" s="364"/>
      <c r="AVB119" s="364"/>
      <c r="AVC119" s="364"/>
      <c r="AVD119" s="364"/>
      <c r="AVE119" s="364"/>
      <c r="AVF119" s="364"/>
      <c r="AVG119" s="364"/>
      <c r="AVH119" s="364"/>
      <c r="AVI119" s="364"/>
      <c r="AVJ119" s="364"/>
      <c r="AVK119" s="364"/>
      <c r="AVL119" s="364"/>
      <c r="AVM119" s="364"/>
      <c r="AVN119" s="364"/>
      <c r="AVO119" s="364"/>
      <c r="AVP119" s="364"/>
      <c r="AVQ119" s="364"/>
      <c r="AVR119" s="364"/>
      <c r="AVS119" s="364"/>
      <c r="AVT119" s="364"/>
      <c r="AVU119" s="364"/>
      <c r="AVV119" s="364"/>
      <c r="AVW119" s="364"/>
      <c r="AVX119" s="364"/>
      <c r="AVY119" s="364"/>
      <c r="AVZ119" s="364"/>
      <c r="AWA119" s="364"/>
      <c r="AWB119" s="364"/>
      <c r="AWC119" s="364"/>
      <c r="AWD119" s="364"/>
      <c r="AWE119" s="364"/>
      <c r="AWF119" s="364"/>
      <c r="AWG119" s="364"/>
      <c r="AWH119" s="364"/>
      <c r="AWI119" s="364"/>
      <c r="AWJ119" s="364"/>
      <c r="AWK119" s="364"/>
      <c r="AWL119" s="364"/>
      <c r="AWM119" s="364"/>
      <c r="AWN119" s="364"/>
      <c r="AWO119" s="364"/>
      <c r="AWP119" s="364"/>
      <c r="AWQ119" s="364"/>
      <c r="AWR119" s="364"/>
      <c r="AWS119" s="364"/>
      <c r="AWT119" s="364"/>
      <c r="AWU119" s="364"/>
      <c r="AWV119" s="364"/>
      <c r="AWW119" s="364"/>
      <c r="AWX119" s="364"/>
      <c r="AWY119" s="364"/>
      <c r="AWZ119" s="364"/>
      <c r="AXA119" s="364"/>
      <c r="AXB119" s="364"/>
      <c r="AXC119" s="364"/>
      <c r="AXD119" s="364"/>
      <c r="AXE119" s="364"/>
      <c r="AXF119" s="364"/>
      <c r="AXG119" s="364"/>
      <c r="AXH119" s="364"/>
      <c r="AXI119" s="364"/>
      <c r="AXJ119" s="364"/>
      <c r="AXK119" s="364"/>
      <c r="AXL119" s="364"/>
      <c r="AXM119" s="364"/>
      <c r="AXN119" s="364"/>
      <c r="AXO119" s="364"/>
      <c r="AXP119" s="364"/>
      <c r="AXQ119" s="364"/>
      <c r="AXR119" s="364"/>
      <c r="AXS119" s="364"/>
      <c r="AXT119" s="364"/>
      <c r="AXU119" s="364"/>
      <c r="AXV119" s="364"/>
      <c r="AXW119" s="364"/>
      <c r="AXX119" s="364"/>
      <c r="AXY119" s="364"/>
      <c r="AXZ119" s="364"/>
      <c r="AYA119" s="364"/>
      <c r="AYB119" s="364"/>
      <c r="AYC119" s="364"/>
      <c r="AYD119" s="364"/>
      <c r="AYE119" s="364"/>
      <c r="AYF119" s="364"/>
      <c r="AYG119" s="364"/>
      <c r="AYH119" s="364"/>
      <c r="AYI119" s="364"/>
      <c r="AYJ119" s="364"/>
      <c r="AYK119" s="364"/>
      <c r="AYL119" s="364"/>
      <c r="AYM119" s="364"/>
      <c r="AYN119" s="364"/>
      <c r="AYO119" s="364"/>
      <c r="AYP119" s="364"/>
      <c r="AYQ119" s="364"/>
      <c r="AYR119" s="364"/>
      <c r="AYS119" s="364"/>
      <c r="AYT119" s="364"/>
      <c r="AYU119" s="364"/>
      <c r="AYV119" s="364"/>
      <c r="AYW119" s="364"/>
      <c r="AYX119" s="364"/>
      <c r="AYY119" s="364"/>
      <c r="AYZ119" s="364"/>
      <c r="AZA119" s="364"/>
      <c r="AZB119" s="364"/>
      <c r="AZC119" s="364"/>
      <c r="AZD119" s="364"/>
      <c r="AZE119" s="364"/>
      <c r="AZF119" s="364"/>
      <c r="AZG119" s="364"/>
      <c r="AZH119" s="364"/>
      <c r="AZI119" s="364"/>
      <c r="AZJ119" s="364"/>
      <c r="AZK119" s="364"/>
      <c r="AZL119" s="364"/>
      <c r="AZM119" s="364"/>
      <c r="AZN119" s="364"/>
      <c r="AZO119" s="364"/>
      <c r="AZP119" s="364"/>
      <c r="AZQ119" s="364"/>
      <c r="AZR119" s="364"/>
      <c r="AZS119" s="364"/>
      <c r="AZT119" s="364"/>
      <c r="AZU119" s="364"/>
      <c r="AZV119" s="364"/>
      <c r="AZW119" s="364"/>
      <c r="AZX119" s="364"/>
      <c r="AZY119" s="364"/>
      <c r="AZZ119" s="364"/>
      <c r="BAA119" s="364"/>
      <c r="BAB119" s="364"/>
      <c r="BAC119" s="364"/>
      <c r="BAD119" s="364"/>
      <c r="BAE119" s="364"/>
      <c r="BAF119" s="364"/>
      <c r="BAG119" s="364"/>
      <c r="BAH119" s="364"/>
      <c r="BAI119" s="364"/>
      <c r="BAJ119" s="364"/>
      <c r="BAK119" s="364"/>
      <c r="BAL119" s="364"/>
      <c r="BAM119" s="364"/>
      <c r="BAN119" s="364"/>
      <c r="BAO119" s="364"/>
      <c r="BAP119" s="364"/>
      <c r="BAQ119" s="364"/>
      <c r="BAR119" s="364"/>
      <c r="BAS119" s="364"/>
      <c r="BAT119" s="364"/>
      <c r="BAU119" s="364"/>
      <c r="BAV119" s="364"/>
      <c r="BAW119" s="364"/>
      <c r="BAX119" s="364"/>
      <c r="BAY119" s="364"/>
      <c r="BAZ119" s="364"/>
      <c r="BBA119" s="364"/>
      <c r="BBB119" s="364"/>
      <c r="BBC119" s="364"/>
      <c r="BBD119" s="364"/>
      <c r="BBE119" s="364"/>
      <c r="BBF119" s="364"/>
      <c r="BBG119" s="364"/>
      <c r="BBH119" s="364"/>
      <c r="BBI119" s="364"/>
      <c r="BBJ119" s="364"/>
      <c r="BBK119" s="364"/>
      <c r="BBL119" s="364"/>
      <c r="BBM119" s="364"/>
      <c r="BBN119" s="364"/>
      <c r="BBO119" s="364"/>
      <c r="BBP119" s="364"/>
      <c r="BBQ119" s="364"/>
      <c r="BBR119" s="364"/>
      <c r="BBS119" s="364"/>
      <c r="BBT119" s="364"/>
      <c r="BBU119" s="364"/>
      <c r="BBV119" s="364"/>
      <c r="BBW119" s="364"/>
      <c r="BBX119" s="364"/>
      <c r="BBY119" s="364"/>
      <c r="BBZ119" s="364"/>
      <c r="BCA119" s="364"/>
      <c r="BCB119" s="364"/>
      <c r="BCC119" s="364"/>
      <c r="BCD119" s="364"/>
      <c r="BCE119" s="364"/>
      <c r="BCF119" s="364"/>
      <c r="BCG119" s="364"/>
      <c r="BCH119" s="364"/>
      <c r="BCI119" s="364"/>
      <c r="BCJ119" s="364"/>
      <c r="BCK119" s="364"/>
      <c r="BCL119" s="364"/>
      <c r="BCM119" s="364"/>
      <c r="BCN119" s="364"/>
      <c r="BCO119" s="364"/>
      <c r="BCP119" s="364"/>
      <c r="BCQ119" s="364"/>
      <c r="BCR119" s="364"/>
      <c r="BCS119" s="364"/>
      <c r="BCT119" s="364"/>
      <c r="BCU119" s="364"/>
      <c r="BCV119" s="364"/>
      <c r="BCW119" s="364"/>
      <c r="BCX119" s="364"/>
      <c r="BCY119" s="364"/>
      <c r="BCZ119" s="364"/>
      <c r="BDA119" s="364"/>
      <c r="BDB119" s="364"/>
      <c r="BDC119" s="364"/>
      <c r="BDD119" s="364"/>
      <c r="BDE119" s="364"/>
      <c r="BDF119" s="364"/>
      <c r="BDG119" s="364"/>
      <c r="BDH119" s="364"/>
      <c r="BDI119" s="364"/>
      <c r="BDJ119" s="364"/>
      <c r="BDK119" s="364"/>
      <c r="BDL119" s="364"/>
      <c r="BDM119" s="364"/>
      <c r="BDN119" s="364"/>
      <c r="BDO119" s="364"/>
      <c r="BDP119" s="364"/>
      <c r="BDQ119" s="364"/>
      <c r="BDR119" s="364"/>
      <c r="BDS119" s="364"/>
      <c r="BDT119" s="364"/>
      <c r="BDU119" s="364"/>
      <c r="BDV119" s="364"/>
      <c r="BDW119" s="364"/>
      <c r="BDX119" s="364"/>
      <c r="BDY119" s="364"/>
      <c r="BDZ119" s="364"/>
      <c r="BEA119" s="364"/>
      <c r="BEB119" s="364"/>
      <c r="BEC119" s="364"/>
      <c r="BED119" s="364"/>
      <c r="BEE119" s="364"/>
      <c r="BEF119" s="364"/>
      <c r="BEG119" s="364"/>
      <c r="BEH119" s="364"/>
      <c r="BEI119" s="364"/>
      <c r="BEJ119" s="364"/>
      <c r="BEK119" s="364"/>
      <c r="BEL119" s="364"/>
      <c r="BEM119" s="364"/>
      <c r="BEN119" s="364"/>
      <c r="BEO119" s="364"/>
      <c r="BEP119" s="364"/>
      <c r="BEQ119" s="364"/>
      <c r="BER119" s="364"/>
      <c r="BES119" s="364"/>
      <c r="BET119" s="364"/>
      <c r="BEU119" s="364"/>
      <c r="BEV119" s="364"/>
      <c r="BEW119" s="364"/>
      <c r="BEX119" s="364"/>
      <c r="BEY119" s="364"/>
      <c r="BEZ119" s="364"/>
      <c r="BFA119" s="364"/>
      <c r="BFB119" s="364"/>
      <c r="BFC119" s="364"/>
      <c r="BFD119" s="364"/>
      <c r="BFE119" s="364"/>
      <c r="BFF119" s="364"/>
      <c r="BFG119" s="364"/>
      <c r="BFH119" s="364"/>
      <c r="BFI119" s="364"/>
      <c r="BFJ119" s="364"/>
      <c r="BFK119" s="364"/>
      <c r="BFL119" s="364"/>
      <c r="BFM119" s="364"/>
      <c r="BFN119" s="364"/>
      <c r="BFO119" s="364"/>
      <c r="BFP119" s="364"/>
      <c r="BFQ119" s="364"/>
      <c r="BFR119" s="364"/>
      <c r="BFS119" s="364"/>
      <c r="BFT119" s="364"/>
      <c r="BFU119" s="364"/>
      <c r="BFV119" s="364"/>
      <c r="BFW119" s="364"/>
      <c r="BFX119" s="364"/>
      <c r="BFY119" s="364"/>
      <c r="BFZ119" s="364"/>
      <c r="BGA119" s="364"/>
      <c r="BGB119" s="364"/>
      <c r="BGC119" s="364"/>
      <c r="BGD119" s="364"/>
      <c r="BGE119" s="364"/>
      <c r="BGF119" s="364"/>
      <c r="BGG119" s="364"/>
      <c r="BGH119" s="364"/>
      <c r="BGI119" s="364"/>
      <c r="BGJ119" s="364"/>
      <c r="BGK119" s="364"/>
      <c r="BGL119" s="364"/>
      <c r="BGM119" s="364"/>
      <c r="BGN119" s="364"/>
      <c r="BGO119" s="364"/>
      <c r="BGP119" s="364"/>
      <c r="BGQ119" s="364"/>
      <c r="BGR119" s="364"/>
      <c r="BGS119" s="364"/>
      <c r="BGT119" s="364"/>
      <c r="BGU119" s="364"/>
      <c r="BGV119" s="364"/>
      <c r="BGW119" s="364"/>
      <c r="BGX119" s="364"/>
      <c r="BGY119" s="364"/>
      <c r="BGZ119" s="364"/>
      <c r="BHA119" s="364"/>
      <c r="BHB119" s="364"/>
      <c r="BHC119" s="364"/>
      <c r="BHD119" s="364"/>
      <c r="BHE119" s="364"/>
      <c r="BHF119" s="364"/>
      <c r="BHG119" s="364"/>
      <c r="BHH119" s="364"/>
      <c r="BHI119" s="364"/>
      <c r="BHJ119" s="364"/>
      <c r="BHK119" s="364"/>
      <c r="BHL119" s="364"/>
      <c r="BHM119" s="364"/>
      <c r="BHN119" s="364"/>
      <c r="BHO119" s="364"/>
      <c r="BHP119" s="364"/>
      <c r="BHQ119" s="364"/>
      <c r="BHR119" s="364"/>
      <c r="BHS119" s="364"/>
      <c r="BHT119" s="364"/>
      <c r="BHU119" s="364"/>
      <c r="BHV119" s="364"/>
      <c r="BHW119" s="364"/>
      <c r="BHX119" s="364"/>
      <c r="BHY119" s="364"/>
      <c r="BHZ119" s="364"/>
      <c r="BIA119" s="364"/>
      <c r="BIB119" s="364"/>
      <c r="BIC119" s="364"/>
      <c r="BID119" s="364"/>
      <c r="BIE119" s="364"/>
      <c r="BIF119" s="364"/>
      <c r="BIG119" s="364"/>
      <c r="BIH119" s="364"/>
      <c r="BII119" s="364"/>
      <c r="BIJ119" s="364"/>
      <c r="BIK119" s="364"/>
      <c r="BIL119" s="364"/>
      <c r="BIM119" s="364"/>
      <c r="BIN119" s="364"/>
      <c r="BIO119" s="364"/>
      <c r="BIP119" s="364"/>
      <c r="BIQ119" s="364"/>
      <c r="BIR119" s="364"/>
      <c r="BIS119" s="364"/>
      <c r="BIT119" s="364"/>
      <c r="BIU119" s="364"/>
      <c r="BIV119" s="364"/>
      <c r="BIW119" s="364"/>
      <c r="BIX119" s="364"/>
      <c r="BIY119" s="364"/>
      <c r="BIZ119" s="364"/>
      <c r="BJA119" s="364"/>
      <c r="BJB119" s="364"/>
      <c r="BJC119" s="364"/>
      <c r="BJD119" s="364"/>
      <c r="BJE119" s="364"/>
      <c r="BJF119" s="364"/>
      <c r="BJG119" s="364"/>
      <c r="BJH119" s="364"/>
      <c r="BJI119" s="364"/>
      <c r="BJJ119" s="364"/>
      <c r="BJK119" s="364"/>
      <c r="BJL119" s="364"/>
      <c r="BJM119" s="364"/>
      <c r="BJN119" s="364"/>
      <c r="BJO119" s="364"/>
      <c r="BJP119" s="364"/>
      <c r="BJQ119" s="364"/>
      <c r="BJR119" s="364"/>
      <c r="BJS119" s="364"/>
      <c r="BJT119" s="364"/>
      <c r="BJU119" s="364"/>
      <c r="BJV119" s="364"/>
      <c r="BJW119" s="364"/>
      <c r="BJX119" s="364"/>
      <c r="BJY119" s="364"/>
      <c r="BJZ119" s="364"/>
      <c r="BKA119" s="364"/>
      <c r="BKB119" s="364"/>
      <c r="BKC119" s="364"/>
      <c r="BKD119" s="364"/>
      <c r="BKE119" s="364"/>
      <c r="BKF119" s="364"/>
      <c r="BKG119" s="364"/>
      <c r="BKH119" s="364"/>
      <c r="BKI119" s="364"/>
      <c r="BKJ119" s="364"/>
      <c r="BKK119" s="364"/>
      <c r="BKL119" s="364"/>
      <c r="BKM119" s="364"/>
      <c r="BKN119" s="364"/>
      <c r="BKO119" s="364"/>
      <c r="BKP119" s="364"/>
      <c r="BKQ119" s="364"/>
      <c r="BKR119" s="364"/>
      <c r="BKS119" s="364"/>
      <c r="BKT119" s="364"/>
      <c r="BKU119" s="364"/>
      <c r="BKV119" s="364"/>
      <c r="BKW119" s="364"/>
      <c r="BKX119" s="364"/>
      <c r="BKY119" s="364"/>
      <c r="BKZ119" s="364"/>
      <c r="BLA119" s="364"/>
      <c r="BLB119" s="364"/>
      <c r="BLC119" s="364"/>
      <c r="BLD119" s="364"/>
      <c r="BLE119" s="364"/>
      <c r="BLF119" s="364"/>
      <c r="BLG119" s="364"/>
      <c r="BLH119" s="364"/>
      <c r="BLI119" s="364"/>
      <c r="BLJ119" s="364"/>
      <c r="BLK119" s="364"/>
      <c r="BLL119" s="364"/>
      <c r="BLM119" s="364"/>
      <c r="BLN119" s="364"/>
      <c r="BLO119" s="364"/>
      <c r="BLP119" s="364"/>
      <c r="BLQ119" s="364"/>
      <c r="BLR119" s="364"/>
      <c r="BLS119" s="364"/>
      <c r="BLT119" s="364"/>
      <c r="BLU119" s="364"/>
      <c r="BLV119" s="364"/>
      <c r="BLW119" s="364"/>
      <c r="BLX119" s="364"/>
      <c r="BLY119" s="364"/>
      <c r="BLZ119" s="364"/>
      <c r="BMA119" s="364"/>
      <c r="BMB119" s="364"/>
      <c r="BMC119" s="364"/>
      <c r="BMD119" s="364"/>
      <c r="BME119" s="364"/>
      <c r="BMF119" s="364"/>
      <c r="BMG119" s="364"/>
      <c r="BMH119" s="364"/>
      <c r="BMI119" s="364"/>
      <c r="BMJ119" s="364"/>
      <c r="BMK119" s="364"/>
      <c r="BML119" s="364"/>
      <c r="BMM119" s="364"/>
      <c r="BMN119" s="364"/>
      <c r="BMO119" s="364"/>
      <c r="BMP119" s="364"/>
      <c r="BMQ119" s="364"/>
      <c r="BMR119" s="364"/>
      <c r="BMS119" s="364"/>
      <c r="BMT119" s="364"/>
      <c r="BMU119" s="364"/>
      <c r="BMV119" s="364"/>
      <c r="BMW119" s="364"/>
      <c r="BMX119" s="364"/>
      <c r="BMY119" s="364"/>
      <c r="BMZ119" s="364"/>
      <c r="BNA119" s="364"/>
      <c r="BNB119" s="364"/>
      <c r="BNC119" s="364"/>
      <c r="BND119" s="364"/>
      <c r="BNE119" s="364"/>
      <c r="BNF119" s="364"/>
      <c r="BNG119" s="364"/>
      <c r="BNH119" s="364"/>
      <c r="BNI119" s="364"/>
      <c r="BNJ119" s="364"/>
      <c r="BNK119" s="364"/>
      <c r="BNL119" s="364"/>
      <c r="BNM119" s="364"/>
      <c r="BNN119" s="364"/>
      <c r="BNO119" s="364"/>
      <c r="BNP119" s="364"/>
      <c r="BNQ119" s="364"/>
      <c r="BNR119" s="364"/>
      <c r="BNS119" s="364"/>
      <c r="BNT119" s="364"/>
      <c r="BNU119" s="364"/>
      <c r="BNV119" s="364"/>
      <c r="BNW119" s="364"/>
      <c r="BNX119" s="364"/>
      <c r="BNY119" s="364"/>
      <c r="BNZ119" s="364"/>
      <c r="BOA119" s="364"/>
      <c r="BOB119" s="364"/>
      <c r="BOC119" s="364"/>
      <c r="BOD119" s="364"/>
      <c r="BOE119" s="364"/>
      <c r="BOF119" s="364"/>
      <c r="BOG119" s="364"/>
      <c r="BOH119" s="364"/>
      <c r="BOI119" s="364"/>
      <c r="BOJ119" s="364"/>
      <c r="BOK119" s="364"/>
      <c r="BOL119" s="364"/>
      <c r="BOM119" s="364"/>
      <c r="BON119" s="364"/>
      <c r="BOO119" s="364"/>
      <c r="BOP119" s="364"/>
      <c r="BOQ119" s="364"/>
      <c r="BOR119" s="364"/>
      <c r="BOS119" s="364"/>
      <c r="BOT119" s="364"/>
      <c r="BOU119" s="364"/>
      <c r="BOV119" s="364"/>
      <c r="BOW119" s="364"/>
      <c r="BOX119" s="364"/>
      <c r="BOY119" s="364"/>
      <c r="BOZ119" s="364"/>
      <c r="BPA119" s="364"/>
      <c r="BPB119" s="364"/>
      <c r="BPC119" s="364"/>
      <c r="BPD119" s="364"/>
      <c r="BPE119" s="364"/>
      <c r="BPF119" s="364"/>
      <c r="BPG119" s="364"/>
      <c r="BPH119" s="364"/>
      <c r="BPI119" s="364"/>
      <c r="BPJ119" s="364"/>
      <c r="BPK119" s="364"/>
      <c r="BPL119" s="364"/>
      <c r="BPM119" s="364"/>
      <c r="BPN119" s="364"/>
      <c r="BPO119" s="364"/>
      <c r="BPP119" s="364"/>
      <c r="BPQ119" s="364"/>
      <c r="BPR119" s="364"/>
      <c r="BPS119" s="364"/>
      <c r="BPT119" s="364"/>
      <c r="BPU119" s="364"/>
      <c r="BPV119" s="364"/>
      <c r="BPW119" s="364"/>
      <c r="BPX119" s="364"/>
      <c r="BPY119" s="364"/>
      <c r="BPZ119" s="364"/>
      <c r="BQA119" s="364"/>
      <c r="BQB119" s="364"/>
      <c r="BQC119" s="364"/>
      <c r="BQD119" s="364"/>
      <c r="BQE119" s="364"/>
      <c r="BQF119" s="364"/>
      <c r="BQG119" s="364"/>
      <c r="BQH119" s="364"/>
      <c r="BQI119" s="364"/>
      <c r="BQJ119" s="364"/>
      <c r="BQK119" s="364"/>
      <c r="BQL119" s="364"/>
      <c r="BQM119" s="364"/>
      <c r="BQN119" s="364"/>
      <c r="BQO119" s="364"/>
      <c r="BQP119" s="364"/>
      <c r="BQQ119" s="364"/>
      <c r="BQR119" s="364"/>
      <c r="BQS119" s="364"/>
      <c r="BQT119" s="364"/>
      <c r="BQU119" s="364"/>
      <c r="BQV119" s="364"/>
      <c r="BQW119" s="364"/>
      <c r="BQX119" s="364"/>
      <c r="BQY119" s="364"/>
      <c r="BQZ119" s="364"/>
      <c r="BRA119" s="364"/>
      <c r="BRB119" s="364"/>
      <c r="BRC119" s="364"/>
      <c r="BRD119" s="364"/>
      <c r="BRE119" s="364"/>
      <c r="BRF119" s="364"/>
      <c r="BRG119" s="364"/>
      <c r="BRH119" s="364"/>
      <c r="BRI119" s="364"/>
      <c r="BRJ119" s="364"/>
      <c r="BRK119" s="364"/>
      <c r="BRL119" s="364"/>
      <c r="BRM119" s="364"/>
      <c r="BRN119" s="364"/>
      <c r="BRO119" s="364"/>
      <c r="BRP119" s="364"/>
      <c r="BRQ119" s="364"/>
      <c r="BRR119" s="364"/>
      <c r="BRS119" s="364"/>
      <c r="BRT119" s="364"/>
      <c r="BRU119" s="364"/>
      <c r="BRV119" s="364"/>
      <c r="BRW119" s="364"/>
      <c r="BRX119" s="364"/>
      <c r="BRY119" s="364"/>
      <c r="BRZ119" s="364"/>
      <c r="BSA119" s="364"/>
      <c r="BSB119" s="364"/>
      <c r="BSC119" s="364"/>
      <c r="BSD119" s="364"/>
      <c r="BSE119" s="364"/>
      <c r="BSF119" s="364"/>
      <c r="BSG119" s="364"/>
      <c r="BSH119" s="364"/>
      <c r="BSI119" s="364"/>
      <c r="BSJ119" s="364"/>
      <c r="BSK119" s="364"/>
      <c r="BSL119" s="364"/>
      <c r="BSM119" s="364"/>
      <c r="BSN119" s="364"/>
      <c r="BSO119" s="364"/>
      <c r="BSP119" s="364"/>
      <c r="BSQ119" s="364"/>
      <c r="BSR119" s="364"/>
      <c r="BSS119" s="364"/>
      <c r="BST119" s="364"/>
      <c r="BSU119" s="364"/>
      <c r="BSV119" s="364"/>
      <c r="BSW119" s="364"/>
      <c r="BSX119" s="364"/>
      <c r="BSY119" s="364"/>
      <c r="BSZ119" s="364"/>
      <c r="BTA119" s="364"/>
      <c r="BTB119" s="364"/>
      <c r="BTC119" s="364"/>
      <c r="BTD119" s="364"/>
      <c r="BTE119" s="364"/>
      <c r="BTF119" s="364"/>
      <c r="BTG119" s="364"/>
      <c r="BTH119" s="364"/>
      <c r="BTI119" s="364"/>
      <c r="BTJ119" s="364"/>
      <c r="BTK119" s="364"/>
      <c r="BTL119" s="364"/>
      <c r="BTM119" s="364"/>
      <c r="BTN119" s="364"/>
      <c r="BTO119" s="364"/>
      <c r="BTP119" s="364"/>
      <c r="BTQ119" s="364"/>
      <c r="BTR119" s="364"/>
      <c r="BTS119" s="364"/>
      <c r="BTT119" s="364"/>
      <c r="BTU119" s="364"/>
      <c r="BTV119" s="364"/>
      <c r="BTW119" s="364"/>
      <c r="BTX119" s="364"/>
      <c r="BTY119" s="364"/>
      <c r="BTZ119" s="364"/>
      <c r="BUA119" s="364"/>
      <c r="BUB119" s="364"/>
      <c r="BUC119" s="364"/>
      <c r="BUD119" s="364"/>
      <c r="BUE119" s="364"/>
      <c r="BUF119" s="364"/>
      <c r="BUG119" s="364"/>
      <c r="BUH119" s="364"/>
      <c r="BUI119" s="364"/>
      <c r="BUJ119" s="364"/>
      <c r="BUK119" s="364"/>
      <c r="BUL119" s="364"/>
      <c r="BUM119" s="364"/>
      <c r="BUN119" s="364"/>
      <c r="BUO119" s="364"/>
      <c r="BUP119" s="364"/>
      <c r="BUQ119" s="364"/>
      <c r="BUR119" s="364"/>
      <c r="BUS119" s="364"/>
      <c r="BUT119" s="364"/>
      <c r="BUU119" s="364"/>
      <c r="BUV119" s="364"/>
      <c r="BUW119" s="364"/>
      <c r="BUX119" s="364"/>
      <c r="BUY119" s="364"/>
      <c r="BUZ119" s="364"/>
      <c r="BVA119" s="364"/>
      <c r="BVB119" s="364"/>
      <c r="BVC119" s="364"/>
      <c r="BVD119" s="364"/>
      <c r="BVE119" s="364"/>
      <c r="BVF119" s="364"/>
      <c r="BVG119" s="364"/>
      <c r="BVH119" s="364"/>
      <c r="BVI119" s="364"/>
      <c r="BVJ119" s="364"/>
      <c r="BVK119" s="364"/>
      <c r="BVL119" s="364"/>
      <c r="BVM119" s="364"/>
      <c r="BVN119" s="364"/>
      <c r="BVO119" s="364"/>
      <c r="BVP119" s="364"/>
      <c r="BVQ119" s="364"/>
      <c r="BVR119" s="364"/>
      <c r="BVS119" s="364"/>
      <c r="BVT119" s="364"/>
      <c r="BVU119" s="364"/>
      <c r="BVV119" s="364"/>
      <c r="BVW119" s="364"/>
      <c r="BVX119" s="364"/>
      <c r="BVY119" s="364"/>
      <c r="BVZ119" s="364"/>
      <c r="BWA119" s="364"/>
      <c r="BWB119" s="364"/>
      <c r="BWC119" s="364"/>
      <c r="BWD119" s="364"/>
      <c r="BWE119" s="364"/>
      <c r="BWF119" s="364"/>
      <c r="BWG119" s="364"/>
      <c r="BWH119" s="364"/>
      <c r="BWI119" s="364"/>
      <c r="BWJ119" s="364"/>
      <c r="BWK119" s="364"/>
      <c r="BWL119" s="364"/>
      <c r="BWM119" s="364"/>
      <c r="BWN119" s="364"/>
      <c r="BWO119" s="364"/>
      <c r="BWP119" s="364"/>
      <c r="BWQ119" s="364"/>
      <c r="BWR119" s="364"/>
      <c r="BWS119" s="364"/>
      <c r="BWT119" s="364"/>
      <c r="BWU119" s="364"/>
      <c r="BWV119" s="364"/>
      <c r="BWW119" s="364"/>
      <c r="BWX119" s="364"/>
      <c r="BWY119" s="364"/>
      <c r="BWZ119" s="364"/>
      <c r="BXA119" s="364"/>
      <c r="BXB119" s="364"/>
      <c r="BXC119" s="364"/>
      <c r="BXD119" s="364"/>
      <c r="BXE119" s="364"/>
      <c r="BXF119" s="364"/>
      <c r="BXG119" s="364"/>
      <c r="BXH119" s="364"/>
      <c r="BXI119" s="364"/>
      <c r="BXJ119" s="364"/>
      <c r="BXK119" s="364"/>
      <c r="BXL119" s="364"/>
      <c r="BXM119" s="364"/>
      <c r="BXN119" s="364"/>
      <c r="BXO119" s="364"/>
      <c r="BXP119" s="364"/>
      <c r="BXQ119" s="364"/>
      <c r="BXR119" s="364"/>
      <c r="BXS119" s="364"/>
      <c r="BXT119" s="364"/>
      <c r="BXU119" s="364"/>
      <c r="BXV119" s="364"/>
      <c r="BXW119" s="364"/>
      <c r="BXX119" s="364"/>
      <c r="BXY119" s="364"/>
      <c r="BXZ119" s="364"/>
      <c r="BYA119" s="364"/>
      <c r="BYB119" s="364"/>
      <c r="BYC119" s="364"/>
      <c r="BYD119" s="364"/>
      <c r="BYE119" s="364"/>
      <c r="BYF119" s="364"/>
      <c r="BYG119" s="364"/>
      <c r="BYH119" s="364"/>
      <c r="BYI119" s="364"/>
      <c r="BYJ119" s="364"/>
      <c r="BYK119" s="364"/>
      <c r="BYL119" s="364"/>
      <c r="BYM119" s="364"/>
      <c r="BYN119" s="364"/>
      <c r="BYO119" s="364"/>
      <c r="BYP119" s="364"/>
      <c r="BYQ119" s="364"/>
      <c r="BYR119" s="364"/>
      <c r="BYS119" s="364"/>
      <c r="BYT119" s="364"/>
      <c r="BYU119" s="364"/>
      <c r="BYV119" s="364"/>
      <c r="BYW119" s="364"/>
      <c r="BYX119" s="364"/>
      <c r="BYY119" s="364"/>
      <c r="BYZ119" s="364"/>
      <c r="BZA119" s="364"/>
      <c r="BZB119" s="364"/>
      <c r="BZC119" s="364"/>
      <c r="BZD119" s="364"/>
      <c r="BZE119" s="364"/>
      <c r="BZF119" s="364"/>
      <c r="BZG119" s="364"/>
      <c r="BZH119" s="364"/>
      <c r="BZI119" s="364"/>
      <c r="BZJ119" s="364"/>
      <c r="BZK119" s="364"/>
      <c r="BZL119" s="364"/>
      <c r="BZM119" s="364"/>
      <c r="BZN119" s="364"/>
      <c r="BZO119" s="364"/>
      <c r="BZP119" s="364"/>
      <c r="BZQ119" s="364"/>
      <c r="BZR119" s="364"/>
      <c r="BZS119" s="364"/>
      <c r="BZT119" s="364"/>
      <c r="BZU119" s="364"/>
      <c r="BZV119" s="364"/>
      <c r="BZW119" s="364"/>
      <c r="BZX119" s="364"/>
      <c r="BZY119" s="364"/>
      <c r="BZZ119" s="364"/>
      <c r="CAA119" s="364"/>
      <c r="CAB119" s="364"/>
      <c r="CAC119" s="364"/>
      <c r="CAD119" s="364"/>
      <c r="CAE119" s="364"/>
      <c r="CAF119" s="364"/>
      <c r="CAG119" s="364"/>
      <c r="CAH119" s="364"/>
      <c r="CAI119" s="364"/>
      <c r="CAJ119" s="364"/>
      <c r="CAK119" s="364"/>
      <c r="CAL119" s="364"/>
      <c r="CAM119" s="364"/>
      <c r="CAN119" s="364"/>
      <c r="CAO119" s="364"/>
      <c r="CAP119" s="364"/>
      <c r="CAQ119" s="364"/>
      <c r="CAR119" s="364"/>
      <c r="CAS119" s="364"/>
      <c r="CAT119" s="364"/>
      <c r="CAU119" s="364"/>
      <c r="CAV119" s="364"/>
      <c r="CAW119" s="364"/>
      <c r="CAX119" s="364"/>
      <c r="CAY119" s="364"/>
      <c r="CAZ119" s="364"/>
      <c r="CBA119" s="364"/>
      <c r="CBB119" s="364"/>
      <c r="CBC119" s="364"/>
      <c r="CBD119" s="364"/>
      <c r="CBE119" s="364"/>
      <c r="CBF119" s="364"/>
      <c r="CBG119" s="364"/>
      <c r="CBH119" s="364"/>
      <c r="CBI119" s="364"/>
      <c r="CBJ119" s="364"/>
      <c r="CBK119" s="364"/>
      <c r="CBL119" s="364"/>
      <c r="CBM119" s="364"/>
      <c r="CBN119" s="364"/>
      <c r="CBO119" s="364"/>
      <c r="CBP119" s="364"/>
      <c r="CBQ119" s="364"/>
      <c r="CBR119" s="364"/>
      <c r="CBS119" s="364"/>
      <c r="CBT119" s="364"/>
      <c r="CBU119" s="364"/>
      <c r="CBV119" s="364"/>
      <c r="CBW119" s="364"/>
      <c r="CBX119" s="364"/>
      <c r="CBY119" s="364"/>
      <c r="CBZ119" s="364"/>
      <c r="CCA119" s="364"/>
      <c r="CCB119" s="364"/>
      <c r="CCC119" s="364"/>
      <c r="CCD119" s="364"/>
      <c r="CCE119" s="364"/>
      <c r="CCF119" s="364"/>
      <c r="CCG119" s="364"/>
      <c r="CCH119" s="364"/>
      <c r="CCI119" s="364"/>
      <c r="CCJ119" s="364"/>
      <c r="CCK119" s="364"/>
      <c r="CCL119" s="364"/>
      <c r="CCM119" s="364"/>
      <c r="CCN119" s="364"/>
      <c r="CCO119" s="364"/>
      <c r="CCP119" s="364"/>
      <c r="CCQ119" s="364"/>
      <c r="CCR119" s="364"/>
      <c r="CCS119" s="364"/>
      <c r="CCT119" s="364"/>
      <c r="CCU119" s="364"/>
      <c r="CCV119" s="364"/>
      <c r="CCW119" s="364"/>
      <c r="CCX119" s="364"/>
      <c r="CCY119" s="364"/>
      <c r="CCZ119" s="364"/>
      <c r="CDA119" s="364"/>
      <c r="CDB119" s="364"/>
      <c r="CDC119" s="364"/>
      <c r="CDD119" s="364"/>
      <c r="CDE119" s="364"/>
      <c r="CDF119" s="364"/>
      <c r="CDG119" s="364"/>
      <c r="CDH119" s="364"/>
      <c r="CDI119" s="364"/>
      <c r="CDJ119" s="364"/>
      <c r="CDK119" s="364"/>
      <c r="CDL119" s="364"/>
      <c r="CDM119" s="364"/>
      <c r="CDN119" s="364"/>
      <c r="CDO119" s="364"/>
      <c r="CDP119" s="364"/>
      <c r="CDQ119" s="364"/>
      <c r="CDR119" s="364"/>
      <c r="CDS119" s="364"/>
      <c r="CDT119" s="364"/>
      <c r="CDU119" s="364"/>
      <c r="CDV119" s="364"/>
      <c r="CDW119" s="364"/>
      <c r="CDX119" s="364"/>
      <c r="CDY119" s="364"/>
      <c r="CDZ119" s="364"/>
      <c r="CEA119" s="364"/>
      <c r="CEB119" s="364"/>
      <c r="CEC119" s="364"/>
      <c r="CED119" s="364"/>
      <c r="CEE119" s="364"/>
      <c r="CEF119" s="364"/>
      <c r="CEG119" s="364"/>
      <c r="CEH119" s="364"/>
      <c r="CEI119" s="364"/>
      <c r="CEJ119" s="364"/>
      <c r="CEK119" s="364"/>
      <c r="CEL119" s="364"/>
      <c r="CEM119" s="364"/>
      <c r="CEN119" s="364"/>
      <c r="CEO119" s="364"/>
      <c r="CEP119" s="364"/>
      <c r="CEQ119" s="364"/>
      <c r="CER119" s="364"/>
      <c r="CES119" s="364"/>
      <c r="CET119" s="364"/>
      <c r="CEU119" s="364"/>
      <c r="CEV119" s="364"/>
      <c r="CEW119" s="364"/>
      <c r="CEX119" s="364"/>
      <c r="CEY119" s="364"/>
      <c r="CEZ119" s="364"/>
      <c r="CFA119" s="364"/>
      <c r="CFB119" s="364"/>
      <c r="CFC119" s="364"/>
      <c r="CFD119" s="364"/>
      <c r="CFE119" s="364"/>
      <c r="CFF119" s="364"/>
      <c r="CFG119" s="364"/>
      <c r="CFH119" s="364"/>
      <c r="CFI119" s="364"/>
      <c r="CFJ119" s="364"/>
      <c r="CFK119" s="364"/>
      <c r="CFL119" s="364"/>
      <c r="CFM119" s="364"/>
      <c r="CFN119" s="364"/>
      <c r="CFO119" s="364"/>
      <c r="CFP119" s="364"/>
      <c r="CFQ119" s="364"/>
      <c r="CFR119" s="364"/>
      <c r="CFS119" s="364"/>
      <c r="CFT119" s="364"/>
      <c r="CFU119" s="364"/>
      <c r="CFV119" s="364"/>
      <c r="CFW119" s="364"/>
      <c r="CFX119" s="364"/>
      <c r="CFY119" s="364"/>
      <c r="CFZ119" s="364"/>
      <c r="CGA119" s="364"/>
      <c r="CGB119" s="364"/>
      <c r="CGC119" s="364"/>
      <c r="CGD119" s="364"/>
      <c r="CGE119" s="364"/>
      <c r="CGF119" s="364"/>
      <c r="CGG119" s="364"/>
      <c r="CGH119" s="364"/>
      <c r="CGI119" s="364"/>
      <c r="CGJ119" s="364"/>
      <c r="CGK119" s="364"/>
      <c r="CGL119" s="364"/>
      <c r="CGM119" s="364"/>
      <c r="CGN119" s="364"/>
      <c r="CGO119" s="364"/>
      <c r="CGP119" s="364"/>
      <c r="CGQ119" s="364"/>
      <c r="CGR119" s="364"/>
      <c r="CGS119" s="364"/>
      <c r="CGT119" s="364"/>
      <c r="CGU119" s="364"/>
      <c r="CGV119" s="364"/>
      <c r="CGW119" s="364"/>
      <c r="CGX119" s="364"/>
      <c r="CGY119" s="364"/>
      <c r="CGZ119" s="364"/>
      <c r="CHA119" s="364"/>
      <c r="CHB119" s="364"/>
      <c r="CHC119" s="364"/>
      <c r="CHD119" s="364"/>
      <c r="CHE119" s="364"/>
      <c r="CHF119" s="364"/>
      <c r="CHG119" s="364"/>
      <c r="CHH119" s="364"/>
      <c r="CHI119" s="364"/>
      <c r="CHJ119" s="364"/>
      <c r="CHK119" s="364"/>
      <c r="CHL119" s="364"/>
      <c r="CHM119" s="364"/>
      <c r="CHN119" s="364"/>
      <c r="CHO119" s="364"/>
      <c r="CHP119" s="364"/>
      <c r="CHQ119" s="364"/>
      <c r="CHR119" s="364"/>
      <c r="CHS119" s="364"/>
      <c r="CHT119" s="364"/>
      <c r="CHU119" s="364"/>
      <c r="CHV119" s="364"/>
      <c r="CHW119" s="364"/>
      <c r="CHX119" s="364"/>
      <c r="CHY119" s="364"/>
      <c r="CHZ119" s="364"/>
      <c r="CIA119" s="364"/>
      <c r="CIB119" s="364"/>
      <c r="CIC119" s="364"/>
      <c r="CID119" s="364"/>
      <c r="CIE119" s="364"/>
      <c r="CIF119" s="364"/>
      <c r="CIG119" s="364"/>
      <c r="CIH119" s="364"/>
      <c r="CII119" s="364"/>
      <c r="CIJ119" s="364"/>
      <c r="CIK119" s="364"/>
      <c r="CIL119" s="364"/>
      <c r="CIM119" s="364"/>
      <c r="CIN119" s="364"/>
      <c r="CIO119" s="364"/>
      <c r="CIP119" s="364"/>
      <c r="CIQ119" s="364"/>
      <c r="CIR119" s="364"/>
      <c r="CIS119" s="364"/>
      <c r="CIT119" s="364"/>
      <c r="CIU119" s="364"/>
      <c r="CIV119" s="364"/>
      <c r="CIW119" s="364"/>
      <c r="CIX119" s="364"/>
      <c r="CIY119" s="364"/>
      <c r="CIZ119" s="364"/>
      <c r="CJA119" s="364"/>
      <c r="CJB119" s="364"/>
      <c r="CJC119" s="364"/>
      <c r="CJD119" s="364"/>
      <c r="CJE119" s="364"/>
      <c r="CJF119" s="364"/>
      <c r="CJG119" s="364"/>
      <c r="CJH119" s="364"/>
      <c r="CJI119" s="364"/>
      <c r="CJJ119" s="364"/>
      <c r="CJK119" s="364"/>
      <c r="CJL119" s="364"/>
      <c r="CJM119" s="364"/>
      <c r="CJN119" s="364"/>
      <c r="CJO119" s="364"/>
      <c r="CJP119" s="364"/>
      <c r="CJQ119" s="364"/>
      <c r="CJR119" s="364"/>
      <c r="CJS119" s="364"/>
      <c r="CJT119" s="364"/>
      <c r="CJU119" s="364"/>
      <c r="CJV119" s="364"/>
      <c r="CJW119" s="364"/>
      <c r="CJX119" s="364"/>
      <c r="CJY119" s="364"/>
      <c r="CJZ119" s="364"/>
      <c r="CKA119" s="364"/>
      <c r="CKB119" s="364"/>
      <c r="CKC119" s="364"/>
      <c r="CKD119" s="364"/>
      <c r="CKE119" s="364"/>
      <c r="CKF119" s="364"/>
      <c r="CKG119" s="364"/>
      <c r="CKH119" s="364"/>
      <c r="CKI119" s="364"/>
      <c r="CKJ119" s="364"/>
      <c r="CKK119" s="364"/>
      <c r="CKL119" s="364"/>
      <c r="CKM119" s="364"/>
      <c r="CKN119" s="364"/>
      <c r="CKO119" s="364"/>
      <c r="CKP119" s="364"/>
      <c r="CKQ119" s="364"/>
      <c r="CKR119" s="364"/>
      <c r="CKS119" s="364"/>
      <c r="CKT119" s="364"/>
      <c r="CKU119" s="364"/>
      <c r="CKV119" s="364"/>
      <c r="CKW119" s="364"/>
      <c r="CKX119" s="364"/>
      <c r="CKY119" s="364"/>
      <c r="CKZ119" s="364"/>
      <c r="CLA119" s="364"/>
      <c r="CLB119" s="364"/>
      <c r="CLC119" s="364"/>
      <c r="CLD119" s="364"/>
      <c r="CLE119" s="364"/>
      <c r="CLF119" s="364"/>
      <c r="CLG119" s="364"/>
      <c r="CLH119" s="364"/>
      <c r="CLI119" s="364"/>
      <c r="CLJ119" s="364"/>
      <c r="CLK119" s="364"/>
      <c r="CLL119" s="364"/>
      <c r="CLM119" s="364"/>
      <c r="CLN119" s="364"/>
      <c r="CLO119" s="364"/>
      <c r="CLP119" s="364"/>
      <c r="CLQ119" s="364"/>
      <c r="CLR119" s="364"/>
      <c r="CLS119" s="364"/>
      <c r="CLT119" s="364"/>
      <c r="CLU119" s="364"/>
      <c r="CLV119" s="364"/>
      <c r="CLW119" s="364"/>
      <c r="CLX119" s="364"/>
      <c r="CLY119" s="364"/>
      <c r="CLZ119" s="364"/>
      <c r="CMA119" s="364"/>
      <c r="CMB119" s="364"/>
      <c r="CMC119" s="364"/>
      <c r="CMD119" s="364"/>
      <c r="CME119" s="364"/>
      <c r="CMF119" s="364"/>
      <c r="CMG119" s="364"/>
      <c r="CMH119" s="364"/>
      <c r="CMI119" s="364"/>
      <c r="CMJ119" s="364"/>
      <c r="CMK119" s="364"/>
      <c r="CML119" s="364"/>
      <c r="CMM119" s="364"/>
      <c r="CMN119" s="364"/>
      <c r="CMO119" s="364"/>
      <c r="CMP119" s="364"/>
      <c r="CMQ119" s="364"/>
      <c r="CMR119" s="364"/>
      <c r="CMS119" s="364"/>
      <c r="CMT119" s="364"/>
      <c r="CMU119" s="364"/>
      <c r="CMV119" s="364"/>
      <c r="CMW119" s="364"/>
      <c r="CMX119" s="364"/>
      <c r="CMY119" s="364"/>
      <c r="CMZ119" s="364"/>
      <c r="CNA119" s="364"/>
      <c r="CNB119" s="364"/>
      <c r="CNC119" s="364"/>
      <c r="CND119" s="364"/>
      <c r="CNE119" s="364"/>
      <c r="CNF119" s="364"/>
      <c r="CNG119" s="364"/>
      <c r="CNH119" s="364"/>
      <c r="CNI119" s="364"/>
      <c r="CNJ119" s="364"/>
      <c r="CNK119" s="364"/>
      <c r="CNL119" s="364"/>
      <c r="CNM119" s="364"/>
      <c r="CNN119" s="364"/>
      <c r="CNO119" s="364"/>
      <c r="CNP119" s="364"/>
      <c r="CNQ119" s="364"/>
      <c r="CNR119" s="364"/>
      <c r="CNS119" s="364"/>
      <c r="CNT119" s="364"/>
      <c r="CNU119" s="364"/>
      <c r="CNV119" s="364"/>
      <c r="CNW119" s="364"/>
      <c r="CNX119" s="364"/>
      <c r="CNY119" s="364"/>
      <c r="CNZ119" s="364"/>
      <c r="COA119" s="364"/>
      <c r="COB119" s="364"/>
      <c r="COC119" s="364"/>
      <c r="COD119" s="364"/>
      <c r="COE119" s="364"/>
      <c r="COF119" s="364"/>
      <c r="COG119" s="364"/>
      <c r="COH119" s="364"/>
      <c r="COI119" s="364"/>
      <c r="COJ119" s="364"/>
      <c r="COK119" s="364"/>
      <c r="COL119" s="364"/>
      <c r="COM119" s="364"/>
      <c r="CON119" s="364"/>
      <c r="COO119" s="364"/>
      <c r="COP119" s="364"/>
      <c r="COQ119" s="364"/>
      <c r="COR119" s="364"/>
      <c r="COS119" s="364"/>
      <c r="COT119" s="364"/>
      <c r="COU119" s="364"/>
      <c r="COV119" s="364"/>
      <c r="COW119" s="364"/>
      <c r="COX119" s="364"/>
      <c r="COY119" s="364"/>
      <c r="COZ119" s="364"/>
      <c r="CPA119" s="364"/>
      <c r="CPB119" s="364"/>
      <c r="CPC119" s="364"/>
      <c r="CPD119" s="364"/>
      <c r="CPE119" s="364"/>
      <c r="CPF119" s="364"/>
      <c r="CPG119" s="364"/>
      <c r="CPH119" s="364"/>
      <c r="CPI119" s="364"/>
      <c r="CPJ119" s="364"/>
      <c r="CPK119" s="364"/>
      <c r="CPL119" s="364"/>
      <c r="CPM119" s="364"/>
      <c r="CPN119" s="364"/>
      <c r="CPO119" s="364"/>
      <c r="CPP119" s="364"/>
      <c r="CPQ119" s="364"/>
      <c r="CPR119" s="364"/>
      <c r="CPS119" s="364"/>
      <c r="CPT119" s="364"/>
      <c r="CPU119" s="364"/>
      <c r="CPV119" s="364"/>
      <c r="CPW119" s="364"/>
      <c r="CPX119" s="364"/>
      <c r="CPY119" s="364"/>
      <c r="CPZ119" s="364"/>
      <c r="CQA119" s="364"/>
      <c r="CQB119" s="364"/>
      <c r="CQC119" s="364"/>
      <c r="CQD119" s="364"/>
      <c r="CQE119" s="364"/>
      <c r="CQF119" s="364"/>
      <c r="CQG119" s="364"/>
      <c r="CQH119" s="364"/>
      <c r="CQI119" s="364"/>
      <c r="CQJ119" s="364"/>
      <c r="CQK119" s="364"/>
      <c r="CQL119" s="364"/>
      <c r="CQM119" s="364"/>
      <c r="CQN119" s="364"/>
      <c r="CQO119" s="364"/>
      <c r="CQP119" s="364"/>
      <c r="CQQ119" s="364"/>
      <c r="CQR119" s="364"/>
      <c r="CQS119" s="364"/>
      <c r="CQT119" s="364"/>
      <c r="CQU119" s="364"/>
      <c r="CQV119" s="364"/>
      <c r="CQW119" s="364"/>
      <c r="CQX119" s="364"/>
      <c r="CQY119" s="364"/>
      <c r="CQZ119" s="364"/>
      <c r="CRA119" s="364"/>
      <c r="CRB119" s="364"/>
      <c r="CRC119" s="364"/>
      <c r="CRD119" s="364"/>
      <c r="CRE119" s="364"/>
      <c r="CRF119" s="364"/>
      <c r="CRG119" s="364"/>
      <c r="CRH119" s="364"/>
      <c r="CRI119" s="364"/>
      <c r="CRJ119" s="364"/>
      <c r="CRK119" s="364"/>
      <c r="CRL119" s="364"/>
      <c r="CRM119" s="364"/>
      <c r="CRN119" s="364"/>
      <c r="CRO119" s="364"/>
      <c r="CRP119" s="364"/>
      <c r="CRQ119" s="364"/>
      <c r="CRR119" s="364"/>
      <c r="CRS119" s="364"/>
      <c r="CRT119" s="364"/>
      <c r="CRU119" s="364"/>
      <c r="CRV119" s="364"/>
      <c r="CRW119" s="364"/>
      <c r="CRX119" s="364"/>
      <c r="CRY119" s="364"/>
      <c r="CRZ119" s="364"/>
      <c r="CSA119" s="364"/>
      <c r="CSB119" s="364"/>
      <c r="CSC119" s="364"/>
      <c r="CSD119" s="364"/>
      <c r="CSE119" s="364"/>
      <c r="CSF119" s="364"/>
      <c r="CSG119" s="364"/>
      <c r="CSH119" s="364"/>
      <c r="CSI119" s="364"/>
      <c r="CSJ119" s="364"/>
      <c r="CSK119" s="364"/>
      <c r="CSL119" s="364"/>
      <c r="CSM119" s="364"/>
      <c r="CSN119" s="364"/>
      <c r="CSO119" s="364"/>
      <c r="CSP119" s="364"/>
      <c r="CSQ119" s="364"/>
      <c r="CSR119" s="364"/>
      <c r="CSS119" s="364"/>
      <c r="CST119" s="364"/>
      <c r="CSU119" s="364"/>
      <c r="CSV119" s="364"/>
      <c r="CSW119" s="364"/>
      <c r="CSX119" s="364"/>
      <c r="CSY119" s="364"/>
      <c r="CSZ119" s="364"/>
      <c r="CTA119" s="364"/>
      <c r="CTB119" s="364"/>
      <c r="CTC119" s="364"/>
      <c r="CTD119" s="364"/>
      <c r="CTE119" s="364"/>
      <c r="CTF119" s="364"/>
      <c r="CTG119" s="364"/>
      <c r="CTH119" s="364"/>
      <c r="CTI119" s="364"/>
      <c r="CTJ119" s="364"/>
      <c r="CTK119" s="364"/>
      <c r="CTL119" s="364"/>
      <c r="CTM119" s="364"/>
      <c r="CTN119" s="364"/>
      <c r="CTO119" s="364"/>
      <c r="CTP119" s="364"/>
      <c r="CTQ119" s="364"/>
      <c r="CTR119" s="364"/>
      <c r="CTS119" s="364"/>
      <c r="CTT119" s="364"/>
      <c r="CTU119" s="364"/>
      <c r="CTV119" s="364"/>
      <c r="CTW119" s="364"/>
      <c r="CTX119" s="364"/>
      <c r="CTY119" s="364"/>
      <c r="CTZ119" s="364"/>
      <c r="CUA119" s="364"/>
      <c r="CUB119" s="364"/>
      <c r="CUC119" s="364"/>
      <c r="CUD119" s="364"/>
      <c r="CUE119" s="364"/>
      <c r="CUF119" s="364"/>
      <c r="CUG119" s="364"/>
      <c r="CUH119" s="364"/>
      <c r="CUI119" s="364"/>
      <c r="CUJ119" s="364"/>
      <c r="CUK119" s="364"/>
      <c r="CUL119" s="364"/>
      <c r="CUM119" s="364"/>
      <c r="CUN119" s="364"/>
      <c r="CUO119" s="364"/>
      <c r="CUP119" s="364"/>
      <c r="CUQ119" s="364"/>
      <c r="CUR119" s="364"/>
      <c r="CUS119" s="364"/>
      <c r="CUT119" s="364"/>
      <c r="CUU119" s="364"/>
      <c r="CUV119" s="364"/>
      <c r="CUW119" s="364"/>
      <c r="CUX119" s="364"/>
      <c r="CUY119" s="364"/>
      <c r="CUZ119" s="364"/>
      <c r="CVA119" s="364"/>
      <c r="CVB119" s="364"/>
      <c r="CVC119" s="364"/>
      <c r="CVD119" s="364"/>
      <c r="CVE119" s="364"/>
      <c r="CVF119" s="364"/>
      <c r="CVG119" s="364"/>
      <c r="CVH119" s="364"/>
      <c r="CVI119" s="364"/>
      <c r="CVJ119" s="364"/>
      <c r="CVK119" s="364"/>
      <c r="CVL119" s="364"/>
      <c r="CVM119" s="364"/>
      <c r="CVN119" s="364"/>
      <c r="CVO119" s="364"/>
      <c r="CVP119" s="364"/>
      <c r="CVQ119" s="364"/>
      <c r="CVR119" s="364"/>
      <c r="CVS119" s="364"/>
      <c r="CVT119" s="364"/>
      <c r="CVU119" s="364"/>
      <c r="CVV119" s="364"/>
      <c r="CVW119" s="364"/>
      <c r="CVX119" s="364"/>
      <c r="CVY119" s="364"/>
      <c r="CVZ119" s="364"/>
      <c r="CWA119" s="364"/>
      <c r="CWB119" s="364"/>
      <c r="CWC119" s="364"/>
      <c r="CWD119" s="364"/>
      <c r="CWE119" s="364"/>
      <c r="CWF119" s="364"/>
      <c r="CWG119" s="364"/>
      <c r="CWH119" s="364"/>
      <c r="CWI119" s="364"/>
      <c r="CWJ119" s="364"/>
      <c r="CWK119" s="364"/>
      <c r="CWL119" s="364"/>
      <c r="CWM119" s="364"/>
      <c r="CWN119" s="364"/>
      <c r="CWO119" s="364"/>
      <c r="CWP119" s="364"/>
      <c r="CWQ119" s="364"/>
      <c r="CWR119" s="364"/>
      <c r="CWS119" s="364"/>
      <c r="CWT119" s="364"/>
      <c r="CWU119" s="364"/>
      <c r="CWV119" s="364"/>
      <c r="CWW119" s="364"/>
      <c r="CWX119" s="364"/>
      <c r="CWY119" s="364"/>
      <c r="CWZ119" s="364"/>
      <c r="CXA119" s="364"/>
      <c r="CXB119" s="364"/>
      <c r="CXC119" s="364"/>
      <c r="CXD119" s="364"/>
      <c r="CXE119" s="364"/>
      <c r="CXF119" s="364"/>
      <c r="CXG119" s="364"/>
      <c r="CXH119" s="364"/>
      <c r="CXI119" s="364"/>
      <c r="CXJ119" s="364"/>
      <c r="CXK119" s="364"/>
      <c r="CXL119" s="364"/>
      <c r="CXM119" s="364"/>
      <c r="CXN119" s="364"/>
      <c r="CXO119" s="364"/>
      <c r="CXP119" s="364"/>
      <c r="CXQ119" s="364"/>
      <c r="CXR119" s="364"/>
      <c r="CXS119" s="364"/>
      <c r="CXT119" s="364"/>
      <c r="CXU119" s="364"/>
      <c r="CXV119" s="364"/>
      <c r="CXW119" s="364"/>
      <c r="CXX119" s="364"/>
      <c r="CXY119" s="364"/>
      <c r="CXZ119" s="364"/>
      <c r="CYA119" s="364"/>
      <c r="CYB119" s="364"/>
      <c r="CYC119" s="364"/>
      <c r="CYD119" s="364"/>
      <c r="CYE119" s="364"/>
      <c r="CYF119" s="364"/>
      <c r="CYG119" s="364"/>
      <c r="CYH119" s="364"/>
      <c r="CYI119" s="364"/>
      <c r="CYJ119" s="364"/>
      <c r="CYK119" s="364"/>
      <c r="CYL119" s="364"/>
      <c r="CYM119" s="364"/>
      <c r="CYN119" s="364"/>
      <c r="CYO119" s="364"/>
      <c r="CYP119" s="364"/>
      <c r="CYQ119" s="364"/>
      <c r="CYR119" s="364"/>
      <c r="CYS119" s="364"/>
      <c r="CYT119" s="364"/>
      <c r="CYU119" s="364"/>
      <c r="CYV119" s="364"/>
      <c r="CYW119" s="364"/>
      <c r="CYX119" s="364"/>
      <c r="CYY119" s="364"/>
      <c r="CYZ119" s="364"/>
      <c r="CZA119" s="364"/>
      <c r="CZB119" s="364"/>
      <c r="CZC119" s="364"/>
      <c r="CZD119" s="364"/>
      <c r="CZE119" s="364"/>
      <c r="CZF119" s="364"/>
      <c r="CZG119" s="364"/>
      <c r="CZH119" s="364"/>
      <c r="CZI119" s="364"/>
      <c r="CZJ119" s="364"/>
      <c r="CZK119" s="364"/>
      <c r="CZL119" s="364"/>
      <c r="CZM119" s="364"/>
      <c r="CZN119" s="364"/>
      <c r="CZO119" s="364"/>
      <c r="CZP119" s="364"/>
      <c r="CZQ119" s="364"/>
      <c r="CZR119" s="364"/>
      <c r="CZS119" s="364"/>
      <c r="CZT119" s="364"/>
      <c r="CZU119" s="364"/>
      <c r="CZV119" s="364"/>
      <c r="CZW119" s="364"/>
      <c r="CZX119" s="364"/>
      <c r="CZY119" s="364"/>
      <c r="CZZ119" s="364"/>
      <c r="DAA119" s="364"/>
      <c r="DAB119" s="364"/>
      <c r="DAC119" s="364"/>
      <c r="DAD119" s="364"/>
      <c r="DAE119" s="364"/>
      <c r="DAF119" s="364"/>
      <c r="DAG119" s="364"/>
      <c r="DAH119" s="364"/>
      <c r="DAI119" s="364"/>
      <c r="DAJ119" s="364"/>
      <c r="DAK119" s="364"/>
      <c r="DAL119" s="364"/>
      <c r="DAM119" s="364"/>
      <c r="DAN119" s="364"/>
      <c r="DAO119" s="364"/>
      <c r="DAP119" s="364"/>
      <c r="DAQ119" s="364"/>
      <c r="DAR119" s="364"/>
      <c r="DAS119" s="364"/>
      <c r="DAT119" s="364"/>
      <c r="DAU119" s="364"/>
      <c r="DAV119" s="364"/>
      <c r="DAW119" s="364"/>
      <c r="DAX119" s="364"/>
      <c r="DAY119" s="364"/>
      <c r="DAZ119" s="364"/>
      <c r="DBA119" s="364"/>
      <c r="DBB119" s="364"/>
      <c r="DBC119" s="364"/>
      <c r="DBD119" s="364"/>
      <c r="DBE119" s="364"/>
      <c r="DBF119" s="364"/>
      <c r="DBG119" s="364"/>
      <c r="DBH119" s="364"/>
      <c r="DBI119" s="364"/>
      <c r="DBJ119" s="364"/>
      <c r="DBK119" s="364"/>
      <c r="DBL119" s="364"/>
      <c r="DBM119" s="364"/>
      <c r="DBN119" s="364"/>
      <c r="DBO119" s="364"/>
      <c r="DBP119" s="364"/>
      <c r="DBQ119" s="364"/>
      <c r="DBR119" s="364"/>
      <c r="DBS119" s="364"/>
      <c r="DBT119" s="364"/>
      <c r="DBU119" s="364"/>
      <c r="DBV119" s="364"/>
      <c r="DBW119" s="364"/>
      <c r="DBX119" s="364"/>
      <c r="DBY119" s="364"/>
      <c r="DBZ119" s="364"/>
      <c r="DCA119" s="364"/>
      <c r="DCB119" s="364"/>
      <c r="DCC119" s="364"/>
      <c r="DCD119" s="364"/>
      <c r="DCE119" s="364"/>
      <c r="DCF119" s="364"/>
      <c r="DCG119" s="364"/>
      <c r="DCH119" s="364"/>
      <c r="DCI119" s="364"/>
      <c r="DCJ119" s="364"/>
      <c r="DCK119" s="364"/>
      <c r="DCL119" s="364"/>
      <c r="DCM119" s="364"/>
      <c r="DCN119" s="364"/>
      <c r="DCO119" s="364"/>
      <c r="DCP119" s="364"/>
      <c r="DCQ119" s="364"/>
      <c r="DCR119" s="364"/>
      <c r="DCS119" s="364"/>
      <c r="DCT119" s="364"/>
      <c r="DCU119" s="364"/>
      <c r="DCV119" s="364"/>
      <c r="DCW119" s="364"/>
      <c r="DCX119" s="364"/>
      <c r="DCY119" s="364"/>
      <c r="DCZ119" s="364"/>
      <c r="DDA119" s="364"/>
      <c r="DDB119" s="364"/>
      <c r="DDC119" s="364"/>
      <c r="DDD119" s="364"/>
      <c r="DDE119" s="364"/>
      <c r="DDF119" s="364"/>
      <c r="DDG119" s="364"/>
      <c r="DDH119" s="364"/>
      <c r="DDI119" s="364"/>
      <c r="DDJ119" s="364"/>
      <c r="DDK119" s="364"/>
      <c r="DDL119" s="364"/>
      <c r="DDM119" s="364"/>
      <c r="DDN119" s="364"/>
      <c r="DDO119" s="364"/>
      <c r="DDP119" s="364"/>
      <c r="DDQ119" s="364"/>
      <c r="DDR119" s="364"/>
      <c r="DDS119" s="364"/>
      <c r="DDT119" s="364"/>
      <c r="DDU119" s="364"/>
      <c r="DDV119" s="364"/>
      <c r="DDW119" s="364"/>
      <c r="DDX119" s="364"/>
      <c r="DDY119" s="364"/>
      <c r="DDZ119" s="364"/>
      <c r="DEA119" s="364"/>
      <c r="DEB119" s="364"/>
      <c r="DEC119" s="364"/>
      <c r="DED119" s="364"/>
      <c r="DEE119" s="364"/>
      <c r="DEF119" s="364"/>
      <c r="DEG119" s="364"/>
      <c r="DEH119" s="364"/>
      <c r="DEI119" s="364"/>
      <c r="DEJ119" s="364"/>
      <c r="DEK119" s="364"/>
      <c r="DEL119" s="364"/>
      <c r="DEM119" s="364"/>
      <c r="DEN119" s="364"/>
      <c r="DEO119" s="364"/>
      <c r="DEP119" s="364"/>
      <c r="DEQ119" s="364"/>
      <c r="DER119" s="364"/>
      <c r="DES119" s="364"/>
      <c r="DET119" s="364"/>
      <c r="DEU119" s="364"/>
      <c r="DEV119" s="364"/>
      <c r="DEW119" s="364"/>
      <c r="DEX119" s="364"/>
      <c r="DEY119" s="364"/>
      <c r="DEZ119" s="364"/>
      <c r="DFA119" s="364"/>
      <c r="DFB119" s="364"/>
      <c r="DFC119" s="364"/>
      <c r="DFD119" s="364"/>
      <c r="DFE119" s="364"/>
      <c r="DFF119" s="364"/>
      <c r="DFG119" s="364"/>
      <c r="DFH119" s="364"/>
      <c r="DFI119" s="364"/>
      <c r="DFJ119" s="364"/>
      <c r="DFK119" s="364"/>
      <c r="DFL119" s="364"/>
      <c r="DFM119" s="364"/>
      <c r="DFN119" s="364"/>
      <c r="DFO119" s="364"/>
      <c r="DFP119" s="364"/>
      <c r="DFQ119" s="364"/>
      <c r="DFR119" s="364"/>
      <c r="DFS119" s="364"/>
      <c r="DFT119" s="364"/>
      <c r="DFU119" s="364"/>
      <c r="DFV119" s="364"/>
      <c r="DFW119" s="364"/>
      <c r="DFX119" s="364"/>
      <c r="DFY119" s="364"/>
      <c r="DFZ119" s="364"/>
      <c r="DGA119" s="364"/>
      <c r="DGB119" s="364"/>
      <c r="DGC119" s="364"/>
      <c r="DGD119" s="364"/>
      <c r="DGE119" s="364"/>
      <c r="DGF119" s="364"/>
      <c r="DGG119" s="364"/>
      <c r="DGH119" s="364"/>
      <c r="DGI119" s="364"/>
      <c r="DGJ119" s="364"/>
      <c r="DGK119" s="364"/>
      <c r="DGL119" s="364"/>
      <c r="DGM119" s="364"/>
      <c r="DGN119" s="364"/>
      <c r="DGO119" s="364"/>
      <c r="DGP119" s="364"/>
      <c r="DGQ119" s="364"/>
      <c r="DGR119" s="364"/>
      <c r="DGS119" s="364"/>
      <c r="DGT119" s="364"/>
      <c r="DGU119" s="364"/>
      <c r="DGV119" s="364"/>
      <c r="DGW119" s="364"/>
      <c r="DGX119" s="364"/>
      <c r="DGY119" s="364"/>
      <c r="DGZ119" s="364"/>
      <c r="DHA119" s="364"/>
      <c r="DHB119" s="364"/>
      <c r="DHC119" s="364"/>
      <c r="DHD119" s="364"/>
      <c r="DHE119" s="364"/>
      <c r="DHF119" s="364"/>
      <c r="DHG119" s="364"/>
      <c r="DHH119" s="364"/>
      <c r="DHI119" s="364"/>
      <c r="DHJ119" s="364"/>
      <c r="DHK119" s="364"/>
      <c r="DHL119" s="364"/>
      <c r="DHM119" s="364"/>
      <c r="DHN119" s="364"/>
      <c r="DHO119" s="364"/>
      <c r="DHP119" s="364"/>
      <c r="DHQ119" s="364"/>
      <c r="DHR119" s="364"/>
      <c r="DHS119" s="364"/>
      <c r="DHT119" s="364"/>
      <c r="DHU119" s="364"/>
      <c r="DHV119" s="364"/>
      <c r="DHW119" s="364"/>
      <c r="DHX119" s="364"/>
      <c r="DHY119" s="364"/>
      <c r="DHZ119" s="364"/>
      <c r="DIA119" s="364"/>
      <c r="DIB119" s="364"/>
      <c r="DIC119" s="364"/>
      <c r="DID119" s="364"/>
      <c r="DIE119" s="364"/>
      <c r="DIF119" s="364"/>
      <c r="DIG119" s="364"/>
      <c r="DIH119" s="364"/>
      <c r="DII119" s="364"/>
      <c r="DIJ119" s="364"/>
      <c r="DIK119" s="364"/>
      <c r="DIL119" s="364"/>
      <c r="DIM119" s="364"/>
      <c r="DIN119" s="364"/>
      <c r="DIO119" s="364"/>
      <c r="DIP119" s="364"/>
      <c r="DIQ119" s="364"/>
      <c r="DIR119" s="364"/>
      <c r="DIS119" s="364"/>
      <c r="DIT119" s="364"/>
      <c r="DIU119" s="364"/>
      <c r="DIV119" s="364"/>
      <c r="DIW119" s="364"/>
      <c r="DIX119" s="364"/>
      <c r="DIY119" s="364"/>
      <c r="DIZ119" s="364"/>
      <c r="DJA119" s="364"/>
      <c r="DJB119" s="364"/>
      <c r="DJC119" s="364"/>
      <c r="DJD119" s="364"/>
      <c r="DJE119" s="364"/>
      <c r="DJF119" s="364"/>
      <c r="DJG119" s="364"/>
      <c r="DJH119" s="364"/>
      <c r="DJI119" s="364"/>
      <c r="DJJ119" s="364"/>
      <c r="DJK119" s="364"/>
      <c r="DJL119" s="364"/>
      <c r="DJM119" s="364"/>
      <c r="DJN119" s="364"/>
      <c r="DJO119" s="364"/>
      <c r="DJP119" s="364"/>
      <c r="DJQ119" s="364"/>
      <c r="DJR119" s="364"/>
      <c r="DJS119" s="364"/>
      <c r="DJT119" s="364"/>
      <c r="DJU119" s="364"/>
      <c r="DJV119" s="364"/>
      <c r="DJW119" s="364"/>
      <c r="DJX119" s="364"/>
      <c r="DJY119" s="364"/>
      <c r="DJZ119" s="364"/>
      <c r="DKA119" s="364"/>
      <c r="DKB119" s="364"/>
      <c r="DKC119" s="364"/>
      <c r="DKD119" s="364"/>
      <c r="DKE119" s="364"/>
      <c r="DKF119" s="364"/>
      <c r="DKG119" s="364"/>
      <c r="DKH119" s="364"/>
      <c r="DKI119" s="364"/>
      <c r="DKJ119" s="364"/>
      <c r="DKK119" s="364"/>
      <c r="DKL119" s="364"/>
      <c r="DKM119" s="364"/>
      <c r="DKN119" s="364"/>
      <c r="DKO119" s="364"/>
      <c r="DKP119" s="364"/>
      <c r="DKQ119" s="364"/>
      <c r="DKR119" s="364"/>
      <c r="DKS119" s="364"/>
      <c r="DKT119" s="364"/>
      <c r="DKU119" s="364"/>
      <c r="DKV119" s="364"/>
      <c r="DKW119" s="364"/>
      <c r="DKX119" s="364"/>
      <c r="DKY119" s="364"/>
      <c r="DKZ119" s="364"/>
      <c r="DLA119" s="364"/>
      <c r="DLB119" s="364"/>
      <c r="DLC119" s="364"/>
      <c r="DLD119" s="364"/>
      <c r="DLE119" s="364"/>
      <c r="DLF119" s="364"/>
      <c r="DLG119" s="364"/>
      <c r="DLH119" s="364"/>
      <c r="DLI119" s="364"/>
      <c r="DLJ119" s="364"/>
      <c r="DLK119" s="364"/>
      <c r="DLL119" s="364"/>
      <c r="DLM119" s="364"/>
      <c r="DLN119" s="364"/>
      <c r="DLO119" s="364"/>
      <c r="DLP119" s="364"/>
      <c r="DLQ119" s="364"/>
      <c r="DLR119" s="364"/>
      <c r="DLS119" s="364"/>
      <c r="DLT119" s="364"/>
      <c r="DLU119" s="364"/>
      <c r="DLV119" s="364"/>
      <c r="DLW119" s="364"/>
      <c r="DLX119" s="364"/>
      <c r="DLY119" s="364"/>
      <c r="DLZ119" s="364"/>
      <c r="DMA119" s="364"/>
      <c r="DMB119" s="364"/>
      <c r="DMC119" s="364"/>
      <c r="DMD119" s="364"/>
      <c r="DME119" s="364"/>
      <c r="DMF119" s="364"/>
      <c r="DMG119" s="364"/>
      <c r="DMH119" s="364"/>
      <c r="DMI119" s="364"/>
      <c r="DMJ119" s="364"/>
      <c r="DMK119" s="364"/>
      <c r="DML119" s="364"/>
      <c r="DMM119" s="364"/>
      <c r="DMN119" s="364"/>
      <c r="DMO119" s="364"/>
      <c r="DMP119" s="364"/>
      <c r="DMQ119" s="364"/>
      <c r="DMR119" s="364"/>
      <c r="DMS119" s="364"/>
      <c r="DMT119" s="364"/>
      <c r="DMU119" s="364"/>
      <c r="DMV119" s="364"/>
      <c r="DMW119" s="364"/>
      <c r="DMX119" s="364"/>
      <c r="DMY119" s="364"/>
      <c r="DMZ119" s="364"/>
      <c r="DNA119" s="364"/>
      <c r="DNB119" s="364"/>
      <c r="DNC119" s="364"/>
      <c r="DND119" s="364"/>
      <c r="DNE119" s="364"/>
      <c r="DNF119" s="364"/>
      <c r="DNG119" s="364"/>
      <c r="DNH119" s="364"/>
      <c r="DNI119" s="364"/>
      <c r="DNJ119" s="364"/>
      <c r="DNK119" s="364"/>
      <c r="DNL119" s="364"/>
      <c r="DNM119" s="364"/>
      <c r="DNN119" s="364"/>
      <c r="DNO119" s="364"/>
      <c r="DNP119" s="364"/>
      <c r="DNQ119" s="364"/>
      <c r="DNR119" s="364"/>
      <c r="DNS119" s="364"/>
      <c r="DNT119" s="364"/>
      <c r="DNU119" s="364"/>
      <c r="DNV119" s="364"/>
      <c r="DNW119" s="364"/>
      <c r="DNX119" s="364"/>
      <c r="DNY119" s="364"/>
      <c r="DNZ119" s="364"/>
      <c r="DOA119" s="364"/>
      <c r="DOB119" s="364"/>
      <c r="DOC119" s="364"/>
      <c r="DOD119" s="364"/>
      <c r="DOE119" s="364"/>
      <c r="DOF119" s="364"/>
      <c r="DOG119" s="364"/>
      <c r="DOH119" s="364"/>
      <c r="DOI119" s="364"/>
      <c r="DOJ119" s="364"/>
      <c r="DOK119" s="364"/>
      <c r="DOL119" s="364"/>
      <c r="DOM119" s="364"/>
      <c r="DON119" s="364"/>
      <c r="DOO119" s="364"/>
      <c r="DOP119" s="364"/>
      <c r="DOQ119" s="364"/>
      <c r="DOR119" s="364"/>
      <c r="DOS119" s="364"/>
      <c r="DOT119" s="364"/>
      <c r="DOU119" s="364"/>
      <c r="DOV119" s="364"/>
      <c r="DOW119" s="364"/>
      <c r="DOX119" s="364"/>
      <c r="DOY119" s="364"/>
      <c r="DOZ119" s="364"/>
      <c r="DPA119" s="364"/>
      <c r="DPB119" s="364"/>
      <c r="DPC119" s="364"/>
      <c r="DPD119" s="364"/>
      <c r="DPE119" s="364"/>
      <c r="DPF119" s="364"/>
      <c r="DPG119" s="364"/>
      <c r="DPH119" s="364"/>
      <c r="DPI119" s="364"/>
      <c r="DPJ119" s="364"/>
      <c r="DPK119" s="364"/>
      <c r="DPL119" s="364"/>
      <c r="DPM119" s="364"/>
      <c r="DPN119" s="364"/>
      <c r="DPO119" s="364"/>
      <c r="DPP119" s="364"/>
      <c r="DPQ119" s="364"/>
      <c r="DPR119" s="364"/>
      <c r="DPS119" s="364"/>
      <c r="DPT119" s="364"/>
      <c r="DPU119" s="364"/>
      <c r="DPV119" s="364"/>
      <c r="DPW119" s="364"/>
      <c r="DPX119" s="364"/>
      <c r="DPY119" s="364"/>
      <c r="DPZ119" s="364"/>
      <c r="DQA119" s="364"/>
      <c r="DQB119" s="364"/>
      <c r="DQC119" s="364"/>
      <c r="DQD119" s="364"/>
      <c r="DQE119" s="364"/>
      <c r="DQF119" s="364"/>
      <c r="DQG119" s="364"/>
      <c r="DQH119" s="364"/>
      <c r="DQI119" s="364"/>
      <c r="DQJ119" s="364"/>
      <c r="DQK119" s="364"/>
      <c r="DQL119" s="364"/>
      <c r="DQM119" s="364"/>
      <c r="DQN119" s="364"/>
      <c r="DQO119" s="364"/>
      <c r="DQP119" s="364"/>
      <c r="DQQ119" s="364"/>
      <c r="DQR119" s="364"/>
      <c r="DQS119" s="364"/>
      <c r="DQT119" s="364"/>
      <c r="DQU119" s="364"/>
      <c r="DQV119" s="364"/>
      <c r="DQW119" s="364"/>
      <c r="DQX119" s="364"/>
      <c r="DQY119" s="364"/>
      <c r="DQZ119" s="364"/>
      <c r="DRA119" s="364"/>
      <c r="DRB119" s="364"/>
      <c r="DRC119" s="364"/>
      <c r="DRD119" s="364"/>
      <c r="DRE119" s="364"/>
      <c r="DRF119" s="364"/>
      <c r="DRG119" s="364"/>
      <c r="DRH119" s="364"/>
      <c r="DRI119" s="364"/>
      <c r="DRJ119" s="364"/>
      <c r="DRK119" s="364"/>
      <c r="DRL119" s="364"/>
      <c r="DRM119" s="364"/>
      <c r="DRN119" s="364"/>
      <c r="DRO119" s="364"/>
      <c r="DRP119" s="364"/>
      <c r="DRQ119" s="364"/>
      <c r="DRR119" s="364"/>
      <c r="DRS119" s="364"/>
      <c r="DRT119" s="364"/>
      <c r="DRU119" s="364"/>
      <c r="DRV119" s="364"/>
      <c r="DRW119" s="364"/>
      <c r="DRX119" s="364"/>
      <c r="DRY119" s="364"/>
      <c r="DRZ119" s="364"/>
      <c r="DSA119" s="364"/>
      <c r="DSB119" s="364"/>
      <c r="DSC119" s="364"/>
      <c r="DSD119" s="364"/>
      <c r="DSE119" s="364"/>
      <c r="DSF119" s="364"/>
      <c r="DSG119" s="364"/>
      <c r="DSH119" s="364"/>
      <c r="DSI119" s="364"/>
      <c r="DSJ119" s="364"/>
      <c r="DSK119" s="364"/>
      <c r="DSL119" s="364"/>
      <c r="DSM119" s="364"/>
      <c r="DSN119" s="364"/>
      <c r="DSO119" s="364"/>
      <c r="DSP119" s="364"/>
      <c r="DSQ119" s="364"/>
      <c r="DSR119" s="364"/>
      <c r="DSS119" s="364"/>
      <c r="DST119" s="364"/>
      <c r="DSU119" s="364"/>
      <c r="DSV119" s="364"/>
      <c r="DSW119" s="364"/>
      <c r="DSX119" s="364"/>
      <c r="DSY119" s="364"/>
      <c r="DSZ119" s="364"/>
      <c r="DTA119" s="364"/>
      <c r="DTB119" s="364"/>
      <c r="DTC119" s="364"/>
      <c r="DTD119" s="364"/>
      <c r="DTE119" s="364"/>
      <c r="DTF119" s="364"/>
      <c r="DTG119" s="364"/>
      <c r="DTH119" s="364"/>
      <c r="DTI119" s="364"/>
      <c r="DTJ119" s="364"/>
      <c r="DTK119" s="364"/>
      <c r="DTL119" s="364"/>
      <c r="DTM119" s="364"/>
      <c r="DTN119" s="364"/>
      <c r="DTO119" s="364"/>
      <c r="DTP119" s="364"/>
      <c r="DTQ119" s="364"/>
      <c r="DTR119" s="364"/>
      <c r="DTS119" s="364"/>
      <c r="DTT119" s="364"/>
      <c r="DTU119" s="364"/>
      <c r="DTV119" s="364"/>
      <c r="DTW119" s="364"/>
      <c r="DTX119" s="364"/>
      <c r="DTY119" s="364"/>
      <c r="DTZ119" s="364"/>
      <c r="DUA119" s="364"/>
      <c r="DUB119" s="364"/>
      <c r="DUC119" s="364"/>
      <c r="DUD119" s="364"/>
      <c r="DUE119" s="364"/>
      <c r="DUF119" s="364"/>
      <c r="DUG119" s="364"/>
      <c r="DUH119" s="364"/>
      <c r="DUI119" s="364"/>
      <c r="DUJ119" s="364"/>
      <c r="DUK119" s="364"/>
      <c r="DUL119" s="364"/>
      <c r="DUM119" s="364"/>
      <c r="DUN119" s="364"/>
      <c r="DUO119" s="364"/>
      <c r="DUP119" s="364"/>
      <c r="DUQ119" s="364"/>
      <c r="DUR119" s="364"/>
      <c r="DUS119" s="364"/>
      <c r="DUT119" s="364"/>
      <c r="DUU119" s="364"/>
      <c r="DUV119" s="364"/>
      <c r="DUW119" s="364"/>
      <c r="DUX119" s="364"/>
      <c r="DUY119" s="364"/>
      <c r="DUZ119" s="364"/>
      <c r="DVA119" s="364"/>
      <c r="DVB119" s="364"/>
      <c r="DVC119" s="364"/>
      <c r="DVD119" s="364"/>
      <c r="DVE119" s="364"/>
      <c r="DVF119" s="364"/>
      <c r="DVG119" s="364"/>
      <c r="DVH119" s="364"/>
      <c r="DVI119" s="364"/>
      <c r="DVJ119" s="364"/>
      <c r="DVK119" s="364"/>
      <c r="DVL119" s="364"/>
      <c r="DVM119" s="364"/>
      <c r="DVN119" s="364"/>
      <c r="DVO119" s="364"/>
      <c r="DVP119" s="364"/>
      <c r="DVQ119" s="364"/>
      <c r="DVR119" s="364"/>
      <c r="DVS119" s="364"/>
      <c r="DVT119" s="364"/>
      <c r="DVU119" s="364"/>
      <c r="DVV119" s="364"/>
      <c r="DVW119" s="364"/>
      <c r="DVX119" s="364"/>
      <c r="DVY119" s="364"/>
      <c r="DVZ119" s="364"/>
      <c r="DWA119" s="364"/>
      <c r="DWB119" s="364"/>
      <c r="DWC119" s="364"/>
      <c r="DWD119" s="364"/>
      <c r="DWE119" s="364"/>
      <c r="DWF119" s="364"/>
      <c r="DWG119" s="364"/>
      <c r="DWH119" s="364"/>
      <c r="DWI119" s="364"/>
      <c r="DWJ119" s="364"/>
      <c r="DWK119" s="364"/>
      <c r="DWL119" s="364"/>
      <c r="DWM119" s="364"/>
      <c r="DWN119" s="364"/>
      <c r="DWO119" s="364"/>
      <c r="DWP119" s="364"/>
      <c r="DWQ119" s="364"/>
      <c r="DWR119" s="364"/>
      <c r="DWS119" s="364"/>
      <c r="DWT119" s="364"/>
      <c r="DWU119" s="364"/>
      <c r="DWV119" s="364"/>
      <c r="DWW119" s="364"/>
      <c r="DWX119" s="364"/>
      <c r="DWY119" s="364"/>
      <c r="DWZ119" s="364"/>
      <c r="DXA119" s="364"/>
      <c r="DXB119" s="364"/>
      <c r="DXC119" s="364"/>
      <c r="DXD119" s="364"/>
      <c r="DXE119" s="364"/>
      <c r="DXF119" s="364"/>
      <c r="DXG119" s="364"/>
      <c r="DXH119" s="364"/>
      <c r="DXI119" s="364"/>
      <c r="DXJ119" s="364"/>
      <c r="DXK119" s="364"/>
      <c r="DXL119" s="364"/>
      <c r="DXM119" s="364"/>
      <c r="DXN119" s="364"/>
      <c r="DXO119" s="364"/>
      <c r="DXP119" s="364"/>
      <c r="DXQ119" s="364"/>
      <c r="DXR119" s="364"/>
      <c r="DXS119" s="364"/>
      <c r="DXT119" s="364"/>
      <c r="DXU119" s="364"/>
      <c r="DXV119" s="364"/>
      <c r="DXW119" s="364"/>
      <c r="DXX119" s="364"/>
      <c r="DXY119" s="364"/>
      <c r="DXZ119" s="364"/>
      <c r="DYA119" s="364"/>
      <c r="DYB119" s="364"/>
      <c r="DYC119" s="364"/>
      <c r="DYD119" s="364"/>
      <c r="DYE119" s="364"/>
      <c r="DYF119" s="364"/>
      <c r="DYG119" s="364"/>
      <c r="DYH119" s="364"/>
      <c r="DYI119" s="364"/>
      <c r="DYJ119" s="364"/>
      <c r="DYK119" s="364"/>
      <c r="DYL119" s="364"/>
      <c r="DYM119" s="364"/>
      <c r="DYN119" s="364"/>
      <c r="DYO119" s="364"/>
      <c r="DYP119" s="364"/>
      <c r="DYQ119" s="364"/>
      <c r="DYR119" s="364"/>
      <c r="DYS119" s="364"/>
      <c r="DYT119" s="364"/>
      <c r="DYU119" s="364"/>
      <c r="DYV119" s="364"/>
      <c r="DYW119" s="364"/>
      <c r="DYX119" s="364"/>
      <c r="DYY119" s="364"/>
      <c r="DYZ119" s="364"/>
      <c r="DZA119" s="364"/>
      <c r="DZB119" s="364"/>
      <c r="DZC119" s="364"/>
      <c r="DZD119" s="364"/>
      <c r="DZE119" s="364"/>
      <c r="DZF119" s="364"/>
      <c r="DZG119" s="364"/>
      <c r="DZH119" s="364"/>
      <c r="DZI119" s="364"/>
      <c r="DZJ119" s="364"/>
      <c r="DZK119" s="364"/>
      <c r="DZL119" s="364"/>
      <c r="DZM119" s="364"/>
      <c r="DZN119" s="364"/>
      <c r="DZO119" s="364"/>
      <c r="DZP119" s="364"/>
      <c r="DZQ119" s="364"/>
      <c r="DZR119" s="364"/>
      <c r="DZS119" s="364"/>
      <c r="DZT119" s="364"/>
      <c r="DZU119" s="364"/>
      <c r="DZV119" s="364"/>
      <c r="DZW119" s="364"/>
      <c r="DZX119" s="364"/>
      <c r="DZY119" s="364"/>
      <c r="DZZ119" s="364"/>
      <c r="EAA119" s="364"/>
      <c r="EAB119" s="364"/>
      <c r="EAC119" s="364"/>
      <c r="EAD119" s="364"/>
      <c r="EAE119" s="364"/>
      <c r="EAF119" s="364"/>
      <c r="EAG119" s="364"/>
      <c r="EAH119" s="364"/>
      <c r="EAI119" s="364"/>
      <c r="EAJ119" s="364"/>
      <c r="EAK119" s="364"/>
      <c r="EAL119" s="364"/>
      <c r="EAM119" s="364"/>
      <c r="EAN119" s="364"/>
      <c r="EAO119" s="364"/>
      <c r="EAP119" s="364"/>
      <c r="EAQ119" s="364"/>
      <c r="EAR119" s="364"/>
      <c r="EAS119" s="364"/>
      <c r="EAT119" s="364"/>
      <c r="EAU119" s="364"/>
      <c r="EAV119" s="364"/>
      <c r="EAW119" s="364"/>
      <c r="EAX119" s="364"/>
      <c r="EAY119" s="364"/>
      <c r="EAZ119" s="364"/>
      <c r="EBA119" s="364"/>
      <c r="EBB119" s="364"/>
      <c r="EBC119" s="364"/>
      <c r="EBD119" s="364"/>
      <c r="EBE119" s="364"/>
      <c r="EBF119" s="364"/>
      <c r="EBG119" s="364"/>
      <c r="EBH119" s="364"/>
      <c r="EBI119" s="364"/>
      <c r="EBJ119" s="364"/>
      <c r="EBK119" s="364"/>
      <c r="EBL119" s="364"/>
      <c r="EBM119" s="364"/>
      <c r="EBN119" s="364"/>
      <c r="EBO119" s="364"/>
      <c r="EBP119" s="364"/>
      <c r="EBQ119" s="364"/>
      <c r="EBR119" s="364"/>
      <c r="EBS119" s="364"/>
      <c r="EBT119" s="364"/>
      <c r="EBU119" s="364"/>
      <c r="EBV119" s="364"/>
      <c r="EBW119" s="364"/>
      <c r="EBX119" s="364"/>
      <c r="EBY119" s="364"/>
      <c r="EBZ119" s="364"/>
      <c r="ECA119" s="364"/>
      <c r="ECB119" s="364"/>
      <c r="ECC119" s="364"/>
      <c r="ECD119" s="364"/>
      <c r="ECE119" s="364"/>
      <c r="ECF119" s="364"/>
      <c r="ECG119" s="364"/>
      <c r="ECH119" s="364"/>
      <c r="ECI119" s="364"/>
      <c r="ECJ119" s="364"/>
      <c r="ECK119" s="364"/>
      <c r="ECL119" s="364"/>
      <c r="ECM119" s="364"/>
      <c r="ECN119" s="364"/>
      <c r="ECO119" s="364"/>
      <c r="ECP119" s="364"/>
      <c r="ECQ119" s="364"/>
      <c r="ECR119" s="364"/>
      <c r="ECS119" s="364"/>
      <c r="ECT119" s="364"/>
      <c r="ECU119" s="364"/>
      <c r="ECV119" s="364"/>
      <c r="ECW119" s="364"/>
      <c r="ECX119" s="364"/>
      <c r="ECY119" s="364"/>
      <c r="ECZ119" s="364"/>
      <c r="EDA119" s="364"/>
      <c r="EDB119" s="364"/>
      <c r="EDC119" s="364"/>
      <c r="EDD119" s="364"/>
      <c r="EDE119" s="364"/>
      <c r="EDF119" s="364"/>
      <c r="EDG119" s="364"/>
      <c r="EDH119" s="364"/>
      <c r="EDI119" s="364"/>
      <c r="EDJ119" s="364"/>
      <c r="EDK119" s="364"/>
      <c r="EDL119" s="364"/>
      <c r="EDM119" s="364"/>
      <c r="EDN119" s="364"/>
      <c r="EDO119" s="364"/>
      <c r="EDP119" s="364"/>
      <c r="EDQ119" s="364"/>
      <c r="EDR119" s="364"/>
      <c r="EDS119" s="364"/>
      <c r="EDT119" s="364"/>
      <c r="EDU119" s="364"/>
      <c r="EDV119" s="364"/>
      <c r="EDW119" s="364"/>
      <c r="EDX119" s="364"/>
      <c r="EDY119" s="364"/>
      <c r="EDZ119" s="364"/>
      <c r="EEA119" s="364"/>
      <c r="EEB119" s="364"/>
      <c r="EEC119" s="364"/>
      <c r="EED119" s="364"/>
      <c r="EEE119" s="364"/>
      <c r="EEF119" s="364"/>
      <c r="EEG119" s="364"/>
      <c r="EEH119" s="364"/>
      <c r="EEI119" s="364"/>
      <c r="EEJ119" s="364"/>
      <c r="EEK119" s="364"/>
      <c r="EEL119" s="364"/>
      <c r="EEM119" s="364"/>
      <c r="EEN119" s="364"/>
      <c r="EEO119" s="364"/>
      <c r="EEP119" s="364"/>
      <c r="EEQ119" s="364"/>
      <c r="EER119" s="364"/>
      <c r="EES119" s="364"/>
      <c r="EET119" s="364"/>
      <c r="EEU119" s="364"/>
      <c r="EEV119" s="364"/>
      <c r="EEW119" s="364"/>
      <c r="EEX119" s="364"/>
      <c r="EEY119" s="364"/>
      <c r="EEZ119" s="364"/>
      <c r="EFA119" s="364"/>
      <c r="EFB119" s="364"/>
      <c r="EFC119" s="364"/>
      <c r="EFD119" s="364"/>
      <c r="EFE119" s="364"/>
      <c r="EFF119" s="364"/>
      <c r="EFG119" s="364"/>
      <c r="EFH119" s="364"/>
      <c r="EFI119" s="364"/>
      <c r="EFJ119" s="364"/>
      <c r="EFK119" s="364"/>
      <c r="EFL119" s="364"/>
      <c r="EFM119" s="364"/>
      <c r="EFN119" s="364"/>
      <c r="EFO119" s="364"/>
      <c r="EFP119" s="364"/>
      <c r="EFQ119" s="364"/>
      <c r="EFR119" s="364"/>
      <c r="EFS119" s="364"/>
      <c r="EFT119" s="364"/>
      <c r="EFU119" s="364"/>
      <c r="EFV119" s="364"/>
      <c r="EFW119" s="364"/>
      <c r="EFX119" s="364"/>
      <c r="EFY119" s="364"/>
      <c r="EFZ119" s="364"/>
      <c r="EGA119" s="364"/>
      <c r="EGB119" s="364"/>
      <c r="EGC119" s="364"/>
      <c r="EGD119" s="364"/>
      <c r="EGE119" s="364"/>
      <c r="EGF119" s="364"/>
      <c r="EGG119" s="364"/>
      <c r="EGH119" s="364"/>
      <c r="EGI119" s="364"/>
      <c r="EGJ119" s="364"/>
      <c r="EGK119" s="364"/>
      <c r="EGL119" s="364"/>
      <c r="EGM119" s="364"/>
      <c r="EGN119" s="364"/>
      <c r="EGO119" s="364"/>
      <c r="EGP119" s="364"/>
      <c r="EGQ119" s="364"/>
      <c r="EGR119" s="364"/>
      <c r="EGS119" s="364"/>
      <c r="EGT119" s="364"/>
      <c r="EGU119" s="364"/>
      <c r="EGV119" s="364"/>
      <c r="EGW119" s="364"/>
      <c r="EGX119" s="364"/>
      <c r="EGY119" s="364"/>
      <c r="EGZ119" s="364"/>
      <c r="EHA119" s="364"/>
      <c r="EHB119" s="364"/>
      <c r="EHC119" s="364"/>
      <c r="EHD119" s="364"/>
      <c r="EHE119" s="364"/>
      <c r="EHF119" s="364"/>
      <c r="EHG119" s="364"/>
      <c r="EHH119" s="364"/>
      <c r="EHI119" s="364"/>
      <c r="EHJ119" s="364"/>
      <c r="EHK119" s="364"/>
      <c r="EHL119" s="364"/>
      <c r="EHM119" s="364"/>
      <c r="EHN119" s="364"/>
      <c r="EHO119" s="364"/>
      <c r="EHP119" s="364"/>
      <c r="EHQ119" s="364"/>
      <c r="EHR119" s="364"/>
      <c r="EHS119" s="364"/>
      <c r="EHT119" s="364"/>
      <c r="EHU119" s="364"/>
      <c r="EHV119" s="364"/>
      <c r="EHW119" s="364"/>
      <c r="EHX119" s="364"/>
      <c r="EHY119" s="364"/>
      <c r="EHZ119" s="364"/>
      <c r="EIA119" s="364"/>
      <c r="EIB119" s="364"/>
      <c r="EIC119" s="364"/>
      <c r="EID119" s="364"/>
      <c r="EIE119" s="364"/>
      <c r="EIF119" s="364"/>
      <c r="EIG119" s="364"/>
      <c r="EIH119" s="364"/>
      <c r="EII119" s="364"/>
      <c r="EIJ119" s="364"/>
      <c r="EIK119" s="364"/>
      <c r="EIL119" s="364"/>
      <c r="EIM119" s="364"/>
      <c r="EIN119" s="364"/>
      <c r="EIO119" s="364"/>
      <c r="EIP119" s="364"/>
      <c r="EIQ119" s="364"/>
      <c r="EIR119" s="364"/>
      <c r="EIS119" s="364"/>
      <c r="EIT119" s="364"/>
      <c r="EIU119" s="364"/>
      <c r="EIV119" s="364"/>
      <c r="EIW119" s="364"/>
      <c r="EIX119" s="364"/>
      <c r="EIY119" s="364"/>
      <c r="EIZ119" s="364"/>
      <c r="EJA119" s="364"/>
      <c r="EJB119" s="364"/>
      <c r="EJC119" s="364"/>
      <c r="EJD119" s="364"/>
      <c r="EJE119" s="364"/>
      <c r="EJF119" s="364"/>
      <c r="EJG119" s="364"/>
      <c r="EJH119" s="364"/>
      <c r="EJI119" s="364"/>
      <c r="EJJ119" s="364"/>
      <c r="EJK119" s="364"/>
      <c r="EJL119" s="364"/>
      <c r="EJM119" s="364"/>
      <c r="EJN119" s="364"/>
      <c r="EJO119" s="364"/>
      <c r="EJP119" s="364"/>
      <c r="EJQ119" s="364"/>
      <c r="EJR119" s="364"/>
      <c r="EJS119" s="364"/>
      <c r="EJT119" s="364"/>
      <c r="EJU119" s="364"/>
      <c r="EJV119" s="364"/>
      <c r="EJW119" s="364"/>
      <c r="EJX119" s="364"/>
      <c r="EJY119" s="364"/>
      <c r="EJZ119" s="364"/>
      <c r="EKA119" s="364"/>
      <c r="EKB119" s="364"/>
      <c r="EKC119" s="364"/>
      <c r="EKD119" s="364"/>
      <c r="EKE119" s="364"/>
      <c r="EKF119" s="364"/>
      <c r="EKG119" s="364"/>
      <c r="EKH119" s="364"/>
      <c r="EKI119" s="364"/>
      <c r="EKJ119" s="364"/>
      <c r="EKK119" s="364"/>
      <c r="EKL119" s="364"/>
      <c r="EKM119" s="364"/>
      <c r="EKN119" s="364"/>
      <c r="EKO119" s="364"/>
      <c r="EKP119" s="364"/>
      <c r="EKQ119" s="364"/>
      <c r="EKR119" s="364"/>
      <c r="EKS119" s="364"/>
      <c r="EKT119" s="364"/>
      <c r="EKU119" s="364"/>
      <c r="EKV119" s="364"/>
      <c r="EKW119" s="364"/>
      <c r="EKX119" s="364"/>
      <c r="EKY119" s="364"/>
      <c r="EKZ119" s="364"/>
      <c r="ELA119" s="364"/>
      <c r="ELB119" s="364"/>
      <c r="ELC119" s="364"/>
      <c r="ELD119" s="364"/>
      <c r="ELE119" s="364"/>
      <c r="ELF119" s="364"/>
      <c r="ELG119" s="364"/>
      <c r="ELH119" s="364"/>
      <c r="ELI119" s="364"/>
      <c r="ELJ119" s="364"/>
      <c r="ELK119" s="364"/>
      <c r="ELL119" s="364"/>
      <c r="ELM119" s="364"/>
      <c r="ELN119" s="364"/>
      <c r="ELO119" s="364"/>
      <c r="ELP119" s="364"/>
      <c r="ELQ119" s="364"/>
      <c r="ELR119" s="364"/>
      <c r="ELS119" s="364"/>
      <c r="ELT119" s="364"/>
      <c r="ELU119" s="364"/>
      <c r="ELV119" s="364"/>
      <c r="ELW119" s="364"/>
      <c r="ELX119" s="364"/>
      <c r="ELY119" s="364"/>
      <c r="ELZ119" s="364"/>
      <c r="EMA119" s="364"/>
      <c r="EMB119" s="364"/>
      <c r="EMC119" s="364"/>
      <c r="EMD119" s="364"/>
      <c r="EME119" s="364"/>
      <c r="EMF119" s="364"/>
      <c r="EMG119" s="364"/>
      <c r="EMH119" s="364"/>
      <c r="EMI119" s="364"/>
      <c r="EMJ119" s="364"/>
      <c r="EMK119" s="364"/>
      <c r="EML119" s="364"/>
      <c r="EMM119" s="364"/>
      <c r="EMN119" s="364"/>
      <c r="EMO119" s="364"/>
      <c r="EMP119" s="364"/>
      <c r="EMQ119" s="364"/>
      <c r="EMR119" s="364"/>
      <c r="EMS119" s="364"/>
      <c r="EMT119" s="364"/>
      <c r="EMU119" s="364"/>
      <c r="EMV119" s="364"/>
      <c r="EMW119" s="364"/>
      <c r="EMX119" s="364"/>
      <c r="EMY119" s="364"/>
      <c r="EMZ119" s="364"/>
      <c r="ENA119" s="364"/>
      <c r="ENB119" s="364"/>
      <c r="ENC119" s="364"/>
      <c r="END119" s="364"/>
      <c r="ENE119" s="364"/>
      <c r="ENF119" s="364"/>
      <c r="ENG119" s="364"/>
      <c r="ENH119" s="364"/>
      <c r="ENI119" s="364"/>
      <c r="ENJ119" s="364"/>
      <c r="ENK119" s="364"/>
      <c r="ENL119" s="364"/>
      <c r="ENM119" s="364"/>
      <c r="ENN119" s="364"/>
      <c r="ENO119" s="364"/>
      <c r="ENP119" s="364"/>
      <c r="ENQ119" s="364"/>
      <c r="ENR119" s="364"/>
      <c r="ENS119" s="364"/>
      <c r="ENT119" s="364"/>
      <c r="ENU119" s="364"/>
      <c r="ENV119" s="364"/>
      <c r="ENW119" s="364"/>
      <c r="ENX119" s="364"/>
      <c r="ENY119" s="364"/>
      <c r="ENZ119" s="364"/>
      <c r="EOA119" s="364"/>
      <c r="EOB119" s="364"/>
      <c r="EOC119" s="364"/>
      <c r="EOD119" s="364"/>
      <c r="EOE119" s="364"/>
      <c r="EOF119" s="364"/>
      <c r="EOG119" s="364"/>
      <c r="EOH119" s="364"/>
      <c r="EOI119" s="364"/>
      <c r="EOJ119" s="364"/>
      <c r="EOK119" s="364"/>
      <c r="EOL119" s="364"/>
      <c r="EOM119" s="364"/>
      <c r="EON119" s="364"/>
      <c r="EOO119" s="364"/>
      <c r="EOP119" s="364"/>
      <c r="EOQ119" s="364"/>
      <c r="EOR119" s="364"/>
      <c r="EOS119" s="364"/>
      <c r="EOT119" s="364"/>
      <c r="EOU119" s="364"/>
      <c r="EOV119" s="364"/>
      <c r="EOW119" s="364"/>
      <c r="EOX119" s="364"/>
      <c r="EOY119" s="364"/>
      <c r="EOZ119" s="364"/>
      <c r="EPA119" s="364"/>
      <c r="EPB119" s="364"/>
      <c r="EPC119" s="364"/>
      <c r="EPD119" s="364"/>
      <c r="EPE119" s="364"/>
      <c r="EPF119" s="364"/>
      <c r="EPG119" s="364"/>
      <c r="EPH119" s="364"/>
      <c r="EPI119" s="364"/>
      <c r="EPJ119" s="364"/>
      <c r="EPK119" s="364"/>
      <c r="EPL119" s="364"/>
      <c r="EPM119" s="364"/>
      <c r="EPN119" s="364"/>
      <c r="EPO119" s="364"/>
      <c r="EPP119" s="364"/>
      <c r="EPQ119" s="364"/>
      <c r="EPR119" s="364"/>
      <c r="EPS119" s="364"/>
      <c r="EPT119" s="364"/>
      <c r="EPU119" s="364"/>
      <c r="EPV119" s="364"/>
      <c r="EPW119" s="364"/>
      <c r="EPX119" s="364"/>
      <c r="EPY119" s="364"/>
      <c r="EPZ119" s="364"/>
      <c r="EQA119" s="364"/>
      <c r="EQB119" s="364"/>
      <c r="EQC119" s="364"/>
      <c r="EQD119" s="364"/>
      <c r="EQE119" s="364"/>
      <c r="EQF119" s="364"/>
      <c r="EQG119" s="364"/>
      <c r="EQH119" s="364"/>
      <c r="EQI119" s="364"/>
      <c r="EQJ119" s="364"/>
      <c r="EQK119" s="364"/>
      <c r="EQL119" s="364"/>
      <c r="EQM119" s="364"/>
      <c r="EQN119" s="364"/>
      <c r="EQO119" s="364"/>
      <c r="EQP119" s="364"/>
      <c r="EQQ119" s="364"/>
      <c r="EQR119" s="364"/>
      <c r="EQS119" s="364"/>
      <c r="EQT119" s="364"/>
      <c r="EQU119" s="364"/>
      <c r="EQV119" s="364"/>
      <c r="EQW119" s="364"/>
      <c r="EQX119" s="364"/>
      <c r="EQY119" s="364"/>
      <c r="EQZ119" s="364"/>
      <c r="ERA119" s="364"/>
      <c r="ERB119" s="364"/>
      <c r="ERC119" s="364"/>
      <c r="ERD119" s="364"/>
      <c r="ERE119" s="364"/>
      <c r="ERF119" s="364"/>
      <c r="ERG119" s="364"/>
      <c r="ERH119" s="364"/>
      <c r="ERI119" s="364"/>
      <c r="ERJ119" s="364"/>
      <c r="ERK119" s="364"/>
      <c r="ERL119" s="364"/>
      <c r="ERM119" s="364"/>
      <c r="ERN119" s="364"/>
      <c r="ERO119" s="364"/>
      <c r="ERP119" s="364"/>
      <c r="ERQ119" s="364"/>
      <c r="ERR119" s="364"/>
      <c r="ERS119" s="364"/>
      <c r="ERT119" s="364"/>
      <c r="ERU119" s="364"/>
      <c r="ERV119" s="364"/>
      <c r="ERW119" s="364"/>
      <c r="ERX119" s="364"/>
      <c r="ERY119" s="364"/>
      <c r="ERZ119" s="364"/>
      <c r="ESA119" s="364"/>
      <c r="ESB119" s="364"/>
      <c r="ESC119" s="364"/>
      <c r="ESD119" s="364"/>
      <c r="ESE119" s="364"/>
      <c r="ESF119" s="364"/>
      <c r="ESG119" s="364"/>
      <c r="ESH119" s="364"/>
      <c r="ESI119" s="364"/>
      <c r="ESJ119" s="364"/>
      <c r="ESK119" s="364"/>
      <c r="ESL119" s="364"/>
      <c r="ESM119" s="364"/>
      <c r="ESN119" s="364"/>
      <c r="ESO119" s="364"/>
      <c r="ESP119" s="364"/>
      <c r="ESQ119" s="364"/>
      <c r="ESR119" s="364"/>
      <c r="ESS119" s="364"/>
      <c r="EST119" s="364"/>
      <c r="ESU119" s="364"/>
      <c r="ESV119" s="364"/>
      <c r="ESW119" s="364"/>
      <c r="ESX119" s="364"/>
      <c r="ESY119" s="364"/>
      <c r="ESZ119" s="364"/>
      <c r="ETA119" s="364"/>
      <c r="ETB119" s="364"/>
      <c r="ETC119" s="364"/>
      <c r="ETD119" s="364"/>
      <c r="ETE119" s="364"/>
      <c r="ETF119" s="364"/>
      <c r="ETG119" s="364"/>
      <c r="ETH119" s="364"/>
      <c r="ETI119" s="364"/>
      <c r="ETJ119" s="364"/>
      <c r="ETK119" s="364"/>
      <c r="ETL119" s="364"/>
      <c r="ETM119" s="364"/>
      <c r="ETN119" s="364"/>
      <c r="ETO119" s="364"/>
      <c r="ETP119" s="364"/>
      <c r="ETQ119" s="364"/>
      <c r="ETR119" s="364"/>
      <c r="ETS119" s="364"/>
      <c r="ETT119" s="364"/>
      <c r="ETU119" s="364"/>
      <c r="ETV119" s="364"/>
      <c r="ETW119" s="364"/>
      <c r="ETX119" s="364"/>
      <c r="ETY119" s="364"/>
      <c r="ETZ119" s="364"/>
      <c r="EUA119" s="364"/>
      <c r="EUB119" s="364"/>
      <c r="EUC119" s="364"/>
      <c r="EUD119" s="364"/>
      <c r="EUE119" s="364"/>
      <c r="EUF119" s="364"/>
      <c r="EUG119" s="364"/>
      <c r="EUH119" s="364"/>
      <c r="EUI119" s="364"/>
      <c r="EUJ119" s="364"/>
      <c r="EUK119" s="364"/>
      <c r="EUL119" s="364"/>
      <c r="EUM119" s="364"/>
      <c r="EUN119" s="364"/>
      <c r="EUO119" s="364"/>
      <c r="EUP119" s="364"/>
      <c r="EUQ119" s="364"/>
      <c r="EUR119" s="364"/>
      <c r="EUS119" s="364"/>
      <c r="EUT119" s="364"/>
      <c r="EUU119" s="364"/>
      <c r="EUV119" s="364"/>
      <c r="EUW119" s="364"/>
      <c r="EUX119" s="364"/>
      <c r="EUY119" s="364"/>
      <c r="EUZ119" s="364"/>
      <c r="EVA119" s="364"/>
      <c r="EVB119" s="364"/>
      <c r="EVC119" s="364"/>
      <c r="EVD119" s="364"/>
      <c r="EVE119" s="364"/>
      <c r="EVF119" s="364"/>
      <c r="EVG119" s="364"/>
      <c r="EVH119" s="364"/>
      <c r="EVI119" s="364"/>
      <c r="EVJ119" s="364"/>
      <c r="EVK119" s="364"/>
      <c r="EVL119" s="364"/>
      <c r="EVM119" s="364"/>
      <c r="EVN119" s="364"/>
      <c r="EVO119" s="364"/>
      <c r="EVP119" s="364"/>
      <c r="EVQ119" s="364"/>
      <c r="EVR119" s="364"/>
      <c r="EVS119" s="364"/>
      <c r="EVT119" s="364"/>
      <c r="EVU119" s="364"/>
      <c r="EVV119" s="364"/>
      <c r="EVW119" s="364"/>
      <c r="EVX119" s="364"/>
      <c r="EVY119" s="364"/>
      <c r="EVZ119" s="364"/>
      <c r="EWA119" s="364"/>
      <c r="EWB119" s="364"/>
      <c r="EWC119" s="364"/>
      <c r="EWD119" s="364"/>
      <c r="EWE119" s="364"/>
      <c r="EWF119" s="364"/>
      <c r="EWG119" s="364"/>
      <c r="EWH119" s="364"/>
      <c r="EWI119" s="364"/>
      <c r="EWJ119" s="364"/>
      <c r="EWK119" s="364"/>
      <c r="EWL119" s="364"/>
      <c r="EWM119" s="364"/>
      <c r="EWN119" s="364"/>
      <c r="EWO119" s="364"/>
      <c r="EWP119" s="364"/>
      <c r="EWQ119" s="364"/>
      <c r="EWR119" s="364"/>
      <c r="EWS119" s="364"/>
      <c r="EWT119" s="364"/>
      <c r="EWU119" s="364"/>
      <c r="EWV119" s="364"/>
      <c r="EWW119" s="364"/>
      <c r="EWX119" s="364"/>
      <c r="EWY119" s="364"/>
      <c r="EWZ119" s="364"/>
      <c r="EXA119" s="364"/>
      <c r="EXB119" s="364"/>
      <c r="EXC119" s="364"/>
      <c r="EXD119" s="364"/>
      <c r="EXE119" s="364"/>
      <c r="EXF119" s="364"/>
      <c r="EXG119" s="364"/>
      <c r="EXH119" s="364"/>
      <c r="EXI119" s="364"/>
      <c r="EXJ119" s="364"/>
      <c r="EXK119" s="364"/>
      <c r="EXL119" s="364"/>
      <c r="EXM119" s="364"/>
      <c r="EXN119" s="364"/>
      <c r="EXO119" s="364"/>
      <c r="EXP119" s="364"/>
      <c r="EXQ119" s="364"/>
      <c r="EXR119" s="364"/>
      <c r="EXS119" s="364"/>
      <c r="EXT119" s="364"/>
      <c r="EXU119" s="364"/>
      <c r="EXV119" s="364"/>
      <c r="EXW119" s="364"/>
      <c r="EXX119" s="364"/>
      <c r="EXY119" s="364"/>
      <c r="EXZ119" s="364"/>
      <c r="EYA119" s="364"/>
      <c r="EYB119" s="364"/>
      <c r="EYC119" s="364"/>
      <c r="EYD119" s="364"/>
      <c r="EYE119" s="364"/>
      <c r="EYF119" s="364"/>
      <c r="EYG119" s="364"/>
      <c r="EYH119" s="364"/>
      <c r="EYI119" s="364"/>
      <c r="EYJ119" s="364"/>
      <c r="EYK119" s="364"/>
      <c r="EYL119" s="364"/>
      <c r="EYM119" s="364"/>
      <c r="EYN119" s="364"/>
      <c r="EYO119" s="364"/>
      <c r="EYP119" s="364"/>
      <c r="EYQ119" s="364"/>
      <c r="EYR119" s="364"/>
      <c r="EYS119" s="364"/>
      <c r="EYT119" s="364"/>
      <c r="EYU119" s="364"/>
      <c r="EYV119" s="364"/>
      <c r="EYW119" s="364"/>
      <c r="EYX119" s="364"/>
      <c r="EYY119" s="364"/>
      <c r="EYZ119" s="364"/>
      <c r="EZA119" s="364"/>
      <c r="EZB119" s="364"/>
      <c r="EZC119" s="364"/>
      <c r="EZD119" s="364"/>
      <c r="EZE119" s="364"/>
      <c r="EZF119" s="364"/>
      <c r="EZG119" s="364"/>
      <c r="EZH119" s="364"/>
      <c r="EZI119" s="364"/>
      <c r="EZJ119" s="364"/>
      <c r="EZK119" s="364"/>
      <c r="EZL119" s="364"/>
      <c r="EZM119" s="364"/>
      <c r="EZN119" s="364"/>
      <c r="EZO119" s="364"/>
      <c r="EZP119" s="364"/>
      <c r="EZQ119" s="364"/>
      <c r="EZR119" s="364"/>
      <c r="EZS119" s="364"/>
      <c r="EZT119" s="364"/>
      <c r="EZU119" s="364"/>
      <c r="EZV119" s="364"/>
      <c r="EZW119" s="364"/>
      <c r="EZX119" s="364"/>
      <c r="EZY119" s="364"/>
      <c r="EZZ119" s="364"/>
      <c r="FAA119" s="364"/>
      <c r="FAB119" s="364"/>
      <c r="FAC119" s="364"/>
      <c r="FAD119" s="364"/>
      <c r="FAE119" s="364"/>
      <c r="FAF119" s="364"/>
      <c r="FAG119" s="364"/>
      <c r="FAH119" s="364"/>
      <c r="FAI119" s="364"/>
      <c r="FAJ119" s="364"/>
      <c r="FAK119" s="364"/>
      <c r="FAL119" s="364"/>
      <c r="FAM119" s="364"/>
      <c r="FAN119" s="364"/>
      <c r="FAO119" s="364"/>
      <c r="FAP119" s="364"/>
      <c r="FAQ119" s="364"/>
      <c r="FAR119" s="364"/>
      <c r="FAS119" s="364"/>
      <c r="FAT119" s="364"/>
      <c r="FAU119" s="364"/>
      <c r="FAV119" s="364"/>
      <c r="FAW119" s="364"/>
      <c r="FAX119" s="364"/>
      <c r="FAY119" s="364"/>
      <c r="FAZ119" s="364"/>
      <c r="FBA119" s="364"/>
      <c r="FBB119" s="364"/>
      <c r="FBC119" s="364"/>
      <c r="FBD119" s="364"/>
      <c r="FBE119" s="364"/>
      <c r="FBF119" s="364"/>
      <c r="FBG119" s="364"/>
      <c r="FBH119" s="364"/>
      <c r="FBI119" s="364"/>
      <c r="FBJ119" s="364"/>
      <c r="FBK119" s="364"/>
      <c r="FBL119" s="364"/>
      <c r="FBM119" s="364"/>
      <c r="FBN119" s="364"/>
      <c r="FBO119" s="364"/>
      <c r="FBP119" s="364"/>
      <c r="FBQ119" s="364"/>
      <c r="FBR119" s="364"/>
      <c r="FBS119" s="364"/>
      <c r="FBT119" s="364"/>
      <c r="FBU119" s="364"/>
      <c r="FBV119" s="364"/>
      <c r="FBW119" s="364"/>
      <c r="FBX119" s="364"/>
      <c r="FBY119" s="364"/>
      <c r="FBZ119" s="364"/>
      <c r="FCA119" s="364"/>
      <c r="FCB119" s="364"/>
      <c r="FCC119" s="364"/>
      <c r="FCD119" s="364"/>
      <c r="FCE119" s="364"/>
      <c r="FCF119" s="364"/>
      <c r="FCG119" s="364"/>
      <c r="FCH119" s="364"/>
      <c r="FCI119" s="364"/>
      <c r="FCJ119" s="364"/>
      <c r="FCK119" s="364"/>
      <c r="FCL119" s="364"/>
      <c r="FCM119" s="364"/>
      <c r="FCN119" s="364"/>
      <c r="FCO119" s="364"/>
      <c r="FCP119" s="364"/>
      <c r="FCQ119" s="364"/>
      <c r="FCR119" s="364"/>
      <c r="FCS119" s="364"/>
      <c r="FCT119" s="364"/>
      <c r="FCU119" s="364"/>
      <c r="FCV119" s="364"/>
      <c r="FCW119" s="364"/>
      <c r="FCX119" s="364"/>
      <c r="FCY119" s="364"/>
      <c r="FCZ119" s="364"/>
      <c r="FDA119" s="364"/>
      <c r="FDB119" s="364"/>
      <c r="FDC119" s="364"/>
      <c r="FDD119" s="364"/>
      <c r="FDE119" s="364"/>
      <c r="FDF119" s="364"/>
      <c r="FDG119" s="364"/>
      <c r="FDH119" s="364"/>
      <c r="FDI119" s="364"/>
      <c r="FDJ119" s="364"/>
      <c r="FDK119" s="364"/>
      <c r="FDL119" s="364"/>
      <c r="FDM119" s="364"/>
      <c r="FDN119" s="364"/>
      <c r="FDO119" s="364"/>
      <c r="FDP119" s="364"/>
      <c r="FDQ119" s="364"/>
      <c r="FDR119" s="364"/>
      <c r="FDS119" s="364"/>
      <c r="FDT119" s="364"/>
      <c r="FDU119" s="364"/>
      <c r="FDV119" s="364"/>
      <c r="FDW119" s="364"/>
      <c r="FDX119" s="364"/>
      <c r="FDY119" s="364"/>
      <c r="FDZ119" s="364"/>
      <c r="FEA119" s="364"/>
      <c r="FEB119" s="364"/>
      <c r="FEC119" s="364"/>
      <c r="FED119" s="364"/>
      <c r="FEE119" s="364"/>
      <c r="FEF119" s="364"/>
      <c r="FEG119" s="364"/>
      <c r="FEH119" s="364"/>
      <c r="FEI119" s="364"/>
      <c r="FEJ119" s="364"/>
      <c r="FEK119" s="364"/>
      <c r="FEL119" s="364"/>
      <c r="FEM119" s="364"/>
      <c r="FEN119" s="364"/>
      <c r="FEO119" s="364"/>
      <c r="FEP119" s="364"/>
      <c r="FEQ119" s="364"/>
      <c r="FER119" s="364"/>
      <c r="FES119" s="364"/>
      <c r="FET119" s="364"/>
      <c r="FEU119" s="364"/>
      <c r="FEV119" s="364"/>
      <c r="FEW119" s="364"/>
      <c r="FEX119" s="364"/>
      <c r="FEY119" s="364"/>
      <c r="FEZ119" s="364"/>
      <c r="FFA119" s="364"/>
      <c r="FFB119" s="364"/>
      <c r="FFC119" s="364"/>
      <c r="FFD119" s="364"/>
      <c r="FFE119" s="364"/>
      <c r="FFF119" s="364"/>
      <c r="FFG119" s="364"/>
      <c r="FFH119" s="364"/>
      <c r="FFI119" s="364"/>
      <c r="FFJ119" s="364"/>
      <c r="FFK119" s="364"/>
      <c r="FFL119" s="364"/>
      <c r="FFM119" s="364"/>
      <c r="FFN119" s="364"/>
      <c r="FFO119" s="364"/>
      <c r="FFP119" s="364"/>
      <c r="FFQ119" s="364"/>
      <c r="FFR119" s="364"/>
      <c r="FFS119" s="364"/>
      <c r="FFT119" s="364"/>
      <c r="FFU119" s="364"/>
      <c r="FFV119" s="364"/>
      <c r="FFW119" s="364"/>
      <c r="FFX119" s="364"/>
      <c r="FFY119" s="364"/>
      <c r="FFZ119" s="364"/>
      <c r="FGA119" s="364"/>
      <c r="FGB119" s="364"/>
      <c r="FGC119" s="364"/>
      <c r="FGD119" s="364"/>
      <c r="FGE119" s="364"/>
      <c r="FGF119" s="364"/>
      <c r="FGG119" s="364"/>
      <c r="FGH119" s="364"/>
      <c r="FGI119" s="364"/>
      <c r="FGJ119" s="364"/>
      <c r="FGK119" s="364"/>
      <c r="FGL119" s="364"/>
      <c r="FGM119" s="364"/>
      <c r="FGN119" s="364"/>
      <c r="FGO119" s="364"/>
      <c r="FGP119" s="364"/>
      <c r="FGQ119" s="364"/>
      <c r="FGR119" s="364"/>
      <c r="FGS119" s="364"/>
      <c r="FGT119" s="364"/>
      <c r="FGU119" s="364"/>
      <c r="FGV119" s="364"/>
      <c r="FGW119" s="364"/>
      <c r="FGX119" s="364"/>
      <c r="FGY119" s="364"/>
      <c r="FGZ119" s="364"/>
      <c r="FHA119" s="364"/>
      <c r="FHB119" s="364"/>
      <c r="FHC119" s="364"/>
      <c r="FHD119" s="364"/>
      <c r="FHE119" s="364"/>
      <c r="FHF119" s="364"/>
      <c r="FHG119" s="364"/>
      <c r="FHH119" s="364"/>
      <c r="FHI119" s="364"/>
      <c r="FHJ119" s="364"/>
      <c r="FHK119" s="364"/>
      <c r="FHL119" s="364"/>
      <c r="FHM119" s="364"/>
      <c r="FHN119" s="364"/>
      <c r="FHO119" s="364"/>
      <c r="FHP119" s="364"/>
      <c r="FHQ119" s="364"/>
      <c r="FHR119" s="364"/>
      <c r="FHS119" s="364"/>
      <c r="FHT119" s="364"/>
      <c r="FHU119" s="364"/>
      <c r="FHV119" s="364"/>
      <c r="FHW119" s="364"/>
      <c r="FHX119" s="364"/>
      <c r="FHY119" s="364"/>
      <c r="FHZ119" s="364"/>
      <c r="FIA119" s="364"/>
      <c r="FIB119" s="364"/>
      <c r="FIC119" s="364"/>
      <c r="FID119" s="364"/>
      <c r="FIE119" s="364"/>
      <c r="FIF119" s="364"/>
      <c r="FIG119" s="364"/>
      <c r="FIH119" s="364"/>
      <c r="FII119" s="364"/>
      <c r="FIJ119" s="364"/>
      <c r="FIK119" s="364"/>
      <c r="FIL119" s="364"/>
      <c r="FIM119" s="364"/>
      <c r="FIN119" s="364"/>
      <c r="FIO119" s="364"/>
      <c r="FIP119" s="364"/>
      <c r="FIQ119" s="364"/>
      <c r="FIR119" s="364"/>
      <c r="FIS119" s="364"/>
      <c r="FIT119" s="364"/>
      <c r="FIU119" s="364"/>
      <c r="FIV119" s="364"/>
      <c r="FIW119" s="364"/>
      <c r="FIX119" s="364"/>
      <c r="FIY119" s="364"/>
      <c r="FIZ119" s="364"/>
      <c r="FJA119" s="364"/>
      <c r="FJB119" s="364"/>
      <c r="FJC119" s="364"/>
      <c r="FJD119" s="364"/>
      <c r="FJE119" s="364"/>
      <c r="FJF119" s="364"/>
      <c r="FJG119" s="364"/>
      <c r="FJH119" s="364"/>
      <c r="FJI119" s="364"/>
      <c r="FJJ119" s="364"/>
      <c r="FJK119" s="364"/>
      <c r="FJL119" s="364"/>
      <c r="FJM119" s="364"/>
      <c r="FJN119" s="364"/>
      <c r="FJO119" s="364"/>
      <c r="FJP119" s="364"/>
      <c r="FJQ119" s="364"/>
      <c r="FJR119" s="364"/>
      <c r="FJS119" s="364"/>
      <c r="FJT119" s="364"/>
      <c r="FJU119" s="364"/>
      <c r="FJV119" s="364"/>
      <c r="FJW119" s="364"/>
      <c r="FJX119" s="364"/>
      <c r="FJY119" s="364"/>
      <c r="FJZ119" s="364"/>
      <c r="FKA119" s="364"/>
      <c r="FKB119" s="364"/>
      <c r="FKC119" s="364"/>
      <c r="FKD119" s="364"/>
      <c r="FKE119" s="364"/>
      <c r="FKF119" s="364"/>
      <c r="FKG119" s="364"/>
      <c r="FKH119" s="364"/>
      <c r="FKI119" s="364"/>
      <c r="FKJ119" s="364"/>
      <c r="FKK119" s="364"/>
      <c r="FKL119" s="364"/>
      <c r="FKM119" s="364"/>
      <c r="FKN119" s="364"/>
      <c r="FKO119" s="364"/>
      <c r="FKP119" s="364"/>
      <c r="FKQ119" s="364"/>
      <c r="FKR119" s="364"/>
      <c r="FKS119" s="364"/>
      <c r="FKT119" s="364"/>
      <c r="FKU119" s="364"/>
      <c r="FKV119" s="364"/>
      <c r="FKW119" s="364"/>
      <c r="FKX119" s="364"/>
      <c r="FKY119" s="364"/>
      <c r="FKZ119" s="364"/>
      <c r="FLA119" s="364"/>
      <c r="FLB119" s="364"/>
      <c r="FLC119" s="364"/>
      <c r="FLD119" s="364"/>
      <c r="FLE119" s="364"/>
      <c r="FLF119" s="364"/>
      <c r="FLG119" s="364"/>
      <c r="FLH119" s="364"/>
      <c r="FLI119" s="364"/>
      <c r="FLJ119" s="364"/>
      <c r="FLK119" s="364"/>
      <c r="FLL119" s="364"/>
      <c r="FLM119" s="364"/>
      <c r="FLN119" s="364"/>
      <c r="FLO119" s="364"/>
      <c r="FLP119" s="364"/>
      <c r="FLQ119" s="364"/>
      <c r="FLR119" s="364"/>
      <c r="FLS119" s="364"/>
      <c r="FLT119" s="364"/>
      <c r="FLU119" s="364"/>
      <c r="FLV119" s="364"/>
      <c r="FLW119" s="364"/>
      <c r="FLX119" s="364"/>
      <c r="FLY119" s="364"/>
      <c r="FLZ119" s="364"/>
      <c r="FMA119" s="364"/>
      <c r="FMB119" s="364"/>
      <c r="FMC119" s="364"/>
      <c r="FMD119" s="364"/>
      <c r="FME119" s="364"/>
      <c r="FMF119" s="364"/>
      <c r="FMG119" s="364"/>
      <c r="FMH119" s="364"/>
      <c r="FMI119" s="364"/>
      <c r="FMJ119" s="364"/>
      <c r="FMK119" s="364"/>
      <c r="FML119" s="364"/>
      <c r="FMM119" s="364"/>
      <c r="FMN119" s="364"/>
      <c r="FMO119" s="364"/>
      <c r="FMP119" s="364"/>
      <c r="FMQ119" s="364"/>
      <c r="FMR119" s="364"/>
      <c r="FMS119" s="364"/>
      <c r="FMT119" s="364"/>
      <c r="FMU119" s="364"/>
      <c r="FMV119" s="364"/>
      <c r="FMW119" s="364"/>
      <c r="FMX119" s="364"/>
      <c r="FMY119" s="364"/>
      <c r="FMZ119" s="364"/>
      <c r="FNA119" s="364"/>
      <c r="FNB119" s="364"/>
      <c r="FNC119" s="364"/>
      <c r="FND119" s="364"/>
      <c r="FNE119" s="364"/>
      <c r="FNF119" s="364"/>
      <c r="FNG119" s="364"/>
      <c r="FNH119" s="364"/>
      <c r="FNI119" s="364"/>
      <c r="FNJ119" s="364"/>
      <c r="FNK119" s="364"/>
      <c r="FNL119" s="364"/>
      <c r="FNM119" s="364"/>
      <c r="FNN119" s="364"/>
      <c r="FNO119" s="364"/>
      <c r="FNP119" s="364"/>
      <c r="FNQ119" s="364"/>
      <c r="FNR119" s="364"/>
      <c r="FNS119" s="364"/>
      <c r="FNT119" s="364"/>
      <c r="FNU119" s="364"/>
      <c r="FNV119" s="364"/>
      <c r="FNW119" s="364"/>
      <c r="FNX119" s="364"/>
      <c r="FNY119" s="364"/>
      <c r="FNZ119" s="364"/>
      <c r="FOA119" s="364"/>
      <c r="FOB119" s="364"/>
      <c r="FOC119" s="364"/>
      <c r="FOD119" s="364"/>
      <c r="FOE119" s="364"/>
      <c r="FOF119" s="364"/>
      <c r="FOG119" s="364"/>
      <c r="FOH119" s="364"/>
      <c r="FOI119" s="364"/>
      <c r="FOJ119" s="364"/>
      <c r="FOK119" s="364"/>
      <c r="FOL119" s="364"/>
      <c r="FOM119" s="364"/>
      <c r="FON119" s="364"/>
      <c r="FOO119" s="364"/>
      <c r="FOP119" s="364"/>
      <c r="FOQ119" s="364"/>
      <c r="FOR119" s="364"/>
      <c r="FOS119" s="364"/>
      <c r="FOT119" s="364"/>
      <c r="FOU119" s="364"/>
      <c r="FOV119" s="364"/>
      <c r="FOW119" s="364"/>
      <c r="FOX119" s="364"/>
      <c r="FOY119" s="364"/>
      <c r="FOZ119" s="364"/>
      <c r="FPA119" s="364"/>
      <c r="FPB119" s="364"/>
      <c r="FPC119" s="364"/>
      <c r="FPD119" s="364"/>
      <c r="FPE119" s="364"/>
      <c r="FPF119" s="364"/>
      <c r="FPG119" s="364"/>
      <c r="FPH119" s="364"/>
      <c r="FPI119" s="364"/>
      <c r="FPJ119" s="364"/>
      <c r="FPK119" s="364"/>
      <c r="FPL119" s="364"/>
      <c r="FPM119" s="364"/>
      <c r="FPN119" s="364"/>
      <c r="FPO119" s="364"/>
      <c r="FPP119" s="364"/>
      <c r="FPQ119" s="364"/>
      <c r="FPR119" s="364"/>
      <c r="FPS119" s="364"/>
      <c r="FPT119" s="364"/>
      <c r="FPU119" s="364"/>
      <c r="FPV119" s="364"/>
      <c r="FPW119" s="364"/>
      <c r="FPX119" s="364"/>
      <c r="FPY119" s="364"/>
      <c r="FPZ119" s="364"/>
      <c r="FQA119" s="364"/>
      <c r="FQB119" s="364"/>
      <c r="FQC119" s="364"/>
      <c r="FQD119" s="364"/>
      <c r="FQE119" s="364"/>
      <c r="FQF119" s="364"/>
      <c r="FQG119" s="364"/>
      <c r="FQH119" s="364"/>
      <c r="FQI119" s="364"/>
      <c r="FQJ119" s="364"/>
      <c r="FQK119" s="364"/>
      <c r="FQL119" s="364"/>
      <c r="FQM119" s="364"/>
      <c r="FQN119" s="364"/>
      <c r="FQO119" s="364"/>
      <c r="FQP119" s="364"/>
      <c r="FQQ119" s="364"/>
      <c r="FQR119" s="364"/>
      <c r="FQS119" s="364"/>
      <c r="FQT119" s="364"/>
      <c r="FQU119" s="364"/>
      <c r="FQV119" s="364"/>
      <c r="FQW119" s="364"/>
      <c r="FQX119" s="364"/>
      <c r="FQY119" s="364"/>
      <c r="FQZ119" s="364"/>
      <c r="FRA119" s="364"/>
      <c r="FRB119" s="364"/>
      <c r="FRC119" s="364"/>
      <c r="FRD119" s="364"/>
      <c r="FRE119" s="364"/>
      <c r="FRF119" s="364"/>
      <c r="FRG119" s="364"/>
      <c r="FRH119" s="364"/>
      <c r="FRI119" s="364"/>
      <c r="FRJ119" s="364"/>
      <c r="FRK119" s="364"/>
      <c r="FRL119" s="364"/>
      <c r="FRM119" s="364"/>
      <c r="FRN119" s="364"/>
      <c r="FRO119" s="364"/>
      <c r="FRP119" s="364"/>
      <c r="FRQ119" s="364"/>
      <c r="FRR119" s="364"/>
      <c r="FRS119" s="364"/>
      <c r="FRT119" s="364"/>
      <c r="FRU119" s="364"/>
      <c r="FRV119" s="364"/>
      <c r="FRW119" s="364"/>
      <c r="FRX119" s="364"/>
      <c r="FRY119" s="364"/>
      <c r="FRZ119" s="364"/>
      <c r="FSA119" s="364"/>
      <c r="FSB119" s="364"/>
      <c r="FSC119" s="364"/>
      <c r="FSD119" s="364"/>
      <c r="FSE119" s="364"/>
      <c r="FSF119" s="364"/>
      <c r="FSG119" s="364"/>
      <c r="FSH119" s="364"/>
      <c r="FSI119" s="364"/>
      <c r="FSJ119" s="364"/>
      <c r="FSK119" s="364"/>
      <c r="FSL119" s="364"/>
      <c r="FSM119" s="364"/>
      <c r="FSN119" s="364"/>
      <c r="FSO119" s="364"/>
      <c r="FSP119" s="364"/>
      <c r="FSQ119" s="364"/>
      <c r="FSR119" s="364"/>
      <c r="FSS119" s="364"/>
      <c r="FST119" s="364"/>
      <c r="FSU119" s="364"/>
      <c r="FSV119" s="364"/>
      <c r="FSW119" s="364"/>
      <c r="FSX119" s="364"/>
      <c r="FSY119" s="364"/>
      <c r="FSZ119" s="364"/>
      <c r="FTA119" s="364"/>
      <c r="FTB119" s="364"/>
      <c r="FTC119" s="364"/>
      <c r="FTD119" s="364"/>
      <c r="FTE119" s="364"/>
      <c r="FTF119" s="364"/>
      <c r="FTG119" s="364"/>
      <c r="FTH119" s="364"/>
      <c r="FTI119" s="364"/>
      <c r="FTJ119" s="364"/>
      <c r="FTK119" s="364"/>
      <c r="FTL119" s="364"/>
      <c r="FTM119" s="364"/>
      <c r="FTN119" s="364"/>
      <c r="FTO119" s="364"/>
      <c r="FTP119" s="364"/>
      <c r="FTQ119" s="364"/>
      <c r="FTR119" s="364"/>
      <c r="FTS119" s="364"/>
      <c r="FTT119" s="364"/>
      <c r="FTU119" s="364"/>
      <c r="FTV119" s="364"/>
      <c r="FTW119" s="364"/>
      <c r="FTX119" s="364"/>
      <c r="FTY119" s="364"/>
      <c r="FTZ119" s="364"/>
      <c r="FUA119" s="364"/>
      <c r="FUB119" s="364"/>
      <c r="FUC119" s="364"/>
      <c r="FUD119" s="364"/>
      <c r="FUE119" s="364"/>
      <c r="FUF119" s="364"/>
      <c r="FUG119" s="364"/>
      <c r="FUH119" s="364"/>
      <c r="FUI119" s="364"/>
      <c r="FUJ119" s="364"/>
      <c r="FUK119" s="364"/>
      <c r="FUL119" s="364"/>
      <c r="FUM119" s="364"/>
      <c r="FUN119" s="364"/>
      <c r="FUO119" s="364"/>
      <c r="FUP119" s="364"/>
      <c r="FUQ119" s="364"/>
      <c r="FUR119" s="364"/>
      <c r="FUS119" s="364"/>
      <c r="FUT119" s="364"/>
      <c r="FUU119" s="364"/>
      <c r="FUV119" s="364"/>
      <c r="FUW119" s="364"/>
      <c r="FUX119" s="364"/>
      <c r="FUY119" s="364"/>
      <c r="FUZ119" s="364"/>
      <c r="FVA119" s="364"/>
      <c r="FVB119" s="364"/>
      <c r="FVC119" s="364"/>
      <c r="FVD119" s="364"/>
      <c r="FVE119" s="364"/>
      <c r="FVF119" s="364"/>
      <c r="FVG119" s="364"/>
      <c r="FVH119" s="364"/>
      <c r="FVI119" s="364"/>
      <c r="FVJ119" s="364"/>
      <c r="FVK119" s="364"/>
      <c r="FVL119" s="364"/>
      <c r="FVM119" s="364"/>
      <c r="FVN119" s="364"/>
      <c r="FVO119" s="364"/>
      <c r="FVP119" s="364"/>
      <c r="FVQ119" s="364"/>
      <c r="FVR119" s="364"/>
      <c r="FVS119" s="364"/>
      <c r="FVT119" s="364"/>
      <c r="FVU119" s="364"/>
      <c r="FVV119" s="364"/>
      <c r="FVW119" s="364"/>
      <c r="FVX119" s="364"/>
      <c r="FVY119" s="364"/>
      <c r="FVZ119" s="364"/>
      <c r="FWA119" s="364"/>
      <c r="FWB119" s="364"/>
      <c r="FWC119" s="364"/>
      <c r="FWD119" s="364"/>
      <c r="FWE119" s="364"/>
      <c r="FWF119" s="364"/>
      <c r="FWG119" s="364"/>
      <c r="FWH119" s="364"/>
      <c r="FWI119" s="364"/>
      <c r="FWJ119" s="364"/>
      <c r="FWK119" s="364"/>
      <c r="FWL119" s="364"/>
      <c r="FWM119" s="364"/>
      <c r="FWN119" s="364"/>
      <c r="FWO119" s="364"/>
      <c r="FWP119" s="364"/>
      <c r="FWQ119" s="364"/>
      <c r="FWR119" s="364"/>
      <c r="FWS119" s="364"/>
      <c r="FWT119" s="364"/>
      <c r="FWU119" s="364"/>
      <c r="FWV119" s="364"/>
      <c r="FWW119" s="364"/>
      <c r="FWX119" s="364"/>
      <c r="FWY119" s="364"/>
      <c r="FWZ119" s="364"/>
      <c r="FXA119" s="364"/>
      <c r="FXB119" s="364"/>
      <c r="FXC119" s="364"/>
      <c r="FXD119" s="364"/>
      <c r="FXE119" s="364"/>
      <c r="FXF119" s="364"/>
      <c r="FXG119" s="364"/>
      <c r="FXH119" s="364"/>
      <c r="FXI119" s="364"/>
      <c r="FXJ119" s="364"/>
      <c r="FXK119" s="364"/>
      <c r="FXL119" s="364"/>
      <c r="FXM119" s="364"/>
      <c r="FXN119" s="364"/>
      <c r="FXO119" s="364"/>
      <c r="FXP119" s="364"/>
      <c r="FXQ119" s="364"/>
      <c r="FXR119" s="364"/>
      <c r="FXS119" s="364"/>
      <c r="FXT119" s="364"/>
      <c r="FXU119" s="364"/>
      <c r="FXV119" s="364"/>
      <c r="FXW119" s="364"/>
      <c r="FXX119" s="364"/>
      <c r="FXY119" s="364"/>
      <c r="FXZ119" s="364"/>
      <c r="FYA119" s="364"/>
      <c r="FYB119" s="364"/>
      <c r="FYC119" s="364"/>
      <c r="FYD119" s="364"/>
      <c r="FYE119" s="364"/>
      <c r="FYF119" s="364"/>
      <c r="FYG119" s="364"/>
      <c r="FYH119" s="364"/>
      <c r="FYI119" s="364"/>
      <c r="FYJ119" s="364"/>
      <c r="FYK119" s="364"/>
      <c r="FYL119" s="364"/>
      <c r="FYM119" s="364"/>
      <c r="FYN119" s="364"/>
      <c r="FYO119" s="364"/>
      <c r="FYP119" s="364"/>
      <c r="FYQ119" s="364"/>
      <c r="FYR119" s="364"/>
      <c r="FYS119" s="364"/>
      <c r="FYT119" s="364"/>
      <c r="FYU119" s="364"/>
      <c r="FYV119" s="364"/>
      <c r="FYW119" s="364"/>
      <c r="FYX119" s="364"/>
      <c r="FYY119" s="364"/>
      <c r="FYZ119" s="364"/>
      <c r="FZA119" s="364"/>
      <c r="FZB119" s="364"/>
      <c r="FZC119" s="364"/>
      <c r="FZD119" s="364"/>
      <c r="FZE119" s="364"/>
      <c r="FZF119" s="364"/>
      <c r="FZG119" s="364"/>
      <c r="FZH119" s="364"/>
      <c r="FZI119" s="364"/>
      <c r="FZJ119" s="364"/>
      <c r="FZK119" s="364"/>
      <c r="FZL119" s="364"/>
      <c r="FZM119" s="364"/>
      <c r="FZN119" s="364"/>
      <c r="FZO119" s="364"/>
      <c r="FZP119" s="364"/>
      <c r="FZQ119" s="364"/>
      <c r="FZR119" s="364"/>
      <c r="FZS119" s="364"/>
      <c r="FZT119" s="364"/>
      <c r="FZU119" s="364"/>
      <c r="FZV119" s="364"/>
      <c r="FZW119" s="364"/>
      <c r="FZX119" s="364"/>
      <c r="FZY119" s="364"/>
      <c r="FZZ119" s="364"/>
      <c r="GAA119" s="364"/>
      <c r="GAB119" s="364"/>
      <c r="GAC119" s="364"/>
      <c r="GAD119" s="364"/>
      <c r="GAE119" s="364"/>
      <c r="GAF119" s="364"/>
      <c r="GAG119" s="364"/>
      <c r="GAH119" s="364"/>
      <c r="GAI119" s="364"/>
      <c r="GAJ119" s="364"/>
      <c r="GAK119" s="364"/>
      <c r="GAL119" s="364"/>
      <c r="GAM119" s="364"/>
      <c r="GAN119" s="364"/>
      <c r="GAO119" s="364"/>
      <c r="GAP119" s="364"/>
      <c r="GAQ119" s="364"/>
      <c r="GAR119" s="364"/>
      <c r="GAS119" s="364"/>
      <c r="GAT119" s="364"/>
      <c r="GAU119" s="364"/>
      <c r="GAV119" s="364"/>
      <c r="GAW119" s="364"/>
      <c r="GAX119" s="364"/>
      <c r="GAY119" s="364"/>
      <c r="GAZ119" s="364"/>
      <c r="GBA119" s="364"/>
      <c r="GBB119" s="364"/>
      <c r="GBC119" s="364"/>
      <c r="GBD119" s="364"/>
      <c r="GBE119" s="364"/>
      <c r="GBF119" s="364"/>
      <c r="GBG119" s="364"/>
      <c r="GBH119" s="364"/>
      <c r="GBI119" s="364"/>
      <c r="GBJ119" s="364"/>
      <c r="GBK119" s="364"/>
      <c r="GBL119" s="364"/>
      <c r="GBM119" s="364"/>
      <c r="GBN119" s="364"/>
      <c r="GBO119" s="364"/>
      <c r="GBP119" s="364"/>
      <c r="GBQ119" s="364"/>
      <c r="GBR119" s="364"/>
      <c r="GBS119" s="364"/>
      <c r="GBT119" s="364"/>
      <c r="GBU119" s="364"/>
      <c r="GBV119" s="364"/>
      <c r="GBW119" s="364"/>
      <c r="GBX119" s="364"/>
      <c r="GBY119" s="364"/>
      <c r="GBZ119" s="364"/>
      <c r="GCA119" s="364"/>
      <c r="GCB119" s="364"/>
      <c r="GCC119" s="364"/>
      <c r="GCD119" s="364"/>
      <c r="GCE119" s="364"/>
      <c r="GCF119" s="364"/>
      <c r="GCG119" s="364"/>
      <c r="GCH119" s="364"/>
      <c r="GCI119" s="364"/>
      <c r="GCJ119" s="364"/>
      <c r="GCK119" s="364"/>
      <c r="GCL119" s="364"/>
      <c r="GCM119" s="364"/>
      <c r="GCN119" s="364"/>
      <c r="GCO119" s="364"/>
      <c r="GCP119" s="364"/>
      <c r="GCQ119" s="364"/>
      <c r="GCR119" s="364"/>
      <c r="GCS119" s="364"/>
      <c r="GCT119" s="364"/>
      <c r="GCU119" s="364"/>
      <c r="GCV119" s="364"/>
      <c r="GCW119" s="364"/>
      <c r="GCX119" s="364"/>
      <c r="GCY119" s="364"/>
      <c r="GCZ119" s="364"/>
      <c r="GDA119" s="364"/>
      <c r="GDB119" s="364"/>
      <c r="GDC119" s="364"/>
      <c r="GDD119" s="364"/>
      <c r="GDE119" s="364"/>
      <c r="GDF119" s="364"/>
      <c r="GDG119" s="364"/>
      <c r="GDH119" s="364"/>
      <c r="GDI119" s="364"/>
      <c r="GDJ119" s="364"/>
      <c r="GDK119" s="364"/>
      <c r="GDL119" s="364"/>
      <c r="GDM119" s="364"/>
      <c r="GDN119" s="364"/>
      <c r="GDO119" s="364"/>
      <c r="GDP119" s="364"/>
      <c r="GDQ119" s="364"/>
      <c r="GDR119" s="364"/>
      <c r="GDS119" s="364"/>
      <c r="GDT119" s="364"/>
      <c r="GDU119" s="364"/>
      <c r="GDV119" s="364"/>
      <c r="GDW119" s="364"/>
      <c r="GDX119" s="364"/>
      <c r="GDY119" s="364"/>
      <c r="GDZ119" s="364"/>
      <c r="GEA119" s="364"/>
      <c r="GEB119" s="364"/>
      <c r="GEC119" s="364"/>
      <c r="GED119" s="364"/>
      <c r="GEE119" s="364"/>
      <c r="GEF119" s="364"/>
      <c r="GEG119" s="364"/>
      <c r="GEH119" s="364"/>
      <c r="GEI119" s="364"/>
      <c r="GEJ119" s="364"/>
      <c r="GEK119" s="364"/>
      <c r="GEL119" s="364"/>
      <c r="GEM119" s="364"/>
      <c r="GEN119" s="364"/>
      <c r="GEO119" s="364"/>
      <c r="GEP119" s="364"/>
      <c r="GEQ119" s="364"/>
      <c r="GER119" s="364"/>
      <c r="GES119" s="364"/>
      <c r="GET119" s="364"/>
      <c r="GEU119" s="364"/>
      <c r="GEV119" s="364"/>
      <c r="GEW119" s="364"/>
      <c r="GEX119" s="364"/>
      <c r="GEY119" s="364"/>
      <c r="GEZ119" s="364"/>
      <c r="GFA119" s="364"/>
      <c r="GFB119" s="364"/>
      <c r="GFC119" s="364"/>
      <c r="GFD119" s="364"/>
      <c r="GFE119" s="364"/>
      <c r="GFF119" s="364"/>
      <c r="GFG119" s="364"/>
      <c r="GFH119" s="364"/>
      <c r="GFI119" s="364"/>
      <c r="GFJ119" s="364"/>
      <c r="GFK119" s="364"/>
      <c r="GFL119" s="364"/>
      <c r="GFM119" s="364"/>
      <c r="GFN119" s="364"/>
      <c r="GFO119" s="364"/>
      <c r="GFP119" s="364"/>
      <c r="GFQ119" s="364"/>
      <c r="GFR119" s="364"/>
      <c r="GFS119" s="364"/>
      <c r="GFT119" s="364"/>
      <c r="GFU119" s="364"/>
      <c r="GFV119" s="364"/>
      <c r="GFW119" s="364"/>
      <c r="GFX119" s="364"/>
      <c r="GFY119" s="364"/>
      <c r="GFZ119" s="364"/>
      <c r="GGA119" s="364"/>
      <c r="GGB119" s="364"/>
      <c r="GGC119" s="364"/>
      <c r="GGD119" s="364"/>
      <c r="GGE119" s="364"/>
      <c r="GGF119" s="364"/>
      <c r="GGG119" s="364"/>
      <c r="GGH119" s="364"/>
      <c r="GGI119" s="364"/>
      <c r="GGJ119" s="364"/>
      <c r="GGK119" s="364"/>
      <c r="GGL119" s="364"/>
      <c r="GGM119" s="364"/>
      <c r="GGN119" s="364"/>
      <c r="GGO119" s="364"/>
      <c r="GGP119" s="364"/>
      <c r="GGQ119" s="364"/>
      <c r="GGR119" s="364"/>
      <c r="GGS119" s="364"/>
      <c r="GGT119" s="364"/>
      <c r="GGU119" s="364"/>
      <c r="GGV119" s="364"/>
      <c r="GGW119" s="364"/>
      <c r="GGX119" s="364"/>
      <c r="GGY119" s="364"/>
      <c r="GGZ119" s="364"/>
      <c r="GHA119" s="364"/>
      <c r="GHB119" s="364"/>
      <c r="GHC119" s="364"/>
      <c r="GHD119" s="364"/>
      <c r="GHE119" s="364"/>
      <c r="GHF119" s="364"/>
      <c r="GHG119" s="364"/>
      <c r="GHH119" s="364"/>
      <c r="GHI119" s="364"/>
      <c r="GHJ119" s="364"/>
      <c r="GHK119" s="364"/>
      <c r="GHL119" s="364"/>
      <c r="GHM119" s="364"/>
      <c r="GHN119" s="364"/>
      <c r="GHO119" s="364"/>
      <c r="GHP119" s="364"/>
      <c r="GHQ119" s="364"/>
      <c r="GHR119" s="364"/>
      <c r="GHS119" s="364"/>
      <c r="GHT119" s="364"/>
      <c r="GHU119" s="364"/>
      <c r="GHV119" s="364"/>
      <c r="GHW119" s="364"/>
      <c r="GHX119" s="364"/>
      <c r="GHY119" s="364"/>
      <c r="GHZ119" s="364"/>
      <c r="GIA119" s="364"/>
      <c r="GIB119" s="364"/>
      <c r="GIC119" s="364"/>
      <c r="GID119" s="364"/>
      <c r="GIE119" s="364"/>
      <c r="GIF119" s="364"/>
      <c r="GIG119" s="364"/>
      <c r="GIH119" s="364"/>
      <c r="GII119" s="364"/>
      <c r="GIJ119" s="364"/>
      <c r="GIK119" s="364"/>
      <c r="GIL119" s="364"/>
      <c r="GIM119" s="364"/>
      <c r="GIN119" s="364"/>
      <c r="GIO119" s="364"/>
      <c r="GIP119" s="364"/>
      <c r="GIQ119" s="364"/>
      <c r="GIR119" s="364"/>
      <c r="GIS119" s="364"/>
      <c r="GIT119" s="364"/>
      <c r="GIU119" s="364"/>
      <c r="GIV119" s="364"/>
      <c r="GIW119" s="364"/>
      <c r="GIX119" s="364"/>
      <c r="GIY119" s="364"/>
      <c r="GIZ119" s="364"/>
      <c r="GJA119" s="364"/>
      <c r="GJB119" s="364"/>
      <c r="GJC119" s="364"/>
      <c r="GJD119" s="364"/>
      <c r="GJE119" s="364"/>
      <c r="GJF119" s="364"/>
      <c r="GJG119" s="364"/>
      <c r="GJH119" s="364"/>
      <c r="GJI119" s="364"/>
      <c r="GJJ119" s="364"/>
      <c r="GJK119" s="364"/>
      <c r="GJL119" s="364"/>
      <c r="GJM119" s="364"/>
      <c r="GJN119" s="364"/>
      <c r="GJO119" s="364"/>
      <c r="GJP119" s="364"/>
      <c r="GJQ119" s="364"/>
      <c r="GJR119" s="364"/>
      <c r="GJS119" s="364"/>
      <c r="GJT119" s="364"/>
      <c r="GJU119" s="364"/>
      <c r="GJV119" s="364"/>
      <c r="GJW119" s="364"/>
      <c r="GJX119" s="364"/>
      <c r="GJY119" s="364"/>
      <c r="GJZ119" s="364"/>
      <c r="GKA119" s="364"/>
      <c r="GKB119" s="364"/>
      <c r="GKC119" s="364"/>
      <c r="GKD119" s="364"/>
      <c r="GKE119" s="364"/>
      <c r="GKF119" s="364"/>
      <c r="GKG119" s="364"/>
      <c r="GKH119" s="364"/>
      <c r="GKI119" s="364"/>
      <c r="GKJ119" s="364"/>
      <c r="GKK119" s="364"/>
      <c r="GKL119" s="364"/>
      <c r="GKM119" s="364"/>
      <c r="GKN119" s="364"/>
      <c r="GKO119" s="364"/>
      <c r="GKP119" s="364"/>
      <c r="GKQ119" s="364"/>
      <c r="GKR119" s="364"/>
      <c r="GKS119" s="364"/>
      <c r="GKT119" s="364"/>
      <c r="GKU119" s="364"/>
      <c r="GKV119" s="364"/>
      <c r="GKW119" s="364"/>
      <c r="GKX119" s="364"/>
      <c r="GKY119" s="364"/>
      <c r="GKZ119" s="364"/>
      <c r="GLA119" s="364"/>
      <c r="GLB119" s="364"/>
      <c r="GLC119" s="364"/>
      <c r="GLD119" s="364"/>
      <c r="GLE119" s="364"/>
      <c r="GLF119" s="364"/>
      <c r="GLG119" s="364"/>
      <c r="GLH119" s="364"/>
      <c r="GLI119" s="364"/>
      <c r="GLJ119" s="364"/>
      <c r="GLK119" s="364"/>
      <c r="GLL119" s="364"/>
      <c r="GLM119" s="364"/>
      <c r="GLN119" s="364"/>
      <c r="GLO119" s="364"/>
      <c r="GLP119" s="364"/>
      <c r="GLQ119" s="364"/>
      <c r="GLR119" s="364"/>
      <c r="GLS119" s="364"/>
      <c r="GLT119" s="364"/>
      <c r="GLU119" s="364"/>
      <c r="GLV119" s="364"/>
      <c r="GLW119" s="364"/>
      <c r="GLX119" s="364"/>
      <c r="GLY119" s="364"/>
      <c r="GLZ119" s="364"/>
      <c r="GMA119" s="364"/>
      <c r="GMB119" s="364"/>
      <c r="GMC119" s="364"/>
      <c r="GMD119" s="364"/>
      <c r="GME119" s="364"/>
      <c r="GMF119" s="364"/>
      <c r="GMG119" s="364"/>
      <c r="GMH119" s="364"/>
      <c r="GMI119" s="364"/>
      <c r="GMJ119" s="364"/>
      <c r="GMK119" s="364"/>
      <c r="GML119" s="364"/>
      <c r="GMM119" s="364"/>
      <c r="GMN119" s="364"/>
      <c r="GMO119" s="364"/>
      <c r="GMP119" s="364"/>
      <c r="GMQ119" s="364"/>
      <c r="GMR119" s="364"/>
      <c r="GMS119" s="364"/>
      <c r="GMT119" s="364"/>
      <c r="GMU119" s="364"/>
      <c r="GMV119" s="364"/>
      <c r="GMW119" s="364"/>
      <c r="GMX119" s="364"/>
      <c r="GMY119" s="364"/>
      <c r="GMZ119" s="364"/>
      <c r="GNA119" s="364"/>
      <c r="GNB119" s="364"/>
      <c r="GNC119" s="364"/>
      <c r="GND119" s="364"/>
      <c r="GNE119" s="364"/>
      <c r="GNF119" s="364"/>
      <c r="GNG119" s="364"/>
      <c r="GNH119" s="364"/>
      <c r="GNI119" s="364"/>
      <c r="GNJ119" s="364"/>
      <c r="GNK119" s="364"/>
      <c r="GNL119" s="364"/>
      <c r="GNM119" s="364"/>
      <c r="GNN119" s="364"/>
      <c r="GNO119" s="364"/>
      <c r="GNP119" s="364"/>
      <c r="GNQ119" s="364"/>
      <c r="GNR119" s="364"/>
      <c r="GNS119" s="364"/>
      <c r="GNT119" s="364"/>
      <c r="GNU119" s="364"/>
      <c r="GNV119" s="364"/>
      <c r="GNW119" s="364"/>
      <c r="GNX119" s="364"/>
      <c r="GNY119" s="364"/>
      <c r="GNZ119" s="364"/>
      <c r="GOA119" s="364"/>
      <c r="GOB119" s="364"/>
      <c r="GOC119" s="364"/>
      <c r="GOD119" s="364"/>
      <c r="GOE119" s="364"/>
      <c r="GOF119" s="364"/>
      <c r="GOG119" s="364"/>
      <c r="GOH119" s="364"/>
      <c r="GOI119" s="364"/>
      <c r="GOJ119" s="364"/>
      <c r="GOK119" s="364"/>
      <c r="GOL119" s="364"/>
      <c r="GOM119" s="364"/>
      <c r="GON119" s="364"/>
      <c r="GOO119" s="364"/>
      <c r="GOP119" s="364"/>
      <c r="GOQ119" s="364"/>
      <c r="GOR119" s="364"/>
      <c r="GOS119" s="364"/>
      <c r="GOT119" s="364"/>
      <c r="GOU119" s="364"/>
      <c r="GOV119" s="364"/>
      <c r="GOW119" s="364"/>
      <c r="GOX119" s="364"/>
      <c r="GOY119" s="364"/>
      <c r="GOZ119" s="364"/>
      <c r="GPA119" s="364"/>
      <c r="GPB119" s="364"/>
      <c r="GPC119" s="364"/>
      <c r="GPD119" s="364"/>
      <c r="GPE119" s="364"/>
      <c r="GPF119" s="364"/>
      <c r="GPG119" s="364"/>
      <c r="GPH119" s="364"/>
      <c r="GPI119" s="364"/>
      <c r="GPJ119" s="364"/>
      <c r="GPK119" s="364"/>
      <c r="GPL119" s="364"/>
      <c r="GPM119" s="364"/>
      <c r="GPN119" s="364"/>
      <c r="GPO119" s="364"/>
      <c r="GPP119" s="364"/>
      <c r="GPQ119" s="364"/>
      <c r="GPR119" s="364"/>
      <c r="GPS119" s="364"/>
      <c r="GPT119" s="364"/>
      <c r="GPU119" s="364"/>
      <c r="GPV119" s="364"/>
      <c r="GPW119" s="364"/>
      <c r="GPX119" s="364"/>
      <c r="GPY119" s="364"/>
      <c r="GPZ119" s="364"/>
      <c r="GQA119" s="364"/>
      <c r="GQB119" s="364"/>
      <c r="GQC119" s="364"/>
      <c r="GQD119" s="364"/>
      <c r="GQE119" s="364"/>
      <c r="GQF119" s="364"/>
      <c r="GQG119" s="364"/>
      <c r="GQH119" s="364"/>
      <c r="GQI119" s="364"/>
      <c r="GQJ119" s="364"/>
      <c r="GQK119" s="364"/>
      <c r="GQL119" s="364"/>
      <c r="GQM119" s="364"/>
      <c r="GQN119" s="364"/>
      <c r="GQO119" s="364"/>
      <c r="GQP119" s="364"/>
      <c r="GQQ119" s="364"/>
      <c r="GQR119" s="364"/>
      <c r="GQS119" s="364"/>
      <c r="GQT119" s="364"/>
      <c r="GQU119" s="364"/>
      <c r="GQV119" s="364"/>
      <c r="GQW119" s="364"/>
      <c r="GQX119" s="364"/>
      <c r="GQY119" s="364"/>
      <c r="GQZ119" s="364"/>
      <c r="GRA119" s="364"/>
      <c r="GRB119" s="364"/>
      <c r="GRC119" s="364"/>
      <c r="GRD119" s="364"/>
      <c r="GRE119" s="364"/>
      <c r="GRF119" s="364"/>
      <c r="GRG119" s="364"/>
      <c r="GRH119" s="364"/>
      <c r="GRI119" s="364"/>
      <c r="GRJ119" s="364"/>
      <c r="GRK119" s="364"/>
      <c r="GRL119" s="364"/>
      <c r="GRM119" s="364"/>
      <c r="GRN119" s="364"/>
      <c r="GRO119" s="364"/>
      <c r="GRP119" s="364"/>
      <c r="GRQ119" s="364"/>
      <c r="GRR119" s="364"/>
      <c r="GRS119" s="364"/>
      <c r="GRT119" s="364"/>
      <c r="GRU119" s="364"/>
      <c r="GRV119" s="364"/>
      <c r="GRW119" s="364"/>
      <c r="GRX119" s="364"/>
      <c r="GRY119" s="364"/>
      <c r="GRZ119" s="364"/>
      <c r="GSA119" s="364"/>
      <c r="GSB119" s="364"/>
      <c r="GSC119" s="364"/>
      <c r="GSD119" s="364"/>
      <c r="GSE119" s="364"/>
      <c r="GSF119" s="364"/>
      <c r="GSG119" s="364"/>
      <c r="GSH119" s="364"/>
      <c r="GSI119" s="364"/>
      <c r="GSJ119" s="364"/>
      <c r="GSK119" s="364"/>
      <c r="GSL119" s="364"/>
      <c r="GSM119" s="364"/>
      <c r="GSN119" s="364"/>
      <c r="GSO119" s="364"/>
      <c r="GSP119" s="364"/>
      <c r="GSQ119" s="364"/>
      <c r="GSR119" s="364"/>
      <c r="GSS119" s="364"/>
      <c r="GST119" s="364"/>
      <c r="GSU119" s="364"/>
      <c r="GSV119" s="364"/>
      <c r="GSW119" s="364"/>
      <c r="GSX119" s="364"/>
      <c r="GSY119" s="364"/>
      <c r="GSZ119" s="364"/>
      <c r="GTA119" s="364"/>
      <c r="GTB119" s="364"/>
      <c r="GTC119" s="364"/>
      <c r="GTD119" s="364"/>
      <c r="GTE119" s="364"/>
      <c r="GTF119" s="364"/>
      <c r="GTG119" s="364"/>
      <c r="GTH119" s="364"/>
      <c r="GTI119" s="364"/>
      <c r="GTJ119" s="364"/>
      <c r="GTK119" s="364"/>
      <c r="GTL119" s="364"/>
      <c r="GTM119" s="364"/>
      <c r="GTN119" s="364"/>
      <c r="GTO119" s="364"/>
      <c r="GTP119" s="364"/>
      <c r="GTQ119" s="364"/>
      <c r="GTR119" s="364"/>
      <c r="GTS119" s="364"/>
      <c r="GTT119" s="364"/>
      <c r="GTU119" s="364"/>
      <c r="GTV119" s="364"/>
      <c r="GTW119" s="364"/>
      <c r="GTX119" s="364"/>
      <c r="GTY119" s="364"/>
      <c r="GTZ119" s="364"/>
      <c r="GUA119" s="364"/>
      <c r="GUB119" s="364"/>
      <c r="GUC119" s="364"/>
      <c r="GUD119" s="364"/>
      <c r="GUE119" s="364"/>
      <c r="GUF119" s="364"/>
      <c r="GUG119" s="364"/>
      <c r="GUH119" s="364"/>
      <c r="GUI119" s="364"/>
      <c r="GUJ119" s="364"/>
      <c r="GUK119" s="364"/>
      <c r="GUL119" s="364"/>
      <c r="GUM119" s="364"/>
      <c r="GUN119" s="364"/>
      <c r="GUO119" s="364"/>
      <c r="GUP119" s="364"/>
      <c r="GUQ119" s="364"/>
      <c r="GUR119" s="364"/>
      <c r="GUS119" s="364"/>
      <c r="GUT119" s="364"/>
      <c r="GUU119" s="364"/>
      <c r="GUV119" s="364"/>
      <c r="GUW119" s="364"/>
      <c r="GUX119" s="364"/>
      <c r="GUY119" s="364"/>
      <c r="GUZ119" s="364"/>
      <c r="GVA119" s="364"/>
      <c r="GVB119" s="364"/>
      <c r="GVC119" s="364"/>
      <c r="GVD119" s="364"/>
      <c r="GVE119" s="364"/>
      <c r="GVF119" s="364"/>
      <c r="GVG119" s="364"/>
      <c r="GVH119" s="364"/>
      <c r="GVI119" s="364"/>
      <c r="GVJ119" s="364"/>
      <c r="GVK119" s="364"/>
      <c r="GVL119" s="364"/>
      <c r="GVM119" s="364"/>
      <c r="GVN119" s="364"/>
      <c r="GVO119" s="364"/>
      <c r="GVP119" s="364"/>
      <c r="GVQ119" s="364"/>
      <c r="GVR119" s="364"/>
      <c r="GVS119" s="364"/>
      <c r="GVT119" s="364"/>
      <c r="GVU119" s="364"/>
      <c r="GVV119" s="364"/>
      <c r="GVW119" s="364"/>
      <c r="GVX119" s="364"/>
      <c r="GVY119" s="364"/>
      <c r="GVZ119" s="364"/>
      <c r="GWA119" s="364"/>
      <c r="GWB119" s="364"/>
      <c r="GWC119" s="364"/>
      <c r="GWD119" s="364"/>
      <c r="GWE119" s="364"/>
      <c r="GWF119" s="364"/>
      <c r="GWG119" s="364"/>
      <c r="GWH119" s="364"/>
      <c r="GWI119" s="364"/>
      <c r="GWJ119" s="364"/>
      <c r="GWK119" s="364"/>
      <c r="GWL119" s="364"/>
      <c r="GWM119" s="364"/>
      <c r="GWN119" s="364"/>
      <c r="GWO119" s="364"/>
      <c r="GWP119" s="364"/>
      <c r="GWQ119" s="364"/>
      <c r="GWR119" s="364"/>
      <c r="GWS119" s="364"/>
      <c r="GWT119" s="364"/>
      <c r="GWU119" s="364"/>
      <c r="GWV119" s="364"/>
      <c r="GWW119" s="364"/>
      <c r="GWX119" s="364"/>
      <c r="GWY119" s="364"/>
      <c r="GWZ119" s="364"/>
      <c r="GXA119" s="364"/>
      <c r="GXB119" s="364"/>
      <c r="GXC119" s="364"/>
      <c r="GXD119" s="364"/>
      <c r="GXE119" s="364"/>
      <c r="GXF119" s="364"/>
      <c r="GXG119" s="364"/>
      <c r="GXH119" s="364"/>
      <c r="GXI119" s="364"/>
      <c r="GXJ119" s="364"/>
      <c r="GXK119" s="364"/>
      <c r="GXL119" s="364"/>
      <c r="GXM119" s="364"/>
      <c r="GXN119" s="364"/>
      <c r="GXO119" s="364"/>
      <c r="GXP119" s="364"/>
      <c r="GXQ119" s="364"/>
      <c r="GXR119" s="364"/>
      <c r="GXS119" s="364"/>
      <c r="GXT119" s="364"/>
      <c r="GXU119" s="364"/>
      <c r="GXV119" s="364"/>
      <c r="GXW119" s="364"/>
      <c r="GXX119" s="364"/>
      <c r="GXY119" s="364"/>
      <c r="GXZ119" s="364"/>
      <c r="GYA119" s="364"/>
      <c r="GYB119" s="364"/>
      <c r="GYC119" s="364"/>
      <c r="GYD119" s="364"/>
      <c r="GYE119" s="364"/>
      <c r="GYF119" s="364"/>
      <c r="GYG119" s="364"/>
      <c r="GYH119" s="364"/>
      <c r="GYI119" s="364"/>
      <c r="GYJ119" s="364"/>
      <c r="GYK119" s="364"/>
      <c r="GYL119" s="364"/>
      <c r="GYM119" s="364"/>
      <c r="GYN119" s="364"/>
      <c r="GYO119" s="364"/>
      <c r="GYP119" s="364"/>
      <c r="GYQ119" s="364"/>
      <c r="GYR119" s="364"/>
      <c r="GYS119" s="364"/>
      <c r="GYT119" s="364"/>
      <c r="GYU119" s="364"/>
      <c r="GYV119" s="364"/>
      <c r="GYW119" s="364"/>
      <c r="GYX119" s="364"/>
      <c r="GYY119" s="364"/>
      <c r="GYZ119" s="364"/>
      <c r="GZA119" s="364"/>
      <c r="GZB119" s="364"/>
      <c r="GZC119" s="364"/>
      <c r="GZD119" s="364"/>
      <c r="GZE119" s="364"/>
      <c r="GZF119" s="364"/>
      <c r="GZG119" s="364"/>
      <c r="GZH119" s="364"/>
      <c r="GZI119" s="364"/>
      <c r="GZJ119" s="364"/>
      <c r="GZK119" s="364"/>
      <c r="GZL119" s="364"/>
      <c r="GZM119" s="364"/>
      <c r="GZN119" s="364"/>
      <c r="GZO119" s="364"/>
      <c r="GZP119" s="364"/>
      <c r="GZQ119" s="364"/>
      <c r="GZR119" s="364"/>
      <c r="GZS119" s="364"/>
      <c r="GZT119" s="364"/>
      <c r="GZU119" s="364"/>
      <c r="GZV119" s="364"/>
      <c r="GZW119" s="364"/>
      <c r="GZX119" s="364"/>
      <c r="GZY119" s="364"/>
      <c r="GZZ119" s="364"/>
      <c r="HAA119" s="364"/>
      <c r="HAB119" s="364"/>
      <c r="HAC119" s="364"/>
      <c r="HAD119" s="364"/>
      <c r="HAE119" s="364"/>
      <c r="HAF119" s="364"/>
      <c r="HAG119" s="364"/>
      <c r="HAH119" s="364"/>
      <c r="HAI119" s="364"/>
      <c r="HAJ119" s="364"/>
      <c r="HAK119" s="364"/>
      <c r="HAL119" s="364"/>
      <c r="HAM119" s="364"/>
      <c r="HAN119" s="364"/>
      <c r="HAO119" s="364"/>
      <c r="HAP119" s="364"/>
      <c r="HAQ119" s="364"/>
      <c r="HAR119" s="364"/>
      <c r="HAS119" s="364"/>
      <c r="HAT119" s="364"/>
      <c r="HAU119" s="364"/>
      <c r="HAV119" s="364"/>
      <c r="HAW119" s="364"/>
      <c r="HAX119" s="364"/>
      <c r="HAY119" s="364"/>
      <c r="HAZ119" s="364"/>
      <c r="HBA119" s="364"/>
      <c r="HBB119" s="364"/>
      <c r="HBC119" s="364"/>
      <c r="HBD119" s="364"/>
      <c r="HBE119" s="364"/>
      <c r="HBF119" s="364"/>
      <c r="HBG119" s="364"/>
      <c r="HBH119" s="364"/>
      <c r="HBI119" s="364"/>
      <c r="HBJ119" s="364"/>
      <c r="HBK119" s="364"/>
      <c r="HBL119" s="364"/>
      <c r="HBM119" s="364"/>
      <c r="HBN119" s="364"/>
      <c r="HBO119" s="364"/>
      <c r="HBP119" s="364"/>
      <c r="HBQ119" s="364"/>
      <c r="HBR119" s="364"/>
      <c r="HBS119" s="364"/>
      <c r="HBT119" s="364"/>
      <c r="HBU119" s="364"/>
      <c r="HBV119" s="364"/>
      <c r="HBW119" s="364"/>
      <c r="HBX119" s="364"/>
      <c r="HBY119" s="364"/>
      <c r="HBZ119" s="364"/>
      <c r="HCA119" s="364"/>
      <c r="HCB119" s="364"/>
      <c r="HCC119" s="364"/>
      <c r="HCD119" s="364"/>
      <c r="HCE119" s="364"/>
      <c r="HCF119" s="364"/>
      <c r="HCG119" s="364"/>
      <c r="HCH119" s="364"/>
      <c r="HCI119" s="364"/>
      <c r="HCJ119" s="364"/>
      <c r="HCK119" s="364"/>
      <c r="HCL119" s="364"/>
      <c r="HCM119" s="364"/>
      <c r="HCN119" s="364"/>
      <c r="HCO119" s="364"/>
      <c r="HCP119" s="364"/>
      <c r="HCQ119" s="364"/>
      <c r="HCR119" s="364"/>
      <c r="HCS119" s="364"/>
      <c r="HCT119" s="364"/>
      <c r="HCU119" s="364"/>
      <c r="HCV119" s="364"/>
      <c r="HCW119" s="364"/>
      <c r="HCX119" s="364"/>
      <c r="HCY119" s="364"/>
      <c r="HCZ119" s="364"/>
      <c r="HDA119" s="364"/>
      <c r="HDB119" s="364"/>
      <c r="HDC119" s="364"/>
      <c r="HDD119" s="364"/>
      <c r="HDE119" s="364"/>
      <c r="HDF119" s="364"/>
      <c r="HDG119" s="364"/>
      <c r="HDH119" s="364"/>
      <c r="HDI119" s="364"/>
      <c r="HDJ119" s="364"/>
      <c r="HDK119" s="364"/>
      <c r="HDL119" s="364"/>
      <c r="HDM119" s="364"/>
      <c r="HDN119" s="364"/>
      <c r="HDO119" s="364"/>
      <c r="HDP119" s="364"/>
      <c r="HDQ119" s="364"/>
      <c r="HDR119" s="364"/>
      <c r="HDS119" s="364"/>
      <c r="HDT119" s="364"/>
      <c r="HDU119" s="364"/>
      <c r="HDV119" s="364"/>
      <c r="HDW119" s="364"/>
      <c r="HDX119" s="364"/>
      <c r="HDY119" s="364"/>
      <c r="HDZ119" s="364"/>
      <c r="HEA119" s="364"/>
      <c r="HEB119" s="364"/>
      <c r="HEC119" s="364"/>
      <c r="HED119" s="364"/>
      <c r="HEE119" s="364"/>
      <c r="HEF119" s="364"/>
      <c r="HEG119" s="364"/>
      <c r="HEH119" s="364"/>
      <c r="HEI119" s="364"/>
      <c r="HEJ119" s="364"/>
      <c r="HEK119" s="364"/>
      <c r="HEL119" s="364"/>
      <c r="HEM119" s="364"/>
      <c r="HEN119" s="364"/>
      <c r="HEO119" s="364"/>
      <c r="HEP119" s="364"/>
      <c r="HEQ119" s="364"/>
      <c r="HER119" s="364"/>
      <c r="HES119" s="364"/>
      <c r="HET119" s="364"/>
      <c r="HEU119" s="364"/>
      <c r="HEV119" s="364"/>
      <c r="HEW119" s="364"/>
      <c r="HEX119" s="364"/>
      <c r="HEY119" s="364"/>
      <c r="HEZ119" s="364"/>
      <c r="HFA119" s="364"/>
      <c r="HFB119" s="364"/>
      <c r="HFC119" s="364"/>
      <c r="HFD119" s="364"/>
      <c r="HFE119" s="364"/>
      <c r="HFF119" s="364"/>
      <c r="HFG119" s="364"/>
      <c r="HFH119" s="364"/>
      <c r="HFI119" s="364"/>
      <c r="HFJ119" s="364"/>
      <c r="HFK119" s="364"/>
      <c r="HFL119" s="364"/>
      <c r="HFM119" s="364"/>
      <c r="HFN119" s="364"/>
      <c r="HFO119" s="364"/>
      <c r="HFP119" s="364"/>
      <c r="HFQ119" s="364"/>
      <c r="HFR119" s="364"/>
      <c r="HFS119" s="364"/>
      <c r="HFT119" s="364"/>
      <c r="HFU119" s="364"/>
      <c r="HFV119" s="364"/>
      <c r="HFW119" s="364"/>
      <c r="HFX119" s="364"/>
      <c r="HFY119" s="364"/>
      <c r="HFZ119" s="364"/>
      <c r="HGA119" s="364"/>
      <c r="HGB119" s="364"/>
      <c r="HGC119" s="364"/>
      <c r="HGD119" s="364"/>
      <c r="HGE119" s="364"/>
      <c r="HGF119" s="364"/>
      <c r="HGG119" s="364"/>
      <c r="HGH119" s="364"/>
      <c r="HGI119" s="364"/>
      <c r="HGJ119" s="364"/>
      <c r="HGK119" s="364"/>
      <c r="HGL119" s="364"/>
      <c r="HGM119" s="364"/>
      <c r="HGN119" s="364"/>
      <c r="HGO119" s="364"/>
      <c r="HGP119" s="364"/>
      <c r="HGQ119" s="364"/>
      <c r="HGR119" s="364"/>
      <c r="HGS119" s="364"/>
      <c r="HGT119" s="364"/>
      <c r="HGU119" s="364"/>
      <c r="HGV119" s="364"/>
      <c r="HGW119" s="364"/>
      <c r="HGX119" s="364"/>
      <c r="HGY119" s="364"/>
      <c r="HGZ119" s="364"/>
      <c r="HHA119" s="364"/>
      <c r="HHB119" s="364"/>
      <c r="HHC119" s="364"/>
      <c r="HHD119" s="364"/>
      <c r="HHE119" s="364"/>
      <c r="HHF119" s="364"/>
      <c r="HHG119" s="364"/>
      <c r="HHH119" s="364"/>
      <c r="HHI119" s="364"/>
      <c r="HHJ119" s="364"/>
      <c r="HHK119" s="364"/>
      <c r="HHL119" s="364"/>
      <c r="HHM119" s="364"/>
      <c r="HHN119" s="364"/>
      <c r="HHO119" s="364"/>
      <c r="HHP119" s="364"/>
      <c r="HHQ119" s="364"/>
      <c r="HHR119" s="364"/>
      <c r="HHS119" s="364"/>
      <c r="HHT119" s="364"/>
      <c r="HHU119" s="364"/>
      <c r="HHV119" s="364"/>
      <c r="HHW119" s="364"/>
      <c r="HHX119" s="364"/>
      <c r="HHY119" s="364"/>
      <c r="HHZ119" s="364"/>
      <c r="HIA119" s="364"/>
      <c r="HIB119" s="364"/>
      <c r="HIC119" s="364"/>
      <c r="HID119" s="364"/>
      <c r="HIE119" s="364"/>
      <c r="HIF119" s="364"/>
      <c r="HIG119" s="364"/>
      <c r="HIH119" s="364"/>
      <c r="HII119" s="364"/>
      <c r="HIJ119" s="364"/>
      <c r="HIK119" s="364"/>
      <c r="HIL119" s="364"/>
      <c r="HIM119" s="364"/>
      <c r="HIN119" s="364"/>
      <c r="HIO119" s="364"/>
      <c r="HIP119" s="364"/>
      <c r="HIQ119" s="364"/>
      <c r="HIR119" s="364"/>
      <c r="HIS119" s="364"/>
      <c r="HIT119" s="364"/>
      <c r="HIU119" s="364"/>
      <c r="HIV119" s="364"/>
      <c r="HIW119" s="364"/>
      <c r="HIX119" s="364"/>
      <c r="HIY119" s="364"/>
      <c r="HIZ119" s="364"/>
      <c r="HJA119" s="364"/>
      <c r="HJB119" s="364"/>
      <c r="HJC119" s="364"/>
      <c r="HJD119" s="364"/>
      <c r="HJE119" s="364"/>
      <c r="HJF119" s="364"/>
      <c r="HJG119" s="364"/>
      <c r="HJH119" s="364"/>
      <c r="HJI119" s="364"/>
      <c r="HJJ119" s="364"/>
      <c r="HJK119" s="364"/>
      <c r="HJL119" s="364"/>
      <c r="HJM119" s="364"/>
      <c r="HJN119" s="364"/>
      <c r="HJO119" s="364"/>
      <c r="HJP119" s="364"/>
      <c r="HJQ119" s="364"/>
      <c r="HJR119" s="364"/>
      <c r="HJS119" s="364"/>
      <c r="HJT119" s="364"/>
      <c r="HJU119" s="364"/>
      <c r="HJV119" s="364"/>
      <c r="HJW119" s="364"/>
      <c r="HJX119" s="364"/>
      <c r="HJY119" s="364"/>
      <c r="HJZ119" s="364"/>
      <c r="HKA119" s="364"/>
      <c r="HKB119" s="364"/>
      <c r="HKC119" s="364"/>
      <c r="HKD119" s="364"/>
      <c r="HKE119" s="364"/>
      <c r="HKF119" s="364"/>
      <c r="HKG119" s="364"/>
      <c r="HKH119" s="364"/>
      <c r="HKI119" s="364"/>
      <c r="HKJ119" s="364"/>
      <c r="HKK119" s="364"/>
      <c r="HKL119" s="364"/>
      <c r="HKM119" s="364"/>
      <c r="HKN119" s="364"/>
      <c r="HKO119" s="364"/>
      <c r="HKP119" s="364"/>
      <c r="HKQ119" s="364"/>
      <c r="HKR119" s="364"/>
      <c r="HKS119" s="364"/>
      <c r="HKT119" s="364"/>
      <c r="HKU119" s="364"/>
      <c r="HKV119" s="364"/>
      <c r="HKW119" s="364"/>
      <c r="HKX119" s="364"/>
      <c r="HKY119" s="364"/>
      <c r="HKZ119" s="364"/>
      <c r="HLA119" s="364"/>
      <c r="HLB119" s="364"/>
      <c r="HLC119" s="364"/>
      <c r="HLD119" s="364"/>
      <c r="HLE119" s="364"/>
      <c r="HLF119" s="364"/>
      <c r="HLG119" s="364"/>
      <c r="HLH119" s="364"/>
      <c r="HLI119" s="364"/>
      <c r="HLJ119" s="364"/>
      <c r="HLK119" s="364"/>
      <c r="HLL119" s="364"/>
      <c r="HLM119" s="364"/>
      <c r="HLN119" s="364"/>
      <c r="HLO119" s="364"/>
      <c r="HLP119" s="364"/>
      <c r="HLQ119" s="364"/>
      <c r="HLR119" s="364"/>
      <c r="HLS119" s="364"/>
      <c r="HLT119" s="364"/>
      <c r="HLU119" s="364"/>
      <c r="HLV119" s="364"/>
      <c r="HLW119" s="364"/>
      <c r="HLX119" s="364"/>
      <c r="HLY119" s="364"/>
      <c r="HLZ119" s="364"/>
      <c r="HMA119" s="364"/>
      <c r="HMB119" s="364"/>
      <c r="HMC119" s="364"/>
      <c r="HMD119" s="364"/>
      <c r="HME119" s="364"/>
      <c r="HMF119" s="364"/>
      <c r="HMG119" s="364"/>
      <c r="HMH119" s="364"/>
      <c r="HMI119" s="364"/>
      <c r="HMJ119" s="364"/>
      <c r="HMK119" s="364"/>
      <c r="HML119" s="364"/>
      <c r="HMM119" s="364"/>
      <c r="HMN119" s="364"/>
      <c r="HMO119" s="364"/>
      <c r="HMP119" s="364"/>
      <c r="HMQ119" s="364"/>
      <c r="HMR119" s="364"/>
      <c r="HMS119" s="364"/>
      <c r="HMT119" s="364"/>
      <c r="HMU119" s="364"/>
      <c r="HMV119" s="364"/>
      <c r="HMW119" s="364"/>
      <c r="HMX119" s="364"/>
      <c r="HMY119" s="364"/>
      <c r="HMZ119" s="364"/>
      <c r="HNA119" s="364"/>
      <c r="HNB119" s="364"/>
      <c r="HNC119" s="364"/>
      <c r="HND119" s="364"/>
      <c r="HNE119" s="364"/>
      <c r="HNF119" s="364"/>
      <c r="HNG119" s="364"/>
      <c r="HNH119" s="364"/>
      <c r="HNI119" s="364"/>
      <c r="HNJ119" s="364"/>
      <c r="HNK119" s="364"/>
      <c r="HNL119" s="364"/>
      <c r="HNM119" s="364"/>
      <c r="HNN119" s="364"/>
      <c r="HNO119" s="364"/>
      <c r="HNP119" s="364"/>
      <c r="HNQ119" s="364"/>
      <c r="HNR119" s="364"/>
      <c r="HNS119" s="364"/>
      <c r="HNT119" s="364"/>
      <c r="HNU119" s="364"/>
      <c r="HNV119" s="364"/>
      <c r="HNW119" s="364"/>
      <c r="HNX119" s="364"/>
      <c r="HNY119" s="364"/>
      <c r="HNZ119" s="364"/>
      <c r="HOA119" s="364"/>
      <c r="HOB119" s="364"/>
      <c r="HOC119" s="364"/>
      <c r="HOD119" s="364"/>
      <c r="HOE119" s="364"/>
      <c r="HOF119" s="364"/>
      <c r="HOG119" s="364"/>
      <c r="HOH119" s="364"/>
      <c r="HOI119" s="364"/>
      <c r="HOJ119" s="364"/>
      <c r="HOK119" s="364"/>
      <c r="HOL119" s="364"/>
      <c r="HOM119" s="364"/>
      <c r="HON119" s="364"/>
      <c r="HOO119" s="364"/>
      <c r="HOP119" s="364"/>
      <c r="HOQ119" s="364"/>
      <c r="HOR119" s="364"/>
      <c r="HOS119" s="364"/>
      <c r="HOT119" s="364"/>
      <c r="HOU119" s="364"/>
      <c r="HOV119" s="364"/>
      <c r="HOW119" s="364"/>
      <c r="HOX119" s="364"/>
      <c r="HOY119" s="364"/>
      <c r="HOZ119" s="364"/>
      <c r="HPA119" s="364"/>
      <c r="HPB119" s="364"/>
      <c r="HPC119" s="364"/>
      <c r="HPD119" s="364"/>
      <c r="HPE119" s="364"/>
      <c r="HPF119" s="364"/>
      <c r="HPG119" s="364"/>
      <c r="HPH119" s="364"/>
      <c r="HPI119" s="364"/>
      <c r="HPJ119" s="364"/>
      <c r="HPK119" s="364"/>
      <c r="HPL119" s="364"/>
      <c r="HPM119" s="364"/>
      <c r="HPN119" s="364"/>
      <c r="HPO119" s="364"/>
      <c r="HPP119" s="364"/>
      <c r="HPQ119" s="364"/>
      <c r="HPR119" s="364"/>
      <c r="HPS119" s="364"/>
      <c r="HPT119" s="364"/>
      <c r="HPU119" s="364"/>
      <c r="HPV119" s="364"/>
      <c r="HPW119" s="364"/>
      <c r="HPX119" s="364"/>
      <c r="HPY119" s="364"/>
      <c r="HPZ119" s="364"/>
      <c r="HQA119" s="364"/>
      <c r="HQB119" s="364"/>
      <c r="HQC119" s="364"/>
      <c r="HQD119" s="364"/>
      <c r="HQE119" s="364"/>
      <c r="HQF119" s="364"/>
      <c r="HQG119" s="364"/>
      <c r="HQH119" s="364"/>
      <c r="HQI119" s="364"/>
      <c r="HQJ119" s="364"/>
      <c r="HQK119" s="364"/>
      <c r="HQL119" s="364"/>
      <c r="HQM119" s="364"/>
      <c r="HQN119" s="364"/>
      <c r="HQO119" s="364"/>
      <c r="HQP119" s="364"/>
      <c r="HQQ119" s="364"/>
      <c r="HQR119" s="364"/>
      <c r="HQS119" s="364"/>
      <c r="HQT119" s="364"/>
      <c r="HQU119" s="364"/>
      <c r="HQV119" s="364"/>
      <c r="HQW119" s="364"/>
      <c r="HQX119" s="364"/>
      <c r="HQY119" s="364"/>
      <c r="HQZ119" s="364"/>
      <c r="HRA119" s="364"/>
      <c r="HRB119" s="364"/>
      <c r="HRC119" s="364"/>
      <c r="HRD119" s="364"/>
      <c r="HRE119" s="364"/>
      <c r="HRF119" s="364"/>
      <c r="HRG119" s="364"/>
      <c r="HRH119" s="364"/>
      <c r="HRI119" s="364"/>
      <c r="HRJ119" s="364"/>
      <c r="HRK119" s="364"/>
      <c r="HRL119" s="364"/>
      <c r="HRM119" s="364"/>
      <c r="HRN119" s="364"/>
      <c r="HRO119" s="364"/>
      <c r="HRP119" s="364"/>
      <c r="HRQ119" s="364"/>
      <c r="HRR119" s="364"/>
      <c r="HRS119" s="364"/>
      <c r="HRT119" s="364"/>
      <c r="HRU119" s="364"/>
      <c r="HRV119" s="364"/>
      <c r="HRW119" s="364"/>
      <c r="HRX119" s="364"/>
      <c r="HRY119" s="364"/>
      <c r="HRZ119" s="364"/>
      <c r="HSA119" s="364"/>
      <c r="HSB119" s="364"/>
      <c r="HSC119" s="364"/>
      <c r="HSD119" s="364"/>
      <c r="HSE119" s="364"/>
      <c r="HSF119" s="364"/>
      <c r="HSG119" s="364"/>
      <c r="HSH119" s="364"/>
      <c r="HSI119" s="364"/>
      <c r="HSJ119" s="364"/>
      <c r="HSK119" s="364"/>
      <c r="HSL119" s="364"/>
      <c r="HSM119" s="364"/>
      <c r="HSN119" s="364"/>
      <c r="HSO119" s="364"/>
      <c r="HSP119" s="364"/>
      <c r="HSQ119" s="364"/>
      <c r="HSR119" s="364"/>
      <c r="HSS119" s="364"/>
      <c r="HST119" s="364"/>
      <c r="HSU119" s="364"/>
      <c r="HSV119" s="364"/>
      <c r="HSW119" s="364"/>
      <c r="HSX119" s="364"/>
      <c r="HSY119" s="364"/>
      <c r="HSZ119" s="364"/>
      <c r="HTA119" s="364"/>
      <c r="HTB119" s="364"/>
      <c r="HTC119" s="364"/>
      <c r="HTD119" s="364"/>
      <c r="HTE119" s="364"/>
      <c r="HTF119" s="364"/>
      <c r="HTG119" s="364"/>
      <c r="HTH119" s="364"/>
      <c r="HTI119" s="364"/>
      <c r="HTJ119" s="364"/>
      <c r="HTK119" s="364"/>
      <c r="HTL119" s="364"/>
      <c r="HTM119" s="364"/>
      <c r="HTN119" s="364"/>
      <c r="HTO119" s="364"/>
      <c r="HTP119" s="364"/>
      <c r="HTQ119" s="364"/>
      <c r="HTR119" s="364"/>
      <c r="HTS119" s="364"/>
      <c r="HTT119" s="364"/>
      <c r="HTU119" s="364"/>
      <c r="HTV119" s="364"/>
      <c r="HTW119" s="364"/>
      <c r="HTX119" s="364"/>
      <c r="HTY119" s="364"/>
      <c r="HTZ119" s="364"/>
      <c r="HUA119" s="364"/>
      <c r="HUB119" s="364"/>
      <c r="HUC119" s="364"/>
      <c r="HUD119" s="364"/>
      <c r="HUE119" s="364"/>
      <c r="HUF119" s="364"/>
      <c r="HUG119" s="364"/>
      <c r="HUH119" s="364"/>
      <c r="HUI119" s="364"/>
      <c r="HUJ119" s="364"/>
      <c r="HUK119" s="364"/>
      <c r="HUL119" s="364"/>
      <c r="HUM119" s="364"/>
      <c r="HUN119" s="364"/>
      <c r="HUO119" s="364"/>
      <c r="HUP119" s="364"/>
      <c r="HUQ119" s="364"/>
      <c r="HUR119" s="364"/>
      <c r="HUS119" s="364"/>
      <c r="HUT119" s="364"/>
      <c r="HUU119" s="364"/>
      <c r="HUV119" s="364"/>
      <c r="HUW119" s="364"/>
      <c r="HUX119" s="364"/>
      <c r="HUY119" s="364"/>
      <c r="HUZ119" s="364"/>
      <c r="HVA119" s="364"/>
      <c r="HVB119" s="364"/>
      <c r="HVC119" s="364"/>
      <c r="HVD119" s="364"/>
      <c r="HVE119" s="364"/>
      <c r="HVF119" s="364"/>
      <c r="HVG119" s="364"/>
      <c r="HVH119" s="364"/>
      <c r="HVI119" s="364"/>
      <c r="HVJ119" s="364"/>
      <c r="HVK119" s="364"/>
      <c r="HVL119" s="364"/>
      <c r="HVM119" s="364"/>
      <c r="HVN119" s="364"/>
      <c r="HVO119" s="364"/>
      <c r="HVP119" s="364"/>
      <c r="HVQ119" s="364"/>
      <c r="HVR119" s="364"/>
      <c r="HVS119" s="364"/>
      <c r="HVT119" s="364"/>
      <c r="HVU119" s="364"/>
      <c r="HVV119" s="364"/>
      <c r="HVW119" s="364"/>
      <c r="HVX119" s="364"/>
      <c r="HVY119" s="364"/>
      <c r="HVZ119" s="364"/>
      <c r="HWA119" s="364"/>
      <c r="HWB119" s="364"/>
      <c r="HWC119" s="364"/>
      <c r="HWD119" s="364"/>
      <c r="HWE119" s="364"/>
      <c r="HWF119" s="364"/>
      <c r="HWG119" s="364"/>
      <c r="HWH119" s="364"/>
      <c r="HWI119" s="364"/>
      <c r="HWJ119" s="364"/>
      <c r="HWK119" s="364"/>
      <c r="HWL119" s="364"/>
      <c r="HWM119" s="364"/>
      <c r="HWN119" s="364"/>
      <c r="HWO119" s="364"/>
      <c r="HWP119" s="364"/>
      <c r="HWQ119" s="364"/>
      <c r="HWR119" s="364"/>
      <c r="HWS119" s="364"/>
      <c r="HWT119" s="364"/>
      <c r="HWU119" s="364"/>
      <c r="HWV119" s="364"/>
      <c r="HWW119" s="364"/>
      <c r="HWX119" s="364"/>
      <c r="HWY119" s="364"/>
      <c r="HWZ119" s="364"/>
      <c r="HXA119" s="364"/>
      <c r="HXB119" s="364"/>
      <c r="HXC119" s="364"/>
      <c r="HXD119" s="364"/>
      <c r="HXE119" s="364"/>
      <c r="HXF119" s="364"/>
      <c r="HXG119" s="364"/>
      <c r="HXH119" s="364"/>
      <c r="HXI119" s="364"/>
      <c r="HXJ119" s="364"/>
      <c r="HXK119" s="364"/>
      <c r="HXL119" s="364"/>
      <c r="HXM119" s="364"/>
      <c r="HXN119" s="364"/>
      <c r="HXO119" s="364"/>
      <c r="HXP119" s="364"/>
      <c r="HXQ119" s="364"/>
      <c r="HXR119" s="364"/>
      <c r="HXS119" s="364"/>
      <c r="HXT119" s="364"/>
      <c r="HXU119" s="364"/>
      <c r="HXV119" s="364"/>
      <c r="HXW119" s="364"/>
      <c r="HXX119" s="364"/>
      <c r="HXY119" s="364"/>
      <c r="HXZ119" s="364"/>
      <c r="HYA119" s="364"/>
      <c r="HYB119" s="364"/>
      <c r="HYC119" s="364"/>
      <c r="HYD119" s="364"/>
      <c r="HYE119" s="364"/>
      <c r="HYF119" s="364"/>
      <c r="HYG119" s="364"/>
      <c r="HYH119" s="364"/>
      <c r="HYI119" s="364"/>
      <c r="HYJ119" s="364"/>
      <c r="HYK119" s="364"/>
      <c r="HYL119" s="364"/>
      <c r="HYM119" s="364"/>
      <c r="HYN119" s="364"/>
      <c r="HYO119" s="364"/>
      <c r="HYP119" s="364"/>
      <c r="HYQ119" s="364"/>
      <c r="HYR119" s="364"/>
      <c r="HYS119" s="364"/>
      <c r="HYT119" s="364"/>
      <c r="HYU119" s="364"/>
      <c r="HYV119" s="364"/>
      <c r="HYW119" s="364"/>
      <c r="HYX119" s="364"/>
      <c r="HYY119" s="364"/>
      <c r="HYZ119" s="364"/>
      <c r="HZA119" s="364"/>
      <c r="HZB119" s="364"/>
      <c r="HZC119" s="364"/>
      <c r="HZD119" s="364"/>
      <c r="HZE119" s="364"/>
      <c r="HZF119" s="364"/>
      <c r="HZG119" s="364"/>
      <c r="HZH119" s="364"/>
      <c r="HZI119" s="364"/>
      <c r="HZJ119" s="364"/>
      <c r="HZK119" s="364"/>
      <c r="HZL119" s="364"/>
      <c r="HZM119" s="364"/>
      <c r="HZN119" s="364"/>
      <c r="HZO119" s="364"/>
      <c r="HZP119" s="364"/>
      <c r="HZQ119" s="364"/>
      <c r="HZR119" s="364"/>
      <c r="HZS119" s="364"/>
      <c r="HZT119" s="364"/>
      <c r="HZU119" s="364"/>
      <c r="HZV119" s="364"/>
      <c r="HZW119" s="364"/>
      <c r="HZX119" s="364"/>
      <c r="HZY119" s="364"/>
      <c r="HZZ119" s="364"/>
      <c r="IAA119" s="364"/>
      <c r="IAB119" s="364"/>
      <c r="IAC119" s="364"/>
      <c r="IAD119" s="364"/>
      <c r="IAE119" s="364"/>
      <c r="IAF119" s="364"/>
      <c r="IAG119" s="364"/>
      <c r="IAH119" s="364"/>
      <c r="IAI119" s="364"/>
      <c r="IAJ119" s="364"/>
      <c r="IAK119" s="364"/>
      <c r="IAL119" s="364"/>
      <c r="IAM119" s="364"/>
      <c r="IAN119" s="364"/>
      <c r="IAO119" s="364"/>
      <c r="IAP119" s="364"/>
      <c r="IAQ119" s="364"/>
      <c r="IAR119" s="364"/>
      <c r="IAS119" s="364"/>
      <c r="IAT119" s="364"/>
      <c r="IAU119" s="364"/>
      <c r="IAV119" s="364"/>
      <c r="IAW119" s="364"/>
      <c r="IAX119" s="364"/>
      <c r="IAY119" s="364"/>
      <c r="IAZ119" s="364"/>
      <c r="IBA119" s="364"/>
      <c r="IBB119" s="364"/>
      <c r="IBC119" s="364"/>
      <c r="IBD119" s="364"/>
      <c r="IBE119" s="364"/>
      <c r="IBF119" s="364"/>
      <c r="IBG119" s="364"/>
      <c r="IBH119" s="364"/>
      <c r="IBI119" s="364"/>
      <c r="IBJ119" s="364"/>
      <c r="IBK119" s="364"/>
      <c r="IBL119" s="364"/>
      <c r="IBM119" s="364"/>
      <c r="IBN119" s="364"/>
      <c r="IBO119" s="364"/>
      <c r="IBP119" s="364"/>
      <c r="IBQ119" s="364"/>
      <c r="IBR119" s="364"/>
      <c r="IBS119" s="364"/>
      <c r="IBT119" s="364"/>
      <c r="IBU119" s="364"/>
      <c r="IBV119" s="364"/>
      <c r="IBW119" s="364"/>
      <c r="IBX119" s="364"/>
      <c r="IBY119" s="364"/>
      <c r="IBZ119" s="364"/>
      <c r="ICA119" s="364"/>
      <c r="ICB119" s="364"/>
      <c r="ICC119" s="364"/>
      <c r="ICD119" s="364"/>
      <c r="ICE119" s="364"/>
      <c r="ICF119" s="364"/>
      <c r="ICG119" s="364"/>
      <c r="ICH119" s="364"/>
      <c r="ICI119" s="364"/>
      <c r="ICJ119" s="364"/>
      <c r="ICK119" s="364"/>
      <c r="ICL119" s="364"/>
      <c r="ICM119" s="364"/>
      <c r="ICN119" s="364"/>
      <c r="ICO119" s="364"/>
      <c r="ICP119" s="364"/>
      <c r="ICQ119" s="364"/>
      <c r="ICR119" s="364"/>
      <c r="ICS119" s="364"/>
      <c r="ICT119" s="364"/>
      <c r="ICU119" s="364"/>
      <c r="ICV119" s="364"/>
      <c r="ICW119" s="364"/>
      <c r="ICX119" s="364"/>
      <c r="ICY119" s="364"/>
      <c r="ICZ119" s="364"/>
      <c r="IDA119" s="364"/>
      <c r="IDB119" s="364"/>
      <c r="IDC119" s="364"/>
      <c r="IDD119" s="364"/>
      <c r="IDE119" s="364"/>
      <c r="IDF119" s="364"/>
      <c r="IDG119" s="364"/>
      <c r="IDH119" s="364"/>
      <c r="IDI119" s="364"/>
      <c r="IDJ119" s="364"/>
      <c r="IDK119" s="364"/>
      <c r="IDL119" s="364"/>
      <c r="IDM119" s="364"/>
      <c r="IDN119" s="364"/>
      <c r="IDO119" s="364"/>
      <c r="IDP119" s="364"/>
      <c r="IDQ119" s="364"/>
      <c r="IDR119" s="364"/>
      <c r="IDS119" s="364"/>
      <c r="IDT119" s="364"/>
      <c r="IDU119" s="364"/>
      <c r="IDV119" s="364"/>
      <c r="IDW119" s="364"/>
      <c r="IDX119" s="364"/>
      <c r="IDY119" s="364"/>
      <c r="IDZ119" s="364"/>
      <c r="IEA119" s="364"/>
      <c r="IEB119" s="364"/>
      <c r="IEC119" s="364"/>
      <c r="IED119" s="364"/>
      <c r="IEE119" s="364"/>
      <c r="IEF119" s="364"/>
      <c r="IEG119" s="364"/>
      <c r="IEH119" s="364"/>
      <c r="IEI119" s="364"/>
      <c r="IEJ119" s="364"/>
      <c r="IEK119" s="364"/>
      <c r="IEL119" s="364"/>
      <c r="IEM119" s="364"/>
      <c r="IEN119" s="364"/>
      <c r="IEO119" s="364"/>
      <c r="IEP119" s="364"/>
      <c r="IEQ119" s="364"/>
      <c r="IER119" s="364"/>
      <c r="IES119" s="364"/>
      <c r="IET119" s="364"/>
      <c r="IEU119" s="364"/>
      <c r="IEV119" s="364"/>
      <c r="IEW119" s="364"/>
      <c r="IEX119" s="364"/>
      <c r="IEY119" s="364"/>
      <c r="IEZ119" s="364"/>
      <c r="IFA119" s="364"/>
      <c r="IFB119" s="364"/>
      <c r="IFC119" s="364"/>
      <c r="IFD119" s="364"/>
      <c r="IFE119" s="364"/>
      <c r="IFF119" s="364"/>
      <c r="IFG119" s="364"/>
      <c r="IFH119" s="364"/>
      <c r="IFI119" s="364"/>
      <c r="IFJ119" s="364"/>
      <c r="IFK119" s="364"/>
      <c r="IFL119" s="364"/>
      <c r="IFM119" s="364"/>
      <c r="IFN119" s="364"/>
      <c r="IFO119" s="364"/>
      <c r="IFP119" s="364"/>
      <c r="IFQ119" s="364"/>
      <c r="IFR119" s="364"/>
      <c r="IFS119" s="364"/>
      <c r="IFT119" s="364"/>
      <c r="IFU119" s="364"/>
      <c r="IFV119" s="364"/>
      <c r="IFW119" s="364"/>
      <c r="IFX119" s="364"/>
      <c r="IFY119" s="364"/>
      <c r="IFZ119" s="364"/>
      <c r="IGA119" s="364"/>
      <c r="IGB119" s="364"/>
      <c r="IGC119" s="364"/>
      <c r="IGD119" s="364"/>
      <c r="IGE119" s="364"/>
      <c r="IGF119" s="364"/>
      <c r="IGG119" s="364"/>
      <c r="IGH119" s="364"/>
      <c r="IGI119" s="364"/>
      <c r="IGJ119" s="364"/>
      <c r="IGK119" s="364"/>
      <c r="IGL119" s="364"/>
      <c r="IGM119" s="364"/>
      <c r="IGN119" s="364"/>
      <c r="IGO119" s="364"/>
      <c r="IGP119" s="364"/>
      <c r="IGQ119" s="364"/>
      <c r="IGR119" s="364"/>
      <c r="IGS119" s="364"/>
      <c r="IGT119" s="364"/>
      <c r="IGU119" s="364"/>
      <c r="IGV119" s="364"/>
      <c r="IGW119" s="364"/>
      <c r="IGX119" s="364"/>
      <c r="IGY119" s="364"/>
      <c r="IGZ119" s="364"/>
      <c r="IHA119" s="364"/>
      <c r="IHB119" s="364"/>
      <c r="IHC119" s="364"/>
      <c r="IHD119" s="364"/>
      <c r="IHE119" s="364"/>
      <c r="IHF119" s="364"/>
      <c r="IHG119" s="364"/>
      <c r="IHH119" s="364"/>
      <c r="IHI119" s="364"/>
      <c r="IHJ119" s="364"/>
      <c r="IHK119" s="364"/>
      <c r="IHL119" s="364"/>
      <c r="IHM119" s="364"/>
      <c r="IHN119" s="364"/>
      <c r="IHO119" s="364"/>
      <c r="IHP119" s="364"/>
      <c r="IHQ119" s="364"/>
      <c r="IHR119" s="364"/>
      <c r="IHS119" s="364"/>
      <c r="IHT119" s="364"/>
      <c r="IHU119" s="364"/>
      <c r="IHV119" s="364"/>
      <c r="IHW119" s="364"/>
      <c r="IHX119" s="364"/>
      <c r="IHY119" s="364"/>
      <c r="IHZ119" s="364"/>
      <c r="IIA119" s="364"/>
      <c r="IIB119" s="364"/>
      <c r="IIC119" s="364"/>
      <c r="IID119" s="364"/>
      <c r="IIE119" s="364"/>
      <c r="IIF119" s="364"/>
      <c r="IIG119" s="364"/>
      <c r="IIH119" s="364"/>
      <c r="III119" s="364"/>
      <c r="IIJ119" s="364"/>
      <c r="IIK119" s="364"/>
      <c r="IIL119" s="364"/>
      <c r="IIM119" s="364"/>
      <c r="IIN119" s="364"/>
      <c r="IIO119" s="364"/>
      <c r="IIP119" s="364"/>
      <c r="IIQ119" s="364"/>
      <c r="IIR119" s="364"/>
      <c r="IIS119" s="364"/>
      <c r="IIT119" s="364"/>
      <c r="IIU119" s="364"/>
      <c r="IIV119" s="364"/>
      <c r="IIW119" s="364"/>
      <c r="IIX119" s="364"/>
      <c r="IIY119" s="364"/>
      <c r="IIZ119" s="364"/>
      <c r="IJA119" s="364"/>
      <c r="IJB119" s="364"/>
      <c r="IJC119" s="364"/>
      <c r="IJD119" s="364"/>
      <c r="IJE119" s="364"/>
      <c r="IJF119" s="364"/>
      <c r="IJG119" s="364"/>
      <c r="IJH119" s="364"/>
      <c r="IJI119" s="364"/>
      <c r="IJJ119" s="364"/>
      <c r="IJK119" s="364"/>
      <c r="IJL119" s="364"/>
      <c r="IJM119" s="364"/>
      <c r="IJN119" s="364"/>
      <c r="IJO119" s="364"/>
      <c r="IJP119" s="364"/>
      <c r="IJQ119" s="364"/>
      <c r="IJR119" s="364"/>
      <c r="IJS119" s="364"/>
      <c r="IJT119" s="364"/>
      <c r="IJU119" s="364"/>
      <c r="IJV119" s="364"/>
      <c r="IJW119" s="364"/>
      <c r="IJX119" s="364"/>
      <c r="IJY119" s="364"/>
      <c r="IJZ119" s="364"/>
      <c r="IKA119" s="364"/>
      <c r="IKB119" s="364"/>
      <c r="IKC119" s="364"/>
      <c r="IKD119" s="364"/>
      <c r="IKE119" s="364"/>
      <c r="IKF119" s="364"/>
      <c r="IKG119" s="364"/>
      <c r="IKH119" s="364"/>
      <c r="IKI119" s="364"/>
      <c r="IKJ119" s="364"/>
      <c r="IKK119" s="364"/>
      <c r="IKL119" s="364"/>
      <c r="IKM119" s="364"/>
      <c r="IKN119" s="364"/>
      <c r="IKO119" s="364"/>
      <c r="IKP119" s="364"/>
      <c r="IKQ119" s="364"/>
      <c r="IKR119" s="364"/>
      <c r="IKS119" s="364"/>
      <c r="IKT119" s="364"/>
      <c r="IKU119" s="364"/>
      <c r="IKV119" s="364"/>
      <c r="IKW119" s="364"/>
      <c r="IKX119" s="364"/>
      <c r="IKY119" s="364"/>
      <c r="IKZ119" s="364"/>
      <c r="ILA119" s="364"/>
      <c r="ILB119" s="364"/>
      <c r="ILC119" s="364"/>
      <c r="ILD119" s="364"/>
      <c r="ILE119" s="364"/>
      <c r="ILF119" s="364"/>
      <c r="ILG119" s="364"/>
      <c r="ILH119" s="364"/>
      <c r="ILI119" s="364"/>
      <c r="ILJ119" s="364"/>
      <c r="ILK119" s="364"/>
      <c r="ILL119" s="364"/>
      <c r="ILM119" s="364"/>
      <c r="ILN119" s="364"/>
      <c r="ILO119" s="364"/>
      <c r="ILP119" s="364"/>
      <c r="ILQ119" s="364"/>
      <c r="ILR119" s="364"/>
      <c r="ILS119" s="364"/>
      <c r="ILT119" s="364"/>
      <c r="ILU119" s="364"/>
      <c r="ILV119" s="364"/>
      <c r="ILW119" s="364"/>
      <c r="ILX119" s="364"/>
      <c r="ILY119" s="364"/>
      <c r="ILZ119" s="364"/>
      <c r="IMA119" s="364"/>
      <c r="IMB119" s="364"/>
      <c r="IMC119" s="364"/>
      <c r="IMD119" s="364"/>
      <c r="IME119" s="364"/>
      <c r="IMF119" s="364"/>
      <c r="IMG119" s="364"/>
      <c r="IMH119" s="364"/>
      <c r="IMI119" s="364"/>
      <c r="IMJ119" s="364"/>
      <c r="IMK119" s="364"/>
      <c r="IML119" s="364"/>
      <c r="IMM119" s="364"/>
      <c r="IMN119" s="364"/>
      <c r="IMO119" s="364"/>
      <c r="IMP119" s="364"/>
      <c r="IMQ119" s="364"/>
      <c r="IMR119" s="364"/>
      <c r="IMS119" s="364"/>
      <c r="IMT119" s="364"/>
      <c r="IMU119" s="364"/>
      <c r="IMV119" s="364"/>
      <c r="IMW119" s="364"/>
      <c r="IMX119" s="364"/>
      <c r="IMY119" s="364"/>
      <c r="IMZ119" s="364"/>
      <c r="INA119" s="364"/>
      <c r="INB119" s="364"/>
      <c r="INC119" s="364"/>
      <c r="IND119" s="364"/>
      <c r="INE119" s="364"/>
      <c r="INF119" s="364"/>
      <c r="ING119" s="364"/>
      <c r="INH119" s="364"/>
      <c r="INI119" s="364"/>
      <c r="INJ119" s="364"/>
      <c r="INK119" s="364"/>
      <c r="INL119" s="364"/>
      <c r="INM119" s="364"/>
      <c r="INN119" s="364"/>
      <c r="INO119" s="364"/>
      <c r="INP119" s="364"/>
      <c r="INQ119" s="364"/>
      <c r="INR119" s="364"/>
      <c r="INS119" s="364"/>
      <c r="INT119" s="364"/>
      <c r="INU119" s="364"/>
      <c r="INV119" s="364"/>
      <c r="INW119" s="364"/>
      <c r="INX119" s="364"/>
      <c r="INY119" s="364"/>
      <c r="INZ119" s="364"/>
      <c r="IOA119" s="364"/>
      <c r="IOB119" s="364"/>
      <c r="IOC119" s="364"/>
      <c r="IOD119" s="364"/>
      <c r="IOE119" s="364"/>
      <c r="IOF119" s="364"/>
      <c r="IOG119" s="364"/>
      <c r="IOH119" s="364"/>
      <c r="IOI119" s="364"/>
      <c r="IOJ119" s="364"/>
      <c r="IOK119" s="364"/>
      <c r="IOL119" s="364"/>
      <c r="IOM119" s="364"/>
      <c r="ION119" s="364"/>
      <c r="IOO119" s="364"/>
      <c r="IOP119" s="364"/>
      <c r="IOQ119" s="364"/>
      <c r="IOR119" s="364"/>
      <c r="IOS119" s="364"/>
      <c r="IOT119" s="364"/>
      <c r="IOU119" s="364"/>
      <c r="IOV119" s="364"/>
      <c r="IOW119" s="364"/>
      <c r="IOX119" s="364"/>
      <c r="IOY119" s="364"/>
      <c r="IOZ119" s="364"/>
      <c r="IPA119" s="364"/>
      <c r="IPB119" s="364"/>
      <c r="IPC119" s="364"/>
      <c r="IPD119" s="364"/>
      <c r="IPE119" s="364"/>
      <c r="IPF119" s="364"/>
      <c r="IPG119" s="364"/>
      <c r="IPH119" s="364"/>
      <c r="IPI119" s="364"/>
      <c r="IPJ119" s="364"/>
      <c r="IPK119" s="364"/>
      <c r="IPL119" s="364"/>
      <c r="IPM119" s="364"/>
      <c r="IPN119" s="364"/>
      <c r="IPO119" s="364"/>
      <c r="IPP119" s="364"/>
      <c r="IPQ119" s="364"/>
      <c r="IPR119" s="364"/>
      <c r="IPS119" s="364"/>
      <c r="IPT119" s="364"/>
      <c r="IPU119" s="364"/>
      <c r="IPV119" s="364"/>
      <c r="IPW119" s="364"/>
      <c r="IPX119" s="364"/>
      <c r="IPY119" s="364"/>
      <c r="IPZ119" s="364"/>
      <c r="IQA119" s="364"/>
      <c r="IQB119" s="364"/>
      <c r="IQC119" s="364"/>
      <c r="IQD119" s="364"/>
      <c r="IQE119" s="364"/>
      <c r="IQF119" s="364"/>
      <c r="IQG119" s="364"/>
      <c r="IQH119" s="364"/>
      <c r="IQI119" s="364"/>
      <c r="IQJ119" s="364"/>
      <c r="IQK119" s="364"/>
      <c r="IQL119" s="364"/>
      <c r="IQM119" s="364"/>
      <c r="IQN119" s="364"/>
      <c r="IQO119" s="364"/>
      <c r="IQP119" s="364"/>
      <c r="IQQ119" s="364"/>
      <c r="IQR119" s="364"/>
      <c r="IQS119" s="364"/>
      <c r="IQT119" s="364"/>
      <c r="IQU119" s="364"/>
      <c r="IQV119" s="364"/>
      <c r="IQW119" s="364"/>
      <c r="IQX119" s="364"/>
      <c r="IQY119" s="364"/>
      <c r="IQZ119" s="364"/>
      <c r="IRA119" s="364"/>
      <c r="IRB119" s="364"/>
      <c r="IRC119" s="364"/>
      <c r="IRD119" s="364"/>
      <c r="IRE119" s="364"/>
      <c r="IRF119" s="364"/>
      <c r="IRG119" s="364"/>
      <c r="IRH119" s="364"/>
      <c r="IRI119" s="364"/>
      <c r="IRJ119" s="364"/>
      <c r="IRK119" s="364"/>
      <c r="IRL119" s="364"/>
      <c r="IRM119" s="364"/>
      <c r="IRN119" s="364"/>
      <c r="IRO119" s="364"/>
      <c r="IRP119" s="364"/>
      <c r="IRQ119" s="364"/>
      <c r="IRR119" s="364"/>
      <c r="IRS119" s="364"/>
      <c r="IRT119" s="364"/>
      <c r="IRU119" s="364"/>
      <c r="IRV119" s="364"/>
      <c r="IRW119" s="364"/>
      <c r="IRX119" s="364"/>
      <c r="IRY119" s="364"/>
      <c r="IRZ119" s="364"/>
      <c r="ISA119" s="364"/>
      <c r="ISB119" s="364"/>
      <c r="ISC119" s="364"/>
      <c r="ISD119" s="364"/>
      <c r="ISE119" s="364"/>
      <c r="ISF119" s="364"/>
      <c r="ISG119" s="364"/>
      <c r="ISH119" s="364"/>
      <c r="ISI119" s="364"/>
      <c r="ISJ119" s="364"/>
      <c r="ISK119" s="364"/>
      <c r="ISL119" s="364"/>
      <c r="ISM119" s="364"/>
      <c r="ISN119" s="364"/>
      <c r="ISO119" s="364"/>
      <c r="ISP119" s="364"/>
      <c r="ISQ119" s="364"/>
      <c r="ISR119" s="364"/>
      <c r="ISS119" s="364"/>
      <c r="IST119" s="364"/>
      <c r="ISU119" s="364"/>
      <c r="ISV119" s="364"/>
      <c r="ISW119" s="364"/>
      <c r="ISX119" s="364"/>
      <c r="ISY119" s="364"/>
      <c r="ISZ119" s="364"/>
      <c r="ITA119" s="364"/>
      <c r="ITB119" s="364"/>
      <c r="ITC119" s="364"/>
      <c r="ITD119" s="364"/>
      <c r="ITE119" s="364"/>
      <c r="ITF119" s="364"/>
      <c r="ITG119" s="364"/>
      <c r="ITH119" s="364"/>
      <c r="ITI119" s="364"/>
      <c r="ITJ119" s="364"/>
      <c r="ITK119" s="364"/>
      <c r="ITL119" s="364"/>
      <c r="ITM119" s="364"/>
      <c r="ITN119" s="364"/>
      <c r="ITO119" s="364"/>
      <c r="ITP119" s="364"/>
      <c r="ITQ119" s="364"/>
      <c r="ITR119" s="364"/>
      <c r="ITS119" s="364"/>
      <c r="ITT119" s="364"/>
      <c r="ITU119" s="364"/>
      <c r="ITV119" s="364"/>
      <c r="ITW119" s="364"/>
      <c r="ITX119" s="364"/>
      <c r="ITY119" s="364"/>
      <c r="ITZ119" s="364"/>
      <c r="IUA119" s="364"/>
      <c r="IUB119" s="364"/>
      <c r="IUC119" s="364"/>
      <c r="IUD119" s="364"/>
      <c r="IUE119" s="364"/>
      <c r="IUF119" s="364"/>
      <c r="IUG119" s="364"/>
      <c r="IUH119" s="364"/>
      <c r="IUI119" s="364"/>
      <c r="IUJ119" s="364"/>
      <c r="IUK119" s="364"/>
      <c r="IUL119" s="364"/>
      <c r="IUM119" s="364"/>
      <c r="IUN119" s="364"/>
      <c r="IUO119" s="364"/>
      <c r="IUP119" s="364"/>
      <c r="IUQ119" s="364"/>
      <c r="IUR119" s="364"/>
      <c r="IUS119" s="364"/>
      <c r="IUT119" s="364"/>
      <c r="IUU119" s="364"/>
      <c r="IUV119" s="364"/>
      <c r="IUW119" s="364"/>
      <c r="IUX119" s="364"/>
      <c r="IUY119" s="364"/>
      <c r="IUZ119" s="364"/>
      <c r="IVA119" s="364"/>
      <c r="IVB119" s="364"/>
      <c r="IVC119" s="364"/>
      <c r="IVD119" s="364"/>
      <c r="IVE119" s="364"/>
      <c r="IVF119" s="364"/>
      <c r="IVG119" s="364"/>
      <c r="IVH119" s="364"/>
      <c r="IVI119" s="364"/>
      <c r="IVJ119" s="364"/>
      <c r="IVK119" s="364"/>
      <c r="IVL119" s="364"/>
      <c r="IVM119" s="364"/>
      <c r="IVN119" s="364"/>
      <c r="IVO119" s="364"/>
      <c r="IVP119" s="364"/>
      <c r="IVQ119" s="364"/>
      <c r="IVR119" s="364"/>
      <c r="IVS119" s="364"/>
      <c r="IVT119" s="364"/>
      <c r="IVU119" s="364"/>
      <c r="IVV119" s="364"/>
      <c r="IVW119" s="364"/>
      <c r="IVX119" s="364"/>
      <c r="IVY119" s="364"/>
      <c r="IVZ119" s="364"/>
      <c r="IWA119" s="364"/>
      <c r="IWB119" s="364"/>
      <c r="IWC119" s="364"/>
      <c r="IWD119" s="364"/>
      <c r="IWE119" s="364"/>
      <c r="IWF119" s="364"/>
      <c r="IWG119" s="364"/>
      <c r="IWH119" s="364"/>
      <c r="IWI119" s="364"/>
      <c r="IWJ119" s="364"/>
      <c r="IWK119" s="364"/>
      <c r="IWL119" s="364"/>
      <c r="IWM119" s="364"/>
      <c r="IWN119" s="364"/>
      <c r="IWO119" s="364"/>
      <c r="IWP119" s="364"/>
      <c r="IWQ119" s="364"/>
      <c r="IWR119" s="364"/>
      <c r="IWS119" s="364"/>
      <c r="IWT119" s="364"/>
      <c r="IWU119" s="364"/>
      <c r="IWV119" s="364"/>
      <c r="IWW119" s="364"/>
      <c r="IWX119" s="364"/>
      <c r="IWY119" s="364"/>
      <c r="IWZ119" s="364"/>
      <c r="IXA119" s="364"/>
      <c r="IXB119" s="364"/>
      <c r="IXC119" s="364"/>
      <c r="IXD119" s="364"/>
      <c r="IXE119" s="364"/>
      <c r="IXF119" s="364"/>
      <c r="IXG119" s="364"/>
      <c r="IXH119" s="364"/>
      <c r="IXI119" s="364"/>
      <c r="IXJ119" s="364"/>
      <c r="IXK119" s="364"/>
      <c r="IXL119" s="364"/>
      <c r="IXM119" s="364"/>
      <c r="IXN119" s="364"/>
      <c r="IXO119" s="364"/>
      <c r="IXP119" s="364"/>
      <c r="IXQ119" s="364"/>
      <c r="IXR119" s="364"/>
      <c r="IXS119" s="364"/>
      <c r="IXT119" s="364"/>
      <c r="IXU119" s="364"/>
      <c r="IXV119" s="364"/>
      <c r="IXW119" s="364"/>
      <c r="IXX119" s="364"/>
      <c r="IXY119" s="364"/>
      <c r="IXZ119" s="364"/>
      <c r="IYA119" s="364"/>
      <c r="IYB119" s="364"/>
      <c r="IYC119" s="364"/>
      <c r="IYD119" s="364"/>
      <c r="IYE119" s="364"/>
      <c r="IYF119" s="364"/>
      <c r="IYG119" s="364"/>
      <c r="IYH119" s="364"/>
      <c r="IYI119" s="364"/>
      <c r="IYJ119" s="364"/>
      <c r="IYK119" s="364"/>
      <c r="IYL119" s="364"/>
      <c r="IYM119" s="364"/>
      <c r="IYN119" s="364"/>
      <c r="IYO119" s="364"/>
      <c r="IYP119" s="364"/>
      <c r="IYQ119" s="364"/>
      <c r="IYR119" s="364"/>
      <c r="IYS119" s="364"/>
      <c r="IYT119" s="364"/>
      <c r="IYU119" s="364"/>
      <c r="IYV119" s="364"/>
      <c r="IYW119" s="364"/>
      <c r="IYX119" s="364"/>
      <c r="IYY119" s="364"/>
      <c r="IYZ119" s="364"/>
      <c r="IZA119" s="364"/>
      <c r="IZB119" s="364"/>
      <c r="IZC119" s="364"/>
      <c r="IZD119" s="364"/>
      <c r="IZE119" s="364"/>
      <c r="IZF119" s="364"/>
      <c r="IZG119" s="364"/>
      <c r="IZH119" s="364"/>
      <c r="IZI119" s="364"/>
      <c r="IZJ119" s="364"/>
      <c r="IZK119" s="364"/>
      <c r="IZL119" s="364"/>
      <c r="IZM119" s="364"/>
      <c r="IZN119" s="364"/>
      <c r="IZO119" s="364"/>
      <c r="IZP119" s="364"/>
      <c r="IZQ119" s="364"/>
      <c r="IZR119" s="364"/>
      <c r="IZS119" s="364"/>
      <c r="IZT119" s="364"/>
      <c r="IZU119" s="364"/>
      <c r="IZV119" s="364"/>
      <c r="IZW119" s="364"/>
      <c r="IZX119" s="364"/>
      <c r="IZY119" s="364"/>
      <c r="IZZ119" s="364"/>
      <c r="JAA119" s="364"/>
      <c r="JAB119" s="364"/>
      <c r="JAC119" s="364"/>
      <c r="JAD119" s="364"/>
      <c r="JAE119" s="364"/>
      <c r="JAF119" s="364"/>
      <c r="JAG119" s="364"/>
      <c r="JAH119" s="364"/>
      <c r="JAI119" s="364"/>
      <c r="JAJ119" s="364"/>
      <c r="JAK119" s="364"/>
      <c r="JAL119" s="364"/>
      <c r="JAM119" s="364"/>
      <c r="JAN119" s="364"/>
      <c r="JAO119" s="364"/>
      <c r="JAP119" s="364"/>
      <c r="JAQ119" s="364"/>
      <c r="JAR119" s="364"/>
      <c r="JAS119" s="364"/>
      <c r="JAT119" s="364"/>
      <c r="JAU119" s="364"/>
      <c r="JAV119" s="364"/>
      <c r="JAW119" s="364"/>
      <c r="JAX119" s="364"/>
      <c r="JAY119" s="364"/>
      <c r="JAZ119" s="364"/>
      <c r="JBA119" s="364"/>
      <c r="JBB119" s="364"/>
      <c r="JBC119" s="364"/>
      <c r="JBD119" s="364"/>
      <c r="JBE119" s="364"/>
      <c r="JBF119" s="364"/>
      <c r="JBG119" s="364"/>
      <c r="JBH119" s="364"/>
      <c r="JBI119" s="364"/>
      <c r="JBJ119" s="364"/>
      <c r="JBK119" s="364"/>
      <c r="JBL119" s="364"/>
      <c r="JBM119" s="364"/>
      <c r="JBN119" s="364"/>
      <c r="JBO119" s="364"/>
      <c r="JBP119" s="364"/>
      <c r="JBQ119" s="364"/>
      <c r="JBR119" s="364"/>
      <c r="JBS119" s="364"/>
      <c r="JBT119" s="364"/>
      <c r="JBU119" s="364"/>
      <c r="JBV119" s="364"/>
      <c r="JBW119" s="364"/>
      <c r="JBX119" s="364"/>
      <c r="JBY119" s="364"/>
      <c r="JBZ119" s="364"/>
      <c r="JCA119" s="364"/>
      <c r="JCB119" s="364"/>
      <c r="JCC119" s="364"/>
      <c r="JCD119" s="364"/>
      <c r="JCE119" s="364"/>
      <c r="JCF119" s="364"/>
      <c r="JCG119" s="364"/>
      <c r="JCH119" s="364"/>
      <c r="JCI119" s="364"/>
      <c r="JCJ119" s="364"/>
      <c r="JCK119" s="364"/>
      <c r="JCL119" s="364"/>
      <c r="JCM119" s="364"/>
      <c r="JCN119" s="364"/>
      <c r="JCO119" s="364"/>
      <c r="JCP119" s="364"/>
      <c r="JCQ119" s="364"/>
      <c r="JCR119" s="364"/>
      <c r="JCS119" s="364"/>
      <c r="JCT119" s="364"/>
      <c r="JCU119" s="364"/>
      <c r="JCV119" s="364"/>
      <c r="JCW119" s="364"/>
      <c r="JCX119" s="364"/>
      <c r="JCY119" s="364"/>
      <c r="JCZ119" s="364"/>
      <c r="JDA119" s="364"/>
      <c r="JDB119" s="364"/>
      <c r="JDC119" s="364"/>
      <c r="JDD119" s="364"/>
      <c r="JDE119" s="364"/>
      <c r="JDF119" s="364"/>
      <c r="JDG119" s="364"/>
      <c r="JDH119" s="364"/>
      <c r="JDI119" s="364"/>
      <c r="JDJ119" s="364"/>
      <c r="JDK119" s="364"/>
      <c r="JDL119" s="364"/>
      <c r="JDM119" s="364"/>
      <c r="JDN119" s="364"/>
      <c r="JDO119" s="364"/>
      <c r="JDP119" s="364"/>
      <c r="JDQ119" s="364"/>
      <c r="JDR119" s="364"/>
      <c r="JDS119" s="364"/>
      <c r="JDT119" s="364"/>
      <c r="JDU119" s="364"/>
      <c r="JDV119" s="364"/>
      <c r="JDW119" s="364"/>
      <c r="JDX119" s="364"/>
      <c r="JDY119" s="364"/>
      <c r="JDZ119" s="364"/>
      <c r="JEA119" s="364"/>
      <c r="JEB119" s="364"/>
      <c r="JEC119" s="364"/>
      <c r="JED119" s="364"/>
      <c r="JEE119" s="364"/>
      <c r="JEF119" s="364"/>
      <c r="JEG119" s="364"/>
      <c r="JEH119" s="364"/>
      <c r="JEI119" s="364"/>
      <c r="JEJ119" s="364"/>
      <c r="JEK119" s="364"/>
      <c r="JEL119" s="364"/>
      <c r="JEM119" s="364"/>
      <c r="JEN119" s="364"/>
      <c r="JEO119" s="364"/>
      <c r="JEP119" s="364"/>
      <c r="JEQ119" s="364"/>
      <c r="JER119" s="364"/>
      <c r="JES119" s="364"/>
      <c r="JET119" s="364"/>
      <c r="JEU119" s="364"/>
      <c r="JEV119" s="364"/>
      <c r="JEW119" s="364"/>
      <c r="JEX119" s="364"/>
      <c r="JEY119" s="364"/>
      <c r="JEZ119" s="364"/>
      <c r="JFA119" s="364"/>
      <c r="JFB119" s="364"/>
      <c r="JFC119" s="364"/>
      <c r="JFD119" s="364"/>
      <c r="JFE119" s="364"/>
      <c r="JFF119" s="364"/>
      <c r="JFG119" s="364"/>
      <c r="JFH119" s="364"/>
      <c r="JFI119" s="364"/>
      <c r="JFJ119" s="364"/>
      <c r="JFK119" s="364"/>
      <c r="JFL119" s="364"/>
      <c r="JFM119" s="364"/>
      <c r="JFN119" s="364"/>
      <c r="JFO119" s="364"/>
      <c r="JFP119" s="364"/>
      <c r="JFQ119" s="364"/>
      <c r="JFR119" s="364"/>
      <c r="JFS119" s="364"/>
      <c r="JFT119" s="364"/>
      <c r="JFU119" s="364"/>
      <c r="JFV119" s="364"/>
      <c r="JFW119" s="364"/>
      <c r="JFX119" s="364"/>
      <c r="JFY119" s="364"/>
      <c r="JFZ119" s="364"/>
      <c r="JGA119" s="364"/>
      <c r="JGB119" s="364"/>
      <c r="JGC119" s="364"/>
      <c r="JGD119" s="364"/>
      <c r="JGE119" s="364"/>
      <c r="JGF119" s="364"/>
      <c r="JGG119" s="364"/>
      <c r="JGH119" s="364"/>
      <c r="JGI119" s="364"/>
      <c r="JGJ119" s="364"/>
      <c r="JGK119" s="364"/>
      <c r="JGL119" s="364"/>
      <c r="JGM119" s="364"/>
      <c r="JGN119" s="364"/>
      <c r="JGO119" s="364"/>
      <c r="JGP119" s="364"/>
      <c r="JGQ119" s="364"/>
      <c r="JGR119" s="364"/>
      <c r="JGS119" s="364"/>
      <c r="JGT119" s="364"/>
      <c r="JGU119" s="364"/>
      <c r="JGV119" s="364"/>
      <c r="JGW119" s="364"/>
      <c r="JGX119" s="364"/>
      <c r="JGY119" s="364"/>
      <c r="JGZ119" s="364"/>
      <c r="JHA119" s="364"/>
      <c r="JHB119" s="364"/>
      <c r="JHC119" s="364"/>
      <c r="JHD119" s="364"/>
      <c r="JHE119" s="364"/>
      <c r="JHF119" s="364"/>
      <c r="JHG119" s="364"/>
      <c r="JHH119" s="364"/>
      <c r="JHI119" s="364"/>
      <c r="JHJ119" s="364"/>
      <c r="JHK119" s="364"/>
      <c r="JHL119" s="364"/>
      <c r="JHM119" s="364"/>
      <c r="JHN119" s="364"/>
      <c r="JHO119" s="364"/>
      <c r="JHP119" s="364"/>
      <c r="JHQ119" s="364"/>
      <c r="JHR119" s="364"/>
      <c r="JHS119" s="364"/>
      <c r="JHT119" s="364"/>
      <c r="JHU119" s="364"/>
      <c r="JHV119" s="364"/>
      <c r="JHW119" s="364"/>
      <c r="JHX119" s="364"/>
      <c r="JHY119" s="364"/>
      <c r="JHZ119" s="364"/>
      <c r="JIA119" s="364"/>
      <c r="JIB119" s="364"/>
      <c r="JIC119" s="364"/>
      <c r="JID119" s="364"/>
      <c r="JIE119" s="364"/>
      <c r="JIF119" s="364"/>
      <c r="JIG119" s="364"/>
      <c r="JIH119" s="364"/>
      <c r="JII119" s="364"/>
      <c r="JIJ119" s="364"/>
      <c r="JIK119" s="364"/>
      <c r="JIL119" s="364"/>
      <c r="JIM119" s="364"/>
      <c r="JIN119" s="364"/>
      <c r="JIO119" s="364"/>
      <c r="JIP119" s="364"/>
      <c r="JIQ119" s="364"/>
      <c r="JIR119" s="364"/>
      <c r="JIS119" s="364"/>
      <c r="JIT119" s="364"/>
      <c r="JIU119" s="364"/>
      <c r="JIV119" s="364"/>
      <c r="JIW119" s="364"/>
      <c r="JIX119" s="364"/>
      <c r="JIY119" s="364"/>
      <c r="JIZ119" s="364"/>
      <c r="JJA119" s="364"/>
      <c r="JJB119" s="364"/>
      <c r="JJC119" s="364"/>
      <c r="JJD119" s="364"/>
      <c r="JJE119" s="364"/>
      <c r="JJF119" s="364"/>
      <c r="JJG119" s="364"/>
      <c r="JJH119" s="364"/>
      <c r="JJI119" s="364"/>
      <c r="JJJ119" s="364"/>
      <c r="JJK119" s="364"/>
      <c r="JJL119" s="364"/>
      <c r="JJM119" s="364"/>
      <c r="JJN119" s="364"/>
      <c r="JJO119" s="364"/>
      <c r="JJP119" s="364"/>
      <c r="JJQ119" s="364"/>
      <c r="JJR119" s="364"/>
      <c r="JJS119" s="364"/>
      <c r="JJT119" s="364"/>
      <c r="JJU119" s="364"/>
      <c r="JJV119" s="364"/>
      <c r="JJW119" s="364"/>
      <c r="JJX119" s="364"/>
      <c r="JJY119" s="364"/>
      <c r="JJZ119" s="364"/>
      <c r="JKA119" s="364"/>
      <c r="JKB119" s="364"/>
      <c r="JKC119" s="364"/>
      <c r="JKD119" s="364"/>
      <c r="JKE119" s="364"/>
      <c r="JKF119" s="364"/>
      <c r="JKG119" s="364"/>
      <c r="JKH119" s="364"/>
      <c r="JKI119" s="364"/>
      <c r="JKJ119" s="364"/>
      <c r="JKK119" s="364"/>
      <c r="JKL119" s="364"/>
      <c r="JKM119" s="364"/>
      <c r="JKN119" s="364"/>
      <c r="JKO119" s="364"/>
      <c r="JKP119" s="364"/>
      <c r="JKQ119" s="364"/>
      <c r="JKR119" s="364"/>
      <c r="JKS119" s="364"/>
      <c r="JKT119" s="364"/>
      <c r="JKU119" s="364"/>
      <c r="JKV119" s="364"/>
      <c r="JKW119" s="364"/>
      <c r="JKX119" s="364"/>
      <c r="JKY119" s="364"/>
      <c r="JKZ119" s="364"/>
      <c r="JLA119" s="364"/>
      <c r="JLB119" s="364"/>
      <c r="JLC119" s="364"/>
      <c r="JLD119" s="364"/>
      <c r="JLE119" s="364"/>
      <c r="JLF119" s="364"/>
      <c r="JLG119" s="364"/>
      <c r="JLH119" s="364"/>
      <c r="JLI119" s="364"/>
      <c r="JLJ119" s="364"/>
      <c r="JLK119" s="364"/>
      <c r="JLL119" s="364"/>
      <c r="JLM119" s="364"/>
      <c r="JLN119" s="364"/>
      <c r="JLO119" s="364"/>
      <c r="JLP119" s="364"/>
      <c r="JLQ119" s="364"/>
      <c r="JLR119" s="364"/>
      <c r="JLS119" s="364"/>
      <c r="JLT119" s="364"/>
      <c r="JLU119" s="364"/>
      <c r="JLV119" s="364"/>
      <c r="JLW119" s="364"/>
      <c r="JLX119" s="364"/>
      <c r="JLY119" s="364"/>
      <c r="JLZ119" s="364"/>
      <c r="JMA119" s="364"/>
      <c r="JMB119" s="364"/>
      <c r="JMC119" s="364"/>
      <c r="JMD119" s="364"/>
      <c r="JME119" s="364"/>
      <c r="JMF119" s="364"/>
      <c r="JMG119" s="364"/>
      <c r="JMH119" s="364"/>
      <c r="JMI119" s="364"/>
      <c r="JMJ119" s="364"/>
      <c r="JMK119" s="364"/>
      <c r="JML119" s="364"/>
      <c r="JMM119" s="364"/>
      <c r="JMN119" s="364"/>
      <c r="JMO119" s="364"/>
      <c r="JMP119" s="364"/>
      <c r="JMQ119" s="364"/>
      <c r="JMR119" s="364"/>
      <c r="JMS119" s="364"/>
      <c r="JMT119" s="364"/>
      <c r="JMU119" s="364"/>
      <c r="JMV119" s="364"/>
      <c r="JMW119" s="364"/>
      <c r="JMX119" s="364"/>
      <c r="JMY119" s="364"/>
      <c r="JMZ119" s="364"/>
      <c r="JNA119" s="364"/>
      <c r="JNB119" s="364"/>
      <c r="JNC119" s="364"/>
      <c r="JND119" s="364"/>
      <c r="JNE119" s="364"/>
      <c r="JNF119" s="364"/>
      <c r="JNG119" s="364"/>
      <c r="JNH119" s="364"/>
      <c r="JNI119" s="364"/>
      <c r="JNJ119" s="364"/>
      <c r="JNK119" s="364"/>
      <c r="JNL119" s="364"/>
      <c r="JNM119" s="364"/>
      <c r="JNN119" s="364"/>
      <c r="JNO119" s="364"/>
      <c r="JNP119" s="364"/>
      <c r="JNQ119" s="364"/>
      <c r="JNR119" s="364"/>
      <c r="JNS119" s="364"/>
      <c r="JNT119" s="364"/>
      <c r="JNU119" s="364"/>
      <c r="JNV119" s="364"/>
      <c r="JNW119" s="364"/>
      <c r="JNX119" s="364"/>
      <c r="JNY119" s="364"/>
      <c r="JNZ119" s="364"/>
      <c r="JOA119" s="364"/>
      <c r="JOB119" s="364"/>
      <c r="JOC119" s="364"/>
      <c r="JOD119" s="364"/>
      <c r="JOE119" s="364"/>
      <c r="JOF119" s="364"/>
      <c r="JOG119" s="364"/>
      <c r="JOH119" s="364"/>
      <c r="JOI119" s="364"/>
      <c r="JOJ119" s="364"/>
      <c r="JOK119" s="364"/>
      <c r="JOL119" s="364"/>
      <c r="JOM119" s="364"/>
      <c r="JON119" s="364"/>
      <c r="JOO119" s="364"/>
      <c r="JOP119" s="364"/>
      <c r="JOQ119" s="364"/>
      <c r="JOR119" s="364"/>
      <c r="JOS119" s="364"/>
      <c r="JOT119" s="364"/>
      <c r="JOU119" s="364"/>
      <c r="JOV119" s="364"/>
      <c r="JOW119" s="364"/>
      <c r="JOX119" s="364"/>
      <c r="JOY119" s="364"/>
      <c r="JOZ119" s="364"/>
      <c r="JPA119" s="364"/>
      <c r="JPB119" s="364"/>
      <c r="JPC119" s="364"/>
      <c r="JPD119" s="364"/>
      <c r="JPE119" s="364"/>
      <c r="JPF119" s="364"/>
      <c r="JPG119" s="364"/>
      <c r="JPH119" s="364"/>
      <c r="JPI119" s="364"/>
      <c r="JPJ119" s="364"/>
      <c r="JPK119" s="364"/>
      <c r="JPL119" s="364"/>
      <c r="JPM119" s="364"/>
      <c r="JPN119" s="364"/>
      <c r="JPO119" s="364"/>
      <c r="JPP119" s="364"/>
      <c r="JPQ119" s="364"/>
      <c r="JPR119" s="364"/>
      <c r="JPS119" s="364"/>
      <c r="JPT119" s="364"/>
      <c r="JPU119" s="364"/>
      <c r="JPV119" s="364"/>
      <c r="JPW119" s="364"/>
      <c r="JPX119" s="364"/>
      <c r="JPY119" s="364"/>
      <c r="JPZ119" s="364"/>
      <c r="JQA119" s="364"/>
      <c r="JQB119" s="364"/>
      <c r="JQC119" s="364"/>
      <c r="JQD119" s="364"/>
      <c r="JQE119" s="364"/>
      <c r="JQF119" s="364"/>
      <c r="JQG119" s="364"/>
      <c r="JQH119" s="364"/>
      <c r="JQI119" s="364"/>
      <c r="JQJ119" s="364"/>
      <c r="JQK119" s="364"/>
      <c r="JQL119" s="364"/>
      <c r="JQM119" s="364"/>
      <c r="JQN119" s="364"/>
      <c r="JQO119" s="364"/>
      <c r="JQP119" s="364"/>
      <c r="JQQ119" s="364"/>
      <c r="JQR119" s="364"/>
      <c r="JQS119" s="364"/>
      <c r="JQT119" s="364"/>
      <c r="JQU119" s="364"/>
      <c r="JQV119" s="364"/>
      <c r="JQW119" s="364"/>
      <c r="JQX119" s="364"/>
      <c r="JQY119" s="364"/>
      <c r="JQZ119" s="364"/>
      <c r="JRA119" s="364"/>
      <c r="JRB119" s="364"/>
      <c r="JRC119" s="364"/>
      <c r="JRD119" s="364"/>
      <c r="JRE119" s="364"/>
      <c r="JRF119" s="364"/>
      <c r="JRG119" s="364"/>
      <c r="JRH119" s="364"/>
      <c r="JRI119" s="364"/>
      <c r="JRJ119" s="364"/>
      <c r="JRK119" s="364"/>
      <c r="JRL119" s="364"/>
      <c r="JRM119" s="364"/>
      <c r="JRN119" s="364"/>
      <c r="JRO119" s="364"/>
      <c r="JRP119" s="364"/>
      <c r="JRQ119" s="364"/>
      <c r="JRR119" s="364"/>
      <c r="JRS119" s="364"/>
      <c r="JRT119" s="364"/>
      <c r="JRU119" s="364"/>
      <c r="JRV119" s="364"/>
      <c r="JRW119" s="364"/>
      <c r="JRX119" s="364"/>
      <c r="JRY119" s="364"/>
      <c r="JRZ119" s="364"/>
      <c r="JSA119" s="364"/>
      <c r="JSB119" s="364"/>
      <c r="JSC119" s="364"/>
      <c r="JSD119" s="364"/>
      <c r="JSE119" s="364"/>
      <c r="JSF119" s="364"/>
      <c r="JSG119" s="364"/>
      <c r="JSH119" s="364"/>
      <c r="JSI119" s="364"/>
      <c r="JSJ119" s="364"/>
      <c r="JSK119" s="364"/>
      <c r="JSL119" s="364"/>
      <c r="JSM119" s="364"/>
      <c r="JSN119" s="364"/>
      <c r="JSO119" s="364"/>
      <c r="JSP119" s="364"/>
      <c r="JSQ119" s="364"/>
      <c r="JSR119" s="364"/>
      <c r="JSS119" s="364"/>
      <c r="JST119" s="364"/>
      <c r="JSU119" s="364"/>
      <c r="JSV119" s="364"/>
      <c r="JSW119" s="364"/>
      <c r="JSX119" s="364"/>
      <c r="JSY119" s="364"/>
      <c r="JSZ119" s="364"/>
      <c r="JTA119" s="364"/>
      <c r="JTB119" s="364"/>
      <c r="JTC119" s="364"/>
      <c r="JTD119" s="364"/>
      <c r="JTE119" s="364"/>
      <c r="JTF119" s="364"/>
      <c r="JTG119" s="364"/>
      <c r="JTH119" s="364"/>
      <c r="JTI119" s="364"/>
      <c r="JTJ119" s="364"/>
      <c r="JTK119" s="364"/>
      <c r="JTL119" s="364"/>
      <c r="JTM119" s="364"/>
      <c r="JTN119" s="364"/>
      <c r="JTO119" s="364"/>
      <c r="JTP119" s="364"/>
      <c r="JTQ119" s="364"/>
      <c r="JTR119" s="364"/>
      <c r="JTS119" s="364"/>
      <c r="JTT119" s="364"/>
      <c r="JTU119" s="364"/>
      <c r="JTV119" s="364"/>
      <c r="JTW119" s="364"/>
      <c r="JTX119" s="364"/>
      <c r="JTY119" s="364"/>
      <c r="JTZ119" s="364"/>
      <c r="JUA119" s="364"/>
      <c r="JUB119" s="364"/>
      <c r="JUC119" s="364"/>
      <c r="JUD119" s="364"/>
      <c r="JUE119" s="364"/>
      <c r="JUF119" s="364"/>
      <c r="JUG119" s="364"/>
      <c r="JUH119" s="364"/>
      <c r="JUI119" s="364"/>
      <c r="JUJ119" s="364"/>
      <c r="JUK119" s="364"/>
      <c r="JUL119" s="364"/>
      <c r="JUM119" s="364"/>
      <c r="JUN119" s="364"/>
      <c r="JUO119" s="364"/>
      <c r="JUP119" s="364"/>
      <c r="JUQ119" s="364"/>
      <c r="JUR119" s="364"/>
      <c r="JUS119" s="364"/>
      <c r="JUT119" s="364"/>
      <c r="JUU119" s="364"/>
      <c r="JUV119" s="364"/>
      <c r="JUW119" s="364"/>
      <c r="JUX119" s="364"/>
      <c r="JUY119" s="364"/>
      <c r="JUZ119" s="364"/>
      <c r="JVA119" s="364"/>
      <c r="JVB119" s="364"/>
      <c r="JVC119" s="364"/>
      <c r="JVD119" s="364"/>
      <c r="JVE119" s="364"/>
      <c r="JVF119" s="364"/>
      <c r="JVG119" s="364"/>
      <c r="JVH119" s="364"/>
      <c r="JVI119" s="364"/>
      <c r="JVJ119" s="364"/>
      <c r="JVK119" s="364"/>
      <c r="JVL119" s="364"/>
      <c r="JVM119" s="364"/>
      <c r="JVN119" s="364"/>
      <c r="JVO119" s="364"/>
      <c r="JVP119" s="364"/>
      <c r="JVQ119" s="364"/>
      <c r="JVR119" s="364"/>
      <c r="JVS119" s="364"/>
      <c r="JVT119" s="364"/>
      <c r="JVU119" s="364"/>
      <c r="JVV119" s="364"/>
      <c r="JVW119" s="364"/>
      <c r="JVX119" s="364"/>
      <c r="JVY119" s="364"/>
      <c r="JVZ119" s="364"/>
      <c r="JWA119" s="364"/>
      <c r="JWB119" s="364"/>
      <c r="JWC119" s="364"/>
      <c r="JWD119" s="364"/>
      <c r="JWE119" s="364"/>
      <c r="JWF119" s="364"/>
      <c r="JWG119" s="364"/>
      <c r="JWH119" s="364"/>
      <c r="JWI119" s="364"/>
      <c r="JWJ119" s="364"/>
      <c r="JWK119" s="364"/>
      <c r="JWL119" s="364"/>
      <c r="JWM119" s="364"/>
      <c r="JWN119" s="364"/>
      <c r="JWO119" s="364"/>
      <c r="JWP119" s="364"/>
      <c r="JWQ119" s="364"/>
      <c r="JWR119" s="364"/>
      <c r="JWS119" s="364"/>
      <c r="JWT119" s="364"/>
      <c r="JWU119" s="364"/>
      <c r="JWV119" s="364"/>
      <c r="JWW119" s="364"/>
      <c r="JWX119" s="364"/>
      <c r="JWY119" s="364"/>
      <c r="JWZ119" s="364"/>
      <c r="JXA119" s="364"/>
      <c r="JXB119" s="364"/>
      <c r="JXC119" s="364"/>
      <c r="JXD119" s="364"/>
      <c r="JXE119" s="364"/>
      <c r="JXF119" s="364"/>
      <c r="JXG119" s="364"/>
      <c r="JXH119" s="364"/>
      <c r="JXI119" s="364"/>
      <c r="JXJ119" s="364"/>
      <c r="JXK119" s="364"/>
      <c r="JXL119" s="364"/>
      <c r="JXM119" s="364"/>
      <c r="JXN119" s="364"/>
      <c r="JXO119" s="364"/>
      <c r="JXP119" s="364"/>
      <c r="JXQ119" s="364"/>
      <c r="JXR119" s="364"/>
      <c r="JXS119" s="364"/>
      <c r="JXT119" s="364"/>
      <c r="JXU119" s="364"/>
      <c r="JXV119" s="364"/>
      <c r="JXW119" s="364"/>
      <c r="JXX119" s="364"/>
      <c r="JXY119" s="364"/>
      <c r="JXZ119" s="364"/>
      <c r="JYA119" s="364"/>
      <c r="JYB119" s="364"/>
      <c r="JYC119" s="364"/>
      <c r="JYD119" s="364"/>
      <c r="JYE119" s="364"/>
      <c r="JYF119" s="364"/>
      <c r="JYG119" s="364"/>
      <c r="JYH119" s="364"/>
      <c r="JYI119" s="364"/>
      <c r="JYJ119" s="364"/>
      <c r="JYK119" s="364"/>
      <c r="JYL119" s="364"/>
      <c r="JYM119" s="364"/>
      <c r="JYN119" s="364"/>
      <c r="JYO119" s="364"/>
      <c r="JYP119" s="364"/>
      <c r="JYQ119" s="364"/>
      <c r="JYR119" s="364"/>
      <c r="JYS119" s="364"/>
      <c r="JYT119" s="364"/>
      <c r="JYU119" s="364"/>
      <c r="JYV119" s="364"/>
      <c r="JYW119" s="364"/>
      <c r="JYX119" s="364"/>
      <c r="JYY119" s="364"/>
      <c r="JYZ119" s="364"/>
      <c r="JZA119" s="364"/>
      <c r="JZB119" s="364"/>
      <c r="JZC119" s="364"/>
      <c r="JZD119" s="364"/>
      <c r="JZE119" s="364"/>
      <c r="JZF119" s="364"/>
      <c r="JZG119" s="364"/>
      <c r="JZH119" s="364"/>
      <c r="JZI119" s="364"/>
      <c r="JZJ119" s="364"/>
      <c r="JZK119" s="364"/>
      <c r="JZL119" s="364"/>
      <c r="JZM119" s="364"/>
      <c r="JZN119" s="364"/>
      <c r="JZO119" s="364"/>
      <c r="JZP119" s="364"/>
      <c r="JZQ119" s="364"/>
      <c r="JZR119" s="364"/>
      <c r="JZS119" s="364"/>
      <c r="JZT119" s="364"/>
      <c r="JZU119" s="364"/>
      <c r="JZV119" s="364"/>
      <c r="JZW119" s="364"/>
      <c r="JZX119" s="364"/>
      <c r="JZY119" s="364"/>
      <c r="JZZ119" s="364"/>
      <c r="KAA119" s="364"/>
      <c r="KAB119" s="364"/>
      <c r="KAC119" s="364"/>
      <c r="KAD119" s="364"/>
      <c r="KAE119" s="364"/>
      <c r="KAF119" s="364"/>
      <c r="KAG119" s="364"/>
      <c r="KAH119" s="364"/>
      <c r="KAI119" s="364"/>
      <c r="KAJ119" s="364"/>
      <c r="KAK119" s="364"/>
      <c r="KAL119" s="364"/>
      <c r="KAM119" s="364"/>
      <c r="KAN119" s="364"/>
      <c r="KAO119" s="364"/>
      <c r="KAP119" s="364"/>
      <c r="KAQ119" s="364"/>
      <c r="KAR119" s="364"/>
      <c r="KAS119" s="364"/>
      <c r="KAT119" s="364"/>
      <c r="KAU119" s="364"/>
      <c r="KAV119" s="364"/>
      <c r="KAW119" s="364"/>
      <c r="KAX119" s="364"/>
      <c r="KAY119" s="364"/>
      <c r="KAZ119" s="364"/>
      <c r="KBA119" s="364"/>
      <c r="KBB119" s="364"/>
      <c r="KBC119" s="364"/>
      <c r="KBD119" s="364"/>
      <c r="KBE119" s="364"/>
      <c r="KBF119" s="364"/>
      <c r="KBG119" s="364"/>
      <c r="KBH119" s="364"/>
      <c r="KBI119" s="364"/>
      <c r="KBJ119" s="364"/>
      <c r="KBK119" s="364"/>
      <c r="KBL119" s="364"/>
      <c r="KBM119" s="364"/>
      <c r="KBN119" s="364"/>
      <c r="KBO119" s="364"/>
      <c r="KBP119" s="364"/>
      <c r="KBQ119" s="364"/>
      <c r="KBR119" s="364"/>
      <c r="KBS119" s="364"/>
      <c r="KBT119" s="364"/>
      <c r="KBU119" s="364"/>
      <c r="KBV119" s="364"/>
      <c r="KBW119" s="364"/>
      <c r="KBX119" s="364"/>
      <c r="KBY119" s="364"/>
      <c r="KBZ119" s="364"/>
      <c r="KCA119" s="364"/>
      <c r="KCB119" s="364"/>
      <c r="KCC119" s="364"/>
      <c r="KCD119" s="364"/>
      <c r="KCE119" s="364"/>
      <c r="KCF119" s="364"/>
      <c r="KCG119" s="364"/>
      <c r="KCH119" s="364"/>
      <c r="KCI119" s="364"/>
      <c r="KCJ119" s="364"/>
      <c r="KCK119" s="364"/>
      <c r="KCL119" s="364"/>
      <c r="KCM119" s="364"/>
      <c r="KCN119" s="364"/>
      <c r="KCO119" s="364"/>
      <c r="KCP119" s="364"/>
      <c r="KCQ119" s="364"/>
      <c r="KCR119" s="364"/>
      <c r="KCS119" s="364"/>
      <c r="KCT119" s="364"/>
      <c r="KCU119" s="364"/>
      <c r="KCV119" s="364"/>
      <c r="KCW119" s="364"/>
      <c r="KCX119" s="364"/>
      <c r="KCY119" s="364"/>
      <c r="KCZ119" s="364"/>
      <c r="KDA119" s="364"/>
      <c r="KDB119" s="364"/>
      <c r="KDC119" s="364"/>
      <c r="KDD119" s="364"/>
      <c r="KDE119" s="364"/>
      <c r="KDF119" s="364"/>
      <c r="KDG119" s="364"/>
      <c r="KDH119" s="364"/>
      <c r="KDI119" s="364"/>
      <c r="KDJ119" s="364"/>
      <c r="KDK119" s="364"/>
      <c r="KDL119" s="364"/>
      <c r="KDM119" s="364"/>
      <c r="KDN119" s="364"/>
      <c r="KDO119" s="364"/>
      <c r="KDP119" s="364"/>
      <c r="KDQ119" s="364"/>
      <c r="KDR119" s="364"/>
      <c r="KDS119" s="364"/>
      <c r="KDT119" s="364"/>
      <c r="KDU119" s="364"/>
      <c r="KDV119" s="364"/>
      <c r="KDW119" s="364"/>
      <c r="KDX119" s="364"/>
      <c r="KDY119" s="364"/>
      <c r="KDZ119" s="364"/>
      <c r="KEA119" s="364"/>
      <c r="KEB119" s="364"/>
      <c r="KEC119" s="364"/>
      <c r="KED119" s="364"/>
      <c r="KEE119" s="364"/>
      <c r="KEF119" s="364"/>
      <c r="KEG119" s="364"/>
      <c r="KEH119" s="364"/>
      <c r="KEI119" s="364"/>
      <c r="KEJ119" s="364"/>
      <c r="KEK119" s="364"/>
      <c r="KEL119" s="364"/>
      <c r="KEM119" s="364"/>
      <c r="KEN119" s="364"/>
      <c r="KEO119" s="364"/>
      <c r="KEP119" s="364"/>
      <c r="KEQ119" s="364"/>
      <c r="KER119" s="364"/>
      <c r="KES119" s="364"/>
      <c r="KET119" s="364"/>
      <c r="KEU119" s="364"/>
      <c r="KEV119" s="364"/>
      <c r="KEW119" s="364"/>
      <c r="KEX119" s="364"/>
      <c r="KEY119" s="364"/>
      <c r="KEZ119" s="364"/>
      <c r="KFA119" s="364"/>
      <c r="KFB119" s="364"/>
      <c r="KFC119" s="364"/>
      <c r="KFD119" s="364"/>
      <c r="KFE119" s="364"/>
      <c r="KFF119" s="364"/>
      <c r="KFG119" s="364"/>
      <c r="KFH119" s="364"/>
      <c r="KFI119" s="364"/>
      <c r="KFJ119" s="364"/>
      <c r="KFK119" s="364"/>
      <c r="KFL119" s="364"/>
      <c r="KFM119" s="364"/>
      <c r="KFN119" s="364"/>
      <c r="KFO119" s="364"/>
      <c r="KFP119" s="364"/>
      <c r="KFQ119" s="364"/>
      <c r="KFR119" s="364"/>
      <c r="KFS119" s="364"/>
      <c r="KFT119" s="364"/>
      <c r="KFU119" s="364"/>
      <c r="KFV119" s="364"/>
      <c r="KFW119" s="364"/>
      <c r="KFX119" s="364"/>
      <c r="KFY119" s="364"/>
      <c r="KFZ119" s="364"/>
      <c r="KGA119" s="364"/>
      <c r="KGB119" s="364"/>
      <c r="KGC119" s="364"/>
      <c r="KGD119" s="364"/>
      <c r="KGE119" s="364"/>
      <c r="KGF119" s="364"/>
      <c r="KGG119" s="364"/>
      <c r="KGH119" s="364"/>
      <c r="KGI119" s="364"/>
      <c r="KGJ119" s="364"/>
      <c r="KGK119" s="364"/>
      <c r="KGL119" s="364"/>
      <c r="KGM119" s="364"/>
      <c r="KGN119" s="364"/>
      <c r="KGO119" s="364"/>
      <c r="KGP119" s="364"/>
      <c r="KGQ119" s="364"/>
      <c r="KGR119" s="364"/>
      <c r="KGS119" s="364"/>
      <c r="KGT119" s="364"/>
      <c r="KGU119" s="364"/>
      <c r="KGV119" s="364"/>
      <c r="KGW119" s="364"/>
      <c r="KGX119" s="364"/>
      <c r="KGY119" s="364"/>
      <c r="KGZ119" s="364"/>
      <c r="KHA119" s="364"/>
      <c r="KHB119" s="364"/>
      <c r="KHC119" s="364"/>
      <c r="KHD119" s="364"/>
      <c r="KHE119" s="364"/>
      <c r="KHF119" s="364"/>
      <c r="KHG119" s="364"/>
      <c r="KHH119" s="364"/>
      <c r="KHI119" s="364"/>
      <c r="KHJ119" s="364"/>
      <c r="KHK119" s="364"/>
      <c r="KHL119" s="364"/>
      <c r="KHM119" s="364"/>
      <c r="KHN119" s="364"/>
      <c r="KHO119" s="364"/>
      <c r="KHP119" s="364"/>
      <c r="KHQ119" s="364"/>
      <c r="KHR119" s="364"/>
      <c r="KHS119" s="364"/>
      <c r="KHT119" s="364"/>
      <c r="KHU119" s="364"/>
      <c r="KHV119" s="364"/>
      <c r="KHW119" s="364"/>
      <c r="KHX119" s="364"/>
      <c r="KHY119" s="364"/>
      <c r="KHZ119" s="364"/>
      <c r="KIA119" s="364"/>
      <c r="KIB119" s="364"/>
      <c r="KIC119" s="364"/>
      <c r="KID119" s="364"/>
      <c r="KIE119" s="364"/>
      <c r="KIF119" s="364"/>
      <c r="KIG119" s="364"/>
      <c r="KIH119" s="364"/>
      <c r="KII119" s="364"/>
      <c r="KIJ119" s="364"/>
      <c r="KIK119" s="364"/>
      <c r="KIL119" s="364"/>
      <c r="KIM119" s="364"/>
      <c r="KIN119" s="364"/>
      <c r="KIO119" s="364"/>
      <c r="KIP119" s="364"/>
      <c r="KIQ119" s="364"/>
      <c r="KIR119" s="364"/>
      <c r="KIS119" s="364"/>
      <c r="KIT119" s="364"/>
      <c r="KIU119" s="364"/>
      <c r="KIV119" s="364"/>
      <c r="KIW119" s="364"/>
      <c r="KIX119" s="364"/>
      <c r="KIY119" s="364"/>
      <c r="KIZ119" s="364"/>
      <c r="KJA119" s="364"/>
      <c r="KJB119" s="364"/>
      <c r="KJC119" s="364"/>
      <c r="KJD119" s="364"/>
      <c r="KJE119" s="364"/>
      <c r="KJF119" s="364"/>
      <c r="KJG119" s="364"/>
      <c r="KJH119" s="364"/>
      <c r="KJI119" s="364"/>
      <c r="KJJ119" s="364"/>
      <c r="KJK119" s="364"/>
      <c r="KJL119" s="364"/>
      <c r="KJM119" s="364"/>
      <c r="KJN119" s="364"/>
      <c r="KJO119" s="364"/>
      <c r="KJP119" s="364"/>
      <c r="KJQ119" s="364"/>
      <c r="KJR119" s="364"/>
      <c r="KJS119" s="364"/>
      <c r="KJT119" s="364"/>
      <c r="KJU119" s="364"/>
      <c r="KJV119" s="364"/>
      <c r="KJW119" s="364"/>
      <c r="KJX119" s="364"/>
      <c r="KJY119" s="364"/>
      <c r="KJZ119" s="364"/>
      <c r="KKA119" s="364"/>
      <c r="KKB119" s="364"/>
      <c r="KKC119" s="364"/>
      <c r="KKD119" s="364"/>
      <c r="KKE119" s="364"/>
      <c r="KKF119" s="364"/>
      <c r="KKG119" s="364"/>
      <c r="KKH119" s="364"/>
      <c r="KKI119" s="364"/>
      <c r="KKJ119" s="364"/>
      <c r="KKK119" s="364"/>
      <c r="KKL119" s="364"/>
      <c r="KKM119" s="364"/>
      <c r="KKN119" s="364"/>
      <c r="KKO119" s="364"/>
      <c r="KKP119" s="364"/>
      <c r="KKQ119" s="364"/>
      <c r="KKR119" s="364"/>
      <c r="KKS119" s="364"/>
      <c r="KKT119" s="364"/>
      <c r="KKU119" s="364"/>
      <c r="KKV119" s="364"/>
      <c r="KKW119" s="364"/>
      <c r="KKX119" s="364"/>
      <c r="KKY119" s="364"/>
      <c r="KKZ119" s="364"/>
      <c r="KLA119" s="364"/>
      <c r="KLB119" s="364"/>
      <c r="KLC119" s="364"/>
      <c r="KLD119" s="364"/>
      <c r="KLE119" s="364"/>
      <c r="KLF119" s="364"/>
      <c r="KLG119" s="364"/>
      <c r="KLH119" s="364"/>
      <c r="KLI119" s="364"/>
      <c r="KLJ119" s="364"/>
      <c r="KLK119" s="364"/>
      <c r="KLL119" s="364"/>
      <c r="KLM119" s="364"/>
      <c r="KLN119" s="364"/>
      <c r="KLO119" s="364"/>
      <c r="KLP119" s="364"/>
      <c r="KLQ119" s="364"/>
      <c r="KLR119" s="364"/>
      <c r="KLS119" s="364"/>
      <c r="KLT119" s="364"/>
      <c r="KLU119" s="364"/>
      <c r="KLV119" s="364"/>
      <c r="KLW119" s="364"/>
      <c r="KLX119" s="364"/>
      <c r="KLY119" s="364"/>
      <c r="KLZ119" s="364"/>
      <c r="KMA119" s="364"/>
      <c r="KMB119" s="364"/>
      <c r="KMC119" s="364"/>
      <c r="KMD119" s="364"/>
      <c r="KME119" s="364"/>
      <c r="KMF119" s="364"/>
      <c r="KMG119" s="364"/>
      <c r="KMH119" s="364"/>
      <c r="KMI119" s="364"/>
      <c r="KMJ119" s="364"/>
      <c r="KMK119" s="364"/>
      <c r="KML119" s="364"/>
      <c r="KMM119" s="364"/>
      <c r="KMN119" s="364"/>
      <c r="KMO119" s="364"/>
      <c r="KMP119" s="364"/>
      <c r="KMQ119" s="364"/>
      <c r="KMR119" s="364"/>
      <c r="KMS119" s="364"/>
      <c r="KMT119" s="364"/>
      <c r="KMU119" s="364"/>
      <c r="KMV119" s="364"/>
      <c r="KMW119" s="364"/>
      <c r="KMX119" s="364"/>
      <c r="KMY119" s="364"/>
      <c r="KMZ119" s="364"/>
      <c r="KNA119" s="364"/>
      <c r="KNB119" s="364"/>
      <c r="KNC119" s="364"/>
      <c r="KND119" s="364"/>
      <c r="KNE119" s="364"/>
      <c r="KNF119" s="364"/>
      <c r="KNG119" s="364"/>
      <c r="KNH119" s="364"/>
      <c r="KNI119" s="364"/>
      <c r="KNJ119" s="364"/>
      <c r="KNK119" s="364"/>
      <c r="KNL119" s="364"/>
      <c r="KNM119" s="364"/>
      <c r="KNN119" s="364"/>
      <c r="KNO119" s="364"/>
      <c r="KNP119" s="364"/>
      <c r="KNQ119" s="364"/>
      <c r="KNR119" s="364"/>
      <c r="KNS119" s="364"/>
      <c r="KNT119" s="364"/>
      <c r="KNU119" s="364"/>
      <c r="KNV119" s="364"/>
      <c r="KNW119" s="364"/>
      <c r="KNX119" s="364"/>
      <c r="KNY119" s="364"/>
      <c r="KNZ119" s="364"/>
      <c r="KOA119" s="364"/>
      <c r="KOB119" s="364"/>
      <c r="KOC119" s="364"/>
      <c r="KOD119" s="364"/>
      <c r="KOE119" s="364"/>
      <c r="KOF119" s="364"/>
      <c r="KOG119" s="364"/>
      <c r="KOH119" s="364"/>
      <c r="KOI119" s="364"/>
      <c r="KOJ119" s="364"/>
      <c r="KOK119" s="364"/>
      <c r="KOL119" s="364"/>
      <c r="KOM119" s="364"/>
      <c r="KON119" s="364"/>
      <c r="KOO119" s="364"/>
      <c r="KOP119" s="364"/>
      <c r="KOQ119" s="364"/>
      <c r="KOR119" s="364"/>
      <c r="KOS119" s="364"/>
      <c r="KOT119" s="364"/>
      <c r="KOU119" s="364"/>
      <c r="KOV119" s="364"/>
      <c r="KOW119" s="364"/>
      <c r="KOX119" s="364"/>
      <c r="KOY119" s="364"/>
      <c r="KOZ119" s="364"/>
      <c r="KPA119" s="364"/>
      <c r="KPB119" s="364"/>
      <c r="KPC119" s="364"/>
      <c r="KPD119" s="364"/>
      <c r="KPE119" s="364"/>
      <c r="KPF119" s="364"/>
      <c r="KPG119" s="364"/>
      <c r="KPH119" s="364"/>
      <c r="KPI119" s="364"/>
      <c r="KPJ119" s="364"/>
      <c r="KPK119" s="364"/>
      <c r="KPL119" s="364"/>
      <c r="KPM119" s="364"/>
      <c r="KPN119" s="364"/>
      <c r="KPO119" s="364"/>
      <c r="KPP119" s="364"/>
      <c r="KPQ119" s="364"/>
      <c r="KPR119" s="364"/>
      <c r="KPS119" s="364"/>
      <c r="KPT119" s="364"/>
      <c r="KPU119" s="364"/>
      <c r="KPV119" s="364"/>
      <c r="KPW119" s="364"/>
      <c r="KPX119" s="364"/>
      <c r="KPY119" s="364"/>
      <c r="KPZ119" s="364"/>
      <c r="KQA119" s="364"/>
      <c r="KQB119" s="364"/>
      <c r="KQC119" s="364"/>
      <c r="KQD119" s="364"/>
      <c r="KQE119" s="364"/>
      <c r="KQF119" s="364"/>
      <c r="KQG119" s="364"/>
      <c r="KQH119" s="364"/>
      <c r="KQI119" s="364"/>
      <c r="KQJ119" s="364"/>
      <c r="KQK119" s="364"/>
      <c r="KQL119" s="364"/>
      <c r="KQM119" s="364"/>
      <c r="KQN119" s="364"/>
      <c r="KQO119" s="364"/>
      <c r="KQP119" s="364"/>
      <c r="KQQ119" s="364"/>
      <c r="KQR119" s="364"/>
      <c r="KQS119" s="364"/>
      <c r="KQT119" s="364"/>
      <c r="KQU119" s="364"/>
      <c r="KQV119" s="364"/>
      <c r="KQW119" s="364"/>
      <c r="KQX119" s="364"/>
      <c r="KQY119" s="364"/>
      <c r="KQZ119" s="364"/>
      <c r="KRA119" s="364"/>
      <c r="KRB119" s="364"/>
      <c r="KRC119" s="364"/>
      <c r="KRD119" s="364"/>
      <c r="KRE119" s="364"/>
      <c r="KRF119" s="364"/>
      <c r="KRG119" s="364"/>
      <c r="KRH119" s="364"/>
      <c r="KRI119" s="364"/>
      <c r="KRJ119" s="364"/>
      <c r="KRK119" s="364"/>
      <c r="KRL119" s="364"/>
      <c r="KRM119" s="364"/>
      <c r="KRN119" s="364"/>
      <c r="KRO119" s="364"/>
      <c r="KRP119" s="364"/>
      <c r="KRQ119" s="364"/>
      <c r="KRR119" s="364"/>
      <c r="KRS119" s="364"/>
      <c r="KRT119" s="364"/>
      <c r="KRU119" s="364"/>
      <c r="KRV119" s="364"/>
      <c r="KRW119" s="364"/>
      <c r="KRX119" s="364"/>
      <c r="KRY119" s="364"/>
      <c r="KRZ119" s="364"/>
      <c r="KSA119" s="364"/>
      <c r="KSB119" s="364"/>
      <c r="KSC119" s="364"/>
      <c r="KSD119" s="364"/>
      <c r="KSE119" s="364"/>
      <c r="KSF119" s="364"/>
      <c r="KSG119" s="364"/>
      <c r="KSH119" s="364"/>
      <c r="KSI119" s="364"/>
      <c r="KSJ119" s="364"/>
      <c r="KSK119" s="364"/>
      <c r="KSL119" s="364"/>
      <c r="KSM119" s="364"/>
      <c r="KSN119" s="364"/>
      <c r="KSO119" s="364"/>
      <c r="KSP119" s="364"/>
      <c r="KSQ119" s="364"/>
      <c r="KSR119" s="364"/>
      <c r="KSS119" s="364"/>
      <c r="KST119" s="364"/>
      <c r="KSU119" s="364"/>
      <c r="KSV119" s="364"/>
      <c r="KSW119" s="364"/>
      <c r="KSX119" s="364"/>
      <c r="KSY119" s="364"/>
      <c r="KSZ119" s="364"/>
      <c r="KTA119" s="364"/>
      <c r="KTB119" s="364"/>
      <c r="KTC119" s="364"/>
      <c r="KTD119" s="364"/>
      <c r="KTE119" s="364"/>
      <c r="KTF119" s="364"/>
      <c r="KTG119" s="364"/>
      <c r="KTH119" s="364"/>
      <c r="KTI119" s="364"/>
      <c r="KTJ119" s="364"/>
      <c r="KTK119" s="364"/>
      <c r="KTL119" s="364"/>
      <c r="KTM119" s="364"/>
      <c r="KTN119" s="364"/>
      <c r="KTO119" s="364"/>
      <c r="KTP119" s="364"/>
      <c r="KTQ119" s="364"/>
      <c r="KTR119" s="364"/>
      <c r="KTS119" s="364"/>
      <c r="KTT119" s="364"/>
      <c r="KTU119" s="364"/>
      <c r="KTV119" s="364"/>
      <c r="KTW119" s="364"/>
      <c r="KTX119" s="364"/>
      <c r="KTY119" s="364"/>
      <c r="KTZ119" s="364"/>
      <c r="KUA119" s="364"/>
      <c r="KUB119" s="364"/>
      <c r="KUC119" s="364"/>
      <c r="KUD119" s="364"/>
      <c r="KUE119" s="364"/>
      <c r="KUF119" s="364"/>
      <c r="KUG119" s="364"/>
      <c r="KUH119" s="364"/>
      <c r="KUI119" s="364"/>
      <c r="KUJ119" s="364"/>
      <c r="KUK119" s="364"/>
      <c r="KUL119" s="364"/>
      <c r="KUM119" s="364"/>
      <c r="KUN119" s="364"/>
      <c r="KUO119" s="364"/>
      <c r="KUP119" s="364"/>
      <c r="KUQ119" s="364"/>
      <c r="KUR119" s="364"/>
      <c r="KUS119" s="364"/>
      <c r="KUT119" s="364"/>
      <c r="KUU119" s="364"/>
      <c r="KUV119" s="364"/>
      <c r="KUW119" s="364"/>
      <c r="KUX119" s="364"/>
      <c r="KUY119" s="364"/>
      <c r="KUZ119" s="364"/>
      <c r="KVA119" s="364"/>
      <c r="KVB119" s="364"/>
      <c r="KVC119" s="364"/>
      <c r="KVD119" s="364"/>
      <c r="KVE119" s="364"/>
      <c r="KVF119" s="364"/>
      <c r="KVG119" s="364"/>
      <c r="KVH119" s="364"/>
      <c r="KVI119" s="364"/>
      <c r="KVJ119" s="364"/>
      <c r="KVK119" s="364"/>
      <c r="KVL119" s="364"/>
      <c r="KVM119" s="364"/>
      <c r="KVN119" s="364"/>
      <c r="KVO119" s="364"/>
      <c r="KVP119" s="364"/>
      <c r="KVQ119" s="364"/>
      <c r="KVR119" s="364"/>
      <c r="KVS119" s="364"/>
      <c r="KVT119" s="364"/>
      <c r="KVU119" s="364"/>
      <c r="KVV119" s="364"/>
      <c r="KVW119" s="364"/>
      <c r="KVX119" s="364"/>
      <c r="KVY119" s="364"/>
      <c r="KVZ119" s="364"/>
      <c r="KWA119" s="364"/>
      <c r="KWB119" s="364"/>
      <c r="KWC119" s="364"/>
      <c r="KWD119" s="364"/>
      <c r="KWE119" s="364"/>
      <c r="KWF119" s="364"/>
      <c r="KWG119" s="364"/>
      <c r="KWH119" s="364"/>
      <c r="KWI119" s="364"/>
      <c r="KWJ119" s="364"/>
      <c r="KWK119" s="364"/>
      <c r="KWL119" s="364"/>
      <c r="KWM119" s="364"/>
      <c r="KWN119" s="364"/>
      <c r="KWO119" s="364"/>
      <c r="KWP119" s="364"/>
      <c r="KWQ119" s="364"/>
      <c r="KWR119" s="364"/>
      <c r="KWS119" s="364"/>
      <c r="KWT119" s="364"/>
      <c r="KWU119" s="364"/>
      <c r="KWV119" s="364"/>
      <c r="KWW119" s="364"/>
      <c r="KWX119" s="364"/>
      <c r="KWY119" s="364"/>
      <c r="KWZ119" s="364"/>
      <c r="KXA119" s="364"/>
      <c r="KXB119" s="364"/>
      <c r="KXC119" s="364"/>
      <c r="KXD119" s="364"/>
      <c r="KXE119" s="364"/>
      <c r="KXF119" s="364"/>
      <c r="KXG119" s="364"/>
      <c r="KXH119" s="364"/>
      <c r="KXI119" s="364"/>
      <c r="KXJ119" s="364"/>
      <c r="KXK119" s="364"/>
      <c r="KXL119" s="364"/>
      <c r="KXM119" s="364"/>
      <c r="KXN119" s="364"/>
      <c r="KXO119" s="364"/>
      <c r="KXP119" s="364"/>
      <c r="KXQ119" s="364"/>
      <c r="KXR119" s="364"/>
      <c r="KXS119" s="364"/>
      <c r="KXT119" s="364"/>
      <c r="KXU119" s="364"/>
      <c r="KXV119" s="364"/>
      <c r="KXW119" s="364"/>
      <c r="KXX119" s="364"/>
      <c r="KXY119" s="364"/>
      <c r="KXZ119" s="364"/>
      <c r="KYA119" s="364"/>
      <c r="KYB119" s="364"/>
      <c r="KYC119" s="364"/>
      <c r="KYD119" s="364"/>
      <c r="KYE119" s="364"/>
      <c r="KYF119" s="364"/>
      <c r="KYG119" s="364"/>
      <c r="KYH119" s="364"/>
      <c r="KYI119" s="364"/>
      <c r="KYJ119" s="364"/>
      <c r="KYK119" s="364"/>
      <c r="KYL119" s="364"/>
      <c r="KYM119" s="364"/>
      <c r="KYN119" s="364"/>
      <c r="KYO119" s="364"/>
      <c r="KYP119" s="364"/>
      <c r="KYQ119" s="364"/>
      <c r="KYR119" s="364"/>
      <c r="KYS119" s="364"/>
      <c r="KYT119" s="364"/>
      <c r="KYU119" s="364"/>
      <c r="KYV119" s="364"/>
      <c r="KYW119" s="364"/>
      <c r="KYX119" s="364"/>
      <c r="KYY119" s="364"/>
      <c r="KYZ119" s="364"/>
      <c r="KZA119" s="364"/>
      <c r="KZB119" s="364"/>
      <c r="KZC119" s="364"/>
      <c r="KZD119" s="364"/>
      <c r="KZE119" s="364"/>
      <c r="KZF119" s="364"/>
      <c r="KZG119" s="364"/>
      <c r="KZH119" s="364"/>
      <c r="KZI119" s="364"/>
      <c r="KZJ119" s="364"/>
      <c r="KZK119" s="364"/>
      <c r="KZL119" s="364"/>
      <c r="KZM119" s="364"/>
      <c r="KZN119" s="364"/>
      <c r="KZO119" s="364"/>
      <c r="KZP119" s="364"/>
      <c r="KZQ119" s="364"/>
      <c r="KZR119" s="364"/>
      <c r="KZS119" s="364"/>
      <c r="KZT119" s="364"/>
      <c r="KZU119" s="364"/>
      <c r="KZV119" s="364"/>
      <c r="KZW119" s="364"/>
      <c r="KZX119" s="364"/>
      <c r="KZY119" s="364"/>
      <c r="KZZ119" s="364"/>
      <c r="LAA119" s="364"/>
      <c r="LAB119" s="364"/>
      <c r="LAC119" s="364"/>
      <c r="LAD119" s="364"/>
      <c r="LAE119" s="364"/>
      <c r="LAF119" s="364"/>
      <c r="LAG119" s="364"/>
      <c r="LAH119" s="364"/>
      <c r="LAI119" s="364"/>
      <c r="LAJ119" s="364"/>
      <c r="LAK119" s="364"/>
      <c r="LAL119" s="364"/>
      <c r="LAM119" s="364"/>
      <c r="LAN119" s="364"/>
      <c r="LAO119" s="364"/>
      <c r="LAP119" s="364"/>
      <c r="LAQ119" s="364"/>
      <c r="LAR119" s="364"/>
      <c r="LAS119" s="364"/>
      <c r="LAT119" s="364"/>
      <c r="LAU119" s="364"/>
      <c r="LAV119" s="364"/>
      <c r="LAW119" s="364"/>
      <c r="LAX119" s="364"/>
      <c r="LAY119" s="364"/>
      <c r="LAZ119" s="364"/>
      <c r="LBA119" s="364"/>
      <c r="LBB119" s="364"/>
      <c r="LBC119" s="364"/>
      <c r="LBD119" s="364"/>
      <c r="LBE119" s="364"/>
      <c r="LBF119" s="364"/>
      <c r="LBG119" s="364"/>
      <c r="LBH119" s="364"/>
      <c r="LBI119" s="364"/>
      <c r="LBJ119" s="364"/>
      <c r="LBK119" s="364"/>
      <c r="LBL119" s="364"/>
      <c r="LBM119" s="364"/>
      <c r="LBN119" s="364"/>
      <c r="LBO119" s="364"/>
      <c r="LBP119" s="364"/>
      <c r="LBQ119" s="364"/>
      <c r="LBR119" s="364"/>
      <c r="LBS119" s="364"/>
      <c r="LBT119" s="364"/>
      <c r="LBU119" s="364"/>
      <c r="LBV119" s="364"/>
      <c r="LBW119" s="364"/>
      <c r="LBX119" s="364"/>
      <c r="LBY119" s="364"/>
      <c r="LBZ119" s="364"/>
      <c r="LCA119" s="364"/>
      <c r="LCB119" s="364"/>
      <c r="LCC119" s="364"/>
      <c r="LCD119" s="364"/>
      <c r="LCE119" s="364"/>
      <c r="LCF119" s="364"/>
      <c r="LCG119" s="364"/>
      <c r="LCH119" s="364"/>
      <c r="LCI119" s="364"/>
      <c r="LCJ119" s="364"/>
      <c r="LCK119" s="364"/>
      <c r="LCL119" s="364"/>
      <c r="LCM119" s="364"/>
      <c r="LCN119" s="364"/>
      <c r="LCO119" s="364"/>
      <c r="LCP119" s="364"/>
      <c r="LCQ119" s="364"/>
      <c r="LCR119" s="364"/>
      <c r="LCS119" s="364"/>
      <c r="LCT119" s="364"/>
      <c r="LCU119" s="364"/>
      <c r="LCV119" s="364"/>
      <c r="LCW119" s="364"/>
      <c r="LCX119" s="364"/>
      <c r="LCY119" s="364"/>
      <c r="LCZ119" s="364"/>
      <c r="LDA119" s="364"/>
      <c r="LDB119" s="364"/>
      <c r="LDC119" s="364"/>
      <c r="LDD119" s="364"/>
      <c r="LDE119" s="364"/>
      <c r="LDF119" s="364"/>
      <c r="LDG119" s="364"/>
      <c r="LDH119" s="364"/>
      <c r="LDI119" s="364"/>
      <c r="LDJ119" s="364"/>
      <c r="LDK119" s="364"/>
      <c r="LDL119" s="364"/>
      <c r="LDM119" s="364"/>
      <c r="LDN119" s="364"/>
      <c r="LDO119" s="364"/>
      <c r="LDP119" s="364"/>
      <c r="LDQ119" s="364"/>
      <c r="LDR119" s="364"/>
      <c r="LDS119" s="364"/>
      <c r="LDT119" s="364"/>
      <c r="LDU119" s="364"/>
      <c r="LDV119" s="364"/>
      <c r="LDW119" s="364"/>
      <c r="LDX119" s="364"/>
      <c r="LDY119" s="364"/>
      <c r="LDZ119" s="364"/>
      <c r="LEA119" s="364"/>
      <c r="LEB119" s="364"/>
      <c r="LEC119" s="364"/>
      <c r="LED119" s="364"/>
      <c r="LEE119" s="364"/>
      <c r="LEF119" s="364"/>
      <c r="LEG119" s="364"/>
      <c r="LEH119" s="364"/>
      <c r="LEI119" s="364"/>
      <c r="LEJ119" s="364"/>
      <c r="LEK119" s="364"/>
      <c r="LEL119" s="364"/>
      <c r="LEM119" s="364"/>
      <c r="LEN119" s="364"/>
      <c r="LEO119" s="364"/>
      <c r="LEP119" s="364"/>
      <c r="LEQ119" s="364"/>
      <c r="LER119" s="364"/>
      <c r="LES119" s="364"/>
      <c r="LET119" s="364"/>
      <c r="LEU119" s="364"/>
      <c r="LEV119" s="364"/>
      <c r="LEW119" s="364"/>
      <c r="LEX119" s="364"/>
      <c r="LEY119" s="364"/>
      <c r="LEZ119" s="364"/>
      <c r="LFA119" s="364"/>
      <c r="LFB119" s="364"/>
      <c r="LFC119" s="364"/>
      <c r="LFD119" s="364"/>
      <c r="LFE119" s="364"/>
      <c r="LFF119" s="364"/>
      <c r="LFG119" s="364"/>
      <c r="LFH119" s="364"/>
      <c r="LFI119" s="364"/>
      <c r="LFJ119" s="364"/>
      <c r="LFK119" s="364"/>
      <c r="LFL119" s="364"/>
      <c r="LFM119" s="364"/>
      <c r="LFN119" s="364"/>
      <c r="LFO119" s="364"/>
      <c r="LFP119" s="364"/>
      <c r="LFQ119" s="364"/>
      <c r="LFR119" s="364"/>
      <c r="LFS119" s="364"/>
      <c r="LFT119" s="364"/>
      <c r="LFU119" s="364"/>
      <c r="LFV119" s="364"/>
      <c r="LFW119" s="364"/>
      <c r="LFX119" s="364"/>
      <c r="LFY119" s="364"/>
      <c r="LFZ119" s="364"/>
      <c r="LGA119" s="364"/>
      <c r="LGB119" s="364"/>
      <c r="LGC119" s="364"/>
      <c r="LGD119" s="364"/>
      <c r="LGE119" s="364"/>
      <c r="LGF119" s="364"/>
      <c r="LGG119" s="364"/>
      <c r="LGH119" s="364"/>
      <c r="LGI119" s="364"/>
      <c r="LGJ119" s="364"/>
      <c r="LGK119" s="364"/>
      <c r="LGL119" s="364"/>
      <c r="LGM119" s="364"/>
      <c r="LGN119" s="364"/>
      <c r="LGO119" s="364"/>
      <c r="LGP119" s="364"/>
      <c r="LGQ119" s="364"/>
      <c r="LGR119" s="364"/>
      <c r="LGS119" s="364"/>
      <c r="LGT119" s="364"/>
      <c r="LGU119" s="364"/>
      <c r="LGV119" s="364"/>
      <c r="LGW119" s="364"/>
      <c r="LGX119" s="364"/>
      <c r="LGY119" s="364"/>
      <c r="LGZ119" s="364"/>
      <c r="LHA119" s="364"/>
      <c r="LHB119" s="364"/>
      <c r="LHC119" s="364"/>
      <c r="LHD119" s="364"/>
      <c r="LHE119" s="364"/>
      <c r="LHF119" s="364"/>
      <c r="LHG119" s="364"/>
      <c r="LHH119" s="364"/>
      <c r="LHI119" s="364"/>
      <c r="LHJ119" s="364"/>
      <c r="LHK119" s="364"/>
      <c r="LHL119" s="364"/>
      <c r="LHM119" s="364"/>
      <c r="LHN119" s="364"/>
      <c r="LHO119" s="364"/>
      <c r="LHP119" s="364"/>
      <c r="LHQ119" s="364"/>
      <c r="LHR119" s="364"/>
      <c r="LHS119" s="364"/>
      <c r="LHT119" s="364"/>
      <c r="LHU119" s="364"/>
      <c r="LHV119" s="364"/>
      <c r="LHW119" s="364"/>
      <c r="LHX119" s="364"/>
      <c r="LHY119" s="364"/>
      <c r="LHZ119" s="364"/>
      <c r="LIA119" s="364"/>
      <c r="LIB119" s="364"/>
      <c r="LIC119" s="364"/>
      <c r="LID119" s="364"/>
      <c r="LIE119" s="364"/>
      <c r="LIF119" s="364"/>
      <c r="LIG119" s="364"/>
      <c r="LIH119" s="364"/>
      <c r="LII119" s="364"/>
      <c r="LIJ119" s="364"/>
      <c r="LIK119" s="364"/>
      <c r="LIL119" s="364"/>
      <c r="LIM119" s="364"/>
      <c r="LIN119" s="364"/>
      <c r="LIO119" s="364"/>
      <c r="LIP119" s="364"/>
      <c r="LIQ119" s="364"/>
      <c r="LIR119" s="364"/>
      <c r="LIS119" s="364"/>
      <c r="LIT119" s="364"/>
      <c r="LIU119" s="364"/>
      <c r="LIV119" s="364"/>
      <c r="LIW119" s="364"/>
      <c r="LIX119" s="364"/>
      <c r="LIY119" s="364"/>
      <c r="LIZ119" s="364"/>
      <c r="LJA119" s="364"/>
      <c r="LJB119" s="364"/>
      <c r="LJC119" s="364"/>
      <c r="LJD119" s="364"/>
      <c r="LJE119" s="364"/>
      <c r="LJF119" s="364"/>
      <c r="LJG119" s="364"/>
      <c r="LJH119" s="364"/>
      <c r="LJI119" s="364"/>
      <c r="LJJ119" s="364"/>
      <c r="LJK119" s="364"/>
      <c r="LJL119" s="364"/>
      <c r="LJM119" s="364"/>
      <c r="LJN119" s="364"/>
      <c r="LJO119" s="364"/>
      <c r="LJP119" s="364"/>
      <c r="LJQ119" s="364"/>
      <c r="LJR119" s="364"/>
      <c r="LJS119" s="364"/>
      <c r="LJT119" s="364"/>
      <c r="LJU119" s="364"/>
      <c r="LJV119" s="364"/>
      <c r="LJW119" s="364"/>
      <c r="LJX119" s="364"/>
      <c r="LJY119" s="364"/>
      <c r="LJZ119" s="364"/>
      <c r="LKA119" s="364"/>
      <c r="LKB119" s="364"/>
      <c r="LKC119" s="364"/>
      <c r="LKD119" s="364"/>
      <c r="LKE119" s="364"/>
      <c r="LKF119" s="364"/>
      <c r="LKG119" s="364"/>
      <c r="LKH119" s="364"/>
      <c r="LKI119" s="364"/>
      <c r="LKJ119" s="364"/>
      <c r="LKK119" s="364"/>
      <c r="LKL119" s="364"/>
      <c r="LKM119" s="364"/>
      <c r="LKN119" s="364"/>
      <c r="LKO119" s="364"/>
      <c r="LKP119" s="364"/>
      <c r="LKQ119" s="364"/>
      <c r="LKR119" s="364"/>
      <c r="LKS119" s="364"/>
      <c r="LKT119" s="364"/>
      <c r="LKU119" s="364"/>
      <c r="LKV119" s="364"/>
      <c r="LKW119" s="364"/>
      <c r="LKX119" s="364"/>
      <c r="LKY119" s="364"/>
      <c r="LKZ119" s="364"/>
      <c r="LLA119" s="364"/>
      <c r="LLB119" s="364"/>
      <c r="LLC119" s="364"/>
      <c r="LLD119" s="364"/>
      <c r="LLE119" s="364"/>
      <c r="LLF119" s="364"/>
      <c r="LLG119" s="364"/>
      <c r="LLH119" s="364"/>
      <c r="LLI119" s="364"/>
      <c r="LLJ119" s="364"/>
      <c r="LLK119" s="364"/>
      <c r="LLL119" s="364"/>
      <c r="LLM119" s="364"/>
      <c r="LLN119" s="364"/>
      <c r="LLO119" s="364"/>
      <c r="LLP119" s="364"/>
      <c r="LLQ119" s="364"/>
      <c r="LLR119" s="364"/>
      <c r="LLS119" s="364"/>
      <c r="LLT119" s="364"/>
      <c r="LLU119" s="364"/>
      <c r="LLV119" s="364"/>
      <c r="LLW119" s="364"/>
      <c r="LLX119" s="364"/>
      <c r="LLY119" s="364"/>
      <c r="LLZ119" s="364"/>
      <c r="LMA119" s="364"/>
      <c r="LMB119" s="364"/>
      <c r="LMC119" s="364"/>
      <c r="LMD119" s="364"/>
      <c r="LME119" s="364"/>
      <c r="LMF119" s="364"/>
      <c r="LMG119" s="364"/>
      <c r="LMH119" s="364"/>
      <c r="LMI119" s="364"/>
      <c r="LMJ119" s="364"/>
      <c r="LMK119" s="364"/>
      <c r="LML119" s="364"/>
      <c r="LMM119" s="364"/>
      <c r="LMN119" s="364"/>
      <c r="LMO119" s="364"/>
      <c r="LMP119" s="364"/>
      <c r="LMQ119" s="364"/>
      <c r="LMR119" s="364"/>
      <c r="LMS119" s="364"/>
      <c r="LMT119" s="364"/>
      <c r="LMU119" s="364"/>
      <c r="LMV119" s="364"/>
      <c r="LMW119" s="364"/>
      <c r="LMX119" s="364"/>
      <c r="LMY119" s="364"/>
      <c r="LMZ119" s="364"/>
      <c r="LNA119" s="364"/>
      <c r="LNB119" s="364"/>
      <c r="LNC119" s="364"/>
      <c r="LND119" s="364"/>
      <c r="LNE119" s="364"/>
      <c r="LNF119" s="364"/>
      <c r="LNG119" s="364"/>
      <c r="LNH119" s="364"/>
      <c r="LNI119" s="364"/>
      <c r="LNJ119" s="364"/>
      <c r="LNK119" s="364"/>
      <c r="LNL119" s="364"/>
      <c r="LNM119" s="364"/>
      <c r="LNN119" s="364"/>
      <c r="LNO119" s="364"/>
      <c r="LNP119" s="364"/>
      <c r="LNQ119" s="364"/>
      <c r="LNR119" s="364"/>
      <c r="LNS119" s="364"/>
      <c r="LNT119" s="364"/>
      <c r="LNU119" s="364"/>
      <c r="LNV119" s="364"/>
      <c r="LNW119" s="364"/>
      <c r="LNX119" s="364"/>
      <c r="LNY119" s="364"/>
      <c r="LNZ119" s="364"/>
      <c r="LOA119" s="364"/>
      <c r="LOB119" s="364"/>
      <c r="LOC119" s="364"/>
      <c r="LOD119" s="364"/>
      <c r="LOE119" s="364"/>
      <c r="LOF119" s="364"/>
      <c r="LOG119" s="364"/>
      <c r="LOH119" s="364"/>
      <c r="LOI119" s="364"/>
      <c r="LOJ119" s="364"/>
      <c r="LOK119" s="364"/>
      <c r="LOL119" s="364"/>
      <c r="LOM119" s="364"/>
      <c r="LON119" s="364"/>
      <c r="LOO119" s="364"/>
      <c r="LOP119" s="364"/>
      <c r="LOQ119" s="364"/>
      <c r="LOR119" s="364"/>
      <c r="LOS119" s="364"/>
      <c r="LOT119" s="364"/>
      <c r="LOU119" s="364"/>
      <c r="LOV119" s="364"/>
      <c r="LOW119" s="364"/>
      <c r="LOX119" s="364"/>
      <c r="LOY119" s="364"/>
      <c r="LOZ119" s="364"/>
      <c r="LPA119" s="364"/>
      <c r="LPB119" s="364"/>
      <c r="LPC119" s="364"/>
      <c r="LPD119" s="364"/>
      <c r="LPE119" s="364"/>
      <c r="LPF119" s="364"/>
      <c r="LPG119" s="364"/>
      <c r="LPH119" s="364"/>
      <c r="LPI119" s="364"/>
      <c r="LPJ119" s="364"/>
      <c r="LPK119" s="364"/>
      <c r="LPL119" s="364"/>
      <c r="LPM119" s="364"/>
      <c r="LPN119" s="364"/>
      <c r="LPO119" s="364"/>
      <c r="LPP119" s="364"/>
      <c r="LPQ119" s="364"/>
      <c r="LPR119" s="364"/>
      <c r="LPS119" s="364"/>
      <c r="LPT119" s="364"/>
      <c r="LPU119" s="364"/>
      <c r="LPV119" s="364"/>
      <c r="LPW119" s="364"/>
      <c r="LPX119" s="364"/>
      <c r="LPY119" s="364"/>
      <c r="LPZ119" s="364"/>
      <c r="LQA119" s="364"/>
      <c r="LQB119" s="364"/>
      <c r="LQC119" s="364"/>
      <c r="LQD119" s="364"/>
      <c r="LQE119" s="364"/>
      <c r="LQF119" s="364"/>
      <c r="LQG119" s="364"/>
      <c r="LQH119" s="364"/>
      <c r="LQI119" s="364"/>
      <c r="LQJ119" s="364"/>
      <c r="LQK119" s="364"/>
      <c r="LQL119" s="364"/>
      <c r="LQM119" s="364"/>
      <c r="LQN119" s="364"/>
      <c r="LQO119" s="364"/>
      <c r="LQP119" s="364"/>
      <c r="LQQ119" s="364"/>
      <c r="LQR119" s="364"/>
      <c r="LQS119" s="364"/>
      <c r="LQT119" s="364"/>
      <c r="LQU119" s="364"/>
      <c r="LQV119" s="364"/>
      <c r="LQW119" s="364"/>
      <c r="LQX119" s="364"/>
      <c r="LQY119" s="364"/>
      <c r="LQZ119" s="364"/>
      <c r="LRA119" s="364"/>
      <c r="LRB119" s="364"/>
      <c r="LRC119" s="364"/>
      <c r="LRD119" s="364"/>
      <c r="LRE119" s="364"/>
      <c r="LRF119" s="364"/>
      <c r="LRG119" s="364"/>
      <c r="LRH119" s="364"/>
      <c r="LRI119" s="364"/>
      <c r="LRJ119" s="364"/>
      <c r="LRK119" s="364"/>
      <c r="LRL119" s="364"/>
      <c r="LRM119" s="364"/>
      <c r="LRN119" s="364"/>
      <c r="LRO119" s="364"/>
      <c r="LRP119" s="364"/>
      <c r="LRQ119" s="364"/>
      <c r="LRR119" s="364"/>
      <c r="LRS119" s="364"/>
      <c r="LRT119" s="364"/>
      <c r="LRU119" s="364"/>
      <c r="LRV119" s="364"/>
      <c r="LRW119" s="364"/>
      <c r="LRX119" s="364"/>
      <c r="LRY119" s="364"/>
      <c r="LRZ119" s="364"/>
      <c r="LSA119" s="364"/>
      <c r="LSB119" s="364"/>
      <c r="LSC119" s="364"/>
      <c r="LSD119" s="364"/>
      <c r="LSE119" s="364"/>
      <c r="LSF119" s="364"/>
      <c r="LSG119" s="364"/>
      <c r="LSH119" s="364"/>
      <c r="LSI119" s="364"/>
      <c r="LSJ119" s="364"/>
      <c r="LSK119" s="364"/>
      <c r="LSL119" s="364"/>
      <c r="LSM119" s="364"/>
      <c r="LSN119" s="364"/>
      <c r="LSO119" s="364"/>
      <c r="LSP119" s="364"/>
      <c r="LSQ119" s="364"/>
      <c r="LSR119" s="364"/>
      <c r="LSS119" s="364"/>
      <c r="LST119" s="364"/>
      <c r="LSU119" s="364"/>
      <c r="LSV119" s="364"/>
      <c r="LSW119" s="364"/>
      <c r="LSX119" s="364"/>
      <c r="LSY119" s="364"/>
      <c r="LSZ119" s="364"/>
      <c r="LTA119" s="364"/>
      <c r="LTB119" s="364"/>
      <c r="LTC119" s="364"/>
      <c r="LTD119" s="364"/>
      <c r="LTE119" s="364"/>
      <c r="LTF119" s="364"/>
      <c r="LTG119" s="364"/>
      <c r="LTH119" s="364"/>
      <c r="LTI119" s="364"/>
      <c r="LTJ119" s="364"/>
      <c r="LTK119" s="364"/>
      <c r="LTL119" s="364"/>
      <c r="LTM119" s="364"/>
      <c r="LTN119" s="364"/>
      <c r="LTO119" s="364"/>
      <c r="LTP119" s="364"/>
      <c r="LTQ119" s="364"/>
      <c r="LTR119" s="364"/>
      <c r="LTS119" s="364"/>
      <c r="LTT119" s="364"/>
      <c r="LTU119" s="364"/>
      <c r="LTV119" s="364"/>
      <c r="LTW119" s="364"/>
      <c r="LTX119" s="364"/>
      <c r="LTY119" s="364"/>
      <c r="LTZ119" s="364"/>
      <c r="LUA119" s="364"/>
      <c r="LUB119" s="364"/>
      <c r="LUC119" s="364"/>
      <c r="LUD119" s="364"/>
      <c r="LUE119" s="364"/>
      <c r="LUF119" s="364"/>
      <c r="LUG119" s="364"/>
      <c r="LUH119" s="364"/>
      <c r="LUI119" s="364"/>
      <c r="LUJ119" s="364"/>
      <c r="LUK119" s="364"/>
      <c r="LUL119" s="364"/>
      <c r="LUM119" s="364"/>
      <c r="LUN119" s="364"/>
      <c r="LUO119" s="364"/>
      <c r="LUP119" s="364"/>
      <c r="LUQ119" s="364"/>
      <c r="LUR119" s="364"/>
      <c r="LUS119" s="364"/>
      <c r="LUT119" s="364"/>
      <c r="LUU119" s="364"/>
      <c r="LUV119" s="364"/>
      <c r="LUW119" s="364"/>
      <c r="LUX119" s="364"/>
      <c r="LUY119" s="364"/>
      <c r="LUZ119" s="364"/>
      <c r="LVA119" s="364"/>
      <c r="LVB119" s="364"/>
      <c r="LVC119" s="364"/>
      <c r="LVD119" s="364"/>
      <c r="LVE119" s="364"/>
      <c r="LVF119" s="364"/>
      <c r="LVG119" s="364"/>
      <c r="LVH119" s="364"/>
      <c r="LVI119" s="364"/>
      <c r="LVJ119" s="364"/>
      <c r="LVK119" s="364"/>
      <c r="LVL119" s="364"/>
      <c r="LVM119" s="364"/>
      <c r="LVN119" s="364"/>
      <c r="LVO119" s="364"/>
      <c r="LVP119" s="364"/>
      <c r="LVQ119" s="364"/>
      <c r="LVR119" s="364"/>
      <c r="LVS119" s="364"/>
      <c r="LVT119" s="364"/>
      <c r="LVU119" s="364"/>
      <c r="LVV119" s="364"/>
      <c r="LVW119" s="364"/>
      <c r="LVX119" s="364"/>
      <c r="LVY119" s="364"/>
      <c r="LVZ119" s="364"/>
      <c r="LWA119" s="364"/>
      <c r="LWB119" s="364"/>
      <c r="LWC119" s="364"/>
      <c r="LWD119" s="364"/>
      <c r="LWE119" s="364"/>
      <c r="LWF119" s="364"/>
      <c r="LWG119" s="364"/>
      <c r="LWH119" s="364"/>
      <c r="LWI119" s="364"/>
      <c r="LWJ119" s="364"/>
      <c r="LWK119" s="364"/>
      <c r="LWL119" s="364"/>
      <c r="LWM119" s="364"/>
      <c r="LWN119" s="364"/>
      <c r="LWO119" s="364"/>
      <c r="LWP119" s="364"/>
      <c r="LWQ119" s="364"/>
      <c r="LWR119" s="364"/>
      <c r="LWS119" s="364"/>
      <c r="LWT119" s="364"/>
      <c r="LWU119" s="364"/>
      <c r="LWV119" s="364"/>
      <c r="LWW119" s="364"/>
      <c r="LWX119" s="364"/>
      <c r="LWY119" s="364"/>
      <c r="LWZ119" s="364"/>
      <c r="LXA119" s="364"/>
      <c r="LXB119" s="364"/>
      <c r="LXC119" s="364"/>
      <c r="LXD119" s="364"/>
      <c r="LXE119" s="364"/>
      <c r="LXF119" s="364"/>
      <c r="LXG119" s="364"/>
      <c r="LXH119" s="364"/>
      <c r="LXI119" s="364"/>
      <c r="LXJ119" s="364"/>
      <c r="LXK119" s="364"/>
      <c r="LXL119" s="364"/>
      <c r="LXM119" s="364"/>
      <c r="LXN119" s="364"/>
      <c r="LXO119" s="364"/>
      <c r="LXP119" s="364"/>
      <c r="LXQ119" s="364"/>
      <c r="LXR119" s="364"/>
      <c r="LXS119" s="364"/>
      <c r="LXT119" s="364"/>
      <c r="LXU119" s="364"/>
      <c r="LXV119" s="364"/>
      <c r="LXW119" s="364"/>
      <c r="LXX119" s="364"/>
      <c r="LXY119" s="364"/>
      <c r="LXZ119" s="364"/>
      <c r="LYA119" s="364"/>
      <c r="LYB119" s="364"/>
      <c r="LYC119" s="364"/>
      <c r="LYD119" s="364"/>
      <c r="LYE119" s="364"/>
      <c r="LYF119" s="364"/>
      <c r="LYG119" s="364"/>
      <c r="LYH119" s="364"/>
      <c r="LYI119" s="364"/>
      <c r="LYJ119" s="364"/>
      <c r="LYK119" s="364"/>
      <c r="LYL119" s="364"/>
      <c r="LYM119" s="364"/>
      <c r="LYN119" s="364"/>
      <c r="LYO119" s="364"/>
      <c r="LYP119" s="364"/>
      <c r="LYQ119" s="364"/>
      <c r="LYR119" s="364"/>
      <c r="LYS119" s="364"/>
      <c r="LYT119" s="364"/>
      <c r="LYU119" s="364"/>
      <c r="LYV119" s="364"/>
      <c r="LYW119" s="364"/>
      <c r="LYX119" s="364"/>
      <c r="LYY119" s="364"/>
      <c r="LYZ119" s="364"/>
      <c r="LZA119" s="364"/>
      <c r="LZB119" s="364"/>
      <c r="LZC119" s="364"/>
      <c r="LZD119" s="364"/>
      <c r="LZE119" s="364"/>
      <c r="LZF119" s="364"/>
      <c r="LZG119" s="364"/>
      <c r="LZH119" s="364"/>
      <c r="LZI119" s="364"/>
      <c r="LZJ119" s="364"/>
      <c r="LZK119" s="364"/>
      <c r="LZL119" s="364"/>
      <c r="LZM119" s="364"/>
      <c r="LZN119" s="364"/>
      <c r="LZO119" s="364"/>
      <c r="LZP119" s="364"/>
      <c r="LZQ119" s="364"/>
      <c r="LZR119" s="364"/>
      <c r="LZS119" s="364"/>
      <c r="LZT119" s="364"/>
      <c r="LZU119" s="364"/>
      <c r="LZV119" s="364"/>
      <c r="LZW119" s="364"/>
      <c r="LZX119" s="364"/>
      <c r="LZY119" s="364"/>
      <c r="LZZ119" s="364"/>
      <c r="MAA119" s="364"/>
      <c r="MAB119" s="364"/>
      <c r="MAC119" s="364"/>
      <c r="MAD119" s="364"/>
      <c r="MAE119" s="364"/>
      <c r="MAF119" s="364"/>
      <c r="MAG119" s="364"/>
      <c r="MAH119" s="364"/>
      <c r="MAI119" s="364"/>
      <c r="MAJ119" s="364"/>
      <c r="MAK119" s="364"/>
      <c r="MAL119" s="364"/>
      <c r="MAM119" s="364"/>
      <c r="MAN119" s="364"/>
      <c r="MAO119" s="364"/>
      <c r="MAP119" s="364"/>
      <c r="MAQ119" s="364"/>
      <c r="MAR119" s="364"/>
      <c r="MAS119" s="364"/>
      <c r="MAT119" s="364"/>
      <c r="MAU119" s="364"/>
      <c r="MAV119" s="364"/>
      <c r="MAW119" s="364"/>
      <c r="MAX119" s="364"/>
      <c r="MAY119" s="364"/>
      <c r="MAZ119" s="364"/>
      <c r="MBA119" s="364"/>
      <c r="MBB119" s="364"/>
      <c r="MBC119" s="364"/>
      <c r="MBD119" s="364"/>
      <c r="MBE119" s="364"/>
      <c r="MBF119" s="364"/>
      <c r="MBG119" s="364"/>
      <c r="MBH119" s="364"/>
      <c r="MBI119" s="364"/>
      <c r="MBJ119" s="364"/>
      <c r="MBK119" s="364"/>
      <c r="MBL119" s="364"/>
      <c r="MBM119" s="364"/>
      <c r="MBN119" s="364"/>
      <c r="MBO119" s="364"/>
      <c r="MBP119" s="364"/>
      <c r="MBQ119" s="364"/>
      <c r="MBR119" s="364"/>
      <c r="MBS119" s="364"/>
      <c r="MBT119" s="364"/>
      <c r="MBU119" s="364"/>
      <c r="MBV119" s="364"/>
      <c r="MBW119" s="364"/>
      <c r="MBX119" s="364"/>
      <c r="MBY119" s="364"/>
      <c r="MBZ119" s="364"/>
      <c r="MCA119" s="364"/>
      <c r="MCB119" s="364"/>
      <c r="MCC119" s="364"/>
      <c r="MCD119" s="364"/>
      <c r="MCE119" s="364"/>
      <c r="MCF119" s="364"/>
      <c r="MCG119" s="364"/>
      <c r="MCH119" s="364"/>
      <c r="MCI119" s="364"/>
      <c r="MCJ119" s="364"/>
      <c r="MCK119" s="364"/>
      <c r="MCL119" s="364"/>
      <c r="MCM119" s="364"/>
      <c r="MCN119" s="364"/>
      <c r="MCO119" s="364"/>
      <c r="MCP119" s="364"/>
      <c r="MCQ119" s="364"/>
      <c r="MCR119" s="364"/>
      <c r="MCS119" s="364"/>
      <c r="MCT119" s="364"/>
      <c r="MCU119" s="364"/>
      <c r="MCV119" s="364"/>
      <c r="MCW119" s="364"/>
      <c r="MCX119" s="364"/>
      <c r="MCY119" s="364"/>
      <c r="MCZ119" s="364"/>
      <c r="MDA119" s="364"/>
      <c r="MDB119" s="364"/>
      <c r="MDC119" s="364"/>
      <c r="MDD119" s="364"/>
      <c r="MDE119" s="364"/>
      <c r="MDF119" s="364"/>
      <c r="MDG119" s="364"/>
      <c r="MDH119" s="364"/>
      <c r="MDI119" s="364"/>
      <c r="MDJ119" s="364"/>
      <c r="MDK119" s="364"/>
      <c r="MDL119" s="364"/>
      <c r="MDM119" s="364"/>
      <c r="MDN119" s="364"/>
      <c r="MDO119" s="364"/>
      <c r="MDP119" s="364"/>
      <c r="MDQ119" s="364"/>
      <c r="MDR119" s="364"/>
      <c r="MDS119" s="364"/>
      <c r="MDT119" s="364"/>
      <c r="MDU119" s="364"/>
      <c r="MDV119" s="364"/>
      <c r="MDW119" s="364"/>
      <c r="MDX119" s="364"/>
      <c r="MDY119" s="364"/>
      <c r="MDZ119" s="364"/>
      <c r="MEA119" s="364"/>
      <c r="MEB119" s="364"/>
      <c r="MEC119" s="364"/>
      <c r="MED119" s="364"/>
      <c r="MEE119" s="364"/>
      <c r="MEF119" s="364"/>
      <c r="MEG119" s="364"/>
      <c r="MEH119" s="364"/>
      <c r="MEI119" s="364"/>
      <c r="MEJ119" s="364"/>
      <c r="MEK119" s="364"/>
      <c r="MEL119" s="364"/>
      <c r="MEM119" s="364"/>
      <c r="MEN119" s="364"/>
      <c r="MEO119" s="364"/>
      <c r="MEP119" s="364"/>
      <c r="MEQ119" s="364"/>
      <c r="MER119" s="364"/>
      <c r="MES119" s="364"/>
      <c r="MET119" s="364"/>
      <c r="MEU119" s="364"/>
      <c r="MEV119" s="364"/>
      <c r="MEW119" s="364"/>
      <c r="MEX119" s="364"/>
      <c r="MEY119" s="364"/>
      <c r="MEZ119" s="364"/>
      <c r="MFA119" s="364"/>
      <c r="MFB119" s="364"/>
      <c r="MFC119" s="364"/>
      <c r="MFD119" s="364"/>
      <c r="MFE119" s="364"/>
      <c r="MFF119" s="364"/>
      <c r="MFG119" s="364"/>
      <c r="MFH119" s="364"/>
      <c r="MFI119" s="364"/>
      <c r="MFJ119" s="364"/>
      <c r="MFK119" s="364"/>
      <c r="MFL119" s="364"/>
      <c r="MFM119" s="364"/>
      <c r="MFN119" s="364"/>
      <c r="MFO119" s="364"/>
      <c r="MFP119" s="364"/>
      <c r="MFQ119" s="364"/>
      <c r="MFR119" s="364"/>
      <c r="MFS119" s="364"/>
      <c r="MFT119" s="364"/>
      <c r="MFU119" s="364"/>
      <c r="MFV119" s="364"/>
      <c r="MFW119" s="364"/>
      <c r="MFX119" s="364"/>
      <c r="MFY119" s="364"/>
      <c r="MFZ119" s="364"/>
      <c r="MGA119" s="364"/>
      <c r="MGB119" s="364"/>
      <c r="MGC119" s="364"/>
      <c r="MGD119" s="364"/>
      <c r="MGE119" s="364"/>
      <c r="MGF119" s="364"/>
      <c r="MGG119" s="364"/>
      <c r="MGH119" s="364"/>
      <c r="MGI119" s="364"/>
      <c r="MGJ119" s="364"/>
      <c r="MGK119" s="364"/>
      <c r="MGL119" s="364"/>
      <c r="MGM119" s="364"/>
      <c r="MGN119" s="364"/>
      <c r="MGO119" s="364"/>
      <c r="MGP119" s="364"/>
      <c r="MGQ119" s="364"/>
      <c r="MGR119" s="364"/>
      <c r="MGS119" s="364"/>
      <c r="MGT119" s="364"/>
      <c r="MGU119" s="364"/>
      <c r="MGV119" s="364"/>
      <c r="MGW119" s="364"/>
      <c r="MGX119" s="364"/>
      <c r="MGY119" s="364"/>
      <c r="MGZ119" s="364"/>
      <c r="MHA119" s="364"/>
      <c r="MHB119" s="364"/>
      <c r="MHC119" s="364"/>
      <c r="MHD119" s="364"/>
      <c r="MHE119" s="364"/>
      <c r="MHF119" s="364"/>
      <c r="MHG119" s="364"/>
      <c r="MHH119" s="364"/>
      <c r="MHI119" s="364"/>
      <c r="MHJ119" s="364"/>
      <c r="MHK119" s="364"/>
      <c r="MHL119" s="364"/>
      <c r="MHM119" s="364"/>
      <c r="MHN119" s="364"/>
      <c r="MHO119" s="364"/>
      <c r="MHP119" s="364"/>
      <c r="MHQ119" s="364"/>
      <c r="MHR119" s="364"/>
      <c r="MHS119" s="364"/>
      <c r="MHT119" s="364"/>
      <c r="MHU119" s="364"/>
      <c r="MHV119" s="364"/>
      <c r="MHW119" s="364"/>
      <c r="MHX119" s="364"/>
      <c r="MHY119" s="364"/>
      <c r="MHZ119" s="364"/>
      <c r="MIA119" s="364"/>
      <c r="MIB119" s="364"/>
      <c r="MIC119" s="364"/>
      <c r="MID119" s="364"/>
      <c r="MIE119" s="364"/>
      <c r="MIF119" s="364"/>
      <c r="MIG119" s="364"/>
      <c r="MIH119" s="364"/>
      <c r="MII119" s="364"/>
      <c r="MIJ119" s="364"/>
      <c r="MIK119" s="364"/>
      <c r="MIL119" s="364"/>
      <c r="MIM119" s="364"/>
      <c r="MIN119" s="364"/>
      <c r="MIO119" s="364"/>
      <c r="MIP119" s="364"/>
      <c r="MIQ119" s="364"/>
      <c r="MIR119" s="364"/>
      <c r="MIS119" s="364"/>
      <c r="MIT119" s="364"/>
      <c r="MIU119" s="364"/>
      <c r="MIV119" s="364"/>
      <c r="MIW119" s="364"/>
      <c r="MIX119" s="364"/>
      <c r="MIY119" s="364"/>
      <c r="MIZ119" s="364"/>
      <c r="MJA119" s="364"/>
      <c r="MJB119" s="364"/>
      <c r="MJC119" s="364"/>
      <c r="MJD119" s="364"/>
      <c r="MJE119" s="364"/>
      <c r="MJF119" s="364"/>
      <c r="MJG119" s="364"/>
      <c r="MJH119" s="364"/>
      <c r="MJI119" s="364"/>
      <c r="MJJ119" s="364"/>
      <c r="MJK119" s="364"/>
      <c r="MJL119" s="364"/>
      <c r="MJM119" s="364"/>
      <c r="MJN119" s="364"/>
      <c r="MJO119" s="364"/>
      <c r="MJP119" s="364"/>
      <c r="MJQ119" s="364"/>
      <c r="MJR119" s="364"/>
      <c r="MJS119" s="364"/>
      <c r="MJT119" s="364"/>
      <c r="MJU119" s="364"/>
      <c r="MJV119" s="364"/>
      <c r="MJW119" s="364"/>
      <c r="MJX119" s="364"/>
      <c r="MJY119" s="364"/>
      <c r="MJZ119" s="364"/>
      <c r="MKA119" s="364"/>
      <c r="MKB119" s="364"/>
      <c r="MKC119" s="364"/>
      <c r="MKD119" s="364"/>
      <c r="MKE119" s="364"/>
      <c r="MKF119" s="364"/>
      <c r="MKG119" s="364"/>
      <c r="MKH119" s="364"/>
      <c r="MKI119" s="364"/>
      <c r="MKJ119" s="364"/>
      <c r="MKK119" s="364"/>
      <c r="MKL119" s="364"/>
      <c r="MKM119" s="364"/>
      <c r="MKN119" s="364"/>
      <c r="MKO119" s="364"/>
      <c r="MKP119" s="364"/>
      <c r="MKQ119" s="364"/>
      <c r="MKR119" s="364"/>
      <c r="MKS119" s="364"/>
      <c r="MKT119" s="364"/>
      <c r="MKU119" s="364"/>
      <c r="MKV119" s="364"/>
      <c r="MKW119" s="364"/>
      <c r="MKX119" s="364"/>
      <c r="MKY119" s="364"/>
      <c r="MKZ119" s="364"/>
      <c r="MLA119" s="364"/>
      <c r="MLB119" s="364"/>
      <c r="MLC119" s="364"/>
      <c r="MLD119" s="364"/>
      <c r="MLE119" s="364"/>
      <c r="MLF119" s="364"/>
      <c r="MLG119" s="364"/>
      <c r="MLH119" s="364"/>
      <c r="MLI119" s="364"/>
      <c r="MLJ119" s="364"/>
      <c r="MLK119" s="364"/>
      <c r="MLL119" s="364"/>
      <c r="MLM119" s="364"/>
      <c r="MLN119" s="364"/>
      <c r="MLO119" s="364"/>
      <c r="MLP119" s="364"/>
      <c r="MLQ119" s="364"/>
      <c r="MLR119" s="364"/>
      <c r="MLS119" s="364"/>
      <c r="MLT119" s="364"/>
      <c r="MLU119" s="364"/>
      <c r="MLV119" s="364"/>
      <c r="MLW119" s="364"/>
      <c r="MLX119" s="364"/>
      <c r="MLY119" s="364"/>
      <c r="MLZ119" s="364"/>
      <c r="MMA119" s="364"/>
      <c r="MMB119" s="364"/>
      <c r="MMC119" s="364"/>
      <c r="MMD119" s="364"/>
      <c r="MME119" s="364"/>
      <c r="MMF119" s="364"/>
      <c r="MMG119" s="364"/>
      <c r="MMH119" s="364"/>
      <c r="MMI119" s="364"/>
      <c r="MMJ119" s="364"/>
      <c r="MMK119" s="364"/>
      <c r="MML119" s="364"/>
      <c r="MMM119" s="364"/>
      <c r="MMN119" s="364"/>
      <c r="MMO119" s="364"/>
      <c r="MMP119" s="364"/>
      <c r="MMQ119" s="364"/>
      <c r="MMR119" s="364"/>
      <c r="MMS119" s="364"/>
      <c r="MMT119" s="364"/>
      <c r="MMU119" s="364"/>
      <c r="MMV119" s="364"/>
      <c r="MMW119" s="364"/>
      <c r="MMX119" s="364"/>
      <c r="MMY119" s="364"/>
      <c r="MMZ119" s="364"/>
      <c r="MNA119" s="364"/>
      <c r="MNB119" s="364"/>
      <c r="MNC119" s="364"/>
      <c r="MND119" s="364"/>
      <c r="MNE119" s="364"/>
      <c r="MNF119" s="364"/>
      <c r="MNG119" s="364"/>
      <c r="MNH119" s="364"/>
      <c r="MNI119" s="364"/>
      <c r="MNJ119" s="364"/>
      <c r="MNK119" s="364"/>
      <c r="MNL119" s="364"/>
      <c r="MNM119" s="364"/>
      <c r="MNN119" s="364"/>
      <c r="MNO119" s="364"/>
      <c r="MNP119" s="364"/>
      <c r="MNQ119" s="364"/>
      <c r="MNR119" s="364"/>
      <c r="MNS119" s="364"/>
      <c r="MNT119" s="364"/>
      <c r="MNU119" s="364"/>
      <c r="MNV119" s="364"/>
      <c r="MNW119" s="364"/>
      <c r="MNX119" s="364"/>
      <c r="MNY119" s="364"/>
      <c r="MNZ119" s="364"/>
      <c r="MOA119" s="364"/>
      <c r="MOB119" s="364"/>
      <c r="MOC119" s="364"/>
      <c r="MOD119" s="364"/>
      <c r="MOE119" s="364"/>
      <c r="MOF119" s="364"/>
      <c r="MOG119" s="364"/>
      <c r="MOH119" s="364"/>
      <c r="MOI119" s="364"/>
      <c r="MOJ119" s="364"/>
      <c r="MOK119" s="364"/>
      <c r="MOL119" s="364"/>
      <c r="MOM119" s="364"/>
      <c r="MON119" s="364"/>
      <c r="MOO119" s="364"/>
      <c r="MOP119" s="364"/>
      <c r="MOQ119" s="364"/>
      <c r="MOR119" s="364"/>
      <c r="MOS119" s="364"/>
      <c r="MOT119" s="364"/>
      <c r="MOU119" s="364"/>
      <c r="MOV119" s="364"/>
      <c r="MOW119" s="364"/>
      <c r="MOX119" s="364"/>
      <c r="MOY119" s="364"/>
      <c r="MOZ119" s="364"/>
      <c r="MPA119" s="364"/>
      <c r="MPB119" s="364"/>
      <c r="MPC119" s="364"/>
      <c r="MPD119" s="364"/>
      <c r="MPE119" s="364"/>
      <c r="MPF119" s="364"/>
      <c r="MPG119" s="364"/>
      <c r="MPH119" s="364"/>
      <c r="MPI119" s="364"/>
      <c r="MPJ119" s="364"/>
      <c r="MPK119" s="364"/>
      <c r="MPL119" s="364"/>
      <c r="MPM119" s="364"/>
      <c r="MPN119" s="364"/>
      <c r="MPO119" s="364"/>
      <c r="MPP119" s="364"/>
      <c r="MPQ119" s="364"/>
      <c r="MPR119" s="364"/>
      <c r="MPS119" s="364"/>
      <c r="MPT119" s="364"/>
      <c r="MPU119" s="364"/>
      <c r="MPV119" s="364"/>
      <c r="MPW119" s="364"/>
      <c r="MPX119" s="364"/>
      <c r="MPY119" s="364"/>
      <c r="MPZ119" s="364"/>
      <c r="MQA119" s="364"/>
      <c r="MQB119" s="364"/>
      <c r="MQC119" s="364"/>
      <c r="MQD119" s="364"/>
      <c r="MQE119" s="364"/>
      <c r="MQF119" s="364"/>
      <c r="MQG119" s="364"/>
      <c r="MQH119" s="364"/>
      <c r="MQI119" s="364"/>
      <c r="MQJ119" s="364"/>
      <c r="MQK119" s="364"/>
      <c r="MQL119" s="364"/>
      <c r="MQM119" s="364"/>
      <c r="MQN119" s="364"/>
      <c r="MQO119" s="364"/>
      <c r="MQP119" s="364"/>
      <c r="MQQ119" s="364"/>
      <c r="MQR119" s="364"/>
      <c r="MQS119" s="364"/>
      <c r="MQT119" s="364"/>
      <c r="MQU119" s="364"/>
      <c r="MQV119" s="364"/>
      <c r="MQW119" s="364"/>
      <c r="MQX119" s="364"/>
      <c r="MQY119" s="364"/>
      <c r="MQZ119" s="364"/>
      <c r="MRA119" s="364"/>
      <c r="MRB119" s="364"/>
      <c r="MRC119" s="364"/>
      <c r="MRD119" s="364"/>
      <c r="MRE119" s="364"/>
      <c r="MRF119" s="364"/>
      <c r="MRG119" s="364"/>
      <c r="MRH119" s="364"/>
      <c r="MRI119" s="364"/>
      <c r="MRJ119" s="364"/>
      <c r="MRK119" s="364"/>
      <c r="MRL119" s="364"/>
      <c r="MRM119" s="364"/>
      <c r="MRN119" s="364"/>
      <c r="MRO119" s="364"/>
      <c r="MRP119" s="364"/>
      <c r="MRQ119" s="364"/>
      <c r="MRR119" s="364"/>
      <c r="MRS119" s="364"/>
      <c r="MRT119" s="364"/>
      <c r="MRU119" s="364"/>
      <c r="MRV119" s="364"/>
      <c r="MRW119" s="364"/>
      <c r="MRX119" s="364"/>
      <c r="MRY119" s="364"/>
      <c r="MRZ119" s="364"/>
      <c r="MSA119" s="364"/>
      <c r="MSB119" s="364"/>
      <c r="MSC119" s="364"/>
      <c r="MSD119" s="364"/>
      <c r="MSE119" s="364"/>
      <c r="MSF119" s="364"/>
      <c r="MSG119" s="364"/>
      <c r="MSH119" s="364"/>
      <c r="MSI119" s="364"/>
      <c r="MSJ119" s="364"/>
      <c r="MSK119" s="364"/>
      <c r="MSL119" s="364"/>
      <c r="MSM119" s="364"/>
      <c r="MSN119" s="364"/>
      <c r="MSO119" s="364"/>
      <c r="MSP119" s="364"/>
      <c r="MSQ119" s="364"/>
      <c r="MSR119" s="364"/>
      <c r="MSS119" s="364"/>
      <c r="MST119" s="364"/>
      <c r="MSU119" s="364"/>
      <c r="MSV119" s="364"/>
      <c r="MSW119" s="364"/>
      <c r="MSX119" s="364"/>
      <c r="MSY119" s="364"/>
      <c r="MSZ119" s="364"/>
      <c r="MTA119" s="364"/>
      <c r="MTB119" s="364"/>
      <c r="MTC119" s="364"/>
      <c r="MTD119" s="364"/>
      <c r="MTE119" s="364"/>
      <c r="MTF119" s="364"/>
      <c r="MTG119" s="364"/>
      <c r="MTH119" s="364"/>
      <c r="MTI119" s="364"/>
      <c r="MTJ119" s="364"/>
      <c r="MTK119" s="364"/>
      <c r="MTL119" s="364"/>
      <c r="MTM119" s="364"/>
      <c r="MTN119" s="364"/>
      <c r="MTO119" s="364"/>
      <c r="MTP119" s="364"/>
      <c r="MTQ119" s="364"/>
      <c r="MTR119" s="364"/>
      <c r="MTS119" s="364"/>
      <c r="MTT119" s="364"/>
      <c r="MTU119" s="364"/>
      <c r="MTV119" s="364"/>
      <c r="MTW119" s="364"/>
      <c r="MTX119" s="364"/>
      <c r="MTY119" s="364"/>
      <c r="MTZ119" s="364"/>
      <c r="MUA119" s="364"/>
      <c r="MUB119" s="364"/>
      <c r="MUC119" s="364"/>
      <c r="MUD119" s="364"/>
      <c r="MUE119" s="364"/>
      <c r="MUF119" s="364"/>
      <c r="MUG119" s="364"/>
      <c r="MUH119" s="364"/>
      <c r="MUI119" s="364"/>
      <c r="MUJ119" s="364"/>
      <c r="MUK119" s="364"/>
      <c r="MUL119" s="364"/>
      <c r="MUM119" s="364"/>
      <c r="MUN119" s="364"/>
      <c r="MUO119" s="364"/>
      <c r="MUP119" s="364"/>
      <c r="MUQ119" s="364"/>
      <c r="MUR119" s="364"/>
      <c r="MUS119" s="364"/>
      <c r="MUT119" s="364"/>
      <c r="MUU119" s="364"/>
      <c r="MUV119" s="364"/>
      <c r="MUW119" s="364"/>
      <c r="MUX119" s="364"/>
      <c r="MUY119" s="364"/>
      <c r="MUZ119" s="364"/>
      <c r="MVA119" s="364"/>
      <c r="MVB119" s="364"/>
      <c r="MVC119" s="364"/>
      <c r="MVD119" s="364"/>
      <c r="MVE119" s="364"/>
      <c r="MVF119" s="364"/>
      <c r="MVG119" s="364"/>
      <c r="MVH119" s="364"/>
      <c r="MVI119" s="364"/>
      <c r="MVJ119" s="364"/>
      <c r="MVK119" s="364"/>
      <c r="MVL119" s="364"/>
      <c r="MVM119" s="364"/>
      <c r="MVN119" s="364"/>
      <c r="MVO119" s="364"/>
      <c r="MVP119" s="364"/>
      <c r="MVQ119" s="364"/>
      <c r="MVR119" s="364"/>
      <c r="MVS119" s="364"/>
      <c r="MVT119" s="364"/>
      <c r="MVU119" s="364"/>
      <c r="MVV119" s="364"/>
      <c r="MVW119" s="364"/>
      <c r="MVX119" s="364"/>
      <c r="MVY119" s="364"/>
      <c r="MVZ119" s="364"/>
      <c r="MWA119" s="364"/>
      <c r="MWB119" s="364"/>
      <c r="MWC119" s="364"/>
      <c r="MWD119" s="364"/>
      <c r="MWE119" s="364"/>
      <c r="MWF119" s="364"/>
      <c r="MWG119" s="364"/>
      <c r="MWH119" s="364"/>
      <c r="MWI119" s="364"/>
      <c r="MWJ119" s="364"/>
      <c r="MWK119" s="364"/>
      <c r="MWL119" s="364"/>
      <c r="MWM119" s="364"/>
      <c r="MWN119" s="364"/>
      <c r="MWO119" s="364"/>
      <c r="MWP119" s="364"/>
      <c r="MWQ119" s="364"/>
      <c r="MWR119" s="364"/>
      <c r="MWS119" s="364"/>
      <c r="MWT119" s="364"/>
      <c r="MWU119" s="364"/>
      <c r="MWV119" s="364"/>
      <c r="MWW119" s="364"/>
      <c r="MWX119" s="364"/>
      <c r="MWY119" s="364"/>
      <c r="MWZ119" s="364"/>
      <c r="MXA119" s="364"/>
      <c r="MXB119" s="364"/>
      <c r="MXC119" s="364"/>
      <c r="MXD119" s="364"/>
      <c r="MXE119" s="364"/>
      <c r="MXF119" s="364"/>
      <c r="MXG119" s="364"/>
      <c r="MXH119" s="364"/>
      <c r="MXI119" s="364"/>
      <c r="MXJ119" s="364"/>
      <c r="MXK119" s="364"/>
      <c r="MXL119" s="364"/>
      <c r="MXM119" s="364"/>
      <c r="MXN119" s="364"/>
      <c r="MXO119" s="364"/>
      <c r="MXP119" s="364"/>
      <c r="MXQ119" s="364"/>
      <c r="MXR119" s="364"/>
      <c r="MXS119" s="364"/>
      <c r="MXT119" s="364"/>
      <c r="MXU119" s="364"/>
      <c r="MXV119" s="364"/>
      <c r="MXW119" s="364"/>
      <c r="MXX119" s="364"/>
      <c r="MXY119" s="364"/>
      <c r="MXZ119" s="364"/>
      <c r="MYA119" s="364"/>
      <c r="MYB119" s="364"/>
      <c r="MYC119" s="364"/>
      <c r="MYD119" s="364"/>
      <c r="MYE119" s="364"/>
      <c r="MYF119" s="364"/>
      <c r="MYG119" s="364"/>
      <c r="MYH119" s="364"/>
      <c r="MYI119" s="364"/>
      <c r="MYJ119" s="364"/>
      <c r="MYK119" s="364"/>
      <c r="MYL119" s="364"/>
      <c r="MYM119" s="364"/>
      <c r="MYN119" s="364"/>
      <c r="MYO119" s="364"/>
      <c r="MYP119" s="364"/>
      <c r="MYQ119" s="364"/>
      <c r="MYR119" s="364"/>
      <c r="MYS119" s="364"/>
      <c r="MYT119" s="364"/>
      <c r="MYU119" s="364"/>
      <c r="MYV119" s="364"/>
      <c r="MYW119" s="364"/>
      <c r="MYX119" s="364"/>
      <c r="MYY119" s="364"/>
      <c r="MYZ119" s="364"/>
      <c r="MZA119" s="364"/>
      <c r="MZB119" s="364"/>
      <c r="MZC119" s="364"/>
      <c r="MZD119" s="364"/>
      <c r="MZE119" s="364"/>
      <c r="MZF119" s="364"/>
      <c r="MZG119" s="364"/>
      <c r="MZH119" s="364"/>
      <c r="MZI119" s="364"/>
      <c r="MZJ119" s="364"/>
      <c r="MZK119" s="364"/>
      <c r="MZL119" s="364"/>
      <c r="MZM119" s="364"/>
      <c r="MZN119" s="364"/>
      <c r="MZO119" s="364"/>
      <c r="MZP119" s="364"/>
      <c r="MZQ119" s="364"/>
      <c r="MZR119" s="364"/>
      <c r="MZS119" s="364"/>
      <c r="MZT119" s="364"/>
      <c r="MZU119" s="364"/>
      <c r="MZV119" s="364"/>
      <c r="MZW119" s="364"/>
      <c r="MZX119" s="364"/>
      <c r="MZY119" s="364"/>
      <c r="MZZ119" s="364"/>
      <c r="NAA119" s="364"/>
      <c r="NAB119" s="364"/>
      <c r="NAC119" s="364"/>
      <c r="NAD119" s="364"/>
      <c r="NAE119" s="364"/>
      <c r="NAF119" s="364"/>
      <c r="NAG119" s="364"/>
      <c r="NAH119" s="364"/>
      <c r="NAI119" s="364"/>
      <c r="NAJ119" s="364"/>
      <c r="NAK119" s="364"/>
      <c r="NAL119" s="364"/>
      <c r="NAM119" s="364"/>
      <c r="NAN119" s="364"/>
      <c r="NAO119" s="364"/>
      <c r="NAP119" s="364"/>
      <c r="NAQ119" s="364"/>
      <c r="NAR119" s="364"/>
      <c r="NAS119" s="364"/>
      <c r="NAT119" s="364"/>
      <c r="NAU119" s="364"/>
      <c r="NAV119" s="364"/>
      <c r="NAW119" s="364"/>
      <c r="NAX119" s="364"/>
      <c r="NAY119" s="364"/>
      <c r="NAZ119" s="364"/>
      <c r="NBA119" s="364"/>
      <c r="NBB119" s="364"/>
      <c r="NBC119" s="364"/>
      <c r="NBD119" s="364"/>
      <c r="NBE119" s="364"/>
      <c r="NBF119" s="364"/>
      <c r="NBG119" s="364"/>
      <c r="NBH119" s="364"/>
      <c r="NBI119" s="364"/>
      <c r="NBJ119" s="364"/>
      <c r="NBK119" s="364"/>
      <c r="NBL119" s="364"/>
      <c r="NBM119" s="364"/>
      <c r="NBN119" s="364"/>
      <c r="NBO119" s="364"/>
      <c r="NBP119" s="364"/>
      <c r="NBQ119" s="364"/>
      <c r="NBR119" s="364"/>
      <c r="NBS119" s="364"/>
      <c r="NBT119" s="364"/>
      <c r="NBU119" s="364"/>
      <c r="NBV119" s="364"/>
      <c r="NBW119" s="364"/>
      <c r="NBX119" s="364"/>
      <c r="NBY119" s="364"/>
      <c r="NBZ119" s="364"/>
      <c r="NCA119" s="364"/>
      <c r="NCB119" s="364"/>
      <c r="NCC119" s="364"/>
      <c r="NCD119" s="364"/>
      <c r="NCE119" s="364"/>
      <c r="NCF119" s="364"/>
      <c r="NCG119" s="364"/>
      <c r="NCH119" s="364"/>
      <c r="NCI119" s="364"/>
      <c r="NCJ119" s="364"/>
      <c r="NCK119" s="364"/>
      <c r="NCL119" s="364"/>
      <c r="NCM119" s="364"/>
      <c r="NCN119" s="364"/>
      <c r="NCO119" s="364"/>
      <c r="NCP119" s="364"/>
      <c r="NCQ119" s="364"/>
      <c r="NCR119" s="364"/>
      <c r="NCS119" s="364"/>
      <c r="NCT119" s="364"/>
      <c r="NCU119" s="364"/>
      <c r="NCV119" s="364"/>
      <c r="NCW119" s="364"/>
      <c r="NCX119" s="364"/>
      <c r="NCY119" s="364"/>
      <c r="NCZ119" s="364"/>
      <c r="NDA119" s="364"/>
      <c r="NDB119" s="364"/>
      <c r="NDC119" s="364"/>
      <c r="NDD119" s="364"/>
      <c r="NDE119" s="364"/>
      <c r="NDF119" s="364"/>
      <c r="NDG119" s="364"/>
      <c r="NDH119" s="364"/>
      <c r="NDI119" s="364"/>
      <c r="NDJ119" s="364"/>
      <c r="NDK119" s="364"/>
      <c r="NDL119" s="364"/>
      <c r="NDM119" s="364"/>
      <c r="NDN119" s="364"/>
      <c r="NDO119" s="364"/>
      <c r="NDP119" s="364"/>
      <c r="NDQ119" s="364"/>
      <c r="NDR119" s="364"/>
      <c r="NDS119" s="364"/>
      <c r="NDT119" s="364"/>
      <c r="NDU119" s="364"/>
      <c r="NDV119" s="364"/>
      <c r="NDW119" s="364"/>
      <c r="NDX119" s="364"/>
      <c r="NDY119" s="364"/>
      <c r="NDZ119" s="364"/>
      <c r="NEA119" s="364"/>
      <c r="NEB119" s="364"/>
      <c r="NEC119" s="364"/>
      <c r="NED119" s="364"/>
      <c r="NEE119" s="364"/>
      <c r="NEF119" s="364"/>
      <c r="NEG119" s="364"/>
      <c r="NEH119" s="364"/>
      <c r="NEI119" s="364"/>
      <c r="NEJ119" s="364"/>
      <c r="NEK119" s="364"/>
      <c r="NEL119" s="364"/>
      <c r="NEM119" s="364"/>
      <c r="NEN119" s="364"/>
      <c r="NEO119" s="364"/>
      <c r="NEP119" s="364"/>
      <c r="NEQ119" s="364"/>
      <c r="NER119" s="364"/>
      <c r="NES119" s="364"/>
      <c r="NET119" s="364"/>
      <c r="NEU119" s="364"/>
      <c r="NEV119" s="364"/>
      <c r="NEW119" s="364"/>
      <c r="NEX119" s="364"/>
      <c r="NEY119" s="364"/>
      <c r="NEZ119" s="364"/>
      <c r="NFA119" s="364"/>
      <c r="NFB119" s="364"/>
      <c r="NFC119" s="364"/>
      <c r="NFD119" s="364"/>
      <c r="NFE119" s="364"/>
      <c r="NFF119" s="364"/>
      <c r="NFG119" s="364"/>
      <c r="NFH119" s="364"/>
      <c r="NFI119" s="364"/>
      <c r="NFJ119" s="364"/>
      <c r="NFK119" s="364"/>
      <c r="NFL119" s="364"/>
      <c r="NFM119" s="364"/>
      <c r="NFN119" s="364"/>
      <c r="NFO119" s="364"/>
      <c r="NFP119" s="364"/>
      <c r="NFQ119" s="364"/>
      <c r="NFR119" s="364"/>
      <c r="NFS119" s="364"/>
      <c r="NFT119" s="364"/>
      <c r="NFU119" s="364"/>
      <c r="NFV119" s="364"/>
      <c r="NFW119" s="364"/>
      <c r="NFX119" s="364"/>
      <c r="NFY119" s="364"/>
      <c r="NFZ119" s="364"/>
      <c r="NGA119" s="364"/>
      <c r="NGB119" s="364"/>
      <c r="NGC119" s="364"/>
      <c r="NGD119" s="364"/>
      <c r="NGE119" s="364"/>
      <c r="NGF119" s="364"/>
      <c r="NGG119" s="364"/>
      <c r="NGH119" s="364"/>
      <c r="NGI119" s="364"/>
      <c r="NGJ119" s="364"/>
      <c r="NGK119" s="364"/>
      <c r="NGL119" s="364"/>
      <c r="NGM119" s="364"/>
      <c r="NGN119" s="364"/>
      <c r="NGO119" s="364"/>
      <c r="NGP119" s="364"/>
      <c r="NGQ119" s="364"/>
      <c r="NGR119" s="364"/>
      <c r="NGS119" s="364"/>
      <c r="NGT119" s="364"/>
      <c r="NGU119" s="364"/>
      <c r="NGV119" s="364"/>
      <c r="NGW119" s="364"/>
      <c r="NGX119" s="364"/>
      <c r="NGY119" s="364"/>
      <c r="NGZ119" s="364"/>
      <c r="NHA119" s="364"/>
      <c r="NHB119" s="364"/>
      <c r="NHC119" s="364"/>
      <c r="NHD119" s="364"/>
      <c r="NHE119" s="364"/>
      <c r="NHF119" s="364"/>
      <c r="NHG119" s="364"/>
      <c r="NHH119" s="364"/>
      <c r="NHI119" s="364"/>
      <c r="NHJ119" s="364"/>
      <c r="NHK119" s="364"/>
      <c r="NHL119" s="364"/>
      <c r="NHM119" s="364"/>
      <c r="NHN119" s="364"/>
      <c r="NHO119" s="364"/>
      <c r="NHP119" s="364"/>
      <c r="NHQ119" s="364"/>
      <c r="NHR119" s="364"/>
      <c r="NHS119" s="364"/>
      <c r="NHT119" s="364"/>
      <c r="NHU119" s="364"/>
      <c r="NHV119" s="364"/>
      <c r="NHW119" s="364"/>
      <c r="NHX119" s="364"/>
      <c r="NHY119" s="364"/>
      <c r="NHZ119" s="364"/>
      <c r="NIA119" s="364"/>
      <c r="NIB119" s="364"/>
      <c r="NIC119" s="364"/>
      <c r="NID119" s="364"/>
      <c r="NIE119" s="364"/>
      <c r="NIF119" s="364"/>
      <c r="NIG119" s="364"/>
      <c r="NIH119" s="364"/>
      <c r="NII119" s="364"/>
      <c r="NIJ119" s="364"/>
      <c r="NIK119" s="364"/>
      <c r="NIL119" s="364"/>
      <c r="NIM119" s="364"/>
      <c r="NIN119" s="364"/>
      <c r="NIO119" s="364"/>
      <c r="NIP119" s="364"/>
      <c r="NIQ119" s="364"/>
      <c r="NIR119" s="364"/>
      <c r="NIS119" s="364"/>
      <c r="NIT119" s="364"/>
      <c r="NIU119" s="364"/>
      <c r="NIV119" s="364"/>
      <c r="NIW119" s="364"/>
      <c r="NIX119" s="364"/>
      <c r="NIY119" s="364"/>
      <c r="NIZ119" s="364"/>
      <c r="NJA119" s="364"/>
      <c r="NJB119" s="364"/>
      <c r="NJC119" s="364"/>
      <c r="NJD119" s="364"/>
      <c r="NJE119" s="364"/>
      <c r="NJF119" s="364"/>
      <c r="NJG119" s="364"/>
      <c r="NJH119" s="364"/>
      <c r="NJI119" s="364"/>
      <c r="NJJ119" s="364"/>
      <c r="NJK119" s="364"/>
      <c r="NJL119" s="364"/>
      <c r="NJM119" s="364"/>
      <c r="NJN119" s="364"/>
      <c r="NJO119" s="364"/>
      <c r="NJP119" s="364"/>
      <c r="NJQ119" s="364"/>
      <c r="NJR119" s="364"/>
      <c r="NJS119" s="364"/>
      <c r="NJT119" s="364"/>
      <c r="NJU119" s="364"/>
      <c r="NJV119" s="364"/>
      <c r="NJW119" s="364"/>
      <c r="NJX119" s="364"/>
      <c r="NJY119" s="364"/>
      <c r="NJZ119" s="364"/>
      <c r="NKA119" s="364"/>
      <c r="NKB119" s="364"/>
      <c r="NKC119" s="364"/>
      <c r="NKD119" s="364"/>
      <c r="NKE119" s="364"/>
      <c r="NKF119" s="364"/>
      <c r="NKG119" s="364"/>
      <c r="NKH119" s="364"/>
      <c r="NKI119" s="364"/>
      <c r="NKJ119" s="364"/>
      <c r="NKK119" s="364"/>
      <c r="NKL119" s="364"/>
      <c r="NKM119" s="364"/>
      <c r="NKN119" s="364"/>
      <c r="NKO119" s="364"/>
      <c r="NKP119" s="364"/>
      <c r="NKQ119" s="364"/>
      <c r="NKR119" s="364"/>
      <c r="NKS119" s="364"/>
      <c r="NKT119" s="364"/>
      <c r="NKU119" s="364"/>
      <c r="NKV119" s="364"/>
      <c r="NKW119" s="364"/>
      <c r="NKX119" s="364"/>
      <c r="NKY119" s="364"/>
      <c r="NKZ119" s="364"/>
      <c r="NLA119" s="364"/>
      <c r="NLB119" s="364"/>
      <c r="NLC119" s="364"/>
      <c r="NLD119" s="364"/>
      <c r="NLE119" s="364"/>
      <c r="NLF119" s="364"/>
      <c r="NLG119" s="364"/>
      <c r="NLH119" s="364"/>
      <c r="NLI119" s="364"/>
      <c r="NLJ119" s="364"/>
      <c r="NLK119" s="364"/>
      <c r="NLL119" s="364"/>
      <c r="NLM119" s="364"/>
      <c r="NLN119" s="364"/>
      <c r="NLO119" s="364"/>
      <c r="NLP119" s="364"/>
      <c r="NLQ119" s="364"/>
      <c r="NLR119" s="364"/>
      <c r="NLS119" s="364"/>
      <c r="NLT119" s="364"/>
      <c r="NLU119" s="364"/>
      <c r="NLV119" s="364"/>
      <c r="NLW119" s="364"/>
      <c r="NLX119" s="364"/>
      <c r="NLY119" s="364"/>
      <c r="NLZ119" s="364"/>
      <c r="NMA119" s="364"/>
      <c r="NMB119" s="364"/>
      <c r="NMC119" s="364"/>
      <c r="NMD119" s="364"/>
      <c r="NME119" s="364"/>
      <c r="NMF119" s="364"/>
      <c r="NMG119" s="364"/>
      <c r="NMH119" s="364"/>
      <c r="NMI119" s="364"/>
      <c r="NMJ119" s="364"/>
      <c r="NMK119" s="364"/>
      <c r="NML119" s="364"/>
      <c r="NMM119" s="364"/>
      <c r="NMN119" s="364"/>
      <c r="NMO119" s="364"/>
      <c r="NMP119" s="364"/>
      <c r="NMQ119" s="364"/>
      <c r="NMR119" s="364"/>
      <c r="NMS119" s="364"/>
      <c r="NMT119" s="364"/>
      <c r="NMU119" s="364"/>
      <c r="NMV119" s="364"/>
      <c r="NMW119" s="364"/>
      <c r="NMX119" s="364"/>
      <c r="NMY119" s="364"/>
      <c r="NMZ119" s="364"/>
      <c r="NNA119" s="364"/>
      <c r="NNB119" s="364"/>
      <c r="NNC119" s="364"/>
      <c r="NND119" s="364"/>
      <c r="NNE119" s="364"/>
      <c r="NNF119" s="364"/>
      <c r="NNG119" s="364"/>
      <c r="NNH119" s="364"/>
      <c r="NNI119" s="364"/>
      <c r="NNJ119" s="364"/>
      <c r="NNK119" s="364"/>
      <c r="NNL119" s="364"/>
      <c r="NNM119" s="364"/>
      <c r="NNN119" s="364"/>
      <c r="NNO119" s="364"/>
      <c r="NNP119" s="364"/>
      <c r="NNQ119" s="364"/>
      <c r="NNR119" s="364"/>
      <c r="NNS119" s="364"/>
      <c r="NNT119" s="364"/>
      <c r="NNU119" s="364"/>
      <c r="NNV119" s="364"/>
      <c r="NNW119" s="364"/>
      <c r="NNX119" s="364"/>
      <c r="NNY119" s="364"/>
      <c r="NNZ119" s="364"/>
      <c r="NOA119" s="364"/>
      <c r="NOB119" s="364"/>
      <c r="NOC119" s="364"/>
      <c r="NOD119" s="364"/>
      <c r="NOE119" s="364"/>
      <c r="NOF119" s="364"/>
      <c r="NOG119" s="364"/>
      <c r="NOH119" s="364"/>
      <c r="NOI119" s="364"/>
      <c r="NOJ119" s="364"/>
      <c r="NOK119" s="364"/>
      <c r="NOL119" s="364"/>
      <c r="NOM119" s="364"/>
      <c r="NON119" s="364"/>
      <c r="NOO119" s="364"/>
      <c r="NOP119" s="364"/>
      <c r="NOQ119" s="364"/>
      <c r="NOR119" s="364"/>
      <c r="NOS119" s="364"/>
      <c r="NOT119" s="364"/>
      <c r="NOU119" s="364"/>
      <c r="NOV119" s="364"/>
      <c r="NOW119" s="364"/>
      <c r="NOX119" s="364"/>
      <c r="NOY119" s="364"/>
      <c r="NOZ119" s="364"/>
      <c r="NPA119" s="364"/>
      <c r="NPB119" s="364"/>
      <c r="NPC119" s="364"/>
      <c r="NPD119" s="364"/>
      <c r="NPE119" s="364"/>
      <c r="NPF119" s="364"/>
      <c r="NPG119" s="364"/>
      <c r="NPH119" s="364"/>
      <c r="NPI119" s="364"/>
      <c r="NPJ119" s="364"/>
      <c r="NPK119" s="364"/>
      <c r="NPL119" s="364"/>
      <c r="NPM119" s="364"/>
      <c r="NPN119" s="364"/>
      <c r="NPO119" s="364"/>
      <c r="NPP119" s="364"/>
      <c r="NPQ119" s="364"/>
      <c r="NPR119" s="364"/>
      <c r="NPS119" s="364"/>
      <c r="NPT119" s="364"/>
      <c r="NPU119" s="364"/>
      <c r="NPV119" s="364"/>
      <c r="NPW119" s="364"/>
      <c r="NPX119" s="364"/>
      <c r="NPY119" s="364"/>
      <c r="NPZ119" s="364"/>
      <c r="NQA119" s="364"/>
      <c r="NQB119" s="364"/>
      <c r="NQC119" s="364"/>
      <c r="NQD119" s="364"/>
      <c r="NQE119" s="364"/>
      <c r="NQF119" s="364"/>
      <c r="NQG119" s="364"/>
      <c r="NQH119" s="364"/>
      <c r="NQI119" s="364"/>
      <c r="NQJ119" s="364"/>
      <c r="NQK119" s="364"/>
      <c r="NQL119" s="364"/>
      <c r="NQM119" s="364"/>
      <c r="NQN119" s="364"/>
      <c r="NQO119" s="364"/>
      <c r="NQP119" s="364"/>
      <c r="NQQ119" s="364"/>
      <c r="NQR119" s="364"/>
      <c r="NQS119" s="364"/>
      <c r="NQT119" s="364"/>
      <c r="NQU119" s="364"/>
      <c r="NQV119" s="364"/>
      <c r="NQW119" s="364"/>
      <c r="NQX119" s="364"/>
      <c r="NQY119" s="364"/>
      <c r="NQZ119" s="364"/>
      <c r="NRA119" s="364"/>
      <c r="NRB119" s="364"/>
      <c r="NRC119" s="364"/>
      <c r="NRD119" s="364"/>
      <c r="NRE119" s="364"/>
      <c r="NRF119" s="364"/>
      <c r="NRG119" s="364"/>
      <c r="NRH119" s="364"/>
      <c r="NRI119" s="364"/>
      <c r="NRJ119" s="364"/>
      <c r="NRK119" s="364"/>
      <c r="NRL119" s="364"/>
      <c r="NRM119" s="364"/>
      <c r="NRN119" s="364"/>
      <c r="NRO119" s="364"/>
      <c r="NRP119" s="364"/>
      <c r="NRQ119" s="364"/>
      <c r="NRR119" s="364"/>
      <c r="NRS119" s="364"/>
      <c r="NRT119" s="364"/>
      <c r="NRU119" s="364"/>
      <c r="NRV119" s="364"/>
      <c r="NRW119" s="364"/>
      <c r="NRX119" s="364"/>
      <c r="NRY119" s="364"/>
      <c r="NRZ119" s="364"/>
      <c r="NSA119" s="364"/>
      <c r="NSB119" s="364"/>
      <c r="NSC119" s="364"/>
      <c r="NSD119" s="364"/>
      <c r="NSE119" s="364"/>
      <c r="NSF119" s="364"/>
      <c r="NSG119" s="364"/>
      <c r="NSH119" s="364"/>
      <c r="NSI119" s="364"/>
      <c r="NSJ119" s="364"/>
      <c r="NSK119" s="364"/>
      <c r="NSL119" s="364"/>
      <c r="NSM119" s="364"/>
      <c r="NSN119" s="364"/>
      <c r="NSO119" s="364"/>
      <c r="NSP119" s="364"/>
      <c r="NSQ119" s="364"/>
      <c r="NSR119" s="364"/>
      <c r="NSS119" s="364"/>
      <c r="NST119" s="364"/>
      <c r="NSU119" s="364"/>
      <c r="NSV119" s="364"/>
      <c r="NSW119" s="364"/>
      <c r="NSX119" s="364"/>
      <c r="NSY119" s="364"/>
      <c r="NSZ119" s="364"/>
      <c r="NTA119" s="364"/>
      <c r="NTB119" s="364"/>
      <c r="NTC119" s="364"/>
      <c r="NTD119" s="364"/>
      <c r="NTE119" s="364"/>
      <c r="NTF119" s="364"/>
      <c r="NTG119" s="364"/>
      <c r="NTH119" s="364"/>
      <c r="NTI119" s="364"/>
      <c r="NTJ119" s="364"/>
      <c r="NTK119" s="364"/>
      <c r="NTL119" s="364"/>
      <c r="NTM119" s="364"/>
      <c r="NTN119" s="364"/>
      <c r="NTO119" s="364"/>
      <c r="NTP119" s="364"/>
      <c r="NTQ119" s="364"/>
      <c r="NTR119" s="364"/>
      <c r="NTS119" s="364"/>
      <c r="NTT119" s="364"/>
      <c r="NTU119" s="364"/>
      <c r="NTV119" s="364"/>
      <c r="NTW119" s="364"/>
      <c r="NTX119" s="364"/>
      <c r="NTY119" s="364"/>
      <c r="NTZ119" s="364"/>
      <c r="NUA119" s="364"/>
      <c r="NUB119" s="364"/>
      <c r="NUC119" s="364"/>
      <c r="NUD119" s="364"/>
      <c r="NUE119" s="364"/>
      <c r="NUF119" s="364"/>
      <c r="NUG119" s="364"/>
      <c r="NUH119" s="364"/>
      <c r="NUI119" s="364"/>
      <c r="NUJ119" s="364"/>
      <c r="NUK119" s="364"/>
      <c r="NUL119" s="364"/>
      <c r="NUM119" s="364"/>
      <c r="NUN119" s="364"/>
      <c r="NUO119" s="364"/>
      <c r="NUP119" s="364"/>
      <c r="NUQ119" s="364"/>
      <c r="NUR119" s="364"/>
      <c r="NUS119" s="364"/>
      <c r="NUT119" s="364"/>
      <c r="NUU119" s="364"/>
      <c r="NUV119" s="364"/>
      <c r="NUW119" s="364"/>
      <c r="NUX119" s="364"/>
      <c r="NUY119" s="364"/>
      <c r="NUZ119" s="364"/>
      <c r="NVA119" s="364"/>
      <c r="NVB119" s="364"/>
      <c r="NVC119" s="364"/>
      <c r="NVD119" s="364"/>
      <c r="NVE119" s="364"/>
      <c r="NVF119" s="364"/>
      <c r="NVG119" s="364"/>
      <c r="NVH119" s="364"/>
      <c r="NVI119" s="364"/>
      <c r="NVJ119" s="364"/>
      <c r="NVK119" s="364"/>
      <c r="NVL119" s="364"/>
      <c r="NVM119" s="364"/>
      <c r="NVN119" s="364"/>
      <c r="NVO119" s="364"/>
      <c r="NVP119" s="364"/>
      <c r="NVQ119" s="364"/>
      <c r="NVR119" s="364"/>
      <c r="NVS119" s="364"/>
      <c r="NVT119" s="364"/>
      <c r="NVU119" s="364"/>
      <c r="NVV119" s="364"/>
      <c r="NVW119" s="364"/>
      <c r="NVX119" s="364"/>
      <c r="NVY119" s="364"/>
      <c r="NVZ119" s="364"/>
      <c r="NWA119" s="364"/>
      <c r="NWB119" s="364"/>
      <c r="NWC119" s="364"/>
      <c r="NWD119" s="364"/>
      <c r="NWE119" s="364"/>
      <c r="NWF119" s="364"/>
      <c r="NWG119" s="364"/>
      <c r="NWH119" s="364"/>
      <c r="NWI119" s="364"/>
      <c r="NWJ119" s="364"/>
      <c r="NWK119" s="364"/>
      <c r="NWL119" s="364"/>
      <c r="NWM119" s="364"/>
      <c r="NWN119" s="364"/>
      <c r="NWO119" s="364"/>
      <c r="NWP119" s="364"/>
      <c r="NWQ119" s="364"/>
      <c r="NWR119" s="364"/>
      <c r="NWS119" s="364"/>
      <c r="NWT119" s="364"/>
      <c r="NWU119" s="364"/>
      <c r="NWV119" s="364"/>
      <c r="NWW119" s="364"/>
      <c r="NWX119" s="364"/>
      <c r="NWY119" s="364"/>
      <c r="NWZ119" s="364"/>
      <c r="NXA119" s="364"/>
      <c r="NXB119" s="364"/>
      <c r="NXC119" s="364"/>
      <c r="NXD119" s="364"/>
      <c r="NXE119" s="364"/>
      <c r="NXF119" s="364"/>
      <c r="NXG119" s="364"/>
      <c r="NXH119" s="364"/>
      <c r="NXI119" s="364"/>
      <c r="NXJ119" s="364"/>
      <c r="NXK119" s="364"/>
      <c r="NXL119" s="364"/>
      <c r="NXM119" s="364"/>
      <c r="NXN119" s="364"/>
      <c r="NXO119" s="364"/>
      <c r="NXP119" s="364"/>
      <c r="NXQ119" s="364"/>
      <c r="NXR119" s="364"/>
      <c r="NXS119" s="364"/>
      <c r="NXT119" s="364"/>
      <c r="NXU119" s="364"/>
      <c r="NXV119" s="364"/>
      <c r="NXW119" s="364"/>
      <c r="NXX119" s="364"/>
      <c r="NXY119" s="364"/>
      <c r="NXZ119" s="364"/>
      <c r="NYA119" s="364"/>
      <c r="NYB119" s="364"/>
      <c r="NYC119" s="364"/>
      <c r="NYD119" s="364"/>
      <c r="NYE119" s="364"/>
      <c r="NYF119" s="364"/>
      <c r="NYG119" s="364"/>
      <c r="NYH119" s="364"/>
      <c r="NYI119" s="364"/>
      <c r="NYJ119" s="364"/>
      <c r="NYK119" s="364"/>
      <c r="NYL119" s="364"/>
      <c r="NYM119" s="364"/>
      <c r="NYN119" s="364"/>
      <c r="NYO119" s="364"/>
      <c r="NYP119" s="364"/>
      <c r="NYQ119" s="364"/>
      <c r="NYR119" s="364"/>
      <c r="NYS119" s="364"/>
      <c r="NYT119" s="364"/>
      <c r="NYU119" s="364"/>
      <c r="NYV119" s="364"/>
      <c r="NYW119" s="364"/>
      <c r="NYX119" s="364"/>
      <c r="NYY119" s="364"/>
      <c r="NYZ119" s="364"/>
      <c r="NZA119" s="364"/>
      <c r="NZB119" s="364"/>
      <c r="NZC119" s="364"/>
      <c r="NZD119" s="364"/>
      <c r="NZE119" s="364"/>
      <c r="NZF119" s="364"/>
      <c r="NZG119" s="364"/>
      <c r="NZH119" s="364"/>
      <c r="NZI119" s="364"/>
      <c r="NZJ119" s="364"/>
      <c r="NZK119" s="364"/>
      <c r="NZL119" s="364"/>
      <c r="NZM119" s="364"/>
      <c r="NZN119" s="364"/>
      <c r="NZO119" s="364"/>
      <c r="NZP119" s="364"/>
      <c r="NZQ119" s="364"/>
      <c r="NZR119" s="364"/>
      <c r="NZS119" s="364"/>
      <c r="NZT119" s="364"/>
      <c r="NZU119" s="364"/>
      <c r="NZV119" s="364"/>
      <c r="NZW119" s="364"/>
      <c r="NZX119" s="364"/>
      <c r="NZY119" s="364"/>
      <c r="NZZ119" s="364"/>
      <c r="OAA119" s="364"/>
      <c r="OAB119" s="364"/>
      <c r="OAC119" s="364"/>
      <c r="OAD119" s="364"/>
      <c r="OAE119" s="364"/>
      <c r="OAF119" s="364"/>
      <c r="OAG119" s="364"/>
      <c r="OAH119" s="364"/>
      <c r="OAI119" s="364"/>
      <c r="OAJ119" s="364"/>
      <c r="OAK119" s="364"/>
      <c r="OAL119" s="364"/>
      <c r="OAM119" s="364"/>
      <c r="OAN119" s="364"/>
      <c r="OAO119" s="364"/>
      <c r="OAP119" s="364"/>
      <c r="OAQ119" s="364"/>
      <c r="OAR119" s="364"/>
      <c r="OAS119" s="364"/>
      <c r="OAT119" s="364"/>
      <c r="OAU119" s="364"/>
      <c r="OAV119" s="364"/>
      <c r="OAW119" s="364"/>
      <c r="OAX119" s="364"/>
      <c r="OAY119" s="364"/>
      <c r="OAZ119" s="364"/>
      <c r="OBA119" s="364"/>
      <c r="OBB119" s="364"/>
      <c r="OBC119" s="364"/>
      <c r="OBD119" s="364"/>
      <c r="OBE119" s="364"/>
      <c r="OBF119" s="364"/>
      <c r="OBG119" s="364"/>
      <c r="OBH119" s="364"/>
      <c r="OBI119" s="364"/>
      <c r="OBJ119" s="364"/>
      <c r="OBK119" s="364"/>
      <c r="OBL119" s="364"/>
      <c r="OBM119" s="364"/>
      <c r="OBN119" s="364"/>
      <c r="OBO119" s="364"/>
      <c r="OBP119" s="364"/>
      <c r="OBQ119" s="364"/>
      <c r="OBR119" s="364"/>
      <c r="OBS119" s="364"/>
      <c r="OBT119" s="364"/>
      <c r="OBU119" s="364"/>
      <c r="OBV119" s="364"/>
      <c r="OBW119" s="364"/>
      <c r="OBX119" s="364"/>
      <c r="OBY119" s="364"/>
      <c r="OBZ119" s="364"/>
      <c r="OCA119" s="364"/>
      <c r="OCB119" s="364"/>
      <c r="OCC119" s="364"/>
      <c r="OCD119" s="364"/>
      <c r="OCE119" s="364"/>
      <c r="OCF119" s="364"/>
      <c r="OCG119" s="364"/>
      <c r="OCH119" s="364"/>
      <c r="OCI119" s="364"/>
      <c r="OCJ119" s="364"/>
      <c r="OCK119" s="364"/>
      <c r="OCL119" s="364"/>
      <c r="OCM119" s="364"/>
      <c r="OCN119" s="364"/>
      <c r="OCO119" s="364"/>
      <c r="OCP119" s="364"/>
      <c r="OCQ119" s="364"/>
      <c r="OCR119" s="364"/>
      <c r="OCS119" s="364"/>
      <c r="OCT119" s="364"/>
      <c r="OCU119" s="364"/>
      <c r="OCV119" s="364"/>
      <c r="OCW119" s="364"/>
      <c r="OCX119" s="364"/>
      <c r="OCY119" s="364"/>
      <c r="OCZ119" s="364"/>
      <c r="ODA119" s="364"/>
      <c r="ODB119" s="364"/>
      <c r="ODC119" s="364"/>
      <c r="ODD119" s="364"/>
      <c r="ODE119" s="364"/>
      <c r="ODF119" s="364"/>
      <c r="ODG119" s="364"/>
      <c r="ODH119" s="364"/>
      <c r="ODI119" s="364"/>
      <c r="ODJ119" s="364"/>
      <c r="ODK119" s="364"/>
      <c r="ODL119" s="364"/>
      <c r="ODM119" s="364"/>
      <c r="ODN119" s="364"/>
      <c r="ODO119" s="364"/>
      <c r="ODP119" s="364"/>
      <c r="ODQ119" s="364"/>
      <c r="ODR119" s="364"/>
      <c r="ODS119" s="364"/>
      <c r="ODT119" s="364"/>
      <c r="ODU119" s="364"/>
      <c r="ODV119" s="364"/>
      <c r="ODW119" s="364"/>
      <c r="ODX119" s="364"/>
      <c r="ODY119" s="364"/>
      <c r="ODZ119" s="364"/>
      <c r="OEA119" s="364"/>
      <c r="OEB119" s="364"/>
      <c r="OEC119" s="364"/>
      <c r="OED119" s="364"/>
      <c r="OEE119" s="364"/>
      <c r="OEF119" s="364"/>
      <c r="OEG119" s="364"/>
      <c r="OEH119" s="364"/>
      <c r="OEI119" s="364"/>
      <c r="OEJ119" s="364"/>
      <c r="OEK119" s="364"/>
      <c r="OEL119" s="364"/>
      <c r="OEM119" s="364"/>
      <c r="OEN119" s="364"/>
      <c r="OEO119" s="364"/>
      <c r="OEP119" s="364"/>
      <c r="OEQ119" s="364"/>
      <c r="OER119" s="364"/>
      <c r="OES119" s="364"/>
      <c r="OET119" s="364"/>
      <c r="OEU119" s="364"/>
      <c r="OEV119" s="364"/>
      <c r="OEW119" s="364"/>
      <c r="OEX119" s="364"/>
      <c r="OEY119" s="364"/>
      <c r="OEZ119" s="364"/>
      <c r="OFA119" s="364"/>
      <c r="OFB119" s="364"/>
      <c r="OFC119" s="364"/>
      <c r="OFD119" s="364"/>
      <c r="OFE119" s="364"/>
      <c r="OFF119" s="364"/>
      <c r="OFG119" s="364"/>
      <c r="OFH119" s="364"/>
      <c r="OFI119" s="364"/>
      <c r="OFJ119" s="364"/>
      <c r="OFK119" s="364"/>
      <c r="OFL119" s="364"/>
      <c r="OFM119" s="364"/>
      <c r="OFN119" s="364"/>
      <c r="OFO119" s="364"/>
      <c r="OFP119" s="364"/>
      <c r="OFQ119" s="364"/>
      <c r="OFR119" s="364"/>
      <c r="OFS119" s="364"/>
      <c r="OFT119" s="364"/>
      <c r="OFU119" s="364"/>
      <c r="OFV119" s="364"/>
      <c r="OFW119" s="364"/>
      <c r="OFX119" s="364"/>
      <c r="OFY119" s="364"/>
      <c r="OFZ119" s="364"/>
      <c r="OGA119" s="364"/>
      <c r="OGB119" s="364"/>
      <c r="OGC119" s="364"/>
      <c r="OGD119" s="364"/>
      <c r="OGE119" s="364"/>
      <c r="OGF119" s="364"/>
      <c r="OGG119" s="364"/>
      <c r="OGH119" s="364"/>
      <c r="OGI119" s="364"/>
      <c r="OGJ119" s="364"/>
      <c r="OGK119" s="364"/>
      <c r="OGL119" s="364"/>
      <c r="OGM119" s="364"/>
      <c r="OGN119" s="364"/>
      <c r="OGO119" s="364"/>
      <c r="OGP119" s="364"/>
      <c r="OGQ119" s="364"/>
      <c r="OGR119" s="364"/>
      <c r="OGS119" s="364"/>
      <c r="OGT119" s="364"/>
      <c r="OGU119" s="364"/>
      <c r="OGV119" s="364"/>
      <c r="OGW119" s="364"/>
      <c r="OGX119" s="364"/>
      <c r="OGY119" s="364"/>
      <c r="OGZ119" s="364"/>
      <c r="OHA119" s="364"/>
      <c r="OHB119" s="364"/>
      <c r="OHC119" s="364"/>
      <c r="OHD119" s="364"/>
      <c r="OHE119" s="364"/>
      <c r="OHF119" s="364"/>
      <c r="OHG119" s="364"/>
      <c r="OHH119" s="364"/>
      <c r="OHI119" s="364"/>
      <c r="OHJ119" s="364"/>
      <c r="OHK119" s="364"/>
      <c r="OHL119" s="364"/>
      <c r="OHM119" s="364"/>
      <c r="OHN119" s="364"/>
      <c r="OHO119" s="364"/>
      <c r="OHP119" s="364"/>
      <c r="OHQ119" s="364"/>
      <c r="OHR119" s="364"/>
      <c r="OHS119" s="364"/>
      <c r="OHT119" s="364"/>
      <c r="OHU119" s="364"/>
      <c r="OHV119" s="364"/>
      <c r="OHW119" s="364"/>
      <c r="OHX119" s="364"/>
      <c r="OHY119" s="364"/>
      <c r="OHZ119" s="364"/>
      <c r="OIA119" s="364"/>
      <c r="OIB119" s="364"/>
      <c r="OIC119" s="364"/>
      <c r="OID119" s="364"/>
      <c r="OIE119" s="364"/>
      <c r="OIF119" s="364"/>
      <c r="OIG119" s="364"/>
      <c r="OIH119" s="364"/>
      <c r="OII119" s="364"/>
      <c r="OIJ119" s="364"/>
      <c r="OIK119" s="364"/>
      <c r="OIL119" s="364"/>
      <c r="OIM119" s="364"/>
      <c r="OIN119" s="364"/>
      <c r="OIO119" s="364"/>
      <c r="OIP119" s="364"/>
      <c r="OIQ119" s="364"/>
      <c r="OIR119" s="364"/>
      <c r="OIS119" s="364"/>
      <c r="OIT119" s="364"/>
      <c r="OIU119" s="364"/>
      <c r="OIV119" s="364"/>
      <c r="OIW119" s="364"/>
      <c r="OIX119" s="364"/>
      <c r="OIY119" s="364"/>
      <c r="OIZ119" s="364"/>
      <c r="OJA119" s="364"/>
      <c r="OJB119" s="364"/>
      <c r="OJC119" s="364"/>
      <c r="OJD119" s="364"/>
      <c r="OJE119" s="364"/>
      <c r="OJF119" s="364"/>
      <c r="OJG119" s="364"/>
      <c r="OJH119" s="364"/>
      <c r="OJI119" s="364"/>
      <c r="OJJ119" s="364"/>
      <c r="OJK119" s="364"/>
      <c r="OJL119" s="364"/>
      <c r="OJM119" s="364"/>
      <c r="OJN119" s="364"/>
      <c r="OJO119" s="364"/>
      <c r="OJP119" s="364"/>
      <c r="OJQ119" s="364"/>
      <c r="OJR119" s="364"/>
      <c r="OJS119" s="364"/>
      <c r="OJT119" s="364"/>
      <c r="OJU119" s="364"/>
      <c r="OJV119" s="364"/>
      <c r="OJW119" s="364"/>
      <c r="OJX119" s="364"/>
      <c r="OJY119" s="364"/>
      <c r="OJZ119" s="364"/>
      <c r="OKA119" s="364"/>
      <c r="OKB119" s="364"/>
      <c r="OKC119" s="364"/>
      <c r="OKD119" s="364"/>
      <c r="OKE119" s="364"/>
      <c r="OKF119" s="364"/>
      <c r="OKG119" s="364"/>
      <c r="OKH119" s="364"/>
      <c r="OKI119" s="364"/>
      <c r="OKJ119" s="364"/>
      <c r="OKK119" s="364"/>
      <c r="OKL119" s="364"/>
      <c r="OKM119" s="364"/>
      <c r="OKN119" s="364"/>
      <c r="OKO119" s="364"/>
      <c r="OKP119" s="364"/>
      <c r="OKQ119" s="364"/>
      <c r="OKR119" s="364"/>
      <c r="OKS119" s="364"/>
      <c r="OKT119" s="364"/>
      <c r="OKU119" s="364"/>
      <c r="OKV119" s="364"/>
      <c r="OKW119" s="364"/>
      <c r="OKX119" s="364"/>
      <c r="OKY119" s="364"/>
      <c r="OKZ119" s="364"/>
      <c r="OLA119" s="364"/>
      <c r="OLB119" s="364"/>
      <c r="OLC119" s="364"/>
      <c r="OLD119" s="364"/>
      <c r="OLE119" s="364"/>
      <c r="OLF119" s="364"/>
      <c r="OLG119" s="364"/>
      <c r="OLH119" s="364"/>
      <c r="OLI119" s="364"/>
      <c r="OLJ119" s="364"/>
      <c r="OLK119" s="364"/>
      <c r="OLL119" s="364"/>
      <c r="OLM119" s="364"/>
      <c r="OLN119" s="364"/>
      <c r="OLO119" s="364"/>
      <c r="OLP119" s="364"/>
      <c r="OLQ119" s="364"/>
      <c r="OLR119" s="364"/>
      <c r="OLS119" s="364"/>
      <c r="OLT119" s="364"/>
      <c r="OLU119" s="364"/>
      <c r="OLV119" s="364"/>
      <c r="OLW119" s="364"/>
      <c r="OLX119" s="364"/>
      <c r="OLY119" s="364"/>
      <c r="OLZ119" s="364"/>
      <c r="OMA119" s="364"/>
      <c r="OMB119" s="364"/>
      <c r="OMC119" s="364"/>
      <c r="OMD119" s="364"/>
      <c r="OME119" s="364"/>
      <c r="OMF119" s="364"/>
      <c r="OMG119" s="364"/>
      <c r="OMH119" s="364"/>
      <c r="OMI119" s="364"/>
      <c r="OMJ119" s="364"/>
      <c r="OMK119" s="364"/>
      <c r="OML119" s="364"/>
      <c r="OMM119" s="364"/>
      <c r="OMN119" s="364"/>
      <c r="OMO119" s="364"/>
      <c r="OMP119" s="364"/>
      <c r="OMQ119" s="364"/>
      <c r="OMR119" s="364"/>
      <c r="OMS119" s="364"/>
      <c r="OMT119" s="364"/>
      <c r="OMU119" s="364"/>
      <c r="OMV119" s="364"/>
      <c r="OMW119" s="364"/>
      <c r="OMX119" s="364"/>
      <c r="OMY119" s="364"/>
      <c r="OMZ119" s="364"/>
      <c r="ONA119" s="364"/>
      <c r="ONB119" s="364"/>
      <c r="ONC119" s="364"/>
      <c r="OND119" s="364"/>
      <c r="ONE119" s="364"/>
      <c r="ONF119" s="364"/>
      <c r="ONG119" s="364"/>
      <c r="ONH119" s="364"/>
      <c r="ONI119" s="364"/>
      <c r="ONJ119" s="364"/>
      <c r="ONK119" s="364"/>
      <c r="ONL119" s="364"/>
      <c r="ONM119" s="364"/>
      <c r="ONN119" s="364"/>
      <c r="ONO119" s="364"/>
      <c r="ONP119" s="364"/>
      <c r="ONQ119" s="364"/>
      <c r="ONR119" s="364"/>
      <c r="ONS119" s="364"/>
      <c r="ONT119" s="364"/>
      <c r="ONU119" s="364"/>
      <c r="ONV119" s="364"/>
      <c r="ONW119" s="364"/>
      <c r="ONX119" s="364"/>
      <c r="ONY119" s="364"/>
      <c r="ONZ119" s="364"/>
      <c r="OOA119" s="364"/>
      <c r="OOB119" s="364"/>
      <c r="OOC119" s="364"/>
      <c r="OOD119" s="364"/>
      <c r="OOE119" s="364"/>
      <c r="OOF119" s="364"/>
      <c r="OOG119" s="364"/>
      <c r="OOH119" s="364"/>
      <c r="OOI119" s="364"/>
      <c r="OOJ119" s="364"/>
      <c r="OOK119" s="364"/>
      <c r="OOL119" s="364"/>
      <c r="OOM119" s="364"/>
      <c r="OON119" s="364"/>
      <c r="OOO119" s="364"/>
      <c r="OOP119" s="364"/>
      <c r="OOQ119" s="364"/>
      <c r="OOR119" s="364"/>
      <c r="OOS119" s="364"/>
      <c r="OOT119" s="364"/>
      <c r="OOU119" s="364"/>
      <c r="OOV119" s="364"/>
      <c r="OOW119" s="364"/>
      <c r="OOX119" s="364"/>
      <c r="OOY119" s="364"/>
      <c r="OOZ119" s="364"/>
      <c r="OPA119" s="364"/>
      <c r="OPB119" s="364"/>
      <c r="OPC119" s="364"/>
      <c r="OPD119" s="364"/>
      <c r="OPE119" s="364"/>
      <c r="OPF119" s="364"/>
      <c r="OPG119" s="364"/>
      <c r="OPH119" s="364"/>
      <c r="OPI119" s="364"/>
      <c r="OPJ119" s="364"/>
      <c r="OPK119" s="364"/>
      <c r="OPL119" s="364"/>
      <c r="OPM119" s="364"/>
      <c r="OPN119" s="364"/>
      <c r="OPO119" s="364"/>
      <c r="OPP119" s="364"/>
      <c r="OPQ119" s="364"/>
      <c r="OPR119" s="364"/>
      <c r="OPS119" s="364"/>
      <c r="OPT119" s="364"/>
      <c r="OPU119" s="364"/>
      <c r="OPV119" s="364"/>
      <c r="OPW119" s="364"/>
      <c r="OPX119" s="364"/>
      <c r="OPY119" s="364"/>
      <c r="OPZ119" s="364"/>
      <c r="OQA119" s="364"/>
      <c r="OQB119" s="364"/>
      <c r="OQC119" s="364"/>
      <c r="OQD119" s="364"/>
      <c r="OQE119" s="364"/>
      <c r="OQF119" s="364"/>
      <c r="OQG119" s="364"/>
      <c r="OQH119" s="364"/>
      <c r="OQI119" s="364"/>
      <c r="OQJ119" s="364"/>
      <c r="OQK119" s="364"/>
      <c r="OQL119" s="364"/>
      <c r="OQM119" s="364"/>
      <c r="OQN119" s="364"/>
      <c r="OQO119" s="364"/>
      <c r="OQP119" s="364"/>
      <c r="OQQ119" s="364"/>
      <c r="OQR119" s="364"/>
      <c r="OQS119" s="364"/>
      <c r="OQT119" s="364"/>
      <c r="OQU119" s="364"/>
      <c r="OQV119" s="364"/>
      <c r="OQW119" s="364"/>
      <c r="OQX119" s="364"/>
      <c r="OQY119" s="364"/>
      <c r="OQZ119" s="364"/>
      <c r="ORA119" s="364"/>
      <c r="ORB119" s="364"/>
      <c r="ORC119" s="364"/>
      <c r="ORD119" s="364"/>
      <c r="ORE119" s="364"/>
      <c r="ORF119" s="364"/>
      <c r="ORG119" s="364"/>
      <c r="ORH119" s="364"/>
      <c r="ORI119" s="364"/>
      <c r="ORJ119" s="364"/>
      <c r="ORK119" s="364"/>
      <c r="ORL119" s="364"/>
      <c r="ORM119" s="364"/>
      <c r="ORN119" s="364"/>
      <c r="ORO119" s="364"/>
      <c r="ORP119" s="364"/>
      <c r="ORQ119" s="364"/>
      <c r="ORR119" s="364"/>
      <c r="ORS119" s="364"/>
      <c r="ORT119" s="364"/>
      <c r="ORU119" s="364"/>
      <c r="ORV119" s="364"/>
      <c r="ORW119" s="364"/>
      <c r="ORX119" s="364"/>
      <c r="ORY119" s="364"/>
      <c r="ORZ119" s="364"/>
      <c r="OSA119" s="364"/>
      <c r="OSB119" s="364"/>
      <c r="OSC119" s="364"/>
      <c r="OSD119" s="364"/>
      <c r="OSE119" s="364"/>
      <c r="OSF119" s="364"/>
      <c r="OSG119" s="364"/>
      <c r="OSH119" s="364"/>
      <c r="OSI119" s="364"/>
      <c r="OSJ119" s="364"/>
      <c r="OSK119" s="364"/>
      <c r="OSL119" s="364"/>
      <c r="OSM119" s="364"/>
      <c r="OSN119" s="364"/>
      <c r="OSO119" s="364"/>
      <c r="OSP119" s="364"/>
      <c r="OSQ119" s="364"/>
      <c r="OSR119" s="364"/>
      <c r="OSS119" s="364"/>
      <c r="OST119" s="364"/>
      <c r="OSU119" s="364"/>
      <c r="OSV119" s="364"/>
      <c r="OSW119" s="364"/>
      <c r="OSX119" s="364"/>
      <c r="OSY119" s="364"/>
      <c r="OSZ119" s="364"/>
      <c r="OTA119" s="364"/>
      <c r="OTB119" s="364"/>
      <c r="OTC119" s="364"/>
      <c r="OTD119" s="364"/>
      <c r="OTE119" s="364"/>
      <c r="OTF119" s="364"/>
      <c r="OTG119" s="364"/>
      <c r="OTH119" s="364"/>
      <c r="OTI119" s="364"/>
      <c r="OTJ119" s="364"/>
      <c r="OTK119" s="364"/>
      <c r="OTL119" s="364"/>
      <c r="OTM119" s="364"/>
      <c r="OTN119" s="364"/>
      <c r="OTO119" s="364"/>
      <c r="OTP119" s="364"/>
      <c r="OTQ119" s="364"/>
      <c r="OTR119" s="364"/>
      <c r="OTS119" s="364"/>
      <c r="OTT119" s="364"/>
      <c r="OTU119" s="364"/>
      <c r="OTV119" s="364"/>
      <c r="OTW119" s="364"/>
      <c r="OTX119" s="364"/>
      <c r="OTY119" s="364"/>
      <c r="OTZ119" s="364"/>
      <c r="OUA119" s="364"/>
      <c r="OUB119" s="364"/>
      <c r="OUC119" s="364"/>
      <c r="OUD119" s="364"/>
      <c r="OUE119" s="364"/>
      <c r="OUF119" s="364"/>
      <c r="OUG119" s="364"/>
      <c r="OUH119" s="364"/>
      <c r="OUI119" s="364"/>
      <c r="OUJ119" s="364"/>
      <c r="OUK119" s="364"/>
      <c r="OUL119" s="364"/>
      <c r="OUM119" s="364"/>
      <c r="OUN119" s="364"/>
      <c r="OUO119" s="364"/>
      <c r="OUP119" s="364"/>
      <c r="OUQ119" s="364"/>
      <c r="OUR119" s="364"/>
      <c r="OUS119" s="364"/>
      <c r="OUT119" s="364"/>
      <c r="OUU119" s="364"/>
      <c r="OUV119" s="364"/>
      <c r="OUW119" s="364"/>
      <c r="OUX119" s="364"/>
      <c r="OUY119" s="364"/>
      <c r="OUZ119" s="364"/>
      <c r="OVA119" s="364"/>
      <c r="OVB119" s="364"/>
      <c r="OVC119" s="364"/>
      <c r="OVD119" s="364"/>
      <c r="OVE119" s="364"/>
      <c r="OVF119" s="364"/>
      <c r="OVG119" s="364"/>
      <c r="OVH119" s="364"/>
      <c r="OVI119" s="364"/>
      <c r="OVJ119" s="364"/>
      <c r="OVK119" s="364"/>
      <c r="OVL119" s="364"/>
      <c r="OVM119" s="364"/>
      <c r="OVN119" s="364"/>
      <c r="OVO119" s="364"/>
      <c r="OVP119" s="364"/>
      <c r="OVQ119" s="364"/>
      <c r="OVR119" s="364"/>
      <c r="OVS119" s="364"/>
      <c r="OVT119" s="364"/>
      <c r="OVU119" s="364"/>
      <c r="OVV119" s="364"/>
      <c r="OVW119" s="364"/>
      <c r="OVX119" s="364"/>
      <c r="OVY119" s="364"/>
      <c r="OVZ119" s="364"/>
      <c r="OWA119" s="364"/>
      <c r="OWB119" s="364"/>
      <c r="OWC119" s="364"/>
      <c r="OWD119" s="364"/>
      <c r="OWE119" s="364"/>
      <c r="OWF119" s="364"/>
      <c r="OWG119" s="364"/>
      <c r="OWH119" s="364"/>
      <c r="OWI119" s="364"/>
      <c r="OWJ119" s="364"/>
      <c r="OWK119" s="364"/>
      <c r="OWL119" s="364"/>
      <c r="OWM119" s="364"/>
      <c r="OWN119" s="364"/>
      <c r="OWO119" s="364"/>
      <c r="OWP119" s="364"/>
      <c r="OWQ119" s="364"/>
      <c r="OWR119" s="364"/>
      <c r="OWS119" s="364"/>
      <c r="OWT119" s="364"/>
      <c r="OWU119" s="364"/>
      <c r="OWV119" s="364"/>
      <c r="OWW119" s="364"/>
      <c r="OWX119" s="364"/>
      <c r="OWY119" s="364"/>
      <c r="OWZ119" s="364"/>
      <c r="OXA119" s="364"/>
      <c r="OXB119" s="364"/>
      <c r="OXC119" s="364"/>
      <c r="OXD119" s="364"/>
      <c r="OXE119" s="364"/>
      <c r="OXF119" s="364"/>
      <c r="OXG119" s="364"/>
      <c r="OXH119" s="364"/>
      <c r="OXI119" s="364"/>
      <c r="OXJ119" s="364"/>
      <c r="OXK119" s="364"/>
      <c r="OXL119" s="364"/>
      <c r="OXM119" s="364"/>
      <c r="OXN119" s="364"/>
      <c r="OXO119" s="364"/>
      <c r="OXP119" s="364"/>
      <c r="OXQ119" s="364"/>
      <c r="OXR119" s="364"/>
      <c r="OXS119" s="364"/>
      <c r="OXT119" s="364"/>
      <c r="OXU119" s="364"/>
      <c r="OXV119" s="364"/>
      <c r="OXW119" s="364"/>
      <c r="OXX119" s="364"/>
      <c r="OXY119" s="364"/>
      <c r="OXZ119" s="364"/>
      <c r="OYA119" s="364"/>
      <c r="OYB119" s="364"/>
      <c r="OYC119" s="364"/>
      <c r="OYD119" s="364"/>
      <c r="OYE119" s="364"/>
      <c r="OYF119" s="364"/>
      <c r="OYG119" s="364"/>
      <c r="OYH119" s="364"/>
      <c r="OYI119" s="364"/>
      <c r="OYJ119" s="364"/>
      <c r="OYK119" s="364"/>
      <c r="OYL119" s="364"/>
      <c r="OYM119" s="364"/>
      <c r="OYN119" s="364"/>
      <c r="OYO119" s="364"/>
      <c r="OYP119" s="364"/>
      <c r="OYQ119" s="364"/>
      <c r="OYR119" s="364"/>
      <c r="OYS119" s="364"/>
      <c r="OYT119" s="364"/>
      <c r="OYU119" s="364"/>
      <c r="OYV119" s="364"/>
      <c r="OYW119" s="364"/>
      <c r="OYX119" s="364"/>
      <c r="OYY119" s="364"/>
      <c r="OYZ119" s="364"/>
      <c r="OZA119" s="364"/>
      <c r="OZB119" s="364"/>
      <c r="OZC119" s="364"/>
      <c r="OZD119" s="364"/>
      <c r="OZE119" s="364"/>
      <c r="OZF119" s="364"/>
      <c r="OZG119" s="364"/>
      <c r="OZH119" s="364"/>
      <c r="OZI119" s="364"/>
      <c r="OZJ119" s="364"/>
      <c r="OZK119" s="364"/>
      <c r="OZL119" s="364"/>
      <c r="OZM119" s="364"/>
      <c r="OZN119" s="364"/>
      <c r="OZO119" s="364"/>
      <c r="OZP119" s="364"/>
      <c r="OZQ119" s="364"/>
      <c r="OZR119" s="364"/>
      <c r="OZS119" s="364"/>
      <c r="OZT119" s="364"/>
      <c r="OZU119" s="364"/>
      <c r="OZV119" s="364"/>
      <c r="OZW119" s="364"/>
      <c r="OZX119" s="364"/>
      <c r="OZY119" s="364"/>
      <c r="OZZ119" s="364"/>
      <c r="PAA119" s="364"/>
      <c r="PAB119" s="364"/>
      <c r="PAC119" s="364"/>
      <c r="PAD119" s="364"/>
      <c r="PAE119" s="364"/>
      <c r="PAF119" s="364"/>
      <c r="PAG119" s="364"/>
      <c r="PAH119" s="364"/>
      <c r="PAI119" s="364"/>
      <c r="PAJ119" s="364"/>
      <c r="PAK119" s="364"/>
      <c r="PAL119" s="364"/>
      <c r="PAM119" s="364"/>
      <c r="PAN119" s="364"/>
      <c r="PAO119" s="364"/>
      <c r="PAP119" s="364"/>
      <c r="PAQ119" s="364"/>
      <c r="PAR119" s="364"/>
      <c r="PAS119" s="364"/>
      <c r="PAT119" s="364"/>
      <c r="PAU119" s="364"/>
      <c r="PAV119" s="364"/>
      <c r="PAW119" s="364"/>
      <c r="PAX119" s="364"/>
      <c r="PAY119" s="364"/>
      <c r="PAZ119" s="364"/>
      <c r="PBA119" s="364"/>
      <c r="PBB119" s="364"/>
      <c r="PBC119" s="364"/>
      <c r="PBD119" s="364"/>
      <c r="PBE119" s="364"/>
      <c r="PBF119" s="364"/>
      <c r="PBG119" s="364"/>
      <c r="PBH119" s="364"/>
      <c r="PBI119" s="364"/>
      <c r="PBJ119" s="364"/>
      <c r="PBK119" s="364"/>
      <c r="PBL119" s="364"/>
      <c r="PBM119" s="364"/>
      <c r="PBN119" s="364"/>
      <c r="PBO119" s="364"/>
      <c r="PBP119" s="364"/>
      <c r="PBQ119" s="364"/>
      <c r="PBR119" s="364"/>
      <c r="PBS119" s="364"/>
      <c r="PBT119" s="364"/>
      <c r="PBU119" s="364"/>
      <c r="PBV119" s="364"/>
      <c r="PBW119" s="364"/>
      <c r="PBX119" s="364"/>
      <c r="PBY119" s="364"/>
      <c r="PBZ119" s="364"/>
      <c r="PCA119" s="364"/>
      <c r="PCB119" s="364"/>
      <c r="PCC119" s="364"/>
      <c r="PCD119" s="364"/>
      <c r="PCE119" s="364"/>
      <c r="PCF119" s="364"/>
      <c r="PCG119" s="364"/>
      <c r="PCH119" s="364"/>
      <c r="PCI119" s="364"/>
      <c r="PCJ119" s="364"/>
      <c r="PCK119" s="364"/>
      <c r="PCL119" s="364"/>
      <c r="PCM119" s="364"/>
      <c r="PCN119" s="364"/>
      <c r="PCO119" s="364"/>
      <c r="PCP119" s="364"/>
      <c r="PCQ119" s="364"/>
      <c r="PCR119" s="364"/>
      <c r="PCS119" s="364"/>
      <c r="PCT119" s="364"/>
      <c r="PCU119" s="364"/>
      <c r="PCV119" s="364"/>
      <c r="PCW119" s="364"/>
      <c r="PCX119" s="364"/>
      <c r="PCY119" s="364"/>
      <c r="PCZ119" s="364"/>
      <c r="PDA119" s="364"/>
      <c r="PDB119" s="364"/>
      <c r="PDC119" s="364"/>
      <c r="PDD119" s="364"/>
      <c r="PDE119" s="364"/>
      <c r="PDF119" s="364"/>
      <c r="PDG119" s="364"/>
      <c r="PDH119" s="364"/>
      <c r="PDI119" s="364"/>
      <c r="PDJ119" s="364"/>
      <c r="PDK119" s="364"/>
      <c r="PDL119" s="364"/>
      <c r="PDM119" s="364"/>
      <c r="PDN119" s="364"/>
      <c r="PDO119" s="364"/>
      <c r="PDP119" s="364"/>
      <c r="PDQ119" s="364"/>
      <c r="PDR119" s="364"/>
      <c r="PDS119" s="364"/>
      <c r="PDT119" s="364"/>
      <c r="PDU119" s="364"/>
      <c r="PDV119" s="364"/>
      <c r="PDW119" s="364"/>
      <c r="PDX119" s="364"/>
      <c r="PDY119" s="364"/>
      <c r="PDZ119" s="364"/>
      <c r="PEA119" s="364"/>
      <c r="PEB119" s="364"/>
      <c r="PEC119" s="364"/>
      <c r="PED119" s="364"/>
      <c r="PEE119" s="364"/>
      <c r="PEF119" s="364"/>
      <c r="PEG119" s="364"/>
      <c r="PEH119" s="364"/>
      <c r="PEI119" s="364"/>
      <c r="PEJ119" s="364"/>
      <c r="PEK119" s="364"/>
      <c r="PEL119" s="364"/>
      <c r="PEM119" s="364"/>
      <c r="PEN119" s="364"/>
      <c r="PEO119" s="364"/>
      <c r="PEP119" s="364"/>
      <c r="PEQ119" s="364"/>
      <c r="PER119" s="364"/>
      <c r="PES119" s="364"/>
      <c r="PET119" s="364"/>
      <c r="PEU119" s="364"/>
      <c r="PEV119" s="364"/>
      <c r="PEW119" s="364"/>
      <c r="PEX119" s="364"/>
      <c r="PEY119" s="364"/>
      <c r="PEZ119" s="364"/>
      <c r="PFA119" s="364"/>
      <c r="PFB119" s="364"/>
      <c r="PFC119" s="364"/>
      <c r="PFD119" s="364"/>
      <c r="PFE119" s="364"/>
      <c r="PFF119" s="364"/>
      <c r="PFG119" s="364"/>
      <c r="PFH119" s="364"/>
      <c r="PFI119" s="364"/>
      <c r="PFJ119" s="364"/>
      <c r="PFK119" s="364"/>
      <c r="PFL119" s="364"/>
      <c r="PFM119" s="364"/>
      <c r="PFN119" s="364"/>
      <c r="PFO119" s="364"/>
      <c r="PFP119" s="364"/>
      <c r="PFQ119" s="364"/>
      <c r="PFR119" s="364"/>
      <c r="PFS119" s="364"/>
      <c r="PFT119" s="364"/>
      <c r="PFU119" s="364"/>
      <c r="PFV119" s="364"/>
      <c r="PFW119" s="364"/>
      <c r="PFX119" s="364"/>
      <c r="PFY119" s="364"/>
      <c r="PFZ119" s="364"/>
      <c r="PGA119" s="364"/>
      <c r="PGB119" s="364"/>
      <c r="PGC119" s="364"/>
      <c r="PGD119" s="364"/>
      <c r="PGE119" s="364"/>
      <c r="PGF119" s="364"/>
      <c r="PGG119" s="364"/>
      <c r="PGH119" s="364"/>
      <c r="PGI119" s="364"/>
      <c r="PGJ119" s="364"/>
      <c r="PGK119" s="364"/>
      <c r="PGL119" s="364"/>
      <c r="PGM119" s="364"/>
      <c r="PGN119" s="364"/>
      <c r="PGO119" s="364"/>
      <c r="PGP119" s="364"/>
      <c r="PGQ119" s="364"/>
      <c r="PGR119" s="364"/>
      <c r="PGS119" s="364"/>
      <c r="PGT119" s="364"/>
      <c r="PGU119" s="364"/>
      <c r="PGV119" s="364"/>
      <c r="PGW119" s="364"/>
      <c r="PGX119" s="364"/>
      <c r="PGY119" s="364"/>
      <c r="PGZ119" s="364"/>
      <c r="PHA119" s="364"/>
      <c r="PHB119" s="364"/>
      <c r="PHC119" s="364"/>
      <c r="PHD119" s="364"/>
      <c r="PHE119" s="364"/>
      <c r="PHF119" s="364"/>
      <c r="PHG119" s="364"/>
      <c r="PHH119" s="364"/>
      <c r="PHI119" s="364"/>
      <c r="PHJ119" s="364"/>
      <c r="PHK119" s="364"/>
      <c r="PHL119" s="364"/>
      <c r="PHM119" s="364"/>
      <c r="PHN119" s="364"/>
      <c r="PHO119" s="364"/>
      <c r="PHP119" s="364"/>
      <c r="PHQ119" s="364"/>
      <c r="PHR119" s="364"/>
      <c r="PHS119" s="364"/>
      <c r="PHT119" s="364"/>
      <c r="PHU119" s="364"/>
      <c r="PHV119" s="364"/>
      <c r="PHW119" s="364"/>
      <c r="PHX119" s="364"/>
      <c r="PHY119" s="364"/>
      <c r="PHZ119" s="364"/>
      <c r="PIA119" s="364"/>
      <c r="PIB119" s="364"/>
      <c r="PIC119" s="364"/>
      <c r="PID119" s="364"/>
      <c r="PIE119" s="364"/>
      <c r="PIF119" s="364"/>
      <c r="PIG119" s="364"/>
      <c r="PIH119" s="364"/>
      <c r="PII119" s="364"/>
      <c r="PIJ119" s="364"/>
      <c r="PIK119" s="364"/>
      <c r="PIL119" s="364"/>
      <c r="PIM119" s="364"/>
      <c r="PIN119" s="364"/>
      <c r="PIO119" s="364"/>
      <c r="PIP119" s="364"/>
      <c r="PIQ119" s="364"/>
      <c r="PIR119" s="364"/>
      <c r="PIS119" s="364"/>
      <c r="PIT119" s="364"/>
      <c r="PIU119" s="364"/>
      <c r="PIV119" s="364"/>
      <c r="PIW119" s="364"/>
      <c r="PIX119" s="364"/>
      <c r="PIY119" s="364"/>
      <c r="PIZ119" s="364"/>
      <c r="PJA119" s="364"/>
      <c r="PJB119" s="364"/>
      <c r="PJC119" s="364"/>
      <c r="PJD119" s="364"/>
      <c r="PJE119" s="364"/>
      <c r="PJF119" s="364"/>
      <c r="PJG119" s="364"/>
      <c r="PJH119" s="364"/>
      <c r="PJI119" s="364"/>
      <c r="PJJ119" s="364"/>
      <c r="PJK119" s="364"/>
      <c r="PJL119" s="364"/>
      <c r="PJM119" s="364"/>
      <c r="PJN119" s="364"/>
      <c r="PJO119" s="364"/>
      <c r="PJP119" s="364"/>
      <c r="PJQ119" s="364"/>
      <c r="PJR119" s="364"/>
      <c r="PJS119" s="364"/>
      <c r="PJT119" s="364"/>
      <c r="PJU119" s="364"/>
      <c r="PJV119" s="364"/>
      <c r="PJW119" s="364"/>
      <c r="PJX119" s="364"/>
      <c r="PJY119" s="364"/>
      <c r="PJZ119" s="364"/>
      <c r="PKA119" s="364"/>
      <c r="PKB119" s="364"/>
      <c r="PKC119" s="364"/>
      <c r="PKD119" s="364"/>
      <c r="PKE119" s="364"/>
      <c r="PKF119" s="364"/>
      <c r="PKG119" s="364"/>
      <c r="PKH119" s="364"/>
      <c r="PKI119" s="364"/>
      <c r="PKJ119" s="364"/>
      <c r="PKK119" s="364"/>
      <c r="PKL119" s="364"/>
      <c r="PKM119" s="364"/>
      <c r="PKN119" s="364"/>
      <c r="PKO119" s="364"/>
      <c r="PKP119" s="364"/>
      <c r="PKQ119" s="364"/>
      <c r="PKR119" s="364"/>
      <c r="PKS119" s="364"/>
      <c r="PKT119" s="364"/>
      <c r="PKU119" s="364"/>
      <c r="PKV119" s="364"/>
      <c r="PKW119" s="364"/>
      <c r="PKX119" s="364"/>
      <c r="PKY119" s="364"/>
      <c r="PKZ119" s="364"/>
      <c r="PLA119" s="364"/>
      <c r="PLB119" s="364"/>
      <c r="PLC119" s="364"/>
      <c r="PLD119" s="364"/>
      <c r="PLE119" s="364"/>
      <c r="PLF119" s="364"/>
      <c r="PLG119" s="364"/>
      <c r="PLH119" s="364"/>
      <c r="PLI119" s="364"/>
      <c r="PLJ119" s="364"/>
      <c r="PLK119" s="364"/>
      <c r="PLL119" s="364"/>
      <c r="PLM119" s="364"/>
      <c r="PLN119" s="364"/>
      <c r="PLO119" s="364"/>
      <c r="PLP119" s="364"/>
      <c r="PLQ119" s="364"/>
      <c r="PLR119" s="364"/>
      <c r="PLS119" s="364"/>
      <c r="PLT119" s="364"/>
      <c r="PLU119" s="364"/>
      <c r="PLV119" s="364"/>
      <c r="PLW119" s="364"/>
      <c r="PLX119" s="364"/>
      <c r="PLY119" s="364"/>
      <c r="PLZ119" s="364"/>
      <c r="PMA119" s="364"/>
      <c r="PMB119" s="364"/>
      <c r="PMC119" s="364"/>
      <c r="PMD119" s="364"/>
      <c r="PME119" s="364"/>
      <c r="PMF119" s="364"/>
      <c r="PMG119" s="364"/>
      <c r="PMH119" s="364"/>
      <c r="PMI119" s="364"/>
      <c r="PMJ119" s="364"/>
      <c r="PMK119" s="364"/>
      <c r="PML119" s="364"/>
      <c r="PMM119" s="364"/>
      <c r="PMN119" s="364"/>
      <c r="PMO119" s="364"/>
      <c r="PMP119" s="364"/>
      <c r="PMQ119" s="364"/>
      <c r="PMR119" s="364"/>
      <c r="PMS119" s="364"/>
      <c r="PMT119" s="364"/>
      <c r="PMU119" s="364"/>
      <c r="PMV119" s="364"/>
      <c r="PMW119" s="364"/>
      <c r="PMX119" s="364"/>
      <c r="PMY119" s="364"/>
      <c r="PMZ119" s="364"/>
      <c r="PNA119" s="364"/>
      <c r="PNB119" s="364"/>
      <c r="PNC119" s="364"/>
      <c r="PND119" s="364"/>
      <c r="PNE119" s="364"/>
      <c r="PNF119" s="364"/>
      <c r="PNG119" s="364"/>
      <c r="PNH119" s="364"/>
      <c r="PNI119" s="364"/>
      <c r="PNJ119" s="364"/>
      <c r="PNK119" s="364"/>
      <c r="PNL119" s="364"/>
      <c r="PNM119" s="364"/>
      <c r="PNN119" s="364"/>
      <c r="PNO119" s="364"/>
      <c r="PNP119" s="364"/>
      <c r="PNQ119" s="364"/>
      <c r="PNR119" s="364"/>
      <c r="PNS119" s="364"/>
      <c r="PNT119" s="364"/>
      <c r="PNU119" s="364"/>
      <c r="PNV119" s="364"/>
      <c r="PNW119" s="364"/>
      <c r="PNX119" s="364"/>
      <c r="PNY119" s="364"/>
      <c r="PNZ119" s="364"/>
      <c r="POA119" s="364"/>
      <c r="POB119" s="364"/>
      <c r="POC119" s="364"/>
      <c r="POD119" s="364"/>
      <c r="POE119" s="364"/>
      <c r="POF119" s="364"/>
      <c r="POG119" s="364"/>
      <c r="POH119" s="364"/>
      <c r="POI119" s="364"/>
      <c r="POJ119" s="364"/>
      <c r="POK119" s="364"/>
      <c r="POL119" s="364"/>
      <c r="POM119" s="364"/>
      <c r="PON119" s="364"/>
      <c r="POO119" s="364"/>
      <c r="POP119" s="364"/>
      <c r="POQ119" s="364"/>
      <c r="POR119" s="364"/>
      <c r="POS119" s="364"/>
      <c r="POT119" s="364"/>
      <c r="POU119" s="364"/>
      <c r="POV119" s="364"/>
      <c r="POW119" s="364"/>
      <c r="POX119" s="364"/>
      <c r="POY119" s="364"/>
      <c r="POZ119" s="364"/>
      <c r="PPA119" s="364"/>
      <c r="PPB119" s="364"/>
      <c r="PPC119" s="364"/>
      <c r="PPD119" s="364"/>
      <c r="PPE119" s="364"/>
      <c r="PPF119" s="364"/>
      <c r="PPG119" s="364"/>
      <c r="PPH119" s="364"/>
      <c r="PPI119" s="364"/>
      <c r="PPJ119" s="364"/>
      <c r="PPK119" s="364"/>
      <c r="PPL119" s="364"/>
      <c r="PPM119" s="364"/>
      <c r="PPN119" s="364"/>
      <c r="PPO119" s="364"/>
      <c r="PPP119" s="364"/>
      <c r="PPQ119" s="364"/>
      <c r="PPR119" s="364"/>
      <c r="PPS119" s="364"/>
      <c r="PPT119" s="364"/>
      <c r="PPU119" s="364"/>
      <c r="PPV119" s="364"/>
      <c r="PPW119" s="364"/>
      <c r="PPX119" s="364"/>
      <c r="PPY119" s="364"/>
      <c r="PPZ119" s="364"/>
      <c r="PQA119" s="364"/>
      <c r="PQB119" s="364"/>
      <c r="PQC119" s="364"/>
      <c r="PQD119" s="364"/>
      <c r="PQE119" s="364"/>
      <c r="PQF119" s="364"/>
      <c r="PQG119" s="364"/>
      <c r="PQH119" s="364"/>
      <c r="PQI119" s="364"/>
      <c r="PQJ119" s="364"/>
      <c r="PQK119" s="364"/>
      <c r="PQL119" s="364"/>
      <c r="PQM119" s="364"/>
      <c r="PQN119" s="364"/>
      <c r="PQO119" s="364"/>
      <c r="PQP119" s="364"/>
      <c r="PQQ119" s="364"/>
      <c r="PQR119" s="364"/>
      <c r="PQS119" s="364"/>
      <c r="PQT119" s="364"/>
      <c r="PQU119" s="364"/>
      <c r="PQV119" s="364"/>
      <c r="PQW119" s="364"/>
      <c r="PQX119" s="364"/>
      <c r="PQY119" s="364"/>
      <c r="PQZ119" s="364"/>
      <c r="PRA119" s="364"/>
      <c r="PRB119" s="364"/>
      <c r="PRC119" s="364"/>
      <c r="PRD119" s="364"/>
      <c r="PRE119" s="364"/>
      <c r="PRF119" s="364"/>
      <c r="PRG119" s="364"/>
      <c r="PRH119" s="364"/>
      <c r="PRI119" s="364"/>
      <c r="PRJ119" s="364"/>
      <c r="PRK119" s="364"/>
      <c r="PRL119" s="364"/>
      <c r="PRM119" s="364"/>
      <c r="PRN119" s="364"/>
      <c r="PRO119" s="364"/>
      <c r="PRP119" s="364"/>
      <c r="PRQ119" s="364"/>
      <c r="PRR119" s="364"/>
      <c r="PRS119" s="364"/>
      <c r="PRT119" s="364"/>
      <c r="PRU119" s="364"/>
      <c r="PRV119" s="364"/>
      <c r="PRW119" s="364"/>
      <c r="PRX119" s="364"/>
      <c r="PRY119" s="364"/>
      <c r="PRZ119" s="364"/>
      <c r="PSA119" s="364"/>
      <c r="PSB119" s="364"/>
      <c r="PSC119" s="364"/>
      <c r="PSD119" s="364"/>
      <c r="PSE119" s="364"/>
      <c r="PSF119" s="364"/>
      <c r="PSG119" s="364"/>
      <c r="PSH119" s="364"/>
      <c r="PSI119" s="364"/>
      <c r="PSJ119" s="364"/>
      <c r="PSK119" s="364"/>
      <c r="PSL119" s="364"/>
      <c r="PSM119" s="364"/>
      <c r="PSN119" s="364"/>
      <c r="PSO119" s="364"/>
      <c r="PSP119" s="364"/>
      <c r="PSQ119" s="364"/>
      <c r="PSR119" s="364"/>
      <c r="PSS119" s="364"/>
      <c r="PST119" s="364"/>
      <c r="PSU119" s="364"/>
      <c r="PSV119" s="364"/>
      <c r="PSW119" s="364"/>
      <c r="PSX119" s="364"/>
      <c r="PSY119" s="364"/>
      <c r="PSZ119" s="364"/>
      <c r="PTA119" s="364"/>
      <c r="PTB119" s="364"/>
      <c r="PTC119" s="364"/>
      <c r="PTD119" s="364"/>
      <c r="PTE119" s="364"/>
      <c r="PTF119" s="364"/>
      <c r="PTG119" s="364"/>
      <c r="PTH119" s="364"/>
      <c r="PTI119" s="364"/>
      <c r="PTJ119" s="364"/>
      <c r="PTK119" s="364"/>
      <c r="PTL119" s="364"/>
      <c r="PTM119" s="364"/>
      <c r="PTN119" s="364"/>
      <c r="PTO119" s="364"/>
      <c r="PTP119" s="364"/>
      <c r="PTQ119" s="364"/>
      <c r="PTR119" s="364"/>
      <c r="PTS119" s="364"/>
      <c r="PTT119" s="364"/>
      <c r="PTU119" s="364"/>
      <c r="PTV119" s="364"/>
      <c r="PTW119" s="364"/>
      <c r="PTX119" s="364"/>
      <c r="PTY119" s="364"/>
      <c r="PTZ119" s="364"/>
      <c r="PUA119" s="364"/>
      <c r="PUB119" s="364"/>
      <c r="PUC119" s="364"/>
      <c r="PUD119" s="364"/>
      <c r="PUE119" s="364"/>
      <c r="PUF119" s="364"/>
      <c r="PUG119" s="364"/>
      <c r="PUH119" s="364"/>
      <c r="PUI119" s="364"/>
      <c r="PUJ119" s="364"/>
      <c r="PUK119" s="364"/>
      <c r="PUL119" s="364"/>
      <c r="PUM119" s="364"/>
      <c r="PUN119" s="364"/>
      <c r="PUO119" s="364"/>
      <c r="PUP119" s="364"/>
      <c r="PUQ119" s="364"/>
      <c r="PUR119" s="364"/>
      <c r="PUS119" s="364"/>
      <c r="PUT119" s="364"/>
      <c r="PUU119" s="364"/>
      <c r="PUV119" s="364"/>
      <c r="PUW119" s="364"/>
      <c r="PUX119" s="364"/>
      <c r="PUY119" s="364"/>
      <c r="PUZ119" s="364"/>
      <c r="PVA119" s="364"/>
      <c r="PVB119" s="364"/>
      <c r="PVC119" s="364"/>
      <c r="PVD119" s="364"/>
      <c r="PVE119" s="364"/>
      <c r="PVF119" s="364"/>
      <c r="PVG119" s="364"/>
      <c r="PVH119" s="364"/>
      <c r="PVI119" s="364"/>
      <c r="PVJ119" s="364"/>
      <c r="PVK119" s="364"/>
      <c r="PVL119" s="364"/>
      <c r="PVM119" s="364"/>
      <c r="PVN119" s="364"/>
      <c r="PVO119" s="364"/>
      <c r="PVP119" s="364"/>
      <c r="PVQ119" s="364"/>
      <c r="PVR119" s="364"/>
      <c r="PVS119" s="364"/>
      <c r="PVT119" s="364"/>
      <c r="PVU119" s="364"/>
      <c r="PVV119" s="364"/>
      <c r="PVW119" s="364"/>
      <c r="PVX119" s="364"/>
      <c r="PVY119" s="364"/>
      <c r="PVZ119" s="364"/>
      <c r="PWA119" s="364"/>
      <c r="PWB119" s="364"/>
      <c r="PWC119" s="364"/>
      <c r="PWD119" s="364"/>
      <c r="PWE119" s="364"/>
      <c r="PWF119" s="364"/>
      <c r="PWG119" s="364"/>
      <c r="PWH119" s="364"/>
      <c r="PWI119" s="364"/>
      <c r="PWJ119" s="364"/>
      <c r="PWK119" s="364"/>
      <c r="PWL119" s="364"/>
      <c r="PWM119" s="364"/>
      <c r="PWN119" s="364"/>
      <c r="PWO119" s="364"/>
      <c r="PWP119" s="364"/>
      <c r="PWQ119" s="364"/>
      <c r="PWR119" s="364"/>
      <c r="PWS119" s="364"/>
      <c r="PWT119" s="364"/>
      <c r="PWU119" s="364"/>
      <c r="PWV119" s="364"/>
      <c r="PWW119" s="364"/>
      <c r="PWX119" s="364"/>
      <c r="PWY119" s="364"/>
      <c r="PWZ119" s="364"/>
      <c r="PXA119" s="364"/>
      <c r="PXB119" s="364"/>
      <c r="PXC119" s="364"/>
      <c r="PXD119" s="364"/>
      <c r="PXE119" s="364"/>
      <c r="PXF119" s="364"/>
      <c r="PXG119" s="364"/>
      <c r="PXH119" s="364"/>
      <c r="PXI119" s="364"/>
      <c r="PXJ119" s="364"/>
      <c r="PXK119" s="364"/>
      <c r="PXL119" s="364"/>
      <c r="PXM119" s="364"/>
      <c r="PXN119" s="364"/>
      <c r="PXO119" s="364"/>
      <c r="PXP119" s="364"/>
      <c r="PXQ119" s="364"/>
      <c r="PXR119" s="364"/>
      <c r="PXS119" s="364"/>
      <c r="PXT119" s="364"/>
      <c r="PXU119" s="364"/>
      <c r="PXV119" s="364"/>
      <c r="PXW119" s="364"/>
      <c r="PXX119" s="364"/>
      <c r="PXY119" s="364"/>
      <c r="PXZ119" s="364"/>
      <c r="PYA119" s="364"/>
      <c r="PYB119" s="364"/>
      <c r="PYC119" s="364"/>
      <c r="PYD119" s="364"/>
      <c r="PYE119" s="364"/>
      <c r="PYF119" s="364"/>
      <c r="PYG119" s="364"/>
      <c r="PYH119" s="364"/>
      <c r="PYI119" s="364"/>
      <c r="PYJ119" s="364"/>
      <c r="PYK119" s="364"/>
      <c r="PYL119" s="364"/>
      <c r="PYM119" s="364"/>
      <c r="PYN119" s="364"/>
      <c r="PYO119" s="364"/>
      <c r="PYP119" s="364"/>
      <c r="PYQ119" s="364"/>
      <c r="PYR119" s="364"/>
      <c r="PYS119" s="364"/>
      <c r="PYT119" s="364"/>
      <c r="PYU119" s="364"/>
      <c r="PYV119" s="364"/>
      <c r="PYW119" s="364"/>
      <c r="PYX119" s="364"/>
      <c r="PYY119" s="364"/>
      <c r="PYZ119" s="364"/>
      <c r="PZA119" s="364"/>
      <c r="PZB119" s="364"/>
      <c r="PZC119" s="364"/>
      <c r="PZD119" s="364"/>
      <c r="PZE119" s="364"/>
      <c r="PZF119" s="364"/>
      <c r="PZG119" s="364"/>
      <c r="PZH119" s="364"/>
      <c r="PZI119" s="364"/>
      <c r="PZJ119" s="364"/>
      <c r="PZK119" s="364"/>
      <c r="PZL119" s="364"/>
      <c r="PZM119" s="364"/>
      <c r="PZN119" s="364"/>
      <c r="PZO119" s="364"/>
      <c r="PZP119" s="364"/>
      <c r="PZQ119" s="364"/>
      <c r="PZR119" s="364"/>
      <c r="PZS119" s="364"/>
      <c r="PZT119" s="364"/>
      <c r="PZU119" s="364"/>
      <c r="PZV119" s="364"/>
      <c r="PZW119" s="364"/>
      <c r="PZX119" s="364"/>
      <c r="PZY119" s="364"/>
      <c r="PZZ119" s="364"/>
      <c r="QAA119" s="364"/>
      <c r="QAB119" s="364"/>
      <c r="QAC119" s="364"/>
      <c r="QAD119" s="364"/>
      <c r="QAE119" s="364"/>
      <c r="QAF119" s="364"/>
      <c r="QAG119" s="364"/>
      <c r="QAH119" s="364"/>
      <c r="QAI119" s="364"/>
      <c r="QAJ119" s="364"/>
      <c r="QAK119" s="364"/>
      <c r="QAL119" s="364"/>
      <c r="QAM119" s="364"/>
      <c r="QAN119" s="364"/>
      <c r="QAO119" s="364"/>
      <c r="QAP119" s="364"/>
      <c r="QAQ119" s="364"/>
      <c r="QAR119" s="364"/>
      <c r="QAS119" s="364"/>
      <c r="QAT119" s="364"/>
      <c r="QAU119" s="364"/>
      <c r="QAV119" s="364"/>
      <c r="QAW119" s="364"/>
      <c r="QAX119" s="364"/>
      <c r="QAY119" s="364"/>
      <c r="QAZ119" s="364"/>
      <c r="QBA119" s="364"/>
      <c r="QBB119" s="364"/>
      <c r="QBC119" s="364"/>
      <c r="QBD119" s="364"/>
      <c r="QBE119" s="364"/>
      <c r="QBF119" s="364"/>
      <c r="QBG119" s="364"/>
      <c r="QBH119" s="364"/>
      <c r="QBI119" s="364"/>
      <c r="QBJ119" s="364"/>
      <c r="QBK119" s="364"/>
      <c r="QBL119" s="364"/>
      <c r="QBM119" s="364"/>
      <c r="QBN119" s="364"/>
      <c r="QBO119" s="364"/>
      <c r="QBP119" s="364"/>
      <c r="QBQ119" s="364"/>
      <c r="QBR119" s="364"/>
      <c r="QBS119" s="364"/>
      <c r="QBT119" s="364"/>
      <c r="QBU119" s="364"/>
      <c r="QBV119" s="364"/>
      <c r="QBW119" s="364"/>
      <c r="QBX119" s="364"/>
      <c r="QBY119" s="364"/>
      <c r="QBZ119" s="364"/>
      <c r="QCA119" s="364"/>
      <c r="QCB119" s="364"/>
      <c r="QCC119" s="364"/>
      <c r="QCD119" s="364"/>
      <c r="QCE119" s="364"/>
      <c r="QCF119" s="364"/>
      <c r="QCG119" s="364"/>
      <c r="QCH119" s="364"/>
      <c r="QCI119" s="364"/>
      <c r="QCJ119" s="364"/>
      <c r="QCK119" s="364"/>
      <c r="QCL119" s="364"/>
      <c r="QCM119" s="364"/>
      <c r="QCN119" s="364"/>
      <c r="QCO119" s="364"/>
      <c r="QCP119" s="364"/>
      <c r="QCQ119" s="364"/>
      <c r="QCR119" s="364"/>
      <c r="QCS119" s="364"/>
      <c r="QCT119" s="364"/>
      <c r="QCU119" s="364"/>
      <c r="QCV119" s="364"/>
      <c r="QCW119" s="364"/>
      <c r="QCX119" s="364"/>
      <c r="QCY119" s="364"/>
      <c r="QCZ119" s="364"/>
      <c r="QDA119" s="364"/>
      <c r="QDB119" s="364"/>
      <c r="QDC119" s="364"/>
      <c r="QDD119" s="364"/>
      <c r="QDE119" s="364"/>
      <c r="QDF119" s="364"/>
      <c r="QDG119" s="364"/>
      <c r="QDH119" s="364"/>
      <c r="QDI119" s="364"/>
      <c r="QDJ119" s="364"/>
      <c r="QDK119" s="364"/>
      <c r="QDL119" s="364"/>
      <c r="QDM119" s="364"/>
      <c r="QDN119" s="364"/>
      <c r="QDO119" s="364"/>
      <c r="QDP119" s="364"/>
      <c r="QDQ119" s="364"/>
      <c r="QDR119" s="364"/>
      <c r="QDS119" s="364"/>
      <c r="QDT119" s="364"/>
      <c r="QDU119" s="364"/>
      <c r="QDV119" s="364"/>
      <c r="QDW119" s="364"/>
      <c r="QDX119" s="364"/>
      <c r="QDY119" s="364"/>
      <c r="QDZ119" s="364"/>
      <c r="QEA119" s="364"/>
      <c r="QEB119" s="364"/>
      <c r="QEC119" s="364"/>
      <c r="QED119" s="364"/>
      <c r="QEE119" s="364"/>
      <c r="QEF119" s="364"/>
      <c r="QEG119" s="364"/>
      <c r="QEH119" s="364"/>
      <c r="QEI119" s="364"/>
      <c r="QEJ119" s="364"/>
      <c r="QEK119" s="364"/>
      <c r="QEL119" s="364"/>
      <c r="QEM119" s="364"/>
      <c r="QEN119" s="364"/>
      <c r="QEO119" s="364"/>
      <c r="QEP119" s="364"/>
      <c r="QEQ119" s="364"/>
      <c r="QER119" s="364"/>
      <c r="QES119" s="364"/>
      <c r="QET119" s="364"/>
      <c r="QEU119" s="364"/>
      <c r="QEV119" s="364"/>
      <c r="QEW119" s="364"/>
      <c r="QEX119" s="364"/>
      <c r="QEY119" s="364"/>
      <c r="QEZ119" s="364"/>
      <c r="QFA119" s="364"/>
      <c r="QFB119" s="364"/>
      <c r="QFC119" s="364"/>
      <c r="QFD119" s="364"/>
      <c r="QFE119" s="364"/>
      <c r="QFF119" s="364"/>
      <c r="QFG119" s="364"/>
      <c r="QFH119" s="364"/>
      <c r="QFI119" s="364"/>
      <c r="QFJ119" s="364"/>
      <c r="QFK119" s="364"/>
      <c r="QFL119" s="364"/>
      <c r="QFM119" s="364"/>
      <c r="QFN119" s="364"/>
      <c r="QFO119" s="364"/>
      <c r="QFP119" s="364"/>
      <c r="QFQ119" s="364"/>
      <c r="QFR119" s="364"/>
      <c r="QFS119" s="364"/>
      <c r="QFT119" s="364"/>
      <c r="QFU119" s="364"/>
      <c r="QFV119" s="364"/>
      <c r="QFW119" s="364"/>
      <c r="QFX119" s="364"/>
      <c r="QFY119" s="364"/>
      <c r="QFZ119" s="364"/>
      <c r="QGA119" s="364"/>
      <c r="QGB119" s="364"/>
      <c r="QGC119" s="364"/>
      <c r="QGD119" s="364"/>
      <c r="QGE119" s="364"/>
      <c r="QGF119" s="364"/>
      <c r="QGG119" s="364"/>
      <c r="QGH119" s="364"/>
      <c r="QGI119" s="364"/>
      <c r="QGJ119" s="364"/>
      <c r="QGK119" s="364"/>
      <c r="QGL119" s="364"/>
      <c r="QGM119" s="364"/>
      <c r="QGN119" s="364"/>
      <c r="QGO119" s="364"/>
      <c r="QGP119" s="364"/>
      <c r="QGQ119" s="364"/>
      <c r="QGR119" s="364"/>
      <c r="QGS119" s="364"/>
      <c r="QGT119" s="364"/>
      <c r="QGU119" s="364"/>
      <c r="QGV119" s="364"/>
      <c r="QGW119" s="364"/>
      <c r="QGX119" s="364"/>
      <c r="QGY119" s="364"/>
      <c r="QGZ119" s="364"/>
      <c r="QHA119" s="364"/>
      <c r="QHB119" s="364"/>
      <c r="QHC119" s="364"/>
      <c r="QHD119" s="364"/>
      <c r="QHE119" s="364"/>
      <c r="QHF119" s="364"/>
      <c r="QHG119" s="364"/>
      <c r="QHH119" s="364"/>
      <c r="QHI119" s="364"/>
      <c r="QHJ119" s="364"/>
      <c r="QHK119" s="364"/>
      <c r="QHL119" s="364"/>
      <c r="QHM119" s="364"/>
      <c r="QHN119" s="364"/>
      <c r="QHO119" s="364"/>
      <c r="QHP119" s="364"/>
      <c r="QHQ119" s="364"/>
      <c r="QHR119" s="364"/>
      <c r="QHS119" s="364"/>
      <c r="QHT119" s="364"/>
      <c r="QHU119" s="364"/>
      <c r="QHV119" s="364"/>
      <c r="QHW119" s="364"/>
      <c r="QHX119" s="364"/>
      <c r="QHY119" s="364"/>
      <c r="QHZ119" s="364"/>
      <c r="QIA119" s="364"/>
      <c r="QIB119" s="364"/>
      <c r="QIC119" s="364"/>
      <c r="QID119" s="364"/>
      <c r="QIE119" s="364"/>
      <c r="QIF119" s="364"/>
      <c r="QIG119" s="364"/>
      <c r="QIH119" s="364"/>
      <c r="QII119" s="364"/>
      <c r="QIJ119" s="364"/>
      <c r="QIK119" s="364"/>
      <c r="QIL119" s="364"/>
      <c r="QIM119" s="364"/>
      <c r="QIN119" s="364"/>
      <c r="QIO119" s="364"/>
      <c r="QIP119" s="364"/>
      <c r="QIQ119" s="364"/>
      <c r="QIR119" s="364"/>
      <c r="QIS119" s="364"/>
      <c r="QIT119" s="364"/>
      <c r="QIU119" s="364"/>
      <c r="QIV119" s="364"/>
      <c r="QIW119" s="364"/>
      <c r="QIX119" s="364"/>
      <c r="QIY119" s="364"/>
      <c r="QIZ119" s="364"/>
      <c r="QJA119" s="364"/>
      <c r="QJB119" s="364"/>
      <c r="QJC119" s="364"/>
      <c r="QJD119" s="364"/>
      <c r="QJE119" s="364"/>
      <c r="QJF119" s="364"/>
      <c r="QJG119" s="364"/>
      <c r="QJH119" s="364"/>
      <c r="QJI119" s="364"/>
      <c r="QJJ119" s="364"/>
      <c r="QJK119" s="364"/>
      <c r="QJL119" s="364"/>
      <c r="QJM119" s="364"/>
      <c r="QJN119" s="364"/>
      <c r="QJO119" s="364"/>
      <c r="QJP119" s="364"/>
      <c r="QJQ119" s="364"/>
      <c r="QJR119" s="364"/>
      <c r="QJS119" s="364"/>
      <c r="QJT119" s="364"/>
      <c r="QJU119" s="364"/>
      <c r="QJV119" s="364"/>
      <c r="QJW119" s="364"/>
      <c r="QJX119" s="364"/>
      <c r="QJY119" s="364"/>
      <c r="QJZ119" s="364"/>
      <c r="QKA119" s="364"/>
      <c r="QKB119" s="364"/>
      <c r="QKC119" s="364"/>
      <c r="QKD119" s="364"/>
      <c r="QKE119" s="364"/>
      <c r="QKF119" s="364"/>
      <c r="QKG119" s="364"/>
      <c r="QKH119" s="364"/>
      <c r="QKI119" s="364"/>
      <c r="QKJ119" s="364"/>
      <c r="QKK119" s="364"/>
      <c r="QKL119" s="364"/>
      <c r="QKM119" s="364"/>
      <c r="QKN119" s="364"/>
      <c r="QKO119" s="364"/>
      <c r="QKP119" s="364"/>
      <c r="QKQ119" s="364"/>
      <c r="QKR119" s="364"/>
      <c r="QKS119" s="364"/>
      <c r="QKT119" s="364"/>
      <c r="QKU119" s="364"/>
      <c r="QKV119" s="364"/>
      <c r="QKW119" s="364"/>
      <c r="QKX119" s="364"/>
      <c r="QKY119" s="364"/>
      <c r="QKZ119" s="364"/>
      <c r="QLA119" s="364"/>
      <c r="QLB119" s="364"/>
      <c r="QLC119" s="364"/>
      <c r="QLD119" s="364"/>
      <c r="QLE119" s="364"/>
      <c r="QLF119" s="364"/>
      <c r="QLG119" s="364"/>
      <c r="QLH119" s="364"/>
      <c r="QLI119" s="364"/>
      <c r="QLJ119" s="364"/>
      <c r="QLK119" s="364"/>
      <c r="QLL119" s="364"/>
      <c r="QLM119" s="364"/>
      <c r="QLN119" s="364"/>
      <c r="QLO119" s="364"/>
      <c r="QLP119" s="364"/>
      <c r="QLQ119" s="364"/>
      <c r="QLR119" s="364"/>
      <c r="QLS119" s="364"/>
      <c r="QLT119" s="364"/>
      <c r="QLU119" s="364"/>
      <c r="QLV119" s="364"/>
      <c r="QLW119" s="364"/>
      <c r="QLX119" s="364"/>
      <c r="QLY119" s="364"/>
      <c r="QLZ119" s="364"/>
      <c r="QMA119" s="364"/>
      <c r="QMB119" s="364"/>
      <c r="QMC119" s="364"/>
      <c r="QMD119" s="364"/>
      <c r="QME119" s="364"/>
      <c r="QMF119" s="364"/>
      <c r="QMG119" s="364"/>
      <c r="QMH119" s="364"/>
      <c r="QMI119" s="364"/>
      <c r="QMJ119" s="364"/>
      <c r="QMK119" s="364"/>
      <c r="QML119" s="364"/>
      <c r="QMM119" s="364"/>
      <c r="QMN119" s="364"/>
      <c r="QMO119" s="364"/>
      <c r="QMP119" s="364"/>
      <c r="QMQ119" s="364"/>
      <c r="QMR119" s="364"/>
      <c r="QMS119" s="364"/>
      <c r="QMT119" s="364"/>
      <c r="QMU119" s="364"/>
      <c r="QMV119" s="364"/>
      <c r="QMW119" s="364"/>
      <c r="QMX119" s="364"/>
      <c r="QMY119" s="364"/>
      <c r="QMZ119" s="364"/>
      <c r="QNA119" s="364"/>
      <c r="QNB119" s="364"/>
      <c r="QNC119" s="364"/>
      <c r="QND119" s="364"/>
      <c r="QNE119" s="364"/>
      <c r="QNF119" s="364"/>
      <c r="QNG119" s="364"/>
      <c r="QNH119" s="364"/>
      <c r="QNI119" s="364"/>
      <c r="QNJ119" s="364"/>
      <c r="QNK119" s="364"/>
      <c r="QNL119" s="364"/>
      <c r="QNM119" s="364"/>
      <c r="QNN119" s="364"/>
      <c r="QNO119" s="364"/>
      <c r="QNP119" s="364"/>
      <c r="QNQ119" s="364"/>
      <c r="QNR119" s="364"/>
      <c r="QNS119" s="364"/>
      <c r="QNT119" s="364"/>
      <c r="QNU119" s="364"/>
      <c r="QNV119" s="364"/>
      <c r="QNW119" s="364"/>
      <c r="QNX119" s="364"/>
      <c r="QNY119" s="364"/>
      <c r="QNZ119" s="364"/>
      <c r="QOA119" s="364"/>
      <c r="QOB119" s="364"/>
      <c r="QOC119" s="364"/>
      <c r="QOD119" s="364"/>
      <c r="QOE119" s="364"/>
      <c r="QOF119" s="364"/>
      <c r="QOG119" s="364"/>
      <c r="QOH119" s="364"/>
      <c r="QOI119" s="364"/>
      <c r="QOJ119" s="364"/>
      <c r="QOK119" s="364"/>
      <c r="QOL119" s="364"/>
      <c r="QOM119" s="364"/>
      <c r="QON119" s="364"/>
      <c r="QOO119" s="364"/>
      <c r="QOP119" s="364"/>
      <c r="QOQ119" s="364"/>
      <c r="QOR119" s="364"/>
      <c r="QOS119" s="364"/>
      <c r="QOT119" s="364"/>
      <c r="QOU119" s="364"/>
      <c r="QOV119" s="364"/>
      <c r="QOW119" s="364"/>
      <c r="QOX119" s="364"/>
      <c r="QOY119" s="364"/>
      <c r="QOZ119" s="364"/>
      <c r="QPA119" s="364"/>
      <c r="QPB119" s="364"/>
      <c r="QPC119" s="364"/>
      <c r="QPD119" s="364"/>
      <c r="QPE119" s="364"/>
      <c r="QPF119" s="364"/>
      <c r="QPG119" s="364"/>
      <c r="QPH119" s="364"/>
      <c r="QPI119" s="364"/>
      <c r="QPJ119" s="364"/>
      <c r="QPK119" s="364"/>
      <c r="QPL119" s="364"/>
      <c r="QPM119" s="364"/>
      <c r="QPN119" s="364"/>
      <c r="QPO119" s="364"/>
      <c r="QPP119" s="364"/>
      <c r="QPQ119" s="364"/>
      <c r="QPR119" s="364"/>
      <c r="QPS119" s="364"/>
      <c r="QPT119" s="364"/>
      <c r="QPU119" s="364"/>
      <c r="QPV119" s="364"/>
      <c r="QPW119" s="364"/>
      <c r="QPX119" s="364"/>
      <c r="QPY119" s="364"/>
      <c r="QPZ119" s="364"/>
      <c r="QQA119" s="364"/>
      <c r="QQB119" s="364"/>
      <c r="QQC119" s="364"/>
      <c r="QQD119" s="364"/>
      <c r="QQE119" s="364"/>
      <c r="QQF119" s="364"/>
      <c r="QQG119" s="364"/>
      <c r="QQH119" s="364"/>
      <c r="QQI119" s="364"/>
      <c r="QQJ119" s="364"/>
      <c r="QQK119" s="364"/>
      <c r="QQL119" s="364"/>
      <c r="QQM119" s="364"/>
      <c r="QQN119" s="364"/>
      <c r="QQO119" s="364"/>
      <c r="QQP119" s="364"/>
      <c r="QQQ119" s="364"/>
      <c r="QQR119" s="364"/>
      <c r="QQS119" s="364"/>
      <c r="QQT119" s="364"/>
      <c r="QQU119" s="364"/>
      <c r="QQV119" s="364"/>
      <c r="QQW119" s="364"/>
      <c r="QQX119" s="364"/>
      <c r="QQY119" s="364"/>
      <c r="QQZ119" s="364"/>
      <c r="QRA119" s="364"/>
      <c r="QRB119" s="364"/>
      <c r="QRC119" s="364"/>
      <c r="QRD119" s="364"/>
      <c r="QRE119" s="364"/>
      <c r="QRF119" s="364"/>
      <c r="QRG119" s="364"/>
      <c r="QRH119" s="364"/>
      <c r="QRI119" s="364"/>
      <c r="QRJ119" s="364"/>
      <c r="QRK119" s="364"/>
      <c r="QRL119" s="364"/>
      <c r="QRM119" s="364"/>
      <c r="QRN119" s="364"/>
      <c r="QRO119" s="364"/>
      <c r="QRP119" s="364"/>
      <c r="QRQ119" s="364"/>
      <c r="QRR119" s="364"/>
      <c r="QRS119" s="364"/>
      <c r="QRT119" s="364"/>
      <c r="QRU119" s="364"/>
      <c r="QRV119" s="364"/>
      <c r="QRW119" s="364"/>
      <c r="QRX119" s="364"/>
      <c r="QRY119" s="364"/>
      <c r="QRZ119" s="364"/>
      <c r="QSA119" s="364"/>
      <c r="QSB119" s="364"/>
      <c r="QSC119" s="364"/>
      <c r="QSD119" s="364"/>
      <c r="QSE119" s="364"/>
      <c r="QSF119" s="364"/>
      <c r="QSG119" s="364"/>
      <c r="QSH119" s="364"/>
      <c r="QSI119" s="364"/>
      <c r="QSJ119" s="364"/>
      <c r="QSK119" s="364"/>
      <c r="QSL119" s="364"/>
      <c r="QSM119" s="364"/>
      <c r="QSN119" s="364"/>
      <c r="QSO119" s="364"/>
      <c r="QSP119" s="364"/>
      <c r="QSQ119" s="364"/>
      <c r="QSR119" s="364"/>
      <c r="QSS119" s="364"/>
      <c r="QST119" s="364"/>
      <c r="QSU119" s="364"/>
      <c r="QSV119" s="364"/>
      <c r="QSW119" s="364"/>
      <c r="QSX119" s="364"/>
      <c r="QSY119" s="364"/>
      <c r="QSZ119" s="364"/>
      <c r="QTA119" s="364"/>
      <c r="QTB119" s="364"/>
      <c r="QTC119" s="364"/>
      <c r="QTD119" s="364"/>
      <c r="QTE119" s="364"/>
      <c r="QTF119" s="364"/>
      <c r="QTG119" s="364"/>
      <c r="QTH119" s="364"/>
      <c r="QTI119" s="364"/>
      <c r="QTJ119" s="364"/>
      <c r="QTK119" s="364"/>
      <c r="QTL119" s="364"/>
      <c r="QTM119" s="364"/>
      <c r="QTN119" s="364"/>
      <c r="QTO119" s="364"/>
      <c r="QTP119" s="364"/>
      <c r="QTQ119" s="364"/>
      <c r="QTR119" s="364"/>
      <c r="QTS119" s="364"/>
      <c r="QTT119" s="364"/>
      <c r="QTU119" s="364"/>
      <c r="QTV119" s="364"/>
      <c r="QTW119" s="364"/>
      <c r="QTX119" s="364"/>
      <c r="QTY119" s="364"/>
      <c r="QTZ119" s="364"/>
      <c r="QUA119" s="364"/>
      <c r="QUB119" s="364"/>
      <c r="QUC119" s="364"/>
      <c r="QUD119" s="364"/>
      <c r="QUE119" s="364"/>
      <c r="QUF119" s="364"/>
      <c r="QUG119" s="364"/>
      <c r="QUH119" s="364"/>
      <c r="QUI119" s="364"/>
      <c r="QUJ119" s="364"/>
      <c r="QUK119" s="364"/>
      <c r="QUL119" s="364"/>
      <c r="QUM119" s="364"/>
      <c r="QUN119" s="364"/>
      <c r="QUO119" s="364"/>
      <c r="QUP119" s="364"/>
      <c r="QUQ119" s="364"/>
      <c r="QUR119" s="364"/>
      <c r="QUS119" s="364"/>
      <c r="QUT119" s="364"/>
      <c r="QUU119" s="364"/>
      <c r="QUV119" s="364"/>
      <c r="QUW119" s="364"/>
      <c r="QUX119" s="364"/>
      <c r="QUY119" s="364"/>
      <c r="QUZ119" s="364"/>
      <c r="QVA119" s="364"/>
      <c r="QVB119" s="364"/>
      <c r="QVC119" s="364"/>
      <c r="QVD119" s="364"/>
      <c r="QVE119" s="364"/>
      <c r="QVF119" s="364"/>
      <c r="QVG119" s="364"/>
      <c r="QVH119" s="364"/>
      <c r="QVI119" s="364"/>
      <c r="QVJ119" s="364"/>
      <c r="QVK119" s="364"/>
      <c r="QVL119" s="364"/>
      <c r="QVM119" s="364"/>
      <c r="QVN119" s="364"/>
      <c r="QVO119" s="364"/>
      <c r="QVP119" s="364"/>
      <c r="QVQ119" s="364"/>
      <c r="QVR119" s="364"/>
      <c r="QVS119" s="364"/>
      <c r="QVT119" s="364"/>
      <c r="QVU119" s="364"/>
      <c r="QVV119" s="364"/>
      <c r="QVW119" s="364"/>
      <c r="QVX119" s="364"/>
      <c r="QVY119" s="364"/>
      <c r="QVZ119" s="364"/>
      <c r="QWA119" s="364"/>
      <c r="QWB119" s="364"/>
      <c r="QWC119" s="364"/>
      <c r="QWD119" s="364"/>
      <c r="QWE119" s="364"/>
      <c r="QWF119" s="364"/>
      <c r="QWG119" s="364"/>
      <c r="QWH119" s="364"/>
      <c r="QWI119" s="364"/>
      <c r="QWJ119" s="364"/>
      <c r="QWK119" s="364"/>
      <c r="QWL119" s="364"/>
      <c r="QWM119" s="364"/>
      <c r="QWN119" s="364"/>
      <c r="QWO119" s="364"/>
      <c r="QWP119" s="364"/>
      <c r="QWQ119" s="364"/>
      <c r="QWR119" s="364"/>
      <c r="QWS119" s="364"/>
      <c r="QWT119" s="364"/>
      <c r="QWU119" s="364"/>
      <c r="QWV119" s="364"/>
      <c r="QWW119" s="364"/>
      <c r="QWX119" s="364"/>
      <c r="QWY119" s="364"/>
      <c r="QWZ119" s="364"/>
      <c r="QXA119" s="364"/>
      <c r="QXB119" s="364"/>
      <c r="QXC119" s="364"/>
      <c r="QXD119" s="364"/>
      <c r="QXE119" s="364"/>
      <c r="QXF119" s="364"/>
      <c r="QXG119" s="364"/>
      <c r="QXH119" s="364"/>
      <c r="QXI119" s="364"/>
      <c r="QXJ119" s="364"/>
      <c r="QXK119" s="364"/>
      <c r="QXL119" s="364"/>
      <c r="QXM119" s="364"/>
      <c r="QXN119" s="364"/>
      <c r="QXO119" s="364"/>
      <c r="QXP119" s="364"/>
      <c r="QXQ119" s="364"/>
      <c r="QXR119" s="364"/>
      <c r="QXS119" s="364"/>
      <c r="QXT119" s="364"/>
      <c r="QXU119" s="364"/>
      <c r="QXV119" s="364"/>
      <c r="QXW119" s="364"/>
      <c r="QXX119" s="364"/>
      <c r="QXY119" s="364"/>
      <c r="QXZ119" s="364"/>
      <c r="QYA119" s="364"/>
      <c r="QYB119" s="364"/>
      <c r="QYC119" s="364"/>
      <c r="QYD119" s="364"/>
      <c r="QYE119" s="364"/>
      <c r="QYF119" s="364"/>
      <c r="QYG119" s="364"/>
      <c r="QYH119" s="364"/>
      <c r="QYI119" s="364"/>
      <c r="QYJ119" s="364"/>
      <c r="QYK119" s="364"/>
      <c r="QYL119" s="364"/>
      <c r="QYM119" s="364"/>
      <c r="QYN119" s="364"/>
      <c r="QYO119" s="364"/>
      <c r="QYP119" s="364"/>
      <c r="QYQ119" s="364"/>
      <c r="QYR119" s="364"/>
      <c r="QYS119" s="364"/>
      <c r="QYT119" s="364"/>
      <c r="QYU119" s="364"/>
      <c r="QYV119" s="364"/>
      <c r="QYW119" s="364"/>
      <c r="QYX119" s="364"/>
      <c r="QYY119" s="364"/>
      <c r="QYZ119" s="364"/>
      <c r="QZA119" s="364"/>
      <c r="QZB119" s="364"/>
      <c r="QZC119" s="364"/>
      <c r="QZD119" s="364"/>
      <c r="QZE119" s="364"/>
      <c r="QZF119" s="364"/>
      <c r="QZG119" s="364"/>
      <c r="QZH119" s="364"/>
      <c r="QZI119" s="364"/>
      <c r="QZJ119" s="364"/>
      <c r="QZK119" s="364"/>
      <c r="QZL119" s="364"/>
      <c r="QZM119" s="364"/>
      <c r="QZN119" s="364"/>
      <c r="QZO119" s="364"/>
      <c r="QZP119" s="364"/>
      <c r="QZQ119" s="364"/>
      <c r="QZR119" s="364"/>
      <c r="QZS119" s="364"/>
      <c r="QZT119" s="364"/>
      <c r="QZU119" s="364"/>
      <c r="QZV119" s="364"/>
      <c r="QZW119" s="364"/>
      <c r="QZX119" s="364"/>
      <c r="QZY119" s="364"/>
      <c r="QZZ119" s="364"/>
      <c r="RAA119" s="364"/>
      <c r="RAB119" s="364"/>
      <c r="RAC119" s="364"/>
      <c r="RAD119" s="364"/>
      <c r="RAE119" s="364"/>
      <c r="RAF119" s="364"/>
      <c r="RAG119" s="364"/>
      <c r="RAH119" s="364"/>
      <c r="RAI119" s="364"/>
      <c r="RAJ119" s="364"/>
      <c r="RAK119" s="364"/>
      <c r="RAL119" s="364"/>
      <c r="RAM119" s="364"/>
      <c r="RAN119" s="364"/>
      <c r="RAO119" s="364"/>
      <c r="RAP119" s="364"/>
      <c r="RAQ119" s="364"/>
      <c r="RAR119" s="364"/>
      <c r="RAS119" s="364"/>
      <c r="RAT119" s="364"/>
      <c r="RAU119" s="364"/>
      <c r="RAV119" s="364"/>
      <c r="RAW119" s="364"/>
      <c r="RAX119" s="364"/>
      <c r="RAY119" s="364"/>
      <c r="RAZ119" s="364"/>
      <c r="RBA119" s="364"/>
      <c r="RBB119" s="364"/>
      <c r="RBC119" s="364"/>
      <c r="RBD119" s="364"/>
      <c r="RBE119" s="364"/>
      <c r="RBF119" s="364"/>
      <c r="RBG119" s="364"/>
      <c r="RBH119" s="364"/>
      <c r="RBI119" s="364"/>
      <c r="RBJ119" s="364"/>
      <c r="RBK119" s="364"/>
      <c r="RBL119" s="364"/>
      <c r="RBM119" s="364"/>
      <c r="RBN119" s="364"/>
      <c r="RBO119" s="364"/>
      <c r="RBP119" s="364"/>
      <c r="RBQ119" s="364"/>
      <c r="RBR119" s="364"/>
      <c r="RBS119" s="364"/>
      <c r="RBT119" s="364"/>
      <c r="RBU119" s="364"/>
      <c r="RBV119" s="364"/>
      <c r="RBW119" s="364"/>
      <c r="RBX119" s="364"/>
      <c r="RBY119" s="364"/>
      <c r="RBZ119" s="364"/>
      <c r="RCA119" s="364"/>
      <c r="RCB119" s="364"/>
      <c r="RCC119" s="364"/>
      <c r="RCD119" s="364"/>
      <c r="RCE119" s="364"/>
      <c r="RCF119" s="364"/>
      <c r="RCG119" s="364"/>
      <c r="RCH119" s="364"/>
      <c r="RCI119" s="364"/>
      <c r="RCJ119" s="364"/>
      <c r="RCK119" s="364"/>
      <c r="RCL119" s="364"/>
      <c r="RCM119" s="364"/>
      <c r="RCN119" s="364"/>
      <c r="RCO119" s="364"/>
      <c r="RCP119" s="364"/>
      <c r="RCQ119" s="364"/>
      <c r="RCR119" s="364"/>
      <c r="RCS119" s="364"/>
      <c r="RCT119" s="364"/>
      <c r="RCU119" s="364"/>
      <c r="RCV119" s="364"/>
      <c r="RCW119" s="364"/>
      <c r="RCX119" s="364"/>
      <c r="RCY119" s="364"/>
      <c r="RCZ119" s="364"/>
      <c r="RDA119" s="364"/>
      <c r="RDB119" s="364"/>
      <c r="RDC119" s="364"/>
      <c r="RDD119" s="364"/>
      <c r="RDE119" s="364"/>
      <c r="RDF119" s="364"/>
      <c r="RDG119" s="364"/>
      <c r="RDH119" s="364"/>
      <c r="RDI119" s="364"/>
      <c r="RDJ119" s="364"/>
      <c r="RDK119" s="364"/>
      <c r="RDL119" s="364"/>
      <c r="RDM119" s="364"/>
      <c r="RDN119" s="364"/>
      <c r="RDO119" s="364"/>
      <c r="RDP119" s="364"/>
      <c r="RDQ119" s="364"/>
      <c r="RDR119" s="364"/>
      <c r="RDS119" s="364"/>
      <c r="RDT119" s="364"/>
      <c r="RDU119" s="364"/>
      <c r="RDV119" s="364"/>
      <c r="RDW119" s="364"/>
      <c r="RDX119" s="364"/>
      <c r="RDY119" s="364"/>
      <c r="RDZ119" s="364"/>
      <c r="REA119" s="364"/>
      <c r="REB119" s="364"/>
      <c r="REC119" s="364"/>
      <c r="RED119" s="364"/>
      <c r="REE119" s="364"/>
      <c r="REF119" s="364"/>
      <c r="REG119" s="364"/>
      <c r="REH119" s="364"/>
      <c r="REI119" s="364"/>
      <c r="REJ119" s="364"/>
      <c r="REK119" s="364"/>
      <c r="REL119" s="364"/>
      <c r="REM119" s="364"/>
      <c r="REN119" s="364"/>
      <c r="REO119" s="364"/>
      <c r="REP119" s="364"/>
      <c r="REQ119" s="364"/>
      <c r="RER119" s="364"/>
      <c r="RES119" s="364"/>
      <c r="RET119" s="364"/>
      <c r="REU119" s="364"/>
      <c r="REV119" s="364"/>
      <c r="REW119" s="364"/>
      <c r="REX119" s="364"/>
      <c r="REY119" s="364"/>
      <c r="REZ119" s="364"/>
      <c r="RFA119" s="364"/>
      <c r="RFB119" s="364"/>
      <c r="RFC119" s="364"/>
      <c r="RFD119" s="364"/>
      <c r="RFE119" s="364"/>
      <c r="RFF119" s="364"/>
      <c r="RFG119" s="364"/>
      <c r="RFH119" s="364"/>
      <c r="RFI119" s="364"/>
      <c r="RFJ119" s="364"/>
      <c r="RFK119" s="364"/>
      <c r="RFL119" s="364"/>
      <c r="RFM119" s="364"/>
      <c r="RFN119" s="364"/>
      <c r="RFO119" s="364"/>
      <c r="RFP119" s="364"/>
      <c r="RFQ119" s="364"/>
      <c r="RFR119" s="364"/>
      <c r="RFS119" s="364"/>
      <c r="RFT119" s="364"/>
      <c r="RFU119" s="364"/>
      <c r="RFV119" s="364"/>
      <c r="RFW119" s="364"/>
      <c r="RFX119" s="364"/>
      <c r="RFY119" s="364"/>
      <c r="RFZ119" s="364"/>
      <c r="RGA119" s="364"/>
      <c r="RGB119" s="364"/>
      <c r="RGC119" s="364"/>
      <c r="RGD119" s="364"/>
      <c r="RGE119" s="364"/>
      <c r="RGF119" s="364"/>
      <c r="RGG119" s="364"/>
      <c r="RGH119" s="364"/>
      <c r="RGI119" s="364"/>
      <c r="RGJ119" s="364"/>
      <c r="RGK119" s="364"/>
      <c r="RGL119" s="364"/>
      <c r="RGM119" s="364"/>
      <c r="RGN119" s="364"/>
      <c r="RGO119" s="364"/>
      <c r="RGP119" s="364"/>
      <c r="RGQ119" s="364"/>
      <c r="RGR119" s="364"/>
      <c r="RGS119" s="364"/>
      <c r="RGT119" s="364"/>
      <c r="RGU119" s="364"/>
      <c r="RGV119" s="364"/>
      <c r="RGW119" s="364"/>
      <c r="RGX119" s="364"/>
      <c r="RGY119" s="364"/>
      <c r="RGZ119" s="364"/>
      <c r="RHA119" s="364"/>
      <c r="RHB119" s="364"/>
      <c r="RHC119" s="364"/>
      <c r="RHD119" s="364"/>
      <c r="RHE119" s="364"/>
      <c r="RHF119" s="364"/>
      <c r="RHG119" s="364"/>
      <c r="RHH119" s="364"/>
      <c r="RHI119" s="364"/>
      <c r="RHJ119" s="364"/>
      <c r="RHK119" s="364"/>
      <c r="RHL119" s="364"/>
      <c r="RHM119" s="364"/>
      <c r="RHN119" s="364"/>
      <c r="RHO119" s="364"/>
      <c r="RHP119" s="364"/>
      <c r="RHQ119" s="364"/>
      <c r="RHR119" s="364"/>
      <c r="RHS119" s="364"/>
      <c r="RHT119" s="364"/>
      <c r="RHU119" s="364"/>
      <c r="RHV119" s="364"/>
      <c r="RHW119" s="364"/>
      <c r="RHX119" s="364"/>
      <c r="RHY119" s="364"/>
      <c r="RHZ119" s="364"/>
      <c r="RIA119" s="364"/>
      <c r="RIB119" s="364"/>
      <c r="RIC119" s="364"/>
      <c r="RID119" s="364"/>
      <c r="RIE119" s="364"/>
      <c r="RIF119" s="364"/>
      <c r="RIG119" s="364"/>
      <c r="RIH119" s="364"/>
      <c r="RII119" s="364"/>
      <c r="RIJ119" s="364"/>
      <c r="RIK119" s="364"/>
      <c r="RIL119" s="364"/>
      <c r="RIM119" s="364"/>
      <c r="RIN119" s="364"/>
      <c r="RIO119" s="364"/>
      <c r="RIP119" s="364"/>
      <c r="RIQ119" s="364"/>
      <c r="RIR119" s="364"/>
      <c r="RIS119" s="364"/>
      <c r="RIT119" s="364"/>
      <c r="RIU119" s="364"/>
      <c r="RIV119" s="364"/>
      <c r="RIW119" s="364"/>
      <c r="RIX119" s="364"/>
      <c r="RIY119" s="364"/>
      <c r="RIZ119" s="364"/>
      <c r="RJA119" s="364"/>
      <c r="RJB119" s="364"/>
      <c r="RJC119" s="364"/>
      <c r="RJD119" s="364"/>
      <c r="RJE119" s="364"/>
      <c r="RJF119" s="364"/>
      <c r="RJG119" s="364"/>
      <c r="RJH119" s="364"/>
      <c r="RJI119" s="364"/>
      <c r="RJJ119" s="364"/>
      <c r="RJK119" s="364"/>
      <c r="RJL119" s="364"/>
      <c r="RJM119" s="364"/>
      <c r="RJN119" s="364"/>
      <c r="RJO119" s="364"/>
      <c r="RJP119" s="364"/>
      <c r="RJQ119" s="364"/>
      <c r="RJR119" s="364"/>
      <c r="RJS119" s="364"/>
      <c r="RJT119" s="364"/>
      <c r="RJU119" s="364"/>
      <c r="RJV119" s="364"/>
      <c r="RJW119" s="364"/>
      <c r="RJX119" s="364"/>
      <c r="RJY119" s="364"/>
      <c r="RJZ119" s="364"/>
      <c r="RKA119" s="364"/>
      <c r="RKB119" s="364"/>
      <c r="RKC119" s="364"/>
      <c r="RKD119" s="364"/>
      <c r="RKE119" s="364"/>
      <c r="RKF119" s="364"/>
      <c r="RKG119" s="364"/>
      <c r="RKH119" s="364"/>
      <c r="RKI119" s="364"/>
      <c r="RKJ119" s="364"/>
      <c r="RKK119" s="364"/>
      <c r="RKL119" s="364"/>
      <c r="RKM119" s="364"/>
      <c r="RKN119" s="364"/>
      <c r="RKO119" s="364"/>
      <c r="RKP119" s="364"/>
      <c r="RKQ119" s="364"/>
      <c r="RKR119" s="364"/>
      <c r="RKS119" s="364"/>
      <c r="RKT119" s="364"/>
      <c r="RKU119" s="364"/>
      <c r="RKV119" s="364"/>
      <c r="RKW119" s="364"/>
      <c r="RKX119" s="364"/>
      <c r="RKY119" s="364"/>
      <c r="RKZ119" s="364"/>
      <c r="RLA119" s="364"/>
      <c r="RLB119" s="364"/>
      <c r="RLC119" s="364"/>
      <c r="RLD119" s="364"/>
      <c r="RLE119" s="364"/>
      <c r="RLF119" s="364"/>
      <c r="RLG119" s="364"/>
      <c r="RLH119" s="364"/>
      <c r="RLI119" s="364"/>
      <c r="RLJ119" s="364"/>
      <c r="RLK119" s="364"/>
      <c r="RLL119" s="364"/>
      <c r="RLM119" s="364"/>
      <c r="RLN119" s="364"/>
      <c r="RLO119" s="364"/>
      <c r="RLP119" s="364"/>
      <c r="RLQ119" s="364"/>
      <c r="RLR119" s="364"/>
      <c r="RLS119" s="364"/>
      <c r="RLT119" s="364"/>
      <c r="RLU119" s="364"/>
      <c r="RLV119" s="364"/>
      <c r="RLW119" s="364"/>
      <c r="RLX119" s="364"/>
      <c r="RLY119" s="364"/>
      <c r="RLZ119" s="364"/>
      <c r="RMA119" s="364"/>
      <c r="RMB119" s="364"/>
      <c r="RMC119" s="364"/>
      <c r="RMD119" s="364"/>
      <c r="RME119" s="364"/>
      <c r="RMF119" s="364"/>
      <c r="RMG119" s="364"/>
      <c r="RMH119" s="364"/>
      <c r="RMI119" s="364"/>
      <c r="RMJ119" s="364"/>
      <c r="RMK119" s="364"/>
      <c r="RML119" s="364"/>
      <c r="RMM119" s="364"/>
      <c r="RMN119" s="364"/>
      <c r="RMO119" s="364"/>
      <c r="RMP119" s="364"/>
      <c r="RMQ119" s="364"/>
      <c r="RMR119" s="364"/>
      <c r="RMS119" s="364"/>
      <c r="RMT119" s="364"/>
      <c r="RMU119" s="364"/>
      <c r="RMV119" s="364"/>
      <c r="RMW119" s="364"/>
      <c r="RMX119" s="364"/>
      <c r="RMY119" s="364"/>
      <c r="RMZ119" s="364"/>
      <c r="RNA119" s="364"/>
      <c r="RNB119" s="364"/>
      <c r="RNC119" s="364"/>
      <c r="RND119" s="364"/>
      <c r="RNE119" s="364"/>
      <c r="RNF119" s="364"/>
      <c r="RNG119" s="364"/>
      <c r="RNH119" s="364"/>
      <c r="RNI119" s="364"/>
      <c r="RNJ119" s="364"/>
      <c r="RNK119" s="364"/>
      <c r="RNL119" s="364"/>
      <c r="RNM119" s="364"/>
      <c r="RNN119" s="364"/>
      <c r="RNO119" s="364"/>
      <c r="RNP119" s="364"/>
      <c r="RNQ119" s="364"/>
      <c r="RNR119" s="364"/>
      <c r="RNS119" s="364"/>
      <c r="RNT119" s="364"/>
      <c r="RNU119" s="364"/>
      <c r="RNV119" s="364"/>
      <c r="RNW119" s="364"/>
      <c r="RNX119" s="364"/>
      <c r="RNY119" s="364"/>
      <c r="RNZ119" s="364"/>
      <c r="ROA119" s="364"/>
      <c r="ROB119" s="364"/>
      <c r="ROC119" s="364"/>
      <c r="ROD119" s="364"/>
      <c r="ROE119" s="364"/>
      <c r="ROF119" s="364"/>
      <c r="ROG119" s="364"/>
      <c r="ROH119" s="364"/>
      <c r="ROI119" s="364"/>
      <c r="ROJ119" s="364"/>
      <c r="ROK119" s="364"/>
      <c r="ROL119" s="364"/>
      <c r="ROM119" s="364"/>
      <c r="RON119" s="364"/>
      <c r="ROO119" s="364"/>
      <c r="ROP119" s="364"/>
      <c r="ROQ119" s="364"/>
      <c r="ROR119" s="364"/>
      <c r="ROS119" s="364"/>
      <c r="ROT119" s="364"/>
      <c r="ROU119" s="364"/>
      <c r="ROV119" s="364"/>
      <c r="ROW119" s="364"/>
      <c r="ROX119" s="364"/>
      <c r="ROY119" s="364"/>
      <c r="ROZ119" s="364"/>
      <c r="RPA119" s="364"/>
      <c r="RPB119" s="364"/>
      <c r="RPC119" s="364"/>
      <c r="RPD119" s="364"/>
      <c r="RPE119" s="364"/>
      <c r="RPF119" s="364"/>
      <c r="RPG119" s="364"/>
      <c r="RPH119" s="364"/>
      <c r="RPI119" s="364"/>
      <c r="RPJ119" s="364"/>
      <c r="RPK119" s="364"/>
      <c r="RPL119" s="364"/>
      <c r="RPM119" s="364"/>
      <c r="RPN119" s="364"/>
      <c r="RPO119" s="364"/>
      <c r="RPP119" s="364"/>
      <c r="RPQ119" s="364"/>
      <c r="RPR119" s="364"/>
      <c r="RPS119" s="364"/>
      <c r="RPT119" s="364"/>
      <c r="RPU119" s="364"/>
      <c r="RPV119" s="364"/>
      <c r="RPW119" s="364"/>
      <c r="RPX119" s="364"/>
      <c r="RPY119" s="364"/>
      <c r="RPZ119" s="364"/>
      <c r="RQA119" s="364"/>
      <c r="RQB119" s="364"/>
      <c r="RQC119" s="364"/>
      <c r="RQD119" s="364"/>
      <c r="RQE119" s="364"/>
      <c r="RQF119" s="364"/>
      <c r="RQG119" s="364"/>
      <c r="RQH119" s="364"/>
      <c r="RQI119" s="364"/>
      <c r="RQJ119" s="364"/>
      <c r="RQK119" s="364"/>
      <c r="RQL119" s="364"/>
      <c r="RQM119" s="364"/>
      <c r="RQN119" s="364"/>
      <c r="RQO119" s="364"/>
      <c r="RQP119" s="364"/>
      <c r="RQQ119" s="364"/>
      <c r="RQR119" s="364"/>
      <c r="RQS119" s="364"/>
      <c r="RQT119" s="364"/>
      <c r="RQU119" s="364"/>
      <c r="RQV119" s="364"/>
      <c r="RQW119" s="364"/>
      <c r="RQX119" s="364"/>
      <c r="RQY119" s="364"/>
      <c r="RQZ119" s="364"/>
      <c r="RRA119" s="364"/>
      <c r="RRB119" s="364"/>
      <c r="RRC119" s="364"/>
      <c r="RRD119" s="364"/>
      <c r="RRE119" s="364"/>
      <c r="RRF119" s="364"/>
      <c r="RRG119" s="364"/>
      <c r="RRH119" s="364"/>
      <c r="RRI119" s="364"/>
      <c r="RRJ119" s="364"/>
      <c r="RRK119" s="364"/>
      <c r="RRL119" s="364"/>
      <c r="RRM119" s="364"/>
      <c r="RRN119" s="364"/>
      <c r="RRO119" s="364"/>
      <c r="RRP119" s="364"/>
      <c r="RRQ119" s="364"/>
      <c r="RRR119" s="364"/>
      <c r="RRS119" s="364"/>
      <c r="RRT119" s="364"/>
      <c r="RRU119" s="364"/>
      <c r="RRV119" s="364"/>
      <c r="RRW119" s="364"/>
      <c r="RRX119" s="364"/>
      <c r="RRY119" s="364"/>
      <c r="RRZ119" s="364"/>
      <c r="RSA119" s="364"/>
      <c r="RSB119" s="364"/>
      <c r="RSC119" s="364"/>
      <c r="RSD119" s="364"/>
      <c r="RSE119" s="364"/>
      <c r="RSF119" s="364"/>
      <c r="RSG119" s="364"/>
      <c r="RSH119" s="364"/>
      <c r="RSI119" s="364"/>
      <c r="RSJ119" s="364"/>
      <c r="RSK119" s="364"/>
      <c r="RSL119" s="364"/>
      <c r="RSM119" s="364"/>
      <c r="RSN119" s="364"/>
      <c r="RSO119" s="364"/>
      <c r="RSP119" s="364"/>
      <c r="RSQ119" s="364"/>
      <c r="RSR119" s="364"/>
      <c r="RSS119" s="364"/>
      <c r="RST119" s="364"/>
      <c r="RSU119" s="364"/>
      <c r="RSV119" s="364"/>
      <c r="RSW119" s="364"/>
      <c r="RSX119" s="364"/>
      <c r="RSY119" s="364"/>
      <c r="RSZ119" s="364"/>
      <c r="RTA119" s="364"/>
      <c r="RTB119" s="364"/>
      <c r="RTC119" s="364"/>
      <c r="RTD119" s="364"/>
      <c r="RTE119" s="364"/>
      <c r="RTF119" s="364"/>
      <c r="RTG119" s="364"/>
      <c r="RTH119" s="364"/>
      <c r="RTI119" s="364"/>
      <c r="RTJ119" s="364"/>
      <c r="RTK119" s="364"/>
      <c r="RTL119" s="364"/>
      <c r="RTM119" s="364"/>
      <c r="RTN119" s="364"/>
      <c r="RTO119" s="364"/>
      <c r="RTP119" s="364"/>
      <c r="RTQ119" s="364"/>
      <c r="RTR119" s="364"/>
      <c r="RTS119" s="364"/>
      <c r="RTT119" s="364"/>
      <c r="RTU119" s="364"/>
      <c r="RTV119" s="364"/>
      <c r="RTW119" s="364"/>
      <c r="RTX119" s="364"/>
      <c r="RTY119" s="364"/>
      <c r="RTZ119" s="364"/>
      <c r="RUA119" s="364"/>
      <c r="RUB119" s="364"/>
      <c r="RUC119" s="364"/>
      <c r="RUD119" s="364"/>
      <c r="RUE119" s="364"/>
      <c r="RUF119" s="364"/>
      <c r="RUG119" s="364"/>
      <c r="RUH119" s="364"/>
      <c r="RUI119" s="364"/>
      <c r="RUJ119" s="364"/>
      <c r="RUK119" s="364"/>
      <c r="RUL119" s="364"/>
      <c r="RUM119" s="364"/>
      <c r="RUN119" s="364"/>
      <c r="RUO119" s="364"/>
      <c r="RUP119" s="364"/>
      <c r="RUQ119" s="364"/>
      <c r="RUR119" s="364"/>
      <c r="RUS119" s="364"/>
      <c r="RUT119" s="364"/>
      <c r="RUU119" s="364"/>
      <c r="RUV119" s="364"/>
      <c r="RUW119" s="364"/>
      <c r="RUX119" s="364"/>
      <c r="RUY119" s="364"/>
      <c r="RUZ119" s="364"/>
      <c r="RVA119" s="364"/>
      <c r="RVB119" s="364"/>
      <c r="RVC119" s="364"/>
      <c r="RVD119" s="364"/>
      <c r="RVE119" s="364"/>
      <c r="RVF119" s="364"/>
      <c r="RVG119" s="364"/>
      <c r="RVH119" s="364"/>
      <c r="RVI119" s="364"/>
      <c r="RVJ119" s="364"/>
      <c r="RVK119" s="364"/>
      <c r="RVL119" s="364"/>
      <c r="RVM119" s="364"/>
      <c r="RVN119" s="364"/>
      <c r="RVO119" s="364"/>
      <c r="RVP119" s="364"/>
      <c r="RVQ119" s="364"/>
      <c r="RVR119" s="364"/>
      <c r="RVS119" s="364"/>
      <c r="RVT119" s="364"/>
      <c r="RVU119" s="364"/>
      <c r="RVV119" s="364"/>
      <c r="RVW119" s="364"/>
      <c r="RVX119" s="364"/>
      <c r="RVY119" s="364"/>
      <c r="RVZ119" s="364"/>
      <c r="RWA119" s="364"/>
      <c r="RWB119" s="364"/>
      <c r="RWC119" s="364"/>
      <c r="RWD119" s="364"/>
      <c r="RWE119" s="364"/>
      <c r="RWF119" s="364"/>
      <c r="RWG119" s="364"/>
      <c r="RWH119" s="364"/>
      <c r="RWI119" s="364"/>
      <c r="RWJ119" s="364"/>
      <c r="RWK119" s="364"/>
      <c r="RWL119" s="364"/>
      <c r="RWM119" s="364"/>
      <c r="RWN119" s="364"/>
      <c r="RWO119" s="364"/>
      <c r="RWP119" s="364"/>
      <c r="RWQ119" s="364"/>
      <c r="RWR119" s="364"/>
      <c r="RWS119" s="364"/>
      <c r="RWT119" s="364"/>
      <c r="RWU119" s="364"/>
      <c r="RWV119" s="364"/>
      <c r="RWW119" s="364"/>
      <c r="RWX119" s="364"/>
      <c r="RWY119" s="364"/>
      <c r="RWZ119" s="364"/>
      <c r="RXA119" s="364"/>
      <c r="RXB119" s="364"/>
      <c r="RXC119" s="364"/>
      <c r="RXD119" s="364"/>
      <c r="RXE119" s="364"/>
      <c r="RXF119" s="364"/>
      <c r="RXG119" s="364"/>
      <c r="RXH119" s="364"/>
      <c r="RXI119" s="364"/>
      <c r="RXJ119" s="364"/>
      <c r="RXK119" s="364"/>
      <c r="RXL119" s="364"/>
      <c r="RXM119" s="364"/>
      <c r="RXN119" s="364"/>
      <c r="RXO119" s="364"/>
      <c r="RXP119" s="364"/>
      <c r="RXQ119" s="364"/>
      <c r="RXR119" s="364"/>
      <c r="RXS119" s="364"/>
      <c r="RXT119" s="364"/>
      <c r="RXU119" s="364"/>
      <c r="RXV119" s="364"/>
      <c r="RXW119" s="364"/>
      <c r="RXX119" s="364"/>
      <c r="RXY119" s="364"/>
      <c r="RXZ119" s="364"/>
      <c r="RYA119" s="364"/>
      <c r="RYB119" s="364"/>
      <c r="RYC119" s="364"/>
      <c r="RYD119" s="364"/>
      <c r="RYE119" s="364"/>
      <c r="RYF119" s="364"/>
      <c r="RYG119" s="364"/>
      <c r="RYH119" s="364"/>
      <c r="RYI119" s="364"/>
      <c r="RYJ119" s="364"/>
      <c r="RYK119" s="364"/>
      <c r="RYL119" s="364"/>
      <c r="RYM119" s="364"/>
      <c r="RYN119" s="364"/>
      <c r="RYO119" s="364"/>
      <c r="RYP119" s="364"/>
      <c r="RYQ119" s="364"/>
      <c r="RYR119" s="364"/>
      <c r="RYS119" s="364"/>
      <c r="RYT119" s="364"/>
      <c r="RYU119" s="364"/>
      <c r="RYV119" s="364"/>
      <c r="RYW119" s="364"/>
      <c r="RYX119" s="364"/>
      <c r="RYY119" s="364"/>
      <c r="RYZ119" s="364"/>
      <c r="RZA119" s="364"/>
      <c r="RZB119" s="364"/>
      <c r="RZC119" s="364"/>
      <c r="RZD119" s="364"/>
      <c r="RZE119" s="364"/>
      <c r="RZF119" s="364"/>
      <c r="RZG119" s="364"/>
      <c r="RZH119" s="364"/>
      <c r="RZI119" s="364"/>
      <c r="RZJ119" s="364"/>
      <c r="RZK119" s="364"/>
      <c r="RZL119" s="364"/>
      <c r="RZM119" s="364"/>
      <c r="RZN119" s="364"/>
      <c r="RZO119" s="364"/>
      <c r="RZP119" s="364"/>
      <c r="RZQ119" s="364"/>
      <c r="RZR119" s="364"/>
      <c r="RZS119" s="364"/>
      <c r="RZT119" s="364"/>
      <c r="RZU119" s="364"/>
      <c r="RZV119" s="364"/>
      <c r="RZW119" s="364"/>
      <c r="RZX119" s="364"/>
      <c r="RZY119" s="364"/>
      <c r="RZZ119" s="364"/>
      <c r="SAA119" s="364"/>
      <c r="SAB119" s="364"/>
      <c r="SAC119" s="364"/>
      <c r="SAD119" s="364"/>
      <c r="SAE119" s="364"/>
      <c r="SAF119" s="364"/>
      <c r="SAG119" s="364"/>
      <c r="SAH119" s="364"/>
      <c r="SAI119" s="364"/>
      <c r="SAJ119" s="364"/>
      <c r="SAK119" s="364"/>
      <c r="SAL119" s="364"/>
      <c r="SAM119" s="364"/>
      <c r="SAN119" s="364"/>
      <c r="SAO119" s="364"/>
      <c r="SAP119" s="364"/>
      <c r="SAQ119" s="364"/>
      <c r="SAR119" s="364"/>
      <c r="SAS119" s="364"/>
      <c r="SAT119" s="364"/>
      <c r="SAU119" s="364"/>
      <c r="SAV119" s="364"/>
      <c r="SAW119" s="364"/>
      <c r="SAX119" s="364"/>
      <c r="SAY119" s="364"/>
      <c r="SAZ119" s="364"/>
      <c r="SBA119" s="364"/>
      <c r="SBB119" s="364"/>
      <c r="SBC119" s="364"/>
      <c r="SBD119" s="364"/>
      <c r="SBE119" s="364"/>
      <c r="SBF119" s="364"/>
      <c r="SBG119" s="364"/>
      <c r="SBH119" s="364"/>
      <c r="SBI119" s="364"/>
      <c r="SBJ119" s="364"/>
      <c r="SBK119" s="364"/>
      <c r="SBL119" s="364"/>
      <c r="SBM119" s="364"/>
      <c r="SBN119" s="364"/>
      <c r="SBO119" s="364"/>
      <c r="SBP119" s="364"/>
      <c r="SBQ119" s="364"/>
      <c r="SBR119" s="364"/>
      <c r="SBS119" s="364"/>
      <c r="SBT119" s="364"/>
      <c r="SBU119" s="364"/>
      <c r="SBV119" s="364"/>
      <c r="SBW119" s="364"/>
      <c r="SBX119" s="364"/>
      <c r="SBY119" s="364"/>
      <c r="SBZ119" s="364"/>
      <c r="SCA119" s="364"/>
      <c r="SCB119" s="364"/>
      <c r="SCC119" s="364"/>
      <c r="SCD119" s="364"/>
      <c r="SCE119" s="364"/>
      <c r="SCF119" s="364"/>
      <c r="SCG119" s="364"/>
      <c r="SCH119" s="364"/>
      <c r="SCI119" s="364"/>
      <c r="SCJ119" s="364"/>
      <c r="SCK119" s="364"/>
      <c r="SCL119" s="364"/>
      <c r="SCM119" s="364"/>
      <c r="SCN119" s="364"/>
      <c r="SCO119" s="364"/>
      <c r="SCP119" s="364"/>
      <c r="SCQ119" s="364"/>
      <c r="SCR119" s="364"/>
      <c r="SCS119" s="364"/>
      <c r="SCT119" s="364"/>
      <c r="SCU119" s="364"/>
      <c r="SCV119" s="364"/>
      <c r="SCW119" s="364"/>
      <c r="SCX119" s="364"/>
      <c r="SCY119" s="364"/>
      <c r="SCZ119" s="364"/>
      <c r="SDA119" s="364"/>
      <c r="SDB119" s="364"/>
      <c r="SDC119" s="364"/>
      <c r="SDD119" s="364"/>
      <c r="SDE119" s="364"/>
      <c r="SDF119" s="364"/>
      <c r="SDG119" s="364"/>
      <c r="SDH119" s="364"/>
      <c r="SDI119" s="364"/>
      <c r="SDJ119" s="364"/>
      <c r="SDK119" s="364"/>
      <c r="SDL119" s="364"/>
      <c r="SDM119" s="364"/>
      <c r="SDN119" s="364"/>
      <c r="SDO119" s="364"/>
      <c r="SDP119" s="364"/>
      <c r="SDQ119" s="364"/>
      <c r="SDR119" s="364"/>
      <c r="SDS119" s="364"/>
      <c r="SDT119" s="364"/>
      <c r="SDU119" s="364"/>
      <c r="SDV119" s="364"/>
      <c r="SDW119" s="364"/>
      <c r="SDX119" s="364"/>
      <c r="SDY119" s="364"/>
      <c r="SDZ119" s="364"/>
      <c r="SEA119" s="364"/>
      <c r="SEB119" s="364"/>
      <c r="SEC119" s="364"/>
      <c r="SED119" s="364"/>
      <c r="SEE119" s="364"/>
      <c r="SEF119" s="364"/>
      <c r="SEG119" s="364"/>
      <c r="SEH119" s="364"/>
      <c r="SEI119" s="364"/>
      <c r="SEJ119" s="364"/>
      <c r="SEK119" s="364"/>
      <c r="SEL119" s="364"/>
      <c r="SEM119" s="364"/>
      <c r="SEN119" s="364"/>
      <c r="SEO119" s="364"/>
      <c r="SEP119" s="364"/>
      <c r="SEQ119" s="364"/>
      <c r="SER119" s="364"/>
      <c r="SES119" s="364"/>
      <c r="SET119" s="364"/>
      <c r="SEU119" s="364"/>
      <c r="SEV119" s="364"/>
      <c r="SEW119" s="364"/>
      <c r="SEX119" s="364"/>
      <c r="SEY119" s="364"/>
      <c r="SEZ119" s="364"/>
      <c r="SFA119" s="364"/>
      <c r="SFB119" s="364"/>
      <c r="SFC119" s="364"/>
      <c r="SFD119" s="364"/>
      <c r="SFE119" s="364"/>
      <c r="SFF119" s="364"/>
      <c r="SFG119" s="364"/>
      <c r="SFH119" s="364"/>
      <c r="SFI119" s="364"/>
      <c r="SFJ119" s="364"/>
      <c r="SFK119" s="364"/>
      <c r="SFL119" s="364"/>
      <c r="SFM119" s="364"/>
      <c r="SFN119" s="364"/>
      <c r="SFO119" s="364"/>
      <c r="SFP119" s="364"/>
      <c r="SFQ119" s="364"/>
      <c r="SFR119" s="364"/>
      <c r="SFS119" s="364"/>
      <c r="SFT119" s="364"/>
      <c r="SFU119" s="364"/>
      <c r="SFV119" s="364"/>
      <c r="SFW119" s="364"/>
      <c r="SFX119" s="364"/>
      <c r="SFY119" s="364"/>
      <c r="SFZ119" s="364"/>
      <c r="SGA119" s="364"/>
      <c r="SGB119" s="364"/>
      <c r="SGC119" s="364"/>
      <c r="SGD119" s="364"/>
      <c r="SGE119" s="364"/>
      <c r="SGF119" s="364"/>
      <c r="SGG119" s="364"/>
      <c r="SGH119" s="364"/>
      <c r="SGI119" s="364"/>
      <c r="SGJ119" s="364"/>
      <c r="SGK119" s="364"/>
      <c r="SGL119" s="364"/>
      <c r="SGM119" s="364"/>
      <c r="SGN119" s="364"/>
      <c r="SGO119" s="364"/>
      <c r="SGP119" s="364"/>
      <c r="SGQ119" s="364"/>
      <c r="SGR119" s="364"/>
      <c r="SGS119" s="364"/>
      <c r="SGT119" s="364"/>
      <c r="SGU119" s="364"/>
      <c r="SGV119" s="364"/>
      <c r="SGW119" s="364"/>
      <c r="SGX119" s="364"/>
      <c r="SGY119" s="364"/>
      <c r="SGZ119" s="364"/>
      <c r="SHA119" s="364"/>
      <c r="SHB119" s="364"/>
      <c r="SHC119" s="364"/>
      <c r="SHD119" s="364"/>
      <c r="SHE119" s="364"/>
      <c r="SHF119" s="364"/>
      <c r="SHG119" s="364"/>
      <c r="SHH119" s="364"/>
      <c r="SHI119" s="364"/>
      <c r="SHJ119" s="364"/>
      <c r="SHK119" s="364"/>
      <c r="SHL119" s="364"/>
      <c r="SHM119" s="364"/>
      <c r="SHN119" s="364"/>
      <c r="SHO119" s="364"/>
      <c r="SHP119" s="364"/>
      <c r="SHQ119" s="364"/>
      <c r="SHR119" s="364"/>
      <c r="SHS119" s="364"/>
      <c r="SHT119" s="364"/>
      <c r="SHU119" s="364"/>
      <c r="SHV119" s="364"/>
      <c r="SHW119" s="364"/>
      <c r="SHX119" s="364"/>
      <c r="SHY119" s="364"/>
      <c r="SHZ119" s="364"/>
      <c r="SIA119" s="364"/>
      <c r="SIB119" s="364"/>
      <c r="SIC119" s="364"/>
      <c r="SID119" s="364"/>
      <c r="SIE119" s="364"/>
      <c r="SIF119" s="364"/>
      <c r="SIG119" s="364"/>
      <c r="SIH119" s="364"/>
      <c r="SII119" s="364"/>
      <c r="SIJ119" s="364"/>
      <c r="SIK119" s="364"/>
      <c r="SIL119" s="364"/>
      <c r="SIM119" s="364"/>
      <c r="SIN119" s="364"/>
      <c r="SIO119" s="364"/>
      <c r="SIP119" s="364"/>
      <c r="SIQ119" s="364"/>
      <c r="SIR119" s="364"/>
      <c r="SIS119" s="364"/>
      <c r="SIT119" s="364"/>
      <c r="SIU119" s="364"/>
      <c r="SIV119" s="364"/>
      <c r="SIW119" s="364"/>
      <c r="SIX119" s="364"/>
      <c r="SIY119" s="364"/>
      <c r="SIZ119" s="364"/>
      <c r="SJA119" s="364"/>
      <c r="SJB119" s="364"/>
      <c r="SJC119" s="364"/>
      <c r="SJD119" s="364"/>
      <c r="SJE119" s="364"/>
      <c r="SJF119" s="364"/>
      <c r="SJG119" s="364"/>
      <c r="SJH119" s="364"/>
      <c r="SJI119" s="364"/>
      <c r="SJJ119" s="364"/>
      <c r="SJK119" s="364"/>
      <c r="SJL119" s="364"/>
      <c r="SJM119" s="364"/>
      <c r="SJN119" s="364"/>
      <c r="SJO119" s="364"/>
      <c r="SJP119" s="364"/>
      <c r="SJQ119" s="364"/>
      <c r="SJR119" s="364"/>
      <c r="SJS119" s="364"/>
      <c r="SJT119" s="364"/>
      <c r="SJU119" s="364"/>
      <c r="SJV119" s="364"/>
      <c r="SJW119" s="364"/>
      <c r="SJX119" s="364"/>
      <c r="SJY119" s="364"/>
      <c r="SJZ119" s="364"/>
      <c r="SKA119" s="364"/>
      <c r="SKB119" s="364"/>
      <c r="SKC119" s="364"/>
      <c r="SKD119" s="364"/>
      <c r="SKE119" s="364"/>
      <c r="SKF119" s="364"/>
      <c r="SKG119" s="364"/>
      <c r="SKH119" s="364"/>
      <c r="SKI119" s="364"/>
      <c r="SKJ119" s="364"/>
      <c r="SKK119" s="364"/>
      <c r="SKL119" s="364"/>
      <c r="SKM119" s="364"/>
      <c r="SKN119" s="364"/>
      <c r="SKO119" s="364"/>
      <c r="SKP119" s="364"/>
      <c r="SKQ119" s="364"/>
      <c r="SKR119" s="364"/>
      <c r="SKS119" s="364"/>
      <c r="SKT119" s="364"/>
      <c r="SKU119" s="364"/>
      <c r="SKV119" s="364"/>
      <c r="SKW119" s="364"/>
      <c r="SKX119" s="364"/>
      <c r="SKY119" s="364"/>
      <c r="SKZ119" s="364"/>
      <c r="SLA119" s="364"/>
      <c r="SLB119" s="364"/>
      <c r="SLC119" s="364"/>
      <c r="SLD119" s="364"/>
      <c r="SLE119" s="364"/>
      <c r="SLF119" s="364"/>
      <c r="SLG119" s="364"/>
      <c r="SLH119" s="364"/>
      <c r="SLI119" s="364"/>
      <c r="SLJ119" s="364"/>
      <c r="SLK119" s="364"/>
      <c r="SLL119" s="364"/>
      <c r="SLM119" s="364"/>
      <c r="SLN119" s="364"/>
      <c r="SLO119" s="364"/>
      <c r="SLP119" s="364"/>
      <c r="SLQ119" s="364"/>
      <c r="SLR119" s="364"/>
      <c r="SLS119" s="364"/>
      <c r="SLT119" s="364"/>
      <c r="SLU119" s="364"/>
      <c r="SLV119" s="364"/>
      <c r="SLW119" s="364"/>
      <c r="SLX119" s="364"/>
      <c r="SLY119" s="364"/>
      <c r="SLZ119" s="364"/>
      <c r="SMA119" s="364"/>
      <c r="SMB119" s="364"/>
      <c r="SMC119" s="364"/>
      <c r="SMD119" s="364"/>
      <c r="SME119" s="364"/>
      <c r="SMF119" s="364"/>
      <c r="SMG119" s="364"/>
      <c r="SMH119" s="364"/>
      <c r="SMI119" s="364"/>
      <c r="SMJ119" s="364"/>
      <c r="SMK119" s="364"/>
      <c r="SML119" s="364"/>
      <c r="SMM119" s="364"/>
      <c r="SMN119" s="364"/>
      <c r="SMO119" s="364"/>
      <c r="SMP119" s="364"/>
      <c r="SMQ119" s="364"/>
      <c r="SMR119" s="364"/>
      <c r="SMS119" s="364"/>
      <c r="SMT119" s="364"/>
      <c r="SMU119" s="364"/>
      <c r="SMV119" s="364"/>
      <c r="SMW119" s="364"/>
      <c r="SMX119" s="364"/>
      <c r="SMY119" s="364"/>
      <c r="SMZ119" s="364"/>
      <c r="SNA119" s="364"/>
      <c r="SNB119" s="364"/>
      <c r="SNC119" s="364"/>
      <c r="SND119" s="364"/>
      <c r="SNE119" s="364"/>
      <c r="SNF119" s="364"/>
      <c r="SNG119" s="364"/>
      <c r="SNH119" s="364"/>
      <c r="SNI119" s="364"/>
      <c r="SNJ119" s="364"/>
      <c r="SNK119" s="364"/>
      <c r="SNL119" s="364"/>
      <c r="SNM119" s="364"/>
      <c r="SNN119" s="364"/>
      <c r="SNO119" s="364"/>
      <c r="SNP119" s="364"/>
      <c r="SNQ119" s="364"/>
      <c r="SNR119" s="364"/>
      <c r="SNS119" s="364"/>
      <c r="SNT119" s="364"/>
      <c r="SNU119" s="364"/>
      <c r="SNV119" s="364"/>
      <c r="SNW119" s="364"/>
      <c r="SNX119" s="364"/>
      <c r="SNY119" s="364"/>
      <c r="SNZ119" s="364"/>
      <c r="SOA119" s="364"/>
      <c r="SOB119" s="364"/>
      <c r="SOC119" s="364"/>
      <c r="SOD119" s="364"/>
      <c r="SOE119" s="364"/>
      <c r="SOF119" s="364"/>
      <c r="SOG119" s="364"/>
      <c r="SOH119" s="364"/>
      <c r="SOI119" s="364"/>
      <c r="SOJ119" s="364"/>
      <c r="SOK119" s="364"/>
      <c r="SOL119" s="364"/>
      <c r="SOM119" s="364"/>
      <c r="SON119" s="364"/>
      <c r="SOO119" s="364"/>
      <c r="SOP119" s="364"/>
      <c r="SOQ119" s="364"/>
      <c r="SOR119" s="364"/>
      <c r="SOS119" s="364"/>
      <c r="SOT119" s="364"/>
      <c r="SOU119" s="364"/>
      <c r="SOV119" s="364"/>
      <c r="SOW119" s="364"/>
      <c r="SOX119" s="364"/>
      <c r="SOY119" s="364"/>
      <c r="SOZ119" s="364"/>
      <c r="SPA119" s="364"/>
      <c r="SPB119" s="364"/>
      <c r="SPC119" s="364"/>
      <c r="SPD119" s="364"/>
      <c r="SPE119" s="364"/>
      <c r="SPF119" s="364"/>
      <c r="SPG119" s="364"/>
      <c r="SPH119" s="364"/>
      <c r="SPI119" s="364"/>
      <c r="SPJ119" s="364"/>
      <c r="SPK119" s="364"/>
      <c r="SPL119" s="364"/>
      <c r="SPM119" s="364"/>
      <c r="SPN119" s="364"/>
      <c r="SPO119" s="364"/>
      <c r="SPP119" s="364"/>
      <c r="SPQ119" s="364"/>
      <c r="SPR119" s="364"/>
      <c r="SPS119" s="364"/>
      <c r="SPT119" s="364"/>
      <c r="SPU119" s="364"/>
      <c r="SPV119" s="364"/>
      <c r="SPW119" s="364"/>
      <c r="SPX119" s="364"/>
      <c r="SPY119" s="364"/>
      <c r="SPZ119" s="364"/>
      <c r="SQA119" s="364"/>
      <c r="SQB119" s="364"/>
      <c r="SQC119" s="364"/>
      <c r="SQD119" s="364"/>
      <c r="SQE119" s="364"/>
      <c r="SQF119" s="364"/>
      <c r="SQG119" s="364"/>
      <c r="SQH119" s="364"/>
      <c r="SQI119" s="364"/>
      <c r="SQJ119" s="364"/>
      <c r="SQK119" s="364"/>
      <c r="SQL119" s="364"/>
      <c r="SQM119" s="364"/>
      <c r="SQN119" s="364"/>
      <c r="SQO119" s="364"/>
      <c r="SQP119" s="364"/>
      <c r="SQQ119" s="364"/>
      <c r="SQR119" s="364"/>
      <c r="SQS119" s="364"/>
      <c r="SQT119" s="364"/>
      <c r="SQU119" s="364"/>
      <c r="SQV119" s="364"/>
      <c r="SQW119" s="364"/>
      <c r="SQX119" s="364"/>
      <c r="SQY119" s="364"/>
      <c r="SQZ119" s="364"/>
      <c r="SRA119" s="364"/>
      <c r="SRB119" s="364"/>
      <c r="SRC119" s="364"/>
      <c r="SRD119" s="364"/>
      <c r="SRE119" s="364"/>
      <c r="SRF119" s="364"/>
      <c r="SRG119" s="364"/>
      <c r="SRH119" s="364"/>
      <c r="SRI119" s="364"/>
      <c r="SRJ119" s="364"/>
      <c r="SRK119" s="364"/>
      <c r="SRL119" s="364"/>
      <c r="SRM119" s="364"/>
      <c r="SRN119" s="364"/>
      <c r="SRO119" s="364"/>
      <c r="SRP119" s="364"/>
      <c r="SRQ119" s="364"/>
      <c r="SRR119" s="364"/>
      <c r="SRS119" s="364"/>
      <c r="SRT119" s="364"/>
      <c r="SRU119" s="364"/>
      <c r="SRV119" s="364"/>
      <c r="SRW119" s="364"/>
      <c r="SRX119" s="364"/>
      <c r="SRY119" s="364"/>
      <c r="SRZ119" s="364"/>
      <c r="SSA119" s="364"/>
      <c r="SSB119" s="364"/>
      <c r="SSC119" s="364"/>
      <c r="SSD119" s="364"/>
      <c r="SSE119" s="364"/>
      <c r="SSF119" s="364"/>
      <c r="SSG119" s="364"/>
      <c r="SSH119" s="364"/>
      <c r="SSI119" s="364"/>
      <c r="SSJ119" s="364"/>
      <c r="SSK119" s="364"/>
      <c r="SSL119" s="364"/>
      <c r="SSM119" s="364"/>
      <c r="SSN119" s="364"/>
      <c r="SSO119" s="364"/>
      <c r="SSP119" s="364"/>
      <c r="SSQ119" s="364"/>
      <c r="SSR119" s="364"/>
      <c r="SSS119" s="364"/>
      <c r="SST119" s="364"/>
      <c r="SSU119" s="364"/>
      <c r="SSV119" s="364"/>
      <c r="SSW119" s="364"/>
      <c r="SSX119" s="364"/>
      <c r="SSY119" s="364"/>
      <c r="SSZ119" s="364"/>
      <c r="STA119" s="364"/>
      <c r="STB119" s="364"/>
      <c r="STC119" s="364"/>
      <c r="STD119" s="364"/>
      <c r="STE119" s="364"/>
      <c r="STF119" s="364"/>
      <c r="STG119" s="364"/>
      <c r="STH119" s="364"/>
      <c r="STI119" s="364"/>
      <c r="STJ119" s="364"/>
      <c r="STK119" s="364"/>
      <c r="STL119" s="364"/>
      <c r="STM119" s="364"/>
      <c r="STN119" s="364"/>
      <c r="STO119" s="364"/>
      <c r="STP119" s="364"/>
      <c r="STQ119" s="364"/>
      <c r="STR119" s="364"/>
      <c r="STS119" s="364"/>
      <c r="STT119" s="364"/>
      <c r="STU119" s="364"/>
      <c r="STV119" s="364"/>
      <c r="STW119" s="364"/>
      <c r="STX119" s="364"/>
      <c r="STY119" s="364"/>
      <c r="STZ119" s="364"/>
      <c r="SUA119" s="364"/>
      <c r="SUB119" s="364"/>
      <c r="SUC119" s="364"/>
      <c r="SUD119" s="364"/>
      <c r="SUE119" s="364"/>
      <c r="SUF119" s="364"/>
      <c r="SUG119" s="364"/>
      <c r="SUH119" s="364"/>
      <c r="SUI119" s="364"/>
      <c r="SUJ119" s="364"/>
      <c r="SUK119" s="364"/>
      <c r="SUL119" s="364"/>
      <c r="SUM119" s="364"/>
      <c r="SUN119" s="364"/>
      <c r="SUO119" s="364"/>
      <c r="SUP119" s="364"/>
      <c r="SUQ119" s="364"/>
      <c r="SUR119" s="364"/>
      <c r="SUS119" s="364"/>
      <c r="SUT119" s="364"/>
      <c r="SUU119" s="364"/>
      <c r="SUV119" s="364"/>
      <c r="SUW119" s="364"/>
      <c r="SUX119" s="364"/>
      <c r="SUY119" s="364"/>
      <c r="SUZ119" s="364"/>
      <c r="SVA119" s="364"/>
      <c r="SVB119" s="364"/>
      <c r="SVC119" s="364"/>
      <c r="SVD119" s="364"/>
      <c r="SVE119" s="364"/>
      <c r="SVF119" s="364"/>
      <c r="SVG119" s="364"/>
      <c r="SVH119" s="364"/>
      <c r="SVI119" s="364"/>
      <c r="SVJ119" s="364"/>
      <c r="SVK119" s="364"/>
      <c r="SVL119" s="364"/>
      <c r="SVM119" s="364"/>
      <c r="SVN119" s="364"/>
      <c r="SVO119" s="364"/>
      <c r="SVP119" s="364"/>
      <c r="SVQ119" s="364"/>
      <c r="SVR119" s="364"/>
      <c r="SVS119" s="364"/>
      <c r="SVT119" s="364"/>
      <c r="SVU119" s="364"/>
      <c r="SVV119" s="364"/>
      <c r="SVW119" s="364"/>
      <c r="SVX119" s="364"/>
      <c r="SVY119" s="364"/>
      <c r="SVZ119" s="364"/>
      <c r="SWA119" s="364"/>
      <c r="SWB119" s="364"/>
      <c r="SWC119" s="364"/>
      <c r="SWD119" s="364"/>
      <c r="SWE119" s="364"/>
      <c r="SWF119" s="364"/>
      <c r="SWG119" s="364"/>
      <c r="SWH119" s="364"/>
      <c r="SWI119" s="364"/>
      <c r="SWJ119" s="364"/>
      <c r="SWK119" s="364"/>
      <c r="SWL119" s="364"/>
      <c r="SWM119" s="364"/>
      <c r="SWN119" s="364"/>
      <c r="SWO119" s="364"/>
      <c r="SWP119" s="364"/>
      <c r="SWQ119" s="364"/>
      <c r="SWR119" s="364"/>
      <c r="SWS119" s="364"/>
      <c r="SWT119" s="364"/>
      <c r="SWU119" s="364"/>
      <c r="SWV119" s="364"/>
      <c r="SWW119" s="364"/>
      <c r="SWX119" s="364"/>
      <c r="SWY119" s="364"/>
      <c r="SWZ119" s="364"/>
      <c r="SXA119" s="364"/>
      <c r="SXB119" s="364"/>
      <c r="SXC119" s="364"/>
      <c r="SXD119" s="364"/>
      <c r="SXE119" s="364"/>
      <c r="SXF119" s="364"/>
      <c r="SXG119" s="364"/>
      <c r="SXH119" s="364"/>
      <c r="SXI119" s="364"/>
      <c r="SXJ119" s="364"/>
      <c r="SXK119" s="364"/>
      <c r="SXL119" s="364"/>
      <c r="SXM119" s="364"/>
      <c r="SXN119" s="364"/>
      <c r="SXO119" s="364"/>
      <c r="SXP119" s="364"/>
      <c r="SXQ119" s="364"/>
      <c r="SXR119" s="364"/>
      <c r="SXS119" s="364"/>
      <c r="SXT119" s="364"/>
      <c r="SXU119" s="364"/>
      <c r="SXV119" s="364"/>
      <c r="SXW119" s="364"/>
      <c r="SXX119" s="364"/>
      <c r="SXY119" s="364"/>
      <c r="SXZ119" s="364"/>
      <c r="SYA119" s="364"/>
      <c r="SYB119" s="364"/>
      <c r="SYC119" s="364"/>
      <c r="SYD119" s="364"/>
      <c r="SYE119" s="364"/>
      <c r="SYF119" s="364"/>
      <c r="SYG119" s="364"/>
      <c r="SYH119" s="364"/>
      <c r="SYI119" s="364"/>
      <c r="SYJ119" s="364"/>
      <c r="SYK119" s="364"/>
      <c r="SYL119" s="364"/>
      <c r="SYM119" s="364"/>
      <c r="SYN119" s="364"/>
      <c r="SYO119" s="364"/>
      <c r="SYP119" s="364"/>
      <c r="SYQ119" s="364"/>
      <c r="SYR119" s="364"/>
      <c r="SYS119" s="364"/>
      <c r="SYT119" s="364"/>
      <c r="SYU119" s="364"/>
      <c r="SYV119" s="364"/>
      <c r="SYW119" s="364"/>
      <c r="SYX119" s="364"/>
      <c r="SYY119" s="364"/>
      <c r="SYZ119" s="364"/>
      <c r="SZA119" s="364"/>
      <c r="SZB119" s="364"/>
      <c r="SZC119" s="364"/>
      <c r="SZD119" s="364"/>
      <c r="SZE119" s="364"/>
      <c r="SZF119" s="364"/>
      <c r="SZG119" s="364"/>
      <c r="SZH119" s="364"/>
      <c r="SZI119" s="364"/>
      <c r="SZJ119" s="364"/>
      <c r="SZK119" s="364"/>
      <c r="SZL119" s="364"/>
      <c r="SZM119" s="364"/>
      <c r="SZN119" s="364"/>
      <c r="SZO119" s="364"/>
      <c r="SZP119" s="364"/>
      <c r="SZQ119" s="364"/>
      <c r="SZR119" s="364"/>
      <c r="SZS119" s="364"/>
      <c r="SZT119" s="364"/>
      <c r="SZU119" s="364"/>
      <c r="SZV119" s="364"/>
      <c r="SZW119" s="364"/>
      <c r="SZX119" s="364"/>
      <c r="SZY119" s="364"/>
      <c r="SZZ119" s="364"/>
      <c r="TAA119" s="364"/>
      <c r="TAB119" s="364"/>
      <c r="TAC119" s="364"/>
      <c r="TAD119" s="364"/>
      <c r="TAE119" s="364"/>
      <c r="TAF119" s="364"/>
      <c r="TAG119" s="364"/>
      <c r="TAH119" s="364"/>
      <c r="TAI119" s="364"/>
      <c r="TAJ119" s="364"/>
      <c r="TAK119" s="364"/>
      <c r="TAL119" s="364"/>
      <c r="TAM119" s="364"/>
      <c r="TAN119" s="364"/>
      <c r="TAO119" s="364"/>
      <c r="TAP119" s="364"/>
      <c r="TAQ119" s="364"/>
      <c r="TAR119" s="364"/>
      <c r="TAS119" s="364"/>
      <c r="TAT119" s="364"/>
      <c r="TAU119" s="364"/>
      <c r="TAV119" s="364"/>
      <c r="TAW119" s="364"/>
      <c r="TAX119" s="364"/>
      <c r="TAY119" s="364"/>
      <c r="TAZ119" s="364"/>
      <c r="TBA119" s="364"/>
      <c r="TBB119" s="364"/>
      <c r="TBC119" s="364"/>
      <c r="TBD119" s="364"/>
      <c r="TBE119" s="364"/>
      <c r="TBF119" s="364"/>
      <c r="TBG119" s="364"/>
      <c r="TBH119" s="364"/>
      <c r="TBI119" s="364"/>
      <c r="TBJ119" s="364"/>
      <c r="TBK119" s="364"/>
      <c r="TBL119" s="364"/>
      <c r="TBM119" s="364"/>
      <c r="TBN119" s="364"/>
      <c r="TBO119" s="364"/>
      <c r="TBP119" s="364"/>
      <c r="TBQ119" s="364"/>
      <c r="TBR119" s="364"/>
      <c r="TBS119" s="364"/>
      <c r="TBT119" s="364"/>
      <c r="TBU119" s="364"/>
      <c r="TBV119" s="364"/>
      <c r="TBW119" s="364"/>
      <c r="TBX119" s="364"/>
      <c r="TBY119" s="364"/>
      <c r="TBZ119" s="364"/>
      <c r="TCA119" s="364"/>
      <c r="TCB119" s="364"/>
      <c r="TCC119" s="364"/>
      <c r="TCD119" s="364"/>
      <c r="TCE119" s="364"/>
      <c r="TCF119" s="364"/>
      <c r="TCG119" s="364"/>
      <c r="TCH119" s="364"/>
      <c r="TCI119" s="364"/>
      <c r="TCJ119" s="364"/>
      <c r="TCK119" s="364"/>
      <c r="TCL119" s="364"/>
      <c r="TCM119" s="364"/>
      <c r="TCN119" s="364"/>
      <c r="TCO119" s="364"/>
      <c r="TCP119" s="364"/>
      <c r="TCQ119" s="364"/>
      <c r="TCR119" s="364"/>
      <c r="TCS119" s="364"/>
      <c r="TCT119" s="364"/>
      <c r="TCU119" s="364"/>
      <c r="TCV119" s="364"/>
      <c r="TCW119" s="364"/>
      <c r="TCX119" s="364"/>
      <c r="TCY119" s="364"/>
      <c r="TCZ119" s="364"/>
      <c r="TDA119" s="364"/>
      <c r="TDB119" s="364"/>
      <c r="TDC119" s="364"/>
      <c r="TDD119" s="364"/>
      <c r="TDE119" s="364"/>
      <c r="TDF119" s="364"/>
      <c r="TDG119" s="364"/>
      <c r="TDH119" s="364"/>
      <c r="TDI119" s="364"/>
      <c r="TDJ119" s="364"/>
      <c r="TDK119" s="364"/>
      <c r="TDL119" s="364"/>
      <c r="TDM119" s="364"/>
      <c r="TDN119" s="364"/>
      <c r="TDO119" s="364"/>
      <c r="TDP119" s="364"/>
      <c r="TDQ119" s="364"/>
      <c r="TDR119" s="364"/>
      <c r="TDS119" s="364"/>
      <c r="TDT119" s="364"/>
      <c r="TDU119" s="364"/>
      <c r="TDV119" s="364"/>
      <c r="TDW119" s="364"/>
      <c r="TDX119" s="364"/>
      <c r="TDY119" s="364"/>
      <c r="TDZ119" s="364"/>
      <c r="TEA119" s="364"/>
      <c r="TEB119" s="364"/>
      <c r="TEC119" s="364"/>
      <c r="TED119" s="364"/>
      <c r="TEE119" s="364"/>
      <c r="TEF119" s="364"/>
      <c r="TEG119" s="364"/>
      <c r="TEH119" s="364"/>
      <c r="TEI119" s="364"/>
      <c r="TEJ119" s="364"/>
      <c r="TEK119" s="364"/>
      <c r="TEL119" s="364"/>
      <c r="TEM119" s="364"/>
      <c r="TEN119" s="364"/>
      <c r="TEO119" s="364"/>
      <c r="TEP119" s="364"/>
      <c r="TEQ119" s="364"/>
      <c r="TER119" s="364"/>
      <c r="TES119" s="364"/>
      <c r="TET119" s="364"/>
      <c r="TEU119" s="364"/>
      <c r="TEV119" s="364"/>
      <c r="TEW119" s="364"/>
      <c r="TEX119" s="364"/>
      <c r="TEY119" s="364"/>
      <c r="TEZ119" s="364"/>
      <c r="TFA119" s="364"/>
      <c r="TFB119" s="364"/>
      <c r="TFC119" s="364"/>
      <c r="TFD119" s="364"/>
      <c r="TFE119" s="364"/>
      <c r="TFF119" s="364"/>
      <c r="TFG119" s="364"/>
      <c r="TFH119" s="364"/>
      <c r="TFI119" s="364"/>
      <c r="TFJ119" s="364"/>
      <c r="TFK119" s="364"/>
      <c r="TFL119" s="364"/>
      <c r="TFM119" s="364"/>
      <c r="TFN119" s="364"/>
      <c r="TFO119" s="364"/>
      <c r="TFP119" s="364"/>
      <c r="TFQ119" s="364"/>
      <c r="TFR119" s="364"/>
      <c r="TFS119" s="364"/>
      <c r="TFT119" s="364"/>
      <c r="TFU119" s="364"/>
      <c r="TFV119" s="364"/>
      <c r="TFW119" s="364"/>
      <c r="TFX119" s="364"/>
      <c r="TFY119" s="364"/>
      <c r="TFZ119" s="364"/>
      <c r="TGA119" s="364"/>
      <c r="TGB119" s="364"/>
      <c r="TGC119" s="364"/>
      <c r="TGD119" s="364"/>
      <c r="TGE119" s="364"/>
      <c r="TGF119" s="364"/>
      <c r="TGG119" s="364"/>
      <c r="TGH119" s="364"/>
      <c r="TGI119" s="364"/>
      <c r="TGJ119" s="364"/>
      <c r="TGK119" s="364"/>
      <c r="TGL119" s="364"/>
      <c r="TGM119" s="364"/>
      <c r="TGN119" s="364"/>
      <c r="TGO119" s="364"/>
      <c r="TGP119" s="364"/>
      <c r="TGQ119" s="364"/>
      <c r="TGR119" s="364"/>
      <c r="TGS119" s="364"/>
      <c r="TGT119" s="364"/>
      <c r="TGU119" s="364"/>
      <c r="TGV119" s="364"/>
      <c r="TGW119" s="364"/>
      <c r="TGX119" s="364"/>
      <c r="TGY119" s="364"/>
      <c r="TGZ119" s="364"/>
      <c r="THA119" s="364"/>
      <c r="THB119" s="364"/>
      <c r="THC119" s="364"/>
      <c r="THD119" s="364"/>
      <c r="THE119" s="364"/>
      <c r="THF119" s="364"/>
      <c r="THG119" s="364"/>
      <c r="THH119" s="364"/>
      <c r="THI119" s="364"/>
      <c r="THJ119" s="364"/>
      <c r="THK119" s="364"/>
      <c r="THL119" s="364"/>
      <c r="THM119" s="364"/>
      <c r="THN119" s="364"/>
      <c r="THO119" s="364"/>
      <c r="THP119" s="364"/>
      <c r="THQ119" s="364"/>
      <c r="THR119" s="364"/>
      <c r="THS119" s="364"/>
      <c r="THT119" s="364"/>
      <c r="THU119" s="364"/>
      <c r="THV119" s="364"/>
      <c r="THW119" s="364"/>
      <c r="THX119" s="364"/>
      <c r="THY119" s="364"/>
      <c r="THZ119" s="364"/>
      <c r="TIA119" s="364"/>
      <c r="TIB119" s="364"/>
      <c r="TIC119" s="364"/>
      <c r="TID119" s="364"/>
      <c r="TIE119" s="364"/>
      <c r="TIF119" s="364"/>
      <c r="TIG119" s="364"/>
      <c r="TIH119" s="364"/>
      <c r="TII119" s="364"/>
      <c r="TIJ119" s="364"/>
      <c r="TIK119" s="364"/>
      <c r="TIL119" s="364"/>
      <c r="TIM119" s="364"/>
      <c r="TIN119" s="364"/>
      <c r="TIO119" s="364"/>
      <c r="TIP119" s="364"/>
      <c r="TIQ119" s="364"/>
      <c r="TIR119" s="364"/>
      <c r="TIS119" s="364"/>
      <c r="TIT119" s="364"/>
      <c r="TIU119" s="364"/>
      <c r="TIV119" s="364"/>
      <c r="TIW119" s="364"/>
      <c r="TIX119" s="364"/>
      <c r="TIY119" s="364"/>
      <c r="TIZ119" s="364"/>
      <c r="TJA119" s="364"/>
      <c r="TJB119" s="364"/>
      <c r="TJC119" s="364"/>
      <c r="TJD119" s="364"/>
      <c r="TJE119" s="364"/>
      <c r="TJF119" s="364"/>
      <c r="TJG119" s="364"/>
      <c r="TJH119" s="364"/>
      <c r="TJI119" s="364"/>
      <c r="TJJ119" s="364"/>
      <c r="TJK119" s="364"/>
      <c r="TJL119" s="364"/>
      <c r="TJM119" s="364"/>
      <c r="TJN119" s="364"/>
      <c r="TJO119" s="364"/>
      <c r="TJP119" s="364"/>
      <c r="TJQ119" s="364"/>
      <c r="TJR119" s="364"/>
      <c r="TJS119" s="364"/>
      <c r="TJT119" s="364"/>
      <c r="TJU119" s="364"/>
      <c r="TJV119" s="364"/>
      <c r="TJW119" s="364"/>
      <c r="TJX119" s="364"/>
      <c r="TJY119" s="364"/>
      <c r="TJZ119" s="364"/>
      <c r="TKA119" s="364"/>
      <c r="TKB119" s="364"/>
      <c r="TKC119" s="364"/>
      <c r="TKD119" s="364"/>
      <c r="TKE119" s="364"/>
      <c r="TKF119" s="364"/>
      <c r="TKG119" s="364"/>
      <c r="TKH119" s="364"/>
      <c r="TKI119" s="364"/>
      <c r="TKJ119" s="364"/>
      <c r="TKK119" s="364"/>
      <c r="TKL119" s="364"/>
      <c r="TKM119" s="364"/>
      <c r="TKN119" s="364"/>
      <c r="TKO119" s="364"/>
      <c r="TKP119" s="364"/>
      <c r="TKQ119" s="364"/>
      <c r="TKR119" s="364"/>
      <c r="TKS119" s="364"/>
      <c r="TKT119" s="364"/>
      <c r="TKU119" s="364"/>
      <c r="TKV119" s="364"/>
      <c r="TKW119" s="364"/>
      <c r="TKX119" s="364"/>
      <c r="TKY119" s="364"/>
      <c r="TKZ119" s="364"/>
      <c r="TLA119" s="364"/>
      <c r="TLB119" s="364"/>
      <c r="TLC119" s="364"/>
      <c r="TLD119" s="364"/>
      <c r="TLE119" s="364"/>
      <c r="TLF119" s="364"/>
      <c r="TLG119" s="364"/>
      <c r="TLH119" s="364"/>
      <c r="TLI119" s="364"/>
      <c r="TLJ119" s="364"/>
      <c r="TLK119" s="364"/>
      <c r="TLL119" s="364"/>
      <c r="TLM119" s="364"/>
      <c r="TLN119" s="364"/>
      <c r="TLO119" s="364"/>
      <c r="TLP119" s="364"/>
      <c r="TLQ119" s="364"/>
      <c r="TLR119" s="364"/>
      <c r="TLS119" s="364"/>
      <c r="TLT119" s="364"/>
      <c r="TLU119" s="364"/>
      <c r="TLV119" s="364"/>
      <c r="TLW119" s="364"/>
      <c r="TLX119" s="364"/>
      <c r="TLY119" s="364"/>
      <c r="TLZ119" s="364"/>
      <c r="TMA119" s="364"/>
      <c r="TMB119" s="364"/>
      <c r="TMC119" s="364"/>
      <c r="TMD119" s="364"/>
      <c r="TME119" s="364"/>
      <c r="TMF119" s="364"/>
      <c r="TMG119" s="364"/>
      <c r="TMH119" s="364"/>
      <c r="TMI119" s="364"/>
      <c r="TMJ119" s="364"/>
      <c r="TMK119" s="364"/>
      <c r="TML119" s="364"/>
      <c r="TMM119" s="364"/>
      <c r="TMN119" s="364"/>
      <c r="TMO119" s="364"/>
      <c r="TMP119" s="364"/>
      <c r="TMQ119" s="364"/>
      <c r="TMR119" s="364"/>
      <c r="TMS119" s="364"/>
      <c r="TMT119" s="364"/>
      <c r="TMU119" s="364"/>
      <c r="TMV119" s="364"/>
      <c r="TMW119" s="364"/>
      <c r="TMX119" s="364"/>
      <c r="TMY119" s="364"/>
      <c r="TMZ119" s="364"/>
      <c r="TNA119" s="364"/>
      <c r="TNB119" s="364"/>
      <c r="TNC119" s="364"/>
      <c r="TND119" s="364"/>
      <c r="TNE119" s="364"/>
      <c r="TNF119" s="364"/>
      <c r="TNG119" s="364"/>
      <c r="TNH119" s="364"/>
      <c r="TNI119" s="364"/>
      <c r="TNJ119" s="364"/>
      <c r="TNK119" s="364"/>
      <c r="TNL119" s="364"/>
      <c r="TNM119" s="364"/>
      <c r="TNN119" s="364"/>
      <c r="TNO119" s="364"/>
      <c r="TNP119" s="364"/>
      <c r="TNQ119" s="364"/>
      <c r="TNR119" s="364"/>
      <c r="TNS119" s="364"/>
      <c r="TNT119" s="364"/>
      <c r="TNU119" s="364"/>
      <c r="TNV119" s="364"/>
      <c r="TNW119" s="364"/>
      <c r="TNX119" s="364"/>
      <c r="TNY119" s="364"/>
      <c r="TNZ119" s="364"/>
      <c r="TOA119" s="364"/>
      <c r="TOB119" s="364"/>
      <c r="TOC119" s="364"/>
      <c r="TOD119" s="364"/>
      <c r="TOE119" s="364"/>
      <c r="TOF119" s="364"/>
      <c r="TOG119" s="364"/>
      <c r="TOH119" s="364"/>
      <c r="TOI119" s="364"/>
      <c r="TOJ119" s="364"/>
      <c r="TOK119" s="364"/>
      <c r="TOL119" s="364"/>
      <c r="TOM119" s="364"/>
      <c r="TON119" s="364"/>
      <c r="TOO119" s="364"/>
      <c r="TOP119" s="364"/>
      <c r="TOQ119" s="364"/>
      <c r="TOR119" s="364"/>
      <c r="TOS119" s="364"/>
      <c r="TOT119" s="364"/>
      <c r="TOU119" s="364"/>
      <c r="TOV119" s="364"/>
      <c r="TOW119" s="364"/>
      <c r="TOX119" s="364"/>
      <c r="TOY119" s="364"/>
      <c r="TOZ119" s="364"/>
      <c r="TPA119" s="364"/>
      <c r="TPB119" s="364"/>
      <c r="TPC119" s="364"/>
      <c r="TPD119" s="364"/>
      <c r="TPE119" s="364"/>
      <c r="TPF119" s="364"/>
      <c r="TPG119" s="364"/>
      <c r="TPH119" s="364"/>
      <c r="TPI119" s="364"/>
      <c r="TPJ119" s="364"/>
      <c r="TPK119" s="364"/>
      <c r="TPL119" s="364"/>
      <c r="TPM119" s="364"/>
      <c r="TPN119" s="364"/>
      <c r="TPO119" s="364"/>
      <c r="TPP119" s="364"/>
      <c r="TPQ119" s="364"/>
      <c r="TPR119" s="364"/>
      <c r="TPS119" s="364"/>
      <c r="TPT119" s="364"/>
      <c r="TPU119" s="364"/>
      <c r="TPV119" s="364"/>
      <c r="TPW119" s="364"/>
      <c r="TPX119" s="364"/>
      <c r="TPY119" s="364"/>
      <c r="TPZ119" s="364"/>
      <c r="TQA119" s="364"/>
      <c r="TQB119" s="364"/>
      <c r="TQC119" s="364"/>
      <c r="TQD119" s="364"/>
      <c r="TQE119" s="364"/>
      <c r="TQF119" s="364"/>
      <c r="TQG119" s="364"/>
      <c r="TQH119" s="364"/>
      <c r="TQI119" s="364"/>
      <c r="TQJ119" s="364"/>
      <c r="TQK119" s="364"/>
      <c r="TQL119" s="364"/>
      <c r="TQM119" s="364"/>
      <c r="TQN119" s="364"/>
      <c r="TQO119" s="364"/>
      <c r="TQP119" s="364"/>
      <c r="TQQ119" s="364"/>
      <c r="TQR119" s="364"/>
      <c r="TQS119" s="364"/>
      <c r="TQT119" s="364"/>
      <c r="TQU119" s="364"/>
      <c r="TQV119" s="364"/>
      <c r="TQW119" s="364"/>
      <c r="TQX119" s="364"/>
      <c r="TQY119" s="364"/>
      <c r="TQZ119" s="364"/>
      <c r="TRA119" s="364"/>
      <c r="TRB119" s="364"/>
      <c r="TRC119" s="364"/>
      <c r="TRD119" s="364"/>
      <c r="TRE119" s="364"/>
      <c r="TRF119" s="364"/>
      <c r="TRG119" s="364"/>
      <c r="TRH119" s="364"/>
      <c r="TRI119" s="364"/>
      <c r="TRJ119" s="364"/>
      <c r="TRK119" s="364"/>
      <c r="TRL119" s="364"/>
      <c r="TRM119" s="364"/>
      <c r="TRN119" s="364"/>
      <c r="TRO119" s="364"/>
      <c r="TRP119" s="364"/>
      <c r="TRQ119" s="364"/>
      <c r="TRR119" s="364"/>
      <c r="TRS119" s="364"/>
      <c r="TRT119" s="364"/>
      <c r="TRU119" s="364"/>
      <c r="TRV119" s="364"/>
      <c r="TRW119" s="364"/>
      <c r="TRX119" s="364"/>
      <c r="TRY119" s="364"/>
      <c r="TRZ119" s="364"/>
      <c r="TSA119" s="364"/>
      <c r="TSB119" s="364"/>
      <c r="TSC119" s="364"/>
      <c r="TSD119" s="364"/>
      <c r="TSE119" s="364"/>
      <c r="TSF119" s="364"/>
      <c r="TSG119" s="364"/>
      <c r="TSH119" s="364"/>
      <c r="TSI119" s="364"/>
      <c r="TSJ119" s="364"/>
      <c r="TSK119" s="364"/>
      <c r="TSL119" s="364"/>
      <c r="TSM119" s="364"/>
      <c r="TSN119" s="364"/>
      <c r="TSO119" s="364"/>
      <c r="TSP119" s="364"/>
      <c r="TSQ119" s="364"/>
      <c r="TSR119" s="364"/>
      <c r="TSS119" s="364"/>
      <c r="TST119" s="364"/>
      <c r="TSU119" s="364"/>
      <c r="TSV119" s="364"/>
      <c r="TSW119" s="364"/>
      <c r="TSX119" s="364"/>
      <c r="TSY119" s="364"/>
      <c r="TSZ119" s="364"/>
      <c r="TTA119" s="364"/>
      <c r="TTB119" s="364"/>
      <c r="TTC119" s="364"/>
      <c r="TTD119" s="364"/>
      <c r="TTE119" s="364"/>
      <c r="TTF119" s="364"/>
      <c r="TTG119" s="364"/>
      <c r="TTH119" s="364"/>
      <c r="TTI119" s="364"/>
      <c r="TTJ119" s="364"/>
      <c r="TTK119" s="364"/>
      <c r="TTL119" s="364"/>
      <c r="TTM119" s="364"/>
      <c r="TTN119" s="364"/>
      <c r="TTO119" s="364"/>
      <c r="TTP119" s="364"/>
      <c r="TTQ119" s="364"/>
      <c r="TTR119" s="364"/>
      <c r="TTS119" s="364"/>
      <c r="TTT119" s="364"/>
      <c r="TTU119" s="364"/>
      <c r="TTV119" s="364"/>
      <c r="TTW119" s="364"/>
      <c r="TTX119" s="364"/>
      <c r="TTY119" s="364"/>
      <c r="TTZ119" s="364"/>
      <c r="TUA119" s="364"/>
      <c r="TUB119" s="364"/>
      <c r="TUC119" s="364"/>
      <c r="TUD119" s="364"/>
      <c r="TUE119" s="364"/>
      <c r="TUF119" s="364"/>
      <c r="TUG119" s="364"/>
      <c r="TUH119" s="364"/>
      <c r="TUI119" s="364"/>
      <c r="TUJ119" s="364"/>
      <c r="TUK119" s="364"/>
      <c r="TUL119" s="364"/>
      <c r="TUM119" s="364"/>
      <c r="TUN119" s="364"/>
      <c r="TUO119" s="364"/>
      <c r="TUP119" s="364"/>
      <c r="TUQ119" s="364"/>
      <c r="TUR119" s="364"/>
      <c r="TUS119" s="364"/>
      <c r="TUT119" s="364"/>
      <c r="TUU119" s="364"/>
      <c r="TUV119" s="364"/>
      <c r="TUW119" s="364"/>
      <c r="TUX119" s="364"/>
      <c r="TUY119" s="364"/>
      <c r="TUZ119" s="364"/>
      <c r="TVA119" s="364"/>
      <c r="TVB119" s="364"/>
      <c r="TVC119" s="364"/>
      <c r="TVD119" s="364"/>
      <c r="TVE119" s="364"/>
      <c r="TVF119" s="364"/>
      <c r="TVG119" s="364"/>
      <c r="TVH119" s="364"/>
      <c r="TVI119" s="364"/>
      <c r="TVJ119" s="364"/>
      <c r="TVK119" s="364"/>
      <c r="TVL119" s="364"/>
      <c r="TVM119" s="364"/>
      <c r="TVN119" s="364"/>
      <c r="TVO119" s="364"/>
      <c r="TVP119" s="364"/>
      <c r="TVQ119" s="364"/>
      <c r="TVR119" s="364"/>
      <c r="TVS119" s="364"/>
      <c r="TVT119" s="364"/>
      <c r="TVU119" s="364"/>
      <c r="TVV119" s="364"/>
      <c r="TVW119" s="364"/>
      <c r="TVX119" s="364"/>
      <c r="TVY119" s="364"/>
      <c r="TVZ119" s="364"/>
      <c r="TWA119" s="364"/>
      <c r="TWB119" s="364"/>
      <c r="TWC119" s="364"/>
      <c r="TWD119" s="364"/>
      <c r="TWE119" s="364"/>
      <c r="TWF119" s="364"/>
      <c r="TWG119" s="364"/>
      <c r="TWH119" s="364"/>
      <c r="TWI119" s="364"/>
      <c r="TWJ119" s="364"/>
      <c r="TWK119" s="364"/>
      <c r="TWL119" s="364"/>
      <c r="TWM119" s="364"/>
      <c r="TWN119" s="364"/>
      <c r="TWO119" s="364"/>
      <c r="TWP119" s="364"/>
      <c r="TWQ119" s="364"/>
      <c r="TWR119" s="364"/>
      <c r="TWS119" s="364"/>
      <c r="TWT119" s="364"/>
      <c r="TWU119" s="364"/>
      <c r="TWV119" s="364"/>
      <c r="TWW119" s="364"/>
      <c r="TWX119" s="364"/>
      <c r="TWY119" s="364"/>
      <c r="TWZ119" s="364"/>
      <c r="TXA119" s="364"/>
      <c r="TXB119" s="364"/>
      <c r="TXC119" s="364"/>
      <c r="TXD119" s="364"/>
      <c r="TXE119" s="364"/>
      <c r="TXF119" s="364"/>
      <c r="TXG119" s="364"/>
      <c r="TXH119" s="364"/>
      <c r="TXI119" s="364"/>
      <c r="TXJ119" s="364"/>
      <c r="TXK119" s="364"/>
      <c r="TXL119" s="364"/>
      <c r="TXM119" s="364"/>
      <c r="TXN119" s="364"/>
      <c r="TXO119" s="364"/>
      <c r="TXP119" s="364"/>
      <c r="TXQ119" s="364"/>
      <c r="TXR119" s="364"/>
      <c r="TXS119" s="364"/>
      <c r="TXT119" s="364"/>
      <c r="TXU119" s="364"/>
      <c r="TXV119" s="364"/>
      <c r="TXW119" s="364"/>
      <c r="TXX119" s="364"/>
      <c r="TXY119" s="364"/>
      <c r="TXZ119" s="364"/>
      <c r="TYA119" s="364"/>
      <c r="TYB119" s="364"/>
      <c r="TYC119" s="364"/>
      <c r="TYD119" s="364"/>
      <c r="TYE119" s="364"/>
      <c r="TYF119" s="364"/>
      <c r="TYG119" s="364"/>
      <c r="TYH119" s="364"/>
      <c r="TYI119" s="364"/>
      <c r="TYJ119" s="364"/>
      <c r="TYK119" s="364"/>
      <c r="TYL119" s="364"/>
      <c r="TYM119" s="364"/>
      <c r="TYN119" s="364"/>
      <c r="TYO119" s="364"/>
      <c r="TYP119" s="364"/>
      <c r="TYQ119" s="364"/>
      <c r="TYR119" s="364"/>
      <c r="TYS119" s="364"/>
      <c r="TYT119" s="364"/>
      <c r="TYU119" s="364"/>
      <c r="TYV119" s="364"/>
      <c r="TYW119" s="364"/>
      <c r="TYX119" s="364"/>
      <c r="TYY119" s="364"/>
      <c r="TYZ119" s="364"/>
      <c r="TZA119" s="364"/>
      <c r="TZB119" s="364"/>
      <c r="TZC119" s="364"/>
      <c r="TZD119" s="364"/>
      <c r="TZE119" s="364"/>
      <c r="TZF119" s="364"/>
      <c r="TZG119" s="364"/>
      <c r="TZH119" s="364"/>
      <c r="TZI119" s="364"/>
      <c r="TZJ119" s="364"/>
      <c r="TZK119" s="364"/>
      <c r="TZL119" s="364"/>
      <c r="TZM119" s="364"/>
      <c r="TZN119" s="364"/>
      <c r="TZO119" s="364"/>
      <c r="TZP119" s="364"/>
      <c r="TZQ119" s="364"/>
      <c r="TZR119" s="364"/>
      <c r="TZS119" s="364"/>
      <c r="TZT119" s="364"/>
      <c r="TZU119" s="364"/>
      <c r="TZV119" s="364"/>
      <c r="TZW119" s="364"/>
      <c r="TZX119" s="364"/>
      <c r="TZY119" s="364"/>
      <c r="TZZ119" s="364"/>
      <c r="UAA119" s="364"/>
      <c r="UAB119" s="364"/>
      <c r="UAC119" s="364"/>
      <c r="UAD119" s="364"/>
      <c r="UAE119" s="364"/>
      <c r="UAF119" s="364"/>
      <c r="UAG119" s="364"/>
      <c r="UAH119" s="364"/>
      <c r="UAI119" s="364"/>
      <c r="UAJ119" s="364"/>
      <c r="UAK119" s="364"/>
      <c r="UAL119" s="364"/>
      <c r="UAM119" s="364"/>
      <c r="UAN119" s="364"/>
      <c r="UAO119" s="364"/>
      <c r="UAP119" s="364"/>
      <c r="UAQ119" s="364"/>
      <c r="UAR119" s="364"/>
      <c r="UAS119" s="364"/>
      <c r="UAT119" s="364"/>
      <c r="UAU119" s="364"/>
      <c r="UAV119" s="364"/>
      <c r="UAW119" s="364"/>
      <c r="UAX119" s="364"/>
      <c r="UAY119" s="364"/>
      <c r="UAZ119" s="364"/>
      <c r="UBA119" s="364"/>
      <c r="UBB119" s="364"/>
      <c r="UBC119" s="364"/>
      <c r="UBD119" s="364"/>
      <c r="UBE119" s="364"/>
      <c r="UBF119" s="364"/>
      <c r="UBG119" s="364"/>
      <c r="UBH119" s="364"/>
      <c r="UBI119" s="364"/>
      <c r="UBJ119" s="364"/>
      <c r="UBK119" s="364"/>
      <c r="UBL119" s="364"/>
      <c r="UBM119" s="364"/>
      <c r="UBN119" s="364"/>
      <c r="UBO119" s="364"/>
      <c r="UBP119" s="364"/>
      <c r="UBQ119" s="364"/>
      <c r="UBR119" s="364"/>
      <c r="UBS119" s="364"/>
      <c r="UBT119" s="364"/>
      <c r="UBU119" s="364"/>
      <c r="UBV119" s="364"/>
      <c r="UBW119" s="364"/>
      <c r="UBX119" s="364"/>
      <c r="UBY119" s="364"/>
      <c r="UBZ119" s="364"/>
      <c r="UCA119" s="364"/>
      <c r="UCB119" s="364"/>
      <c r="UCC119" s="364"/>
      <c r="UCD119" s="364"/>
      <c r="UCE119" s="364"/>
      <c r="UCF119" s="364"/>
      <c r="UCG119" s="364"/>
      <c r="UCH119" s="364"/>
      <c r="UCI119" s="364"/>
      <c r="UCJ119" s="364"/>
      <c r="UCK119" s="364"/>
      <c r="UCL119" s="364"/>
      <c r="UCM119" s="364"/>
      <c r="UCN119" s="364"/>
      <c r="UCO119" s="364"/>
      <c r="UCP119" s="364"/>
      <c r="UCQ119" s="364"/>
      <c r="UCR119" s="364"/>
      <c r="UCS119" s="364"/>
      <c r="UCT119" s="364"/>
      <c r="UCU119" s="364"/>
      <c r="UCV119" s="364"/>
      <c r="UCW119" s="364"/>
      <c r="UCX119" s="364"/>
      <c r="UCY119" s="364"/>
      <c r="UCZ119" s="364"/>
      <c r="UDA119" s="364"/>
      <c r="UDB119" s="364"/>
      <c r="UDC119" s="364"/>
      <c r="UDD119" s="364"/>
      <c r="UDE119" s="364"/>
      <c r="UDF119" s="364"/>
      <c r="UDG119" s="364"/>
      <c r="UDH119" s="364"/>
      <c r="UDI119" s="364"/>
      <c r="UDJ119" s="364"/>
      <c r="UDK119" s="364"/>
      <c r="UDL119" s="364"/>
      <c r="UDM119" s="364"/>
      <c r="UDN119" s="364"/>
      <c r="UDO119" s="364"/>
      <c r="UDP119" s="364"/>
      <c r="UDQ119" s="364"/>
      <c r="UDR119" s="364"/>
      <c r="UDS119" s="364"/>
      <c r="UDT119" s="364"/>
      <c r="UDU119" s="364"/>
      <c r="UDV119" s="364"/>
      <c r="UDW119" s="364"/>
      <c r="UDX119" s="364"/>
      <c r="UDY119" s="364"/>
      <c r="UDZ119" s="364"/>
      <c r="UEA119" s="364"/>
      <c r="UEB119" s="364"/>
      <c r="UEC119" s="364"/>
      <c r="UED119" s="364"/>
      <c r="UEE119" s="364"/>
      <c r="UEF119" s="364"/>
      <c r="UEG119" s="364"/>
      <c r="UEH119" s="364"/>
      <c r="UEI119" s="364"/>
      <c r="UEJ119" s="364"/>
      <c r="UEK119" s="364"/>
      <c r="UEL119" s="364"/>
      <c r="UEM119" s="364"/>
      <c r="UEN119" s="364"/>
      <c r="UEO119" s="364"/>
      <c r="UEP119" s="364"/>
      <c r="UEQ119" s="364"/>
      <c r="UER119" s="364"/>
      <c r="UES119" s="364"/>
      <c r="UET119" s="364"/>
      <c r="UEU119" s="364"/>
      <c r="UEV119" s="364"/>
      <c r="UEW119" s="364"/>
      <c r="UEX119" s="364"/>
      <c r="UEY119" s="364"/>
      <c r="UEZ119" s="364"/>
      <c r="UFA119" s="364"/>
      <c r="UFB119" s="364"/>
      <c r="UFC119" s="364"/>
      <c r="UFD119" s="364"/>
      <c r="UFE119" s="364"/>
      <c r="UFF119" s="364"/>
      <c r="UFG119" s="364"/>
      <c r="UFH119" s="364"/>
      <c r="UFI119" s="364"/>
      <c r="UFJ119" s="364"/>
      <c r="UFK119" s="364"/>
      <c r="UFL119" s="364"/>
      <c r="UFM119" s="364"/>
      <c r="UFN119" s="364"/>
      <c r="UFO119" s="364"/>
      <c r="UFP119" s="364"/>
      <c r="UFQ119" s="364"/>
      <c r="UFR119" s="364"/>
      <c r="UFS119" s="364"/>
      <c r="UFT119" s="364"/>
      <c r="UFU119" s="364"/>
      <c r="UFV119" s="364"/>
      <c r="UFW119" s="364"/>
      <c r="UFX119" s="364"/>
      <c r="UFY119" s="364"/>
      <c r="UFZ119" s="364"/>
      <c r="UGA119" s="364"/>
      <c r="UGB119" s="364"/>
      <c r="UGC119" s="364"/>
      <c r="UGD119" s="364"/>
      <c r="UGE119" s="364"/>
      <c r="UGF119" s="364"/>
      <c r="UGG119" s="364"/>
      <c r="UGH119" s="364"/>
      <c r="UGI119" s="364"/>
      <c r="UGJ119" s="364"/>
      <c r="UGK119" s="364"/>
      <c r="UGL119" s="364"/>
      <c r="UGM119" s="364"/>
      <c r="UGN119" s="364"/>
      <c r="UGO119" s="364"/>
      <c r="UGP119" s="364"/>
      <c r="UGQ119" s="364"/>
      <c r="UGR119" s="364"/>
      <c r="UGS119" s="364"/>
      <c r="UGT119" s="364"/>
      <c r="UGU119" s="364"/>
      <c r="UGV119" s="364"/>
      <c r="UGW119" s="364"/>
      <c r="UGX119" s="364"/>
      <c r="UGY119" s="364"/>
      <c r="UGZ119" s="364"/>
      <c r="UHA119" s="364"/>
      <c r="UHB119" s="364"/>
      <c r="UHC119" s="364"/>
      <c r="UHD119" s="364"/>
      <c r="UHE119" s="364"/>
      <c r="UHF119" s="364"/>
      <c r="UHG119" s="364"/>
      <c r="UHH119" s="364"/>
      <c r="UHI119" s="364"/>
      <c r="UHJ119" s="364"/>
      <c r="UHK119" s="364"/>
      <c r="UHL119" s="364"/>
      <c r="UHM119" s="364"/>
      <c r="UHN119" s="364"/>
      <c r="UHO119" s="364"/>
      <c r="UHP119" s="364"/>
      <c r="UHQ119" s="364"/>
      <c r="UHR119" s="364"/>
      <c r="UHS119" s="364"/>
      <c r="UHT119" s="364"/>
      <c r="UHU119" s="364"/>
      <c r="UHV119" s="364"/>
      <c r="UHW119" s="364"/>
      <c r="UHX119" s="364"/>
      <c r="UHY119" s="364"/>
      <c r="UHZ119" s="364"/>
      <c r="UIA119" s="364"/>
      <c r="UIB119" s="364"/>
      <c r="UIC119" s="364"/>
      <c r="UID119" s="364"/>
      <c r="UIE119" s="364"/>
      <c r="UIF119" s="364"/>
      <c r="UIG119" s="364"/>
      <c r="UIH119" s="364"/>
      <c r="UII119" s="364"/>
      <c r="UIJ119" s="364"/>
      <c r="UIK119" s="364"/>
      <c r="UIL119" s="364"/>
      <c r="UIM119" s="364"/>
      <c r="UIN119" s="364"/>
      <c r="UIO119" s="364"/>
      <c r="UIP119" s="364"/>
      <c r="UIQ119" s="364"/>
      <c r="UIR119" s="364"/>
      <c r="UIS119" s="364"/>
      <c r="UIT119" s="364"/>
      <c r="UIU119" s="364"/>
      <c r="UIV119" s="364"/>
      <c r="UIW119" s="364"/>
      <c r="UIX119" s="364"/>
      <c r="UIY119" s="364"/>
      <c r="UIZ119" s="364"/>
      <c r="UJA119" s="364"/>
      <c r="UJB119" s="364"/>
      <c r="UJC119" s="364"/>
      <c r="UJD119" s="364"/>
      <c r="UJE119" s="364"/>
      <c r="UJF119" s="364"/>
      <c r="UJG119" s="364"/>
      <c r="UJH119" s="364"/>
      <c r="UJI119" s="364"/>
      <c r="UJJ119" s="364"/>
      <c r="UJK119" s="364"/>
      <c r="UJL119" s="364"/>
      <c r="UJM119" s="364"/>
      <c r="UJN119" s="364"/>
      <c r="UJO119" s="364"/>
      <c r="UJP119" s="364"/>
      <c r="UJQ119" s="364"/>
      <c r="UJR119" s="364"/>
      <c r="UJS119" s="364"/>
      <c r="UJT119" s="364"/>
      <c r="UJU119" s="364"/>
      <c r="UJV119" s="364"/>
      <c r="UJW119" s="364"/>
      <c r="UJX119" s="364"/>
      <c r="UJY119" s="364"/>
      <c r="UJZ119" s="364"/>
      <c r="UKA119" s="364"/>
      <c r="UKB119" s="364"/>
      <c r="UKC119" s="364"/>
      <c r="UKD119" s="364"/>
      <c r="UKE119" s="364"/>
      <c r="UKF119" s="364"/>
      <c r="UKG119" s="364"/>
      <c r="UKH119" s="364"/>
      <c r="UKI119" s="364"/>
      <c r="UKJ119" s="364"/>
      <c r="UKK119" s="364"/>
      <c r="UKL119" s="364"/>
      <c r="UKM119" s="364"/>
      <c r="UKN119" s="364"/>
      <c r="UKO119" s="364"/>
      <c r="UKP119" s="364"/>
      <c r="UKQ119" s="364"/>
      <c r="UKR119" s="364"/>
      <c r="UKS119" s="364"/>
      <c r="UKT119" s="364"/>
      <c r="UKU119" s="364"/>
      <c r="UKV119" s="364"/>
      <c r="UKW119" s="364"/>
      <c r="UKX119" s="364"/>
      <c r="UKY119" s="364"/>
      <c r="UKZ119" s="364"/>
      <c r="ULA119" s="364"/>
      <c r="ULB119" s="364"/>
      <c r="ULC119" s="364"/>
      <c r="ULD119" s="364"/>
      <c r="ULE119" s="364"/>
      <c r="ULF119" s="364"/>
      <c r="ULG119" s="364"/>
      <c r="ULH119" s="364"/>
      <c r="ULI119" s="364"/>
      <c r="ULJ119" s="364"/>
      <c r="ULK119" s="364"/>
      <c r="ULL119" s="364"/>
      <c r="ULM119" s="364"/>
      <c r="ULN119" s="364"/>
      <c r="ULO119" s="364"/>
      <c r="ULP119" s="364"/>
      <c r="ULQ119" s="364"/>
      <c r="ULR119" s="364"/>
      <c r="ULS119" s="364"/>
      <c r="ULT119" s="364"/>
      <c r="ULU119" s="364"/>
      <c r="ULV119" s="364"/>
      <c r="ULW119" s="364"/>
      <c r="ULX119" s="364"/>
      <c r="ULY119" s="364"/>
      <c r="ULZ119" s="364"/>
      <c r="UMA119" s="364"/>
      <c r="UMB119" s="364"/>
      <c r="UMC119" s="364"/>
      <c r="UMD119" s="364"/>
      <c r="UME119" s="364"/>
      <c r="UMF119" s="364"/>
      <c r="UMG119" s="364"/>
      <c r="UMH119" s="364"/>
      <c r="UMI119" s="364"/>
      <c r="UMJ119" s="364"/>
      <c r="UMK119" s="364"/>
      <c r="UML119" s="364"/>
      <c r="UMM119" s="364"/>
      <c r="UMN119" s="364"/>
      <c r="UMO119" s="364"/>
      <c r="UMP119" s="364"/>
      <c r="UMQ119" s="364"/>
      <c r="UMR119" s="364"/>
      <c r="UMS119" s="364"/>
      <c r="UMT119" s="364"/>
      <c r="UMU119" s="364"/>
      <c r="UMV119" s="364"/>
      <c r="UMW119" s="364"/>
      <c r="UMX119" s="364"/>
      <c r="UMY119" s="364"/>
      <c r="UMZ119" s="364"/>
      <c r="UNA119" s="364"/>
      <c r="UNB119" s="364"/>
      <c r="UNC119" s="364"/>
      <c r="UND119" s="364"/>
      <c r="UNE119" s="364"/>
      <c r="UNF119" s="364"/>
      <c r="UNG119" s="364"/>
      <c r="UNH119" s="364"/>
      <c r="UNI119" s="364"/>
      <c r="UNJ119" s="364"/>
      <c r="UNK119" s="364"/>
      <c r="UNL119" s="364"/>
      <c r="UNM119" s="364"/>
      <c r="UNN119" s="364"/>
      <c r="UNO119" s="364"/>
      <c r="UNP119" s="364"/>
      <c r="UNQ119" s="364"/>
      <c r="UNR119" s="364"/>
      <c r="UNS119" s="364"/>
      <c r="UNT119" s="364"/>
      <c r="UNU119" s="364"/>
      <c r="UNV119" s="364"/>
      <c r="UNW119" s="364"/>
      <c r="UNX119" s="364"/>
      <c r="UNY119" s="364"/>
      <c r="UNZ119" s="364"/>
      <c r="UOA119" s="364"/>
      <c r="UOB119" s="364"/>
      <c r="UOC119" s="364"/>
      <c r="UOD119" s="364"/>
      <c r="UOE119" s="364"/>
      <c r="UOF119" s="364"/>
      <c r="UOG119" s="364"/>
      <c r="UOH119" s="364"/>
      <c r="UOI119" s="364"/>
      <c r="UOJ119" s="364"/>
      <c r="UOK119" s="364"/>
      <c r="UOL119" s="364"/>
      <c r="UOM119" s="364"/>
      <c r="UON119" s="364"/>
      <c r="UOO119" s="364"/>
      <c r="UOP119" s="364"/>
      <c r="UOQ119" s="364"/>
      <c r="UOR119" s="364"/>
      <c r="UOS119" s="364"/>
      <c r="UOT119" s="364"/>
      <c r="UOU119" s="364"/>
      <c r="UOV119" s="364"/>
      <c r="UOW119" s="364"/>
      <c r="UOX119" s="364"/>
      <c r="UOY119" s="364"/>
      <c r="UOZ119" s="364"/>
      <c r="UPA119" s="364"/>
      <c r="UPB119" s="364"/>
      <c r="UPC119" s="364"/>
      <c r="UPD119" s="364"/>
      <c r="UPE119" s="364"/>
      <c r="UPF119" s="364"/>
      <c r="UPG119" s="364"/>
      <c r="UPH119" s="364"/>
      <c r="UPI119" s="364"/>
      <c r="UPJ119" s="364"/>
      <c r="UPK119" s="364"/>
      <c r="UPL119" s="364"/>
      <c r="UPM119" s="364"/>
      <c r="UPN119" s="364"/>
      <c r="UPO119" s="364"/>
      <c r="UPP119" s="364"/>
      <c r="UPQ119" s="364"/>
      <c r="UPR119" s="364"/>
      <c r="UPS119" s="364"/>
      <c r="UPT119" s="364"/>
      <c r="UPU119" s="364"/>
      <c r="UPV119" s="364"/>
      <c r="UPW119" s="364"/>
      <c r="UPX119" s="364"/>
      <c r="UPY119" s="364"/>
      <c r="UPZ119" s="364"/>
      <c r="UQA119" s="364"/>
      <c r="UQB119" s="364"/>
      <c r="UQC119" s="364"/>
      <c r="UQD119" s="364"/>
      <c r="UQE119" s="364"/>
      <c r="UQF119" s="364"/>
      <c r="UQG119" s="364"/>
      <c r="UQH119" s="364"/>
      <c r="UQI119" s="364"/>
      <c r="UQJ119" s="364"/>
      <c r="UQK119" s="364"/>
      <c r="UQL119" s="364"/>
      <c r="UQM119" s="364"/>
      <c r="UQN119" s="364"/>
      <c r="UQO119" s="364"/>
      <c r="UQP119" s="364"/>
      <c r="UQQ119" s="364"/>
      <c r="UQR119" s="364"/>
      <c r="UQS119" s="364"/>
      <c r="UQT119" s="364"/>
      <c r="UQU119" s="364"/>
      <c r="UQV119" s="364"/>
      <c r="UQW119" s="364"/>
      <c r="UQX119" s="364"/>
      <c r="UQY119" s="364"/>
      <c r="UQZ119" s="364"/>
      <c r="URA119" s="364"/>
      <c r="URB119" s="364"/>
      <c r="URC119" s="364"/>
      <c r="URD119" s="364"/>
      <c r="URE119" s="364"/>
      <c r="URF119" s="364"/>
      <c r="URG119" s="364"/>
      <c r="URH119" s="364"/>
      <c r="URI119" s="364"/>
      <c r="URJ119" s="364"/>
      <c r="URK119" s="364"/>
      <c r="URL119" s="364"/>
      <c r="URM119" s="364"/>
      <c r="URN119" s="364"/>
      <c r="URO119" s="364"/>
      <c r="URP119" s="364"/>
      <c r="URQ119" s="364"/>
      <c r="URR119" s="364"/>
      <c r="URS119" s="364"/>
      <c r="URT119" s="364"/>
      <c r="URU119" s="364"/>
      <c r="URV119" s="364"/>
      <c r="URW119" s="364"/>
      <c r="URX119" s="364"/>
      <c r="URY119" s="364"/>
      <c r="URZ119" s="364"/>
      <c r="USA119" s="364"/>
      <c r="USB119" s="364"/>
      <c r="USC119" s="364"/>
      <c r="USD119" s="364"/>
      <c r="USE119" s="364"/>
      <c r="USF119" s="364"/>
      <c r="USG119" s="364"/>
      <c r="USH119" s="364"/>
      <c r="USI119" s="364"/>
      <c r="USJ119" s="364"/>
      <c r="USK119" s="364"/>
      <c r="USL119" s="364"/>
      <c r="USM119" s="364"/>
      <c r="USN119" s="364"/>
      <c r="USO119" s="364"/>
      <c r="USP119" s="364"/>
      <c r="USQ119" s="364"/>
      <c r="USR119" s="364"/>
      <c r="USS119" s="364"/>
      <c r="UST119" s="364"/>
      <c r="USU119" s="364"/>
      <c r="USV119" s="364"/>
      <c r="USW119" s="364"/>
      <c r="USX119" s="364"/>
      <c r="USY119" s="364"/>
      <c r="USZ119" s="364"/>
      <c r="UTA119" s="364"/>
      <c r="UTB119" s="364"/>
      <c r="UTC119" s="364"/>
      <c r="UTD119" s="364"/>
      <c r="UTE119" s="364"/>
      <c r="UTF119" s="364"/>
      <c r="UTG119" s="364"/>
      <c r="UTH119" s="364"/>
      <c r="UTI119" s="364"/>
      <c r="UTJ119" s="364"/>
      <c r="UTK119" s="364"/>
      <c r="UTL119" s="364"/>
      <c r="UTM119" s="364"/>
      <c r="UTN119" s="364"/>
      <c r="UTO119" s="364"/>
      <c r="UTP119" s="364"/>
      <c r="UTQ119" s="364"/>
      <c r="UTR119" s="364"/>
      <c r="UTS119" s="364"/>
      <c r="UTT119" s="364"/>
      <c r="UTU119" s="364"/>
      <c r="UTV119" s="364"/>
      <c r="UTW119" s="364"/>
      <c r="UTX119" s="364"/>
      <c r="UTY119" s="364"/>
      <c r="UTZ119" s="364"/>
      <c r="UUA119" s="364"/>
      <c r="UUB119" s="364"/>
      <c r="UUC119" s="364"/>
      <c r="UUD119" s="364"/>
      <c r="UUE119" s="364"/>
      <c r="UUF119" s="364"/>
      <c r="UUG119" s="364"/>
      <c r="UUH119" s="364"/>
      <c r="UUI119" s="364"/>
      <c r="UUJ119" s="364"/>
      <c r="UUK119" s="364"/>
      <c r="UUL119" s="364"/>
      <c r="UUM119" s="364"/>
      <c r="UUN119" s="364"/>
      <c r="UUO119" s="364"/>
      <c r="UUP119" s="364"/>
      <c r="UUQ119" s="364"/>
      <c r="UUR119" s="364"/>
      <c r="UUS119" s="364"/>
      <c r="UUT119" s="364"/>
      <c r="UUU119" s="364"/>
      <c r="UUV119" s="364"/>
      <c r="UUW119" s="364"/>
      <c r="UUX119" s="364"/>
      <c r="UUY119" s="364"/>
      <c r="UUZ119" s="364"/>
      <c r="UVA119" s="364"/>
      <c r="UVB119" s="364"/>
      <c r="UVC119" s="364"/>
      <c r="UVD119" s="364"/>
      <c r="UVE119" s="364"/>
      <c r="UVF119" s="364"/>
      <c r="UVG119" s="364"/>
      <c r="UVH119" s="364"/>
      <c r="UVI119" s="364"/>
      <c r="UVJ119" s="364"/>
      <c r="UVK119" s="364"/>
      <c r="UVL119" s="364"/>
      <c r="UVM119" s="364"/>
      <c r="UVN119" s="364"/>
      <c r="UVO119" s="364"/>
      <c r="UVP119" s="364"/>
      <c r="UVQ119" s="364"/>
      <c r="UVR119" s="364"/>
      <c r="UVS119" s="364"/>
      <c r="UVT119" s="364"/>
      <c r="UVU119" s="364"/>
      <c r="UVV119" s="364"/>
      <c r="UVW119" s="364"/>
      <c r="UVX119" s="364"/>
      <c r="UVY119" s="364"/>
      <c r="UVZ119" s="364"/>
      <c r="UWA119" s="364"/>
      <c r="UWB119" s="364"/>
      <c r="UWC119" s="364"/>
      <c r="UWD119" s="364"/>
      <c r="UWE119" s="364"/>
      <c r="UWF119" s="364"/>
      <c r="UWG119" s="364"/>
      <c r="UWH119" s="364"/>
      <c r="UWI119" s="364"/>
      <c r="UWJ119" s="364"/>
      <c r="UWK119" s="364"/>
      <c r="UWL119" s="364"/>
      <c r="UWM119" s="364"/>
      <c r="UWN119" s="364"/>
      <c r="UWO119" s="364"/>
      <c r="UWP119" s="364"/>
      <c r="UWQ119" s="364"/>
      <c r="UWR119" s="364"/>
      <c r="UWS119" s="364"/>
      <c r="UWT119" s="364"/>
      <c r="UWU119" s="364"/>
      <c r="UWV119" s="364"/>
      <c r="UWW119" s="364"/>
      <c r="UWX119" s="364"/>
      <c r="UWY119" s="364"/>
      <c r="UWZ119" s="364"/>
      <c r="UXA119" s="364"/>
      <c r="UXB119" s="364"/>
      <c r="UXC119" s="364"/>
      <c r="UXD119" s="364"/>
      <c r="UXE119" s="364"/>
      <c r="UXF119" s="364"/>
      <c r="UXG119" s="364"/>
      <c r="UXH119" s="364"/>
      <c r="UXI119" s="364"/>
      <c r="UXJ119" s="364"/>
      <c r="UXK119" s="364"/>
      <c r="UXL119" s="364"/>
      <c r="UXM119" s="364"/>
      <c r="UXN119" s="364"/>
      <c r="UXO119" s="364"/>
      <c r="UXP119" s="364"/>
      <c r="UXQ119" s="364"/>
      <c r="UXR119" s="364"/>
      <c r="UXS119" s="364"/>
      <c r="UXT119" s="364"/>
      <c r="UXU119" s="364"/>
      <c r="UXV119" s="364"/>
      <c r="UXW119" s="364"/>
      <c r="UXX119" s="364"/>
      <c r="UXY119" s="364"/>
      <c r="UXZ119" s="364"/>
      <c r="UYA119" s="364"/>
      <c r="UYB119" s="364"/>
      <c r="UYC119" s="364"/>
      <c r="UYD119" s="364"/>
      <c r="UYE119" s="364"/>
      <c r="UYF119" s="364"/>
      <c r="UYG119" s="364"/>
      <c r="UYH119" s="364"/>
      <c r="UYI119" s="364"/>
      <c r="UYJ119" s="364"/>
      <c r="UYK119" s="364"/>
      <c r="UYL119" s="364"/>
      <c r="UYM119" s="364"/>
      <c r="UYN119" s="364"/>
      <c r="UYO119" s="364"/>
      <c r="UYP119" s="364"/>
      <c r="UYQ119" s="364"/>
      <c r="UYR119" s="364"/>
      <c r="UYS119" s="364"/>
      <c r="UYT119" s="364"/>
      <c r="UYU119" s="364"/>
      <c r="UYV119" s="364"/>
      <c r="UYW119" s="364"/>
      <c r="UYX119" s="364"/>
      <c r="UYY119" s="364"/>
      <c r="UYZ119" s="364"/>
      <c r="UZA119" s="364"/>
      <c r="UZB119" s="364"/>
      <c r="UZC119" s="364"/>
      <c r="UZD119" s="364"/>
      <c r="UZE119" s="364"/>
      <c r="UZF119" s="364"/>
      <c r="UZG119" s="364"/>
      <c r="UZH119" s="364"/>
      <c r="UZI119" s="364"/>
      <c r="UZJ119" s="364"/>
      <c r="UZK119" s="364"/>
      <c r="UZL119" s="364"/>
      <c r="UZM119" s="364"/>
      <c r="UZN119" s="364"/>
      <c r="UZO119" s="364"/>
      <c r="UZP119" s="364"/>
      <c r="UZQ119" s="364"/>
      <c r="UZR119" s="364"/>
      <c r="UZS119" s="364"/>
      <c r="UZT119" s="364"/>
      <c r="UZU119" s="364"/>
      <c r="UZV119" s="364"/>
      <c r="UZW119" s="364"/>
      <c r="UZX119" s="364"/>
      <c r="UZY119" s="364"/>
      <c r="UZZ119" s="364"/>
      <c r="VAA119" s="364"/>
      <c r="VAB119" s="364"/>
      <c r="VAC119" s="364"/>
      <c r="VAD119" s="364"/>
      <c r="VAE119" s="364"/>
      <c r="VAF119" s="364"/>
      <c r="VAG119" s="364"/>
      <c r="VAH119" s="364"/>
      <c r="VAI119" s="364"/>
      <c r="VAJ119" s="364"/>
      <c r="VAK119" s="364"/>
      <c r="VAL119" s="364"/>
      <c r="VAM119" s="364"/>
      <c r="VAN119" s="364"/>
      <c r="VAO119" s="364"/>
      <c r="VAP119" s="364"/>
      <c r="VAQ119" s="364"/>
      <c r="VAR119" s="364"/>
      <c r="VAS119" s="364"/>
      <c r="VAT119" s="364"/>
      <c r="VAU119" s="364"/>
      <c r="VAV119" s="364"/>
      <c r="VAW119" s="364"/>
      <c r="VAX119" s="364"/>
      <c r="VAY119" s="364"/>
      <c r="VAZ119" s="364"/>
      <c r="VBA119" s="364"/>
      <c r="VBB119" s="364"/>
      <c r="VBC119" s="364"/>
      <c r="VBD119" s="364"/>
      <c r="VBE119" s="364"/>
      <c r="VBF119" s="364"/>
      <c r="VBG119" s="364"/>
      <c r="VBH119" s="364"/>
      <c r="VBI119" s="364"/>
      <c r="VBJ119" s="364"/>
      <c r="VBK119" s="364"/>
      <c r="VBL119" s="364"/>
      <c r="VBM119" s="364"/>
      <c r="VBN119" s="364"/>
      <c r="VBO119" s="364"/>
      <c r="VBP119" s="364"/>
      <c r="VBQ119" s="364"/>
      <c r="VBR119" s="364"/>
      <c r="VBS119" s="364"/>
      <c r="VBT119" s="364"/>
      <c r="VBU119" s="364"/>
      <c r="VBV119" s="364"/>
      <c r="VBW119" s="364"/>
      <c r="VBX119" s="364"/>
      <c r="VBY119" s="364"/>
      <c r="VBZ119" s="364"/>
      <c r="VCA119" s="364"/>
      <c r="VCB119" s="364"/>
      <c r="VCC119" s="364"/>
      <c r="VCD119" s="364"/>
      <c r="VCE119" s="364"/>
      <c r="VCF119" s="364"/>
      <c r="VCG119" s="364"/>
      <c r="VCH119" s="364"/>
      <c r="VCI119" s="364"/>
      <c r="VCJ119" s="364"/>
      <c r="VCK119" s="364"/>
      <c r="VCL119" s="364"/>
      <c r="VCM119" s="364"/>
      <c r="VCN119" s="364"/>
      <c r="VCO119" s="364"/>
      <c r="VCP119" s="364"/>
      <c r="VCQ119" s="364"/>
      <c r="VCR119" s="364"/>
      <c r="VCS119" s="364"/>
      <c r="VCT119" s="364"/>
      <c r="VCU119" s="364"/>
      <c r="VCV119" s="364"/>
      <c r="VCW119" s="364"/>
      <c r="VCX119" s="364"/>
      <c r="VCY119" s="364"/>
      <c r="VCZ119" s="364"/>
      <c r="VDA119" s="364"/>
      <c r="VDB119" s="364"/>
      <c r="VDC119" s="364"/>
      <c r="VDD119" s="364"/>
      <c r="VDE119" s="364"/>
      <c r="VDF119" s="364"/>
      <c r="VDG119" s="364"/>
      <c r="VDH119" s="364"/>
      <c r="VDI119" s="364"/>
      <c r="VDJ119" s="364"/>
      <c r="VDK119" s="364"/>
      <c r="VDL119" s="364"/>
      <c r="VDM119" s="364"/>
      <c r="VDN119" s="364"/>
      <c r="VDO119" s="364"/>
      <c r="VDP119" s="364"/>
      <c r="VDQ119" s="364"/>
      <c r="VDR119" s="364"/>
      <c r="VDS119" s="364"/>
      <c r="VDT119" s="364"/>
      <c r="VDU119" s="364"/>
      <c r="VDV119" s="364"/>
      <c r="VDW119" s="364"/>
      <c r="VDX119" s="364"/>
      <c r="VDY119" s="364"/>
      <c r="VDZ119" s="364"/>
      <c r="VEA119" s="364"/>
      <c r="VEB119" s="364"/>
      <c r="VEC119" s="364"/>
      <c r="VED119" s="364"/>
      <c r="VEE119" s="364"/>
      <c r="VEF119" s="364"/>
      <c r="VEG119" s="364"/>
      <c r="VEH119" s="364"/>
      <c r="VEI119" s="364"/>
      <c r="VEJ119" s="364"/>
      <c r="VEK119" s="364"/>
      <c r="VEL119" s="364"/>
      <c r="VEM119" s="364"/>
      <c r="VEN119" s="364"/>
      <c r="VEO119" s="364"/>
      <c r="VEP119" s="364"/>
      <c r="VEQ119" s="364"/>
      <c r="VER119" s="364"/>
      <c r="VES119" s="364"/>
      <c r="VET119" s="364"/>
      <c r="VEU119" s="364"/>
      <c r="VEV119" s="364"/>
      <c r="VEW119" s="364"/>
      <c r="VEX119" s="364"/>
      <c r="VEY119" s="364"/>
      <c r="VEZ119" s="364"/>
      <c r="VFA119" s="364"/>
      <c r="VFB119" s="364"/>
      <c r="VFC119" s="364"/>
      <c r="VFD119" s="364"/>
      <c r="VFE119" s="364"/>
      <c r="VFF119" s="364"/>
      <c r="VFG119" s="364"/>
      <c r="VFH119" s="364"/>
      <c r="VFI119" s="364"/>
      <c r="VFJ119" s="364"/>
      <c r="VFK119" s="364"/>
      <c r="VFL119" s="364"/>
      <c r="VFM119" s="364"/>
      <c r="VFN119" s="364"/>
      <c r="VFO119" s="364"/>
      <c r="VFP119" s="364"/>
      <c r="VFQ119" s="364"/>
      <c r="VFR119" s="364"/>
      <c r="VFS119" s="364"/>
      <c r="VFT119" s="364"/>
      <c r="VFU119" s="364"/>
      <c r="VFV119" s="364"/>
      <c r="VFW119" s="364"/>
      <c r="VFX119" s="364"/>
      <c r="VFY119" s="364"/>
      <c r="VFZ119" s="364"/>
      <c r="VGA119" s="364"/>
      <c r="VGB119" s="364"/>
      <c r="VGC119" s="364"/>
      <c r="VGD119" s="364"/>
      <c r="VGE119" s="364"/>
      <c r="VGF119" s="364"/>
      <c r="VGG119" s="364"/>
      <c r="VGH119" s="364"/>
      <c r="VGI119" s="364"/>
      <c r="VGJ119" s="364"/>
      <c r="VGK119" s="364"/>
      <c r="VGL119" s="364"/>
      <c r="VGM119" s="364"/>
      <c r="VGN119" s="364"/>
      <c r="VGO119" s="364"/>
      <c r="VGP119" s="364"/>
      <c r="VGQ119" s="364"/>
      <c r="VGR119" s="364"/>
      <c r="VGS119" s="364"/>
      <c r="VGT119" s="364"/>
      <c r="VGU119" s="364"/>
      <c r="VGV119" s="364"/>
      <c r="VGW119" s="364"/>
      <c r="VGX119" s="364"/>
      <c r="VGY119" s="364"/>
      <c r="VGZ119" s="364"/>
      <c r="VHA119" s="364"/>
      <c r="VHB119" s="364"/>
      <c r="VHC119" s="364"/>
      <c r="VHD119" s="364"/>
      <c r="VHE119" s="364"/>
      <c r="VHF119" s="364"/>
      <c r="VHG119" s="364"/>
      <c r="VHH119" s="364"/>
      <c r="VHI119" s="364"/>
      <c r="VHJ119" s="364"/>
      <c r="VHK119" s="364"/>
      <c r="VHL119" s="364"/>
      <c r="VHM119" s="364"/>
      <c r="VHN119" s="364"/>
      <c r="VHO119" s="364"/>
      <c r="VHP119" s="364"/>
      <c r="VHQ119" s="364"/>
      <c r="VHR119" s="364"/>
      <c r="VHS119" s="364"/>
      <c r="VHT119" s="364"/>
      <c r="VHU119" s="364"/>
      <c r="VHV119" s="364"/>
      <c r="VHW119" s="364"/>
      <c r="VHX119" s="364"/>
      <c r="VHY119" s="364"/>
      <c r="VHZ119" s="364"/>
      <c r="VIA119" s="364"/>
      <c r="VIB119" s="364"/>
      <c r="VIC119" s="364"/>
      <c r="VID119" s="364"/>
      <c r="VIE119" s="364"/>
      <c r="VIF119" s="364"/>
      <c r="VIG119" s="364"/>
      <c r="VIH119" s="364"/>
      <c r="VII119" s="364"/>
      <c r="VIJ119" s="364"/>
      <c r="VIK119" s="364"/>
      <c r="VIL119" s="364"/>
      <c r="VIM119" s="364"/>
      <c r="VIN119" s="364"/>
      <c r="VIO119" s="364"/>
      <c r="VIP119" s="364"/>
      <c r="VIQ119" s="364"/>
      <c r="VIR119" s="364"/>
      <c r="VIS119" s="364"/>
      <c r="VIT119" s="364"/>
      <c r="VIU119" s="364"/>
      <c r="VIV119" s="364"/>
      <c r="VIW119" s="364"/>
      <c r="VIX119" s="364"/>
      <c r="VIY119" s="364"/>
      <c r="VIZ119" s="364"/>
      <c r="VJA119" s="364"/>
      <c r="VJB119" s="364"/>
      <c r="VJC119" s="364"/>
      <c r="VJD119" s="364"/>
      <c r="VJE119" s="364"/>
      <c r="VJF119" s="364"/>
      <c r="VJG119" s="364"/>
      <c r="VJH119" s="364"/>
      <c r="VJI119" s="364"/>
      <c r="VJJ119" s="364"/>
      <c r="VJK119" s="364"/>
      <c r="VJL119" s="364"/>
      <c r="VJM119" s="364"/>
      <c r="VJN119" s="364"/>
      <c r="VJO119" s="364"/>
      <c r="VJP119" s="364"/>
      <c r="VJQ119" s="364"/>
      <c r="VJR119" s="364"/>
      <c r="VJS119" s="364"/>
      <c r="VJT119" s="364"/>
      <c r="VJU119" s="364"/>
      <c r="VJV119" s="364"/>
      <c r="VJW119" s="364"/>
      <c r="VJX119" s="364"/>
      <c r="VJY119" s="364"/>
      <c r="VJZ119" s="364"/>
      <c r="VKA119" s="364"/>
      <c r="VKB119" s="364"/>
      <c r="VKC119" s="364"/>
      <c r="VKD119" s="364"/>
      <c r="VKE119" s="364"/>
      <c r="VKF119" s="364"/>
      <c r="VKG119" s="364"/>
      <c r="VKH119" s="364"/>
      <c r="VKI119" s="364"/>
      <c r="VKJ119" s="364"/>
      <c r="VKK119" s="364"/>
      <c r="VKL119" s="364"/>
      <c r="VKM119" s="364"/>
      <c r="VKN119" s="364"/>
      <c r="VKO119" s="364"/>
      <c r="VKP119" s="364"/>
      <c r="VKQ119" s="364"/>
      <c r="VKR119" s="364"/>
      <c r="VKS119" s="364"/>
      <c r="VKT119" s="364"/>
      <c r="VKU119" s="364"/>
      <c r="VKV119" s="364"/>
      <c r="VKW119" s="364"/>
      <c r="VKX119" s="364"/>
      <c r="VKY119" s="364"/>
      <c r="VKZ119" s="364"/>
      <c r="VLA119" s="364"/>
      <c r="VLB119" s="364"/>
      <c r="VLC119" s="364"/>
      <c r="VLD119" s="364"/>
      <c r="VLE119" s="364"/>
      <c r="VLF119" s="364"/>
      <c r="VLG119" s="364"/>
      <c r="VLH119" s="364"/>
      <c r="VLI119" s="364"/>
      <c r="VLJ119" s="364"/>
      <c r="VLK119" s="364"/>
      <c r="VLL119" s="364"/>
      <c r="VLM119" s="364"/>
      <c r="VLN119" s="364"/>
      <c r="VLO119" s="364"/>
      <c r="VLP119" s="364"/>
      <c r="VLQ119" s="364"/>
      <c r="VLR119" s="364"/>
      <c r="VLS119" s="364"/>
      <c r="VLT119" s="364"/>
      <c r="VLU119" s="364"/>
      <c r="VLV119" s="364"/>
      <c r="VLW119" s="364"/>
      <c r="VLX119" s="364"/>
      <c r="VLY119" s="364"/>
      <c r="VLZ119" s="364"/>
      <c r="VMA119" s="364"/>
      <c r="VMB119" s="364"/>
      <c r="VMC119" s="364"/>
      <c r="VMD119" s="364"/>
      <c r="VME119" s="364"/>
      <c r="VMF119" s="364"/>
      <c r="VMG119" s="364"/>
      <c r="VMH119" s="364"/>
      <c r="VMI119" s="364"/>
      <c r="VMJ119" s="364"/>
      <c r="VMK119" s="364"/>
      <c r="VML119" s="364"/>
      <c r="VMM119" s="364"/>
      <c r="VMN119" s="364"/>
      <c r="VMO119" s="364"/>
      <c r="VMP119" s="364"/>
      <c r="VMQ119" s="364"/>
      <c r="VMR119" s="364"/>
      <c r="VMS119" s="364"/>
      <c r="VMT119" s="364"/>
      <c r="VMU119" s="364"/>
      <c r="VMV119" s="364"/>
      <c r="VMW119" s="364"/>
      <c r="VMX119" s="364"/>
      <c r="VMY119" s="364"/>
      <c r="VMZ119" s="364"/>
      <c r="VNA119" s="364"/>
      <c r="VNB119" s="364"/>
      <c r="VNC119" s="364"/>
      <c r="VND119" s="364"/>
      <c r="VNE119" s="364"/>
      <c r="VNF119" s="364"/>
      <c r="VNG119" s="364"/>
      <c r="VNH119" s="364"/>
      <c r="VNI119" s="364"/>
      <c r="VNJ119" s="364"/>
      <c r="VNK119" s="364"/>
      <c r="VNL119" s="364"/>
      <c r="VNM119" s="364"/>
      <c r="VNN119" s="364"/>
      <c r="VNO119" s="364"/>
      <c r="VNP119" s="364"/>
      <c r="VNQ119" s="364"/>
      <c r="VNR119" s="364"/>
      <c r="VNS119" s="364"/>
      <c r="VNT119" s="364"/>
      <c r="VNU119" s="364"/>
      <c r="VNV119" s="364"/>
      <c r="VNW119" s="364"/>
      <c r="VNX119" s="364"/>
      <c r="VNY119" s="364"/>
      <c r="VNZ119" s="364"/>
      <c r="VOA119" s="364"/>
      <c r="VOB119" s="364"/>
      <c r="VOC119" s="364"/>
      <c r="VOD119" s="364"/>
      <c r="VOE119" s="364"/>
      <c r="VOF119" s="364"/>
      <c r="VOG119" s="364"/>
      <c r="VOH119" s="364"/>
      <c r="VOI119" s="364"/>
      <c r="VOJ119" s="364"/>
      <c r="VOK119" s="364"/>
      <c r="VOL119" s="364"/>
      <c r="VOM119" s="364"/>
      <c r="VON119" s="364"/>
      <c r="VOO119" s="364"/>
      <c r="VOP119" s="364"/>
      <c r="VOQ119" s="364"/>
      <c r="VOR119" s="364"/>
      <c r="VOS119" s="364"/>
      <c r="VOT119" s="364"/>
      <c r="VOU119" s="364"/>
      <c r="VOV119" s="364"/>
      <c r="VOW119" s="364"/>
      <c r="VOX119" s="364"/>
      <c r="VOY119" s="364"/>
      <c r="VOZ119" s="364"/>
      <c r="VPA119" s="364"/>
      <c r="VPB119" s="364"/>
      <c r="VPC119" s="364"/>
      <c r="VPD119" s="364"/>
      <c r="VPE119" s="364"/>
      <c r="VPF119" s="364"/>
      <c r="VPG119" s="364"/>
      <c r="VPH119" s="364"/>
      <c r="VPI119" s="364"/>
      <c r="VPJ119" s="364"/>
      <c r="VPK119" s="364"/>
      <c r="VPL119" s="364"/>
      <c r="VPM119" s="364"/>
      <c r="VPN119" s="364"/>
      <c r="VPO119" s="364"/>
      <c r="VPP119" s="364"/>
      <c r="VPQ119" s="364"/>
      <c r="VPR119" s="364"/>
      <c r="VPS119" s="364"/>
      <c r="VPT119" s="364"/>
      <c r="VPU119" s="364"/>
      <c r="VPV119" s="364"/>
      <c r="VPW119" s="364"/>
      <c r="VPX119" s="364"/>
      <c r="VPY119" s="364"/>
      <c r="VPZ119" s="364"/>
      <c r="VQA119" s="364"/>
      <c r="VQB119" s="364"/>
      <c r="VQC119" s="364"/>
      <c r="VQD119" s="364"/>
      <c r="VQE119" s="364"/>
      <c r="VQF119" s="364"/>
      <c r="VQG119" s="364"/>
      <c r="VQH119" s="364"/>
      <c r="VQI119" s="364"/>
      <c r="VQJ119" s="364"/>
      <c r="VQK119" s="364"/>
      <c r="VQL119" s="364"/>
      <c r="VQM119" s="364"/>
      <c r="VQN119" s="364"/>
      <c r="VQO119" s="364"/>
      <c r="VQP119" s="364"/>
      <c r="VQQ119" s="364"/>
      <c r="VQR119" s="364"/>
      <c r="VQS119" s="364"/>
      <c r="VQT119" s="364"/>
      <c r="VQU119" s="364"/>
      <c r="VQV119" s="364"/>
      <c r="VQW119" s="364"/>
      <c r="VQX119" s="364"/>
      <c r="VQY119" s="364"/>
      <c r="VQZ119" s="364"/>
      <c r="VRA119" s="364"/>
      <c r="VRB119" s="364"/>
      <c r="VRC119" s="364"/>
      <c r="VRD119" s="364"/>
      <c r="VRE119" s="364"/>
      <c r="VRF119" s="364"/>
      <c r="VRG119" s="364"/>
      <c r="VRH119" s="364"/>
      <c r="VRI119" s="364"/>
      <c r="VRJ119" s="364"/>
      <c r="VRK119" s="364"/>
      <c r="VRL119" s="364"/>
      <c r="VRM119" s="364"/>
      <c r="VRN119" s="364"/>
      <c r="VRO119" s="364"/>
      <c r="VRP119" s="364"/>
      <c r="VRQ119" s="364"/>
      <c r="VRR119" s="364"/>
      <c r="VRS119" s="364"/>
      <c r="VRT119" s="364"/>
      <c r="VRU119" s="364"/>
      <c r="VRV119" s="364"/>
      <c r="VRW119" s="364"/>
      <c r="VRX119" s="364"/>
      <c r="VRY119" s="364"/>
      <c r="VRZ119" s="364"/>
      <c r="VSA119" s="364"/>
      <c r="VSB119" s="364"/>
      <c r="VSC119" s="364"/>
      <c r="VSD119" s="364"/>
      <c r="VSE119" s="364"/>
      <c r="VSF119" s="364"/>
      <c r="VSG119" s="364"/>
      <c r="VSH119" s="364"/>
      <c r="VSI119" s="364"/>
      <c r="VSJ119" s="364"/>
      <c r="VSK119" s="364"/>
      <c r="VSL119" s="364"/>
      <c r="VSM119" s="364"/>
      <c r="VSN119" s="364"/>
      <c r="VSO119" s="364"/>
      <c r="VSP119" s="364"/>
      <c r="VSQ119" s="364"/>
      <c r="VSR119" s="364"/>
      <c r="VSS119" s="364"/>
      <c r="VST119" s="364"/>
      <c r="VSU119" s="364"/>
      <c r="VSV119" s="364"/>
      <c r="VSW119" s="364"/>
      <c r="VSX119" s="364"/>
      <c r="VSY119" s="364"/>
      <c r="VSZ119" s="364"/>
      <c r="VTA119" s="364"/>
      <c r="VTB119" s="364"/>
      <c r="VTC119" s="364"/>
      <c r="VTD119" s="364"/>
      <c r="VTE119" s="364"/>
      <c r="VTF119" s="364"/>
      <c r="VTG119" s="364"/>
      <c r="VTH119" s="364"/>
      <c r="VTI119" s="364"/>
      <c r="VTJ119" s="364"/>
      <c r="VTK119" s="364"/>
      <c r="VTL119" s="364"/>
      <c r="VTM119" s="364"/>
      <c r="VTN119" s="364"/>
      <c r="VTO119" s="364"/>
      <c r="VTP119" s="364"/>
      <c r="VTQ119" s="364"/>
      <c r="VTR119" s="364"/>
      <c r="VTS119" s="364"/>
      <c r="VTT119" s="364"/>
      <c r="VTU119" s="364"/>
      <c r="VTV119" s="364"/>
      <c r="VTW119" s="364"/>
      <c r="VTX119" s="364"/>
      <c r="VTY119" s="364"/>
      <c r="VTZ119" s="364"/>
      <c r="VUA119" s="364"/>
      <c r="VUB119" s="364"/>
      <c r="VUC119" s="364"/>
      <c r="VUD119" s="364"/>
      <c r="VUE119" s="364"/>
      <c r="VUF119" s="364"/>
      <c r="VUG119" s="364"/>
      <c r="VUH119" s="364"/>
      <c r="VUI119" s="364"/>
      <c r="VUJ119" s="364"/>
      <c r="VUK119" s="364"/>
      <c r="VUL119" s="364"/>
      <c r="VUM119" s="364"/>
      <c r="VUN119" s="364"/>
      <c r="VUO119" s="364"/>
      <c r="VUP119" s="364"/>
      <c r="VUQ119" s="364"/>
      <c r="VUR119" s="364"/>
      <c r="VUS119" s="364"/>
      <c r="VUT119" s="364"/>
      <c r="VUU119" s="364"/>
      <c r="VUV119" s="364"/>
      <c r="VUW119" s="364"/>
      <c r="VUX119" s="364"/>
      <c r="VUY119" s="364"/>
      <c r="VUZ119" s="364"/>
      <c r="VVA119" s="364"/>
      <c r="VVB119" s="364"/>
      <c r="VVC119" s="364"/>
      <c r="VVD119" s="364"/>
      <c r="VVE119" s="364"/>
      <c r="VVF119" s="364"/>
      <c r="VVG119" s="364"/>
      <c r="VVH119" s="364"/>
      <c r="VVI119" s="364"/>
      <c r="VVJ119" s="364"/>
      <c r="VVK119" s="364"/>
      <c r="VVL119" s="364"/>
      <c r="VVM119" s="364"/>
      <c r="VVN119" s="364"/>
      <c r="VVO119" s="364"/>
      <c r="VVP119" s="364"/>
      <c r="VVQ119" s="364"/>
      <c r="VVR119" s="364"/>
      <c r="VVS119" s="364"/>
      <c r="VVT119" s="364"/>
      <c r="VVU119" s="364"/>
      <c r="VVV119" s="364"/>
      <c r="VVW119" s="364"/>
      <c r="VVX119" s="364"/>
      <c r="VVY119" s="364"/>
      <c r="VVZ119" s="364"/>
      <c r="VWA119" s="364"/>
      <c r="VWB119" s="364"/>
      <c r="VWC119" s="364"/>
      <c r="VWD119" s="364"/>
      <c r="VWE119" s="364"/>
      <c r="VWF119" s="364"/>
      <c r="VWG119" s="364"/>
      <c r="VWH119" s="364"/>
      <c r="VWI119" s="364"/>
      <c r="VWJ119" s="364"/>
      <c r="VWK119" s="364"/>
      <c r="VWL119" s="364"/>
      <c r="VWM119" s="364"/>
      <c r="VWN119" s="364"/>
      <c r="VWO119" s="364"/>
      <c r="VWP119" s="364"/>
      <c r="VWQ119" s="364"/>
      <c r="VWR119" s="364"/>
      <c r="VWS119" s="364"/>
      <c r="VWT119" s="364"/>
      <c r="VWU119" s="364"/>
      <c r="VWV119" s="364"/>
      <c r="VWW119" s="364"/>
      <c r="VWX119" s="364"/>
      <c r="VWY119" s="364"/>
      <c r="VWZ119" s="364"/>
      <c r="VXA119" s="364"/>
      <c r="VXB119" s="364"/>
      <c r="VXC119" s="364"/>
      <c r="VXD119" s="364"/>
      <c r="VXE119" s="364"/>
      <c r="VXF119" s="364"/>
      <c r="VXG119" s="364"/>
      <c r="VXH119" s="364"/>
      <c r="VXI119" s="364"/>
      <c r="VXJ119" s="364"/>
      <c r="VXK119" s="364"/>
      <c r="VXL119" s="364"/>
      <c r="VXM119" s="364"/>
      <c r="VXN119" s="364"/>
      <c r="VXO119" s="364"/>
      <c r="VXP119" s="364"/>
      <c r="VXQ119" s="364"/>
      <c r="VXR119" s="364"/>
      <c r="VXS119" s="364"/>
      <c r="VXT119" s="364"/>
      <c r="VXU119" s="364"/>
      <c r="VXV119" s="364"/>
      <c r="VXW119" s="364"/>
      <c r="VXX119" s="364"/>
      <c r="VXY119" s="364"/>
      <c r="VXZ119" s="364"/>
      <c r="VYA119" s="364"/>
      <c r="VYB119" s="364"/>
      <c r="VYC119" s="364"/>
      <c r="VYD119" s="364"/>
      <c r="VYE119" s="364"/>
      <c r="VYF119" s="364"/>
      <c r="VYG119" s="364"/>
      <c r="VYH119" s="364"/>
      <c r="VYI119" s="364"/>
      <c r="VYJ119" s="364"/>
      <c r="VYK119" s="364"/>
      <c r="VYL119" s="364"/>
      <c r="VYM119" s="364"/>
      <c r="VYN119" s="364"/>
      <c r="VYO119" s="364"/>
      <c r="VYP119" s="364"/>
      <c r="VYQ119" s="364"/>
      <c r="VYR119" s="364"/>
      <c r="VYS119" s="364"/>
      <c r="VYT119" s="364"/>
      <c r="VYU119" s="364"/>
      <c r="VYV119" s="364"/>
      <c r="VYW119" s="364"/>
      <c r="VYX119" s="364"/>
      <c r="VYY119" s="364"/>
      <c r="VYZ119" s="364"/>
      <c r="VZA119" s="364"/>
      <c r="VZB119" s="364"/>
      <c r="VZC119" s="364"/>
      <c r="VZD119" s="364"/>
      <c r="VZE119" s="364"/>
      <c r="VZF119" s="364"/>
      <c r="VZG119" s="364"/>
      <c r="VZH119" s="364"/>
      <c r="VZI119" s="364"/>
      <c r="VZJ119" s="364"/>
      <c r="VZK119" s="364"/>
      <c r="VZL119" s="364"/>
      <c r="VZM119" s="364"/>
      <c r="VZN119" s="364"/>
      <c r="VZO119" s="364"/>
      <c r="VZP119" s="364"/>
      <c r="VZQ119" s="364"/>
      <c r="VZR119" s="364"/>
      <c r="VZS119" s="364"/>
      <c r="VZT119" s="364"/>
      <c r="VZU119" s="364"/>
      <c r="VZV119" s="364"/>
      <c r="VZW119" s="364"/>
      <c r="VZX119" s="364"/>
      <c r="VZY119" s="364"/>
      <c r="VZZ119" s="364"/>
      <c r="WAA119" s="364"/>
      <c r="WAB119" s="364"/>
      <c r="WAC119" s="364"/>
      <c r="WAD119" s="364"/>
      <c r="WAE119" s="364"/>
      <c r="WAF119" s="364"/>
      <c r="WAG119" s="364"/>
      <c r="WAH119" s="364"/>
      <c r="WAI119" s="364"/>
      <c r="WAJ119" s="364"/>
      <c r="WAK119" s="364"/>
      <c r="WAL119" s="364"/>
      <c r="WAM119" s="364"/>
      <c r="WAN119" s="364"/>
      <c r="WAO119" s="364"/>
      <c r="WAP119" s="364"/>
      <c r="WAQ119" s="364"/>
      <c r="WAR119" s="364"/>
      <c r="WAS119" s="364"/>
      <c r="WAT119" s="364"/>
      <c r="WAU119" s="364"/>
      <c r="WAV119" s="364"/>
      <c r="WAW119" s="364"/>
      <c r="WAX119" s="364"/>
      <c r="WAY119" s="364"/>
      <c r="WAZ119" s="364"/>
      <c r="WBA119" s="364"/>
      <c r="WBB119" s="364"/>
      <c r="WBC119" s="364"/>
      <c r="WBD119" s="364"/>
      <c r="WBE119" s="364"/>
      <c r="WBF119" s="364"/>
      <c r="WBG119" s="364"/>
      <c r="WBH119" s="364"/>
      <c r="WBI119" s="364"/>
      <c r="WBJ119" s="364"/>
      <c r="WBK119" s="364"/>
      <c r="WBL119" s="364"/>
      <c r="WBM119" s="364"/>
      <c r="WBN119" s="364"/>
      <c r="WBO119" s="364"/>
      <c r="WBP119" s="364"/>
      <c r="WBQ119" s="364"/>
      <c r="WBR119" s="364"/>
      <c r="WBS119" s="364"/>
      <c r="WBT119" s="364"/>
      <c r="WBU119" s="364"/>
      <c r="WBV119" s="364"/>
      <c r="WBW119" s="364"/>
      <c r="WBX119" s="364"/>
      <c r="WBY119" s="364"/>
      <c r="WBZ119" s="364"/>
      <c r="WCA119" s="364"/>
      <c r="WCB119" s="364"/>
      <c r="WCC119" s="364"/>
      <c r="WCD119" s="364"/>
      <c r="WCE119" s="364"/>
      <c r="WCF119" s="364"/>
      <c r="WCG119" s="364"/>
      <c r="WCH119" s="364"/>
      <c r="WCI119" s="364"/>
      <c r="WCJ119" s="364"/>
      <c r="WCK119" s="364"/>
      <c r="WCL119" s="364"/>
      <c r="WCM119" s="364"/>
      <c r="WCN119" s="364"/>
      <c r="WCO119" s="364"/>
      <c r="WCP119" s="364"/>
      <c r="WCQ119" s="364"/>
      <c r="WCR119" s="364"/>
      <c r="WCS119" s="364"/>
      <c r="WCT119" s="364"/>
      <c r="WCU119" s="364"/>
      <c r="WCV119" s="364"/>
      <c r="WCW119" s="364"/>
      <c r="WCX119" s="364"/>
      <c r="WCY119" s="364"/>
      <c r="WCZ119" s="364"/>
      <c r="WDA119" s="364"/>
      <c r="WDB119" s="364"/>
      <c r="WDC119" s="364"/>
      <c r="WDD119" s="364"/>
      <c r="WDE119" s="364"/>
      <c r="WDF119" s="364"/>
      <c r="WDG119" s="364"/>
      <c r="WDH119" s="364"/>
      <c r="WDI119" s="364"/>
      <c r="WDJ119" s="364"/>
      <c r="WDK119" s="364"/>
      <c r="WDL119" s="364"/>
      <c r="WDM119" s="364"/>
      <c r="WDN119" s="364"/>
      <c r="WDO119" s="364"/>
      <c r="WDP119" s="364"/>
      <c r="WDQ119" s="364"/>
      <c r="WDR119" s="364"/>
      <c r="WDS119" s="364"/>
      <c r="WDT119" s="364"/>
      <c r="WDU119" s="364"/>
      <c r="WDV119" s="364"/>
      <c r="WDW119" s="364"/>
      <c r="WDX119" s="364"/>
      <c r="WDY119" s="364"/>
      <c r="WDZ119" s="364"/>
      <c r="WEA119" s="364"/>
      <c r="WEB119" s="364"/>
      <c r="WEC119" s="364"/>
      <c r="WED119" s="364"/>
      <c r="WEE119" s="364"/>
      <c r="WEF119" s="364"/>
      <c r="WEG119" s="364"/>
      <c r="WEH119" s="364"/>
      <c r="WEI119" s="364"/>
      <c r="WEJ119" s="364"/>
      <c r="WEK119" s="364"/>
      <c r="WEL119" s="364"/>
      <c r="WEM119" s="364"/>
      <c r="WEN119" s="364"/>
      <c r="WEO119" s="364"/>
      <c r="WEP119" s="364"/>
      <c r="WEQ119" s="364"/>
      <c r="WER119" s="364"/>
      <c r="WES119" s="364"/>
      <c r="WET119" s="364"/>
      <c r="WEU119" s="364"/>
      <c r="WEV119" s="364"/>
      <c r="WEW119" s="364"/>
      <c r="WEX119" s="364"/>
      <c r="WEY119" s="364"/>
      <c r="WEZ119" s="364"/>
      <c r="WFA119" s="364"/>
      <c r="WFB119" s="364"/>
      <c r="WFC119" s="364"/>
      <c r="WFD119" s="364"/>
      <c r="WFE119" s="364"/>
      <c r="WFF119" s="364"/>
      <c r="WFG119" s="364"/>
      <c r="WFH119" s="364"/>
      <c r="WFI119" s="364"/>
      <c r="WFJ119" s="364"/>
      <c r="WFK119" s="364"/>
      <c r="WFL119" s="364"/>
      <c r="WFM119" s="364"/>
      <c r="WFN119" s="364"/>
      <c r="WFO119" s="364"/>
      <c r="WFP119" s="364"/>
      <c r="WFQ119" s="364"/>
      <c r="WFR119" s="364"/>
      <c r="WFS119" s="364"/>
      <c r="WFT119" s="364"/>
      <c r="WFU119" s="364"/>
      <c r="WFV119" s="364"/>
      <c r="WFW119" s="364"/>
      <c r="WFX119" s="364"/>
      <c r="WFY119" s="364"/>
      <c r="WFZ119" s="364"/>
      <c r="WGA119" s="364"/>
      <c r="WGB119" s="364"/>
      <c r="WGC119" s="364"/>
      <c r="WGD119" s="364"/>
      <c r="WGE119" s="364"/>
      <c r="WGF119" s="364"/>
      <c r="WGG119" s="364"/>
      <c r="WGH119" s="364"/>
      <c r="WGI119" s="364"/>
      <c r="WGJ119" s="364"/>
      <c r="WGK119" s="364"/>
      <c r="WGL119" s="364"/>
      <c r="WGM119" s="364"/>
      <c r="WGN119" s="364"/>
      <c r="WGO119" s="364"/>
      <c r="WGP119" s="364"/>
      <c r="WGQ119" s="364"/>
      <c r="WGR119" s="364"/>
      <c r="WGS119" s="364"/>
      <c r="WGT119" s="364"/>
      <c r="WGU119" s="364"/>
      <c r="WGV119" s="364"/>
      <c r="WGW119" s="364"/>
      <c r="WGX119" s="364"/>
      <c r="WGY119" s="364"/>
      <c r="WGZ119" s="364"/>
      <c r="WHA119" s="364"/>
      <c r="WHB119" s="364"/>
      <c r="WHC119" s="364"/>
      <c r="WHD119" s="364"/>
      <c r="WHE119" s="364"/>
      <c r="WHF119" s="364"/>
      <c r="WHG119" s="364"/>
      <c r="WHH119" s="364"/>
      <c r="WHI119" s="364"/>
      <c r="WHJ119" s="364"/>
      <c r="WHK119" s="364"/>
      <c r="WHL119" s="364"/>
      <c r="WHM119" s="364"/>
      <c r="WHN119" s="364"/>
      <c r="WHO119" s="364"/>
      <c r="WHP119" s="364"/>
      <c r="WHQ119" s="364"/>
      <c r="WHR119" s="364"/>
      <c r="WHS119" s="364"/>
      <c r="WHT119" s="364"/>
      <c r="WHU119" s="364"/>
      <c r="WHV119" s="364"/>
      <c r="WHW119" s="364"/>
      <c r="WHX119" s="364"/>
      <c r="WHY119" s="364"/>
      <c r="WHZ119" s="364"/>
      <c r="WIA119" s="364"/>
      <c r="WIB119" s="364"/>
      <c r="WIC119" s="364"/>
      <c r="WID119" s="364"/>
      <c r="WIE119" s="364"/>
      <c r="WIF119" s="364"/>
      <c r="WIG119" s="364"/>
      <c r="WIH119" s="364"/>
      <c r="WII119" s="364"/>
      <c r="WIJ119" s="364"/>
      <c r="WIK119" s="364"/>
      <c r="WIL119" s="364"/>
      <c r="WIM119" s="364"/>
      <c r="WIN119" s="364"/>
      <c r="WIO119" s="364"/>
      <c r="WIP119" s="364"/>
      <c r="WIQ119" s="364"/>
      <c r="WIR119" s="364"/>
      <c r="WIS119" s="364"/>
      <c r="WIT119" s="364"/>
      <c r="WIU119" s="364"/>
      <c r="WIV119" s="364"/>
      <c r="WIW119" s="364"/>
      <c r="WIX119" s="364"/>
      <c r="WIY119" s="364"/>
      <c r="WIZ119" s="364"/>
      <c r="WJA119" s="364"/>
      <c r="WJB119" s="364"/>
      <c r="WJC119" s="364"/>
      <c r="WJD119" s="364"/>
      <c r="WJE119" s="364"/>
      <c r="WJF119" s="364"/>
      <c r="WJG119" s="364"/>
      <c r="WJH119" s="364"/>
      <c r="WJI119" s="364"/>
      <c r="WJJ119" s="364"/>
      <c r="WJK119" s="364"/>
      <c r="WJL119" s="364"/>
      <c r="WJM119" s="364"/>
      <c r="WJN119" s="364"/>
      <c r="WJO119" s="364"/>
      <c r="WJP119" s="364"/>
      <c r="WJQ119" s="364"/>
      <c r="WJR119" s="364"/>
      <c r="WJS119" s="364"/>
      <c r="WJT119" s="364"/>
      <c r="WJU119" s="364"/>
      <c r="WJV119" s="364"/>
      <c r="WJW119" s="364"/>
      <c r="WJX119" s="364"/>
      <c r="WJY119" s="364"/>
      <c r="WJZ119" s="364"/>
      <c r="WKA119" s="364"/>
      <c r="WKB119" s="364"/>
      <c r="WKC119" s="364"/>
      <c r="WKD119" s="364"/>
      <c r="WKE119" s="364"/>
      <c r="WKF119" s="364"/>
      <c r="WKG119" s="364"/>
      <c r="WKH119" s="364"/>
      <c r="WKI119" s="364"/>
      <c r="WKJ119" s="364"/>
      <c r="WKK119" s="364"/>
      <c r="WKL119" s="364"/>
      <c r="WKM119" s="364"/>
      <c r="WKN119" s="364"/>
      <c r="WKO119" s="364"/>
      <c r="WKP119" s="364"/>
      <c r="WKQ119" s="364"/>
      <c r="WKR119" s="364"/>
      <c r="WKS119" s="364"/>
      <c r="WKT119" s="364"/>
      <c r="WKU119" s="364"/>
      <c r="WKV119" s="364"/>
      <c r="WKW119" s="364"/>
      <c r="WKX119" s="364"/>
      <c r="WKY119" s="364"/>
      <c r="WKZ119" s="364"/>
      <c r="WLA119" s="364"/>
      <c r="WLB119" s="364"/>
      <c r="WLC119" s="364"/>
      <c r="WLD119" s="364"/>
      <c r="WLE119" s="364"/>
      <c r="WLF119" s="364"/>
      <c r="WLG119" s="364"/>
      <c r="WLH119" s="364"/>
      <c r="WLI119" s="364"/>
      <c r="WLJ119" s="364"/>
      <c r="WLK119" s="364"/>
      <c r="WLL119" s="364"/>
      <c r="WLM119" s="364"/>
      <c r="WLN119" s="364"/>
      <c r="WLO119" s="364"/>
      <c r="WLP119" s="364"/>
      <c r="WLQ119" s="364"/>
      <c r="WLR119" s="364"/>
      <c r="WLS119" s="364"/>
      <c r="WLT119" s="364"/>
      <c r="WLU119" s="364"/>
      <c r="WLV119" s="364"/>
      <c r="WLW119" s="364"/>
      <c r="WLX119" s="364"/>
      <c r="WLY119" s="364"/>
      <c r="WLZ119" s="364"/>
      <c r="WMA119" s="364"/>
      <c r="WMB119" s="364"/>
      <c r="WMC119" s="364"/>
      <c r="WMD119" s="364"/>
      <c r="WME119" s="364"/>
      <c r="WMF119" s="364"/>
      <c r="WMG119" s="364"/>
      <c r="WMH119" s="364"/>
      <c r="WMI119" s="364"/>
      <c r="WMJ119" s="364"/>
      <c r="WMK119" s="364"/>
      <c r="WML119" s="364"/>
      <c r="WMM119" s="364"/>
      <c r="WMN119" s="364"/>
      <c r="WMO119" s="364"/>
      <c r="WMP119" s="364"/>
      <c r="WMQ119" s="364"/>
      <c r="WMR119" s="364"/>
      <c r="WMS119" s="364"/>
      <c r="WMT119" s="364"/>
      <c r="WMU119" s="364"/>
      <c r="WMV119" s="364"/>
      <c r="WMW119" s="364"/>
      <c r="WMX119" s="364"/>
      <c r="WMY119" s="364"/>
      <c r="WMZ119" s="364"/>
      <c r="WNA119" s="364"/>
      <c r="WNB119" s="364"/>
      <c r="WNC119" s="364"/>
      <c r="WND119" s="364"/>
      <c r="WNE119" s="364"/>
      <c r="WNF119" s="364"/>
      <c r="WNG119" s="364"/>
      <c r="WNH119" s="364"/>
      <c r="WNI119" s="364"/>
      <c r="WNJ119" s="364"/>
      <c r="WNK119" s="364"/>
      <c r="WNL119" s="364"/>
      <c r="WNM119" s="364"/>
      <c r="WNN119" s="364"/>
      <c r="WNO119" s="364"/>
      <c r="WNP119" s="364"/>
      <c r="WNQ119" s="364"/>
      <c r="WNR119" s="364"/>
      <c r="WNS119" s="364"/>
      <c r="WNT119" s="364"/>
      <c r="WNU119" s="364"/>
      <c r="WNV119" s="364"/>
      <c r="WNW119" s="364"/>
      <c r="WNX119" s="364"/>
      <c r="WNY119" s="364"/>
      <c r="WNZ119" s="364"/>
      <c r="WOA119" s="364"/>
      <c r="WOB119" s="364"/>
      <c r="WOC119" s="364"/>
      <c r="WOD119" s="364"/>
      <c r="WOE119" s="364"/>
      <c r="WOF119" s="364"/>
      <c r="WOG119" s="364"/>
      <c r="WOH119" s="364"/>
      <c r="WOI119" s="364"/>
      <c r="WOJ119" s="364"/>
      <c r="WOK119" s="364"/>
      <c r="WOL119" s="364"/>
      <c r="WOM119" s="364"/>
      <c r="WON119" s="364"/>
      <c r="WOO119" s="364"/>
      <c r="WOP119" s="364"/>
      <c r="WOQ119" s="364"/>
      <c r="WOR119" s="364"/>
      <c r="WOS119" s="364"/>
      <c r="WOT119" s="364"/>
      <c r="WOU119" s="364"/>
      <c r="WOV119" s="364"/>
      <c r="WOW119" s="364"/>
      <c r="WOX119" s="364"/>
      <c r="WOY119" s="364"/>
      <c r="WOZ119" s="364"/>
      <c r="WPA119" s="364"/>
      <c r="WPB119" s="364"/>
      <c r="WPC119" s="364"/>
      <c r="WPD119" s="364"/>
      <c r="WPE119" s="364"/>
      <c r="WPF119" s="364"/>
      <c r="WPG119" s="364"/>
      <c r="WPH119" s="364"/>
      <c r="WPI119" s="364"/>
      <c r="WPJ119" s="364"/>
      <c r="WPK119" s="364"/>
      <c r="WPL119" s="364"/>
      <c r="WPM119" s="364"/>
      <c r="WPN119" s="364"/>
      <c r="WPO119" s="364"/>
      <c r="WPP119" s="364"/>
      <c r="WPQ119" s="364"/>
      <c r="WPR119" s="364"/>
      <c r="WPS119" s="364"/>
      <c r="WPT119" s="364"/>
      <c r="WPU119" s="364"/>
      <c r="WPV119" s="364"/>
      <c r="WPW119" s="364"/>
      <c r="WPX119" s="364"/>
      <c r="WPY119" s="364"/>
      <c r="WPZ119" s="364"/>
      <c r="WQA119" s="364"/>
      <c r="WQB119" s="364"/>
      <c r="WQC119" s="364"/>
      <c r="WQD119" s="364"/>
      <c r="WQE119" s="364"/>
      <c r="WQF119" s="364"/>
      <c r="WQG119" s="364"/>
      <c r="WQH119" s="364"/>
      <c r="WQI119" s="364"/>
      <c r="WQJ119" s="364"/>
      <c r="WQK119" s="364"/>
      <c r="WQL119" s="364"/>
      <c r="WQM119" s="364"/>
      <c r="WQN119" s="364"/>
      <c r="WQO119" s="364"/>
      <c r="WQP119" s="364"/>
      <c r="WQQ119" s="364"/>
      <c r="WQR119" s="364"/>
      <c r="WQS119" s="364"/>
      <c r="WQT119" s="364"/>
      <c r="WQU119" s="364"/>
      <c r="WQV119" s="364"/>
      <c r="WQW119" s="364"/>
      <c r="WQX119" s="364"/>
      <c r="WQY119" s="364"/>
      <c r="WQZ119" s="364"/>
      <c r="WRA119" s="364"/>
      <c r="WRB119" s="364"/>
      <c r="WRC119" s="364"/>
      <c r="WRD119" s="364"/>
      <c r="WRE119" s="364"/>
      <c r="WRF119" s="364"/>
      <c r="WRG119" s="364"/>
      <c r="WRH119" s="364"/>
      <c r="WRI119" s="364"/>
      <c r="WRJ119" s="364"/>
      <c r="WRK119" s="364"/>
      <c r="WRL119" s="364"/>
      <c r="WRM119" s="364"/>
      <c r="WRN119" s="364"/>
      <c r="WRO119" s="364"/>
      <c r="WRP119" s="364"/>
      <c r="WRQ119" s="364"/>
      <c r="WRR119" s="364"/>
      <c r="WRS119" s="364"/>
      <c r="WRT119" s="364"/>
      <c r="WRU119" s="364"/>
      <c r="WRV119" s="364"/>
      <c r="WRW119" s="364"/>
      <c r="WRX119" s="364"/>
      <c r="WRY119" s="364"/>
      <c r="WRZ119" s="364"/>
      <c r="WSA119" s="364"/>
      <c r="WSB119" s="364"/>
      <c r="WSC119" s="364"/>
      <c r="WSD119" s="364"/>
      <c r="WSE119" s="364"/>
      <c r="WSF119" s="364"/>
      <c r="WSG119" s="364"/>
      <c r="WSH119" s="364"/>
      <c r="WSI119" s="364"/>
      <c r="WSJ119" s="364"/>
      <c r="WSK119" s="364"/>
      <c r="WSL119" s="364"/>
      <c r="WSM119" s="364"/>
      <c r="WSN119" s="364"/>
      <c r="WSO119" s="364"/>
      <c r="WSP119" s="364"/>
      <c r="WSQ119" s="364"/>
      <c r="WSR119" s="364"/>
      <c r="WSS119" s="364"/>
      <c r="WST119" s="364"/>
      <c r="WSU119" s="364"/>
      <c r="WSV119" s="364"/>
      <c r="WSW119" s="364"/>
      <c r="WSX119" s="364"/>
      <c r="WSY119" s="364"/>
      <c r="WSZ119" s="364"/>
      <c r="WTA119" s="364"/>
      <c r="WTB119" s="364"/>
      <c r="WTC119" s="364"/>
      <c r="WTD119" s="364"/>
      <c r="WTE119" s="364"/>
      <c r="WTF119" s="364"/>
      <c r="WTG119" s="364"/>
      <c r="WTH119" s="364"/>
      <c r="WTI119" s="364"/>
      <c r="WTJ119" s="364"/>
      <c r="WTK119" s="364"/>
      <c r="WTL119" s="364"/>
      <c r="WTM119" s="364"/>
      <c r="WTN119" s="364"/>
      <c r="WTO119" s="364"/>
      <c r="WTP119" s="364"/>
      <c r="WTQ119" s="364"/>
      <c r="WTR119" s="364"/>
      <c r="WTS119" s="364"/>
      <c r="WTT119" s="364"/>
      <c r="WTU119" s="364"/>
      <c r="WTV119" s="364"/>
      <c r="WTW119" s="364"/>
      <c r="WTX119" s="364"/>
      <c r="WTY119" s="364"/>
      <c r="WTZ119" s="364"/>
      <c r="WUA119" s="364"/>
      <c r="WUB119" s="364"/>
      <c r="WUC119" s="364"/>
      <c r="WUD119" s="364"/>
      <c r="WUE119" s="364"/>
      <c r="WUF119" s="364"/>
      <c r="WUG119" s="364"/>
      <c r="WUH119" s="364"/>
      <c r="WUI119" s="364"/>
      <c r="WUJ119" s="364"/>
      <c r="WUK119" s="364"/>
      <c r="WUL119" s="364"/>
      <c r="WUM119" s="364"/>
      <c r="WUN119" s="364"/>
      <c r="WUO119" s="364"/>
      <c r="WUP119" s="364"/>
      <c r="WUQ119" s="364"/>
      <c r="WUR119" s="364"/>
      <c r="WUS119" s="364"/>
      <c r="WUT119" s="364"/>
      <c r="WUU119" s="364"/>
      <c r="WUV119" s="364"/>
      <c r="WUW119" s="364"/>
      <c r="WUX119" s="364"/>
      <c r="WUY119" s="364"/>
      <c r="WUZ119" s="364"/>
      <c r="WVA119" s="364"/>
      <c r="WVB119" s="364"/>
      <c r="WVC119" s="364"/>
      <c r="WVD119" s="364"/>
      <c r="WVE119" s="364"/>
      <c r="WVF119" s="364"/>
      <c r="WVG119" s="364"/>
      <c r="WVH119" s="364"/>
      <c r="WVI119" s="364"/>
      <c r="WVJ119" s="364"/>
      <c r="WVK119" s="364"/>
      <c r="WVL119" s="364"/>
      <c r="WVM119" s="364"/>
      <c r="WVN119" s="364"/>
      <c r="WVO119" s="364"/>
      <c r="WVP119" s="364"/>
      <c r="WVQ119" s="364"/>
      <c r="WVR119" s="364"/>
      <c r="WVS119" s="364"/>
      <c r="WVT119" s="364"/>
      <c r="WVU119" s="364"/>
      <c r="WVV119" s="364"/>
      <c r="WVW119" s="364"/>
      <c r="WVX119" s="364"/>
      <c r="WVY119" s="364"/>
      <c r="WVZ119" s="364"/>
      <c r="WWA119" s="364"/>
      <c r="WWB119" s="364"/>
      <c r="WWC119" s="364"/>
      <c r="WWD119" s="364"/>
      <c r="WWE119" s="364"/>
      <c r="WWF119" s="364"/>
      <c r="WWG119" s="364"/>
      <c r="WWH119" s="364"/>
      <c r="WWI119" s="364"/>
      <c r="WWJ119" s="364"/>
      <c r="WWK119" s="364"/>
      <c r="WWL119" s="364"/>
      <c r="WWM119" s="364"/>
      <c r="WWN119" s="364"/>
      <c r="WWO119" s="364"/>
      <c r="WWP119" s="364"/>
      <c r="WWQ119" s="364"/>
      <c r="WWR119" s="364"/>
      <c r="WWS119" s="364"/>
      <c r="WWT119" s="364"/>
      <c r="WWU119" s="364"/>
      <c r="WWV119" s="364"/>
      <c r="WWW119" s="364"/>
      <c r="WWX119" s="364"/>
      <c r="WWY119" s="364"/>
      <c r="WWZ119" s="364"/>
      <c r="WXA119" s="364"/>
      <c r="WXB119" s="364"/>
      <c r="WXC119" s="364"/>
      <c r="WXD119" s="364"/>
      <c r="WXE119" s="364"/>
      <c r="WXF119" s="364"/>
      <c r="WXG119" s="364"/>
      <c r="WXH119" s="364"/>
      <c r="WXI119" s="364"/>
      <c r="WXJ119" s="364"/>
      <c r="WXK119" s="364"/>
      <c r="WXL119" s="364"/>
      <c r="WXM119" s="364"/>
      <c r="WXN119" s="364"/>
      <c r="WXO119" s="364"/>
      <c r="WXP119" s="364"/>
      <c r="WXQ119" s="364"/>
      <c r="WXR119" s="364"/>
      <c r="WXS119" s="364"/>
      <c r="WXT119" s="364"/>
      <c r="WXU119" s="364"/>
      <c r="WXV119" s="364"/>
      <c r="WXW119" s="364"/>
      <c r="WXX119" s="364"/>
      <c r="WXY119" s="364"/>
      <c r="WXZ119" s="364"/>
      <c r="WYA119" s="364"/>
      <c r="WYB119" s="364"/>
      <c r="WYC119" s="364"/>
      <c r="WYD119" s="364"/>
      <c r="WYE119" s="364"/>
      <c r="WYF119" s="364"/>
      <c r="WYG119" s="364"/>
      <c r="WYH119" s="364"/>
      <c r="WYI119" s="364"/>
      <c r="WYJ119" s="364"/>
      <c r="WYK119" s="364"/>
      <c r="WYL119" s="364"/>
      <c r="WYM119" s="364"/>
      <c r="WYN119" s="364"/>
      <c r="WYO119" s="364"/>
      <c r="WYP119" s="364"/>
      <c r="WYQ119" s="364"/>
      <c r="WYR119" s="364"/>
      <c r="WYS119" s="364"/>
      <c r="WYT119" s="364"/>
      <c r="WYU119" s="364"/>
      <c r="WYV119" s="364"/>
      <c r="WYW119" s="364"/>
      <c r="WYX119" s="364"/>
      <c r="WYY119" s="364"/>
      <c r="WYZ119" s="364"/>
      <c r="WZA119" s="364"/>
      <c r="WZB119" s="364"/>
      <c r="WZC119" s="364"/>
      <c r="WZD119" s="364"/>
      <c r="WZE119" s="364"/>
      <c r="WZF119" s="364"/>
      <c r="WZG119" s="364"/>
      <c r="WZH119" s="364"/>
      <c r="WZI119" s="364"/>
      <c r="WZJ119" s="364"/>
      <c r="WZK119" s="364"/>
      <c r="WZL119" s="364"/>
      <c r="WZM119" s="364"/>
      <c r="WZN119" s="364"/>
      <c r="WZO119" s="364"/>
      <c r="WZP119" s="364"/>
      <c r="WZQ119" s="364"/>
      <c r="WZR119" s="364"/>
      <c r="WZS119" s="364"/>
      <c r="WZT119" s="364"/>
      <c r="WZU119" s="364"/>
      <c r="WZV119" s="364"/>
      <c r="WZW119" s="364"/>
      <c r="WZX119" s="364"/>
      <c r="WZY119" s="364"/>
      <c r="WZZ119" s="364"/>
      <c r="XAA119" s="364"/>
      <c r="XAB119" s="364"/>
      <c r="XAC119" s="364"/>
      <c r="XAD119" s="364"/>
      <c r="XAE119" s="364"/>
      <c r="XAF119" s="364"/>
      <c r="XAG119" s="364"/>
      <c r="XAH119" s="364"/>
      <c r="XAI119" s="364"/>
      <c r="XAJ119" s="364"/>
      <c r="XAK119" s="364"/>
      <c r="XAL119" s="364"/>
      <c r="XAM119" s="364"/>
      <c r="XAN119" s="364"/>
      <c r="XAO119" s="364"/>
      <c r="XAP119" s="364"/>
      <c r="XAQ119" s="364"/>
      <c r="XAR119" s="364"/>
      <c r="XAS119" s="364"/>
      <c r="XAT119" s="364"/>
      <c r="XAU119" s="364"/>
      <c r="XAV119" s="364"/>
      <c r="XAW119" s="364"/>
      <c r="XAX119" s="364"/>
      <c r="XAY119" s="364"/>
      <c r="XAZ119" s="364"/>
      <c r="XBA119" s="364"/>
      <c r="XBB119" s="364"/>
      <c r="XBC119" s="364"/>
      <c r="XBD119" s="364"/>
      <c r="XBE119" s="364"/>
    </row>
    <row r="120" spans="1:16281" s="355" customFormat="1" x14ac:dyDescent="0.25">
      <c r="A120" s="269"/>
      <c r="B120" s="364"/>
      <c r="C120" s="413"/>
      <c r="D120" s="364"/>
      <c r="E120" s="364"/>
      <c r="F120" s="364"/>
      <c r="G120" s="364"/>
      <c r="H120" s="364"/>
      <c r="I120" s="364"/>
      <c r="J120" s="364"/>
      <c r="K120" s="364"/>
      <c r="L120" s="364"/>
      <c r="M120" s="364"/>
      <c r="N120" s="364"/>
      <c r="O120" s="364"/>
      <c r="P120" s="364"/>
      <c r="Q120" s="364"/>
      <c r="R120" s="364"/>
      <c r="S120" s="364"/>
      <c r="T120" s="364"/>
      <c r="U120" s="364"/>
      <c r="V120" s="364"/>
      <c r="W120" s="364"/>
      <c r="X120" s="364"/>
      <c r="Y120" s="364"/>
      <c r="Z120" s="364"/>
      <c r="AA120" s="364"/>
      <c r="AB120" s="364"/>
      <c r="AC120" s="364"/>
      <c r="AD120" s="364"/>
      <c r="AE120" s="364"/>
      <c r="AF120" s="364"/>
      <c r="AG120" s="364"/>
      <c r="AH120" s="364"/>
      <c r="AI120" s="364"/>
      <c r="AJ120" s="364"/>
      <c r="AK120" s="364"/>
      <c r="AL120" s="364"/>
      <c r="AM120" s="364"/>
      <c r="AN120" s="364"/>
      <c r="AO120" s="364"/>
      <c r="AP120" s="364"/>
      <c r="AQ120" s="364"/>
      <c r="AR120" s="364"/>
      <c r="AS120" s="364"/>
      <c r="AT120" s="364"/>
      <c r="AU120" s="364"/>
      <c r="AV120" s="364"/>
      <c r="AW120" s="364"/>
      <c r="AX120" s="364"/>
      <c r="AY120" s="364"/>
      <c r="AZ120" s="364"/>
      <c r="BA120" s="364"/>
      <c r="BB120" s="364"/>
      <c r="BC120" s="364"/>
      <c r="BD120" s="364"/>
      <c r="BE120" s="364"/>
      <c r="BF120" s="364"/>
      <c r="BG120" s="364"/>
      <c r="BH120" s="364"/>
      <c r="BI120" s="364"/>
      <c r="BJ120" s="364"/>
      <c r="BK120" s="364"/>
      <c r="BL120" s="364"/>
      <c r="BM120" s="364"/>
      <c r="BN120" s="364"/>
      <c r="BO120" s="364"/>
      <c r="BP120" s="364"/>
      <c r="BQ120" s="364"/>
      <c r="BR120" s="364"/>
      <c r="BS120" s="364"/>
      <c r="BT120" s="364"/>
      <c r="BU120" s="364"/>
      <c r="BV120" s="364"/>
      <c r="BW120" s="364"/>
      <c r="BX120" s="364"/>
      <c r="BY120" s="364"/>
      <c r="BZ120" s="364"/>
      <c r="CA120" s="364"/>
      <c r="CB120" s="364"/>
      <c r="CC120" s="364"/>
      <c r="CD120" s="364"/>
      <c r="CE120" s="364"/>
      <c r="CF120" s="364"/>
      <c r="CG120" s="364"/>
      <c r="CH120" s="364"/>
      <c r="CI120" s="364"/>
      <c r="CJ120" s="364"/>
      <c r="CK120" s="364"/>
      <c r="CL120" s="364"/>
      <c r="CM120" s="364"/>
      <c r="CN120" s="364"/>
      <c r="CO120" s="364"/>
      <c r="CP120" s="364"/>
      <c r="CQ120" s="364"/>
      <c r="CR120" s="364"/>
      <c r="CS120" s="364"/>
      <c r="CT120" s="364"/>
      <c r="CU120" s="364"/>
      <c r="CV120" s="364"/>
      <c r="CW120" s="364"/>
      <c r="CX120" s="364"/>
      <c r="CY120" s="364"/>
      <c r="CZ120" s="364"/>
      <c r="DA120" s="364"/>
      <c r="DB120" s="364"/>
      <c r="DC120" s="364"/>
      <c r="DD120" s="364"/>
      <c r="DE120" s="364"/>
      <c r="DF120" s="364"/>
      <c r="DG120" s="364"/>
      <c r="DH120" s="364"/>
      <c r="DI120" s="364"/>
      <c r="DJ120" s="364"/>
      <c r="DK120" s="364"/>
      <c r="DL120" s="364"/>
      <c r="DM120" s="364"/>
      <c r="DN120" s="364"/>
      <c r="DO120" s="364"/>
      <c r="DP120" s="364"/>
      <c r="DQ120" s="364"/>
      <c r="DR120" s="364"/>
      <c r="DS120" s="364"/>
      <c r="DT120" s="364"/>
      <c r="DU120" s="364"/>
      <c r="DV120" s="364"/>
      <c r="DW120" s="364"/>
      <c r="DX120" s="364"/>
      <c r="DY120" s="364"/>
      <c r="DZ120" s="364"/>
      <c r="EA120" s="364"/>
      <c r="EB120" s="364"/>
      <c r="EC120" s="364"/>
      <c r="ED120" s="364"/>
      <c r="EE120" s="364"/>
      <c r="EF120" s="364"/>
      <c r="EG120" s="364"/>
      <c r="EH120" s="364"/>
      <c r="EI120" s="364"/>
      <c r="EJ120" s="364"/>
      <c r="EK120" s="364"/>
      <c r="EL120" s="364"/>
      <c r="EM120" s="364"/>
      <c r="EN120" s="364"/>
      <c r="EO120" s="364"/>
      <c r="EP120" s="364"/>
      <c r="EQ120" s="364"/>
      <c r="ER120" s="364"/>
      <c r="ES120" s="364"/>
      <c r="ET120" s="364"/>
      <c r="EU120" s="364"/>
      <c r="EV120" s="364"/>
      <c r="EW120" s="364"/>
      <c r="EX120" s="364"/>
      <c r="EY120" s="364"/>
      <c r="EZ120" s="364"/>
      <c r="FA120" s="364"/>
      <c r="FB120" s="364"/>
      <c r="FC120" s="364"/>
      <c r="FD120" s="364"/>
      <c r="FE120" s="364"/>
      <c r="FF120" s="364"/>
      <c r="FG120" s="364"/>
      <c r="FH120" s="364"/>
      <c r="FI120" s="364"/>
      <c r="FJ120" s="364"/>
      <c r="FK120" s="364"/>
      <c r="FL120" s="364"/>
      <c r="FM120" s="364"/>
      <c r="FN120" s="364"/>
      <c r="FO120" s="364"/>
      <c r="FP120" s="364"/>
      <c r="FQ120" s="364"/>
      <c r="FR120" s="364"/>
      <c r="FS120" s="364"/>
      <c r="FT120" s="364"/>
      <c r="FU120" s="364"/>
      <c r="FV120" s="364"/>
      <c r="FW120" s="364"/>
      <c r="FX120" s="364"/>
      <c r="FY120" s="364"/>
      <c r="FZ120" s="364"/>
      <c r="GA120" s="364"/>
      <c r="GB120" s="364"/>
      <c r="GC120" s="364"/>
      <c r="GD120" s="364"/>
      <c r="GE120" s="364"/>
      <c r="GF120" s="364"/>
      <c r="GG120" s="364"/>
      <c r="GH120" s="364"/>
      <c r="GI120" s="364"/>
      <c r="GJ120" s="364"/>
      <c r="GK120" s="364"/>
      <c r="GL120" s="364"/>
      <c r="GM120" s="364"/>
      <c r="GN120" s="364"/>
      <c r="GO120" s="364"/>
      <c r="GP120" s="364"/>
      <c r="GQ120" s="364"/>
      <c r="GR120" s="364"/>
      <c r="GS120" s="364"/>
      <c r="GT120" s="364"/>
      <c r="GU120" s="364"/>
      <c r="GV120" s="364"/>
      <c r="GW120" s="364"/>
      <c r="GX120" s="364"/>
      <c r="GY120" s="364"/>
      <c r="GZ120" s="364"/>
      <c r="HA120" s="364"/>
      <c r="HB120" s="364"/>
      <c r="HC120" s="364"/>
      <c r="HD120" s="364"/>
      <c r="HE120" s="364"/>
      <c r="HF120" s="364"/>
      <c r="HG120" s="364"/>
      <c r="HH120" s="364"/>
      <c r="HI120" s="364"/>
      <c r="HJ120" s="364"/>
      <c r="HK120" s="364"/>
      <c r="HL120" s="364"/>
      <c r="HM120" s="364"/>
      <c r="HN120" s="364"/>
      <c r="HO120" s="364"/>
      <c r="HP120" s="364"/>
      <c r="HQ120" s="364"/>
      <c r="HR120" s="364"/>
      <c r="HS120" s="364"/>
      <c r="HT120" s="364"/>
      <c r="HU120" s="364"/>
      <c r="HV120" s="364"/>
      <c r="HW120" s="364"/>
      <c r="HX120" s="364"/>
      <c r="HY120" s="364"/>
      <c r="HZ120" s="364"/>
      <c r="IA120" s="364"/>
      <c r="IB120" s="364"/>
      <c r="IC120" s="364"/>
      <c r="ID120" s="364"/>
      <c r="IE120" s="364"/>
      <c r="IF120" s="364"/>
      <c r="IG120" s="364"/>
      <c r="IH120" s="364"/>
      <c r="II120" s="364"/>
      <c r="IJ120" s="364"/>
      <c r="IK120" s="364"/>
      <c r="IL120" s="364"/>
      <c r="IM120" s="364"/>
      <c r="IN120" s="364"/>
      <c r="IO120" s="364"/>
      <c r="IP120" s="364"/>
      <c r="IQ120" s="364"/>
      <c r="IR120" s="364"/>
      <c r="IS120" s="364"/>
      <c r="IT120" s="364"/>
      <c r="IU120" s="364"/>
      <c r="IV120" s="364"/>
      <c r="IW120" s="364"/>
      <c r="IX120" s="364"/>
      <c r="IY120" s="364"/>
      <c r="IZ120" s="364"/>
      <c r="JA120" s="364"/>
      <c r="JB120" s="364"/>
      <c r="JC120" s="364"/>
      <c r="JD120" s="364"/>
      <c r="JE120" s="364"/>
      <c r="JF120" s="364"/>
      <c r="JG120" s="364"/>
      <c r="JH120" s="364"/>
      <c r="JI120" s="364"/>
      <c r="JJ120" s="364"/>
      <c r="JK120" s="364"/>
      <c r="JL120" s="364"/>
      <c r="JM120" s="364"/>
      <c r="JN120" s="364"/>
      <c r="JO120" s="364"/>
      <c r="JP120" s="364"/>
      <c r="JQ120" s="364"/>
      <c r="JR120" s="364"/>
      <c r="JS120" s="364"/>
      <c r="JT120" s="364"/>
      <c r="JU120" s="364"/>
      <c r="JV120" s="364"/>
      <c r="JW120" s="364"/>
      <c r="JX120" s="364"/>
      <c r="JY120" s="364"/>
      <c r="JZ120" s="364"/>
      <c r="KA120" s="364"/>
      <c r="KB120" s="364"/>
      <c r="KC120" s="364"/>
      <c r="KD120" s="364"/>
      <c r="KE120" s="364"/>
      <c r="KF120" s="364"/>
      <c r="KG120" s="364"/>
      <c r="KH120" s="364"/>
      <c r="KI120" s="364"/>
      <c r="KJ120" s="364"/>
      <c r="KK120" s="364"/>
      <c r="KL120" s="364"/>
      <c r="KM120" s="364"/>
      <c r="KN120" s="364"/>
      <c r="KO120" s="364"/>
      <c r="KP120" s="364"/>
      <c r="KQ120" s="364"/>
      <c r="KR120" s="364"/>
      <c r="KS120" s="364"/>
      <c r="KT120" s="364"/>
      <c r="KU120" s="364"/>
      <c r="KV120" s="364"/>
      <c r="KW120" s="364"/>
      <c r="KX120" s="364"/>
      <c r="KY120" s="364"/>
      <c r="KZ120" s="364"/>
      <c r="LA120" s="364"/>
      <c r="LB120" s="364"/>
      <c r="LC120" s="364"/>
      <c r="LD120" s="364"/>
      <c r="LE120" s="364"/>
      <c r="LF120" s="364"/>
      <c r="LG120" s="364"/>
      <c r="LH120" s="364"/>
      <c r="LI120" s="364"/>
      <c r="LJ120" s="364"/>
      <c r="LK120" s="364"/>
      <c r="LL120" s="364"/>
      <c r="LM120" s="364"/>
      <c r="LN120" s="364"/>
      <c r="LO120" s="364"/>
      <c r="LP120" s="364"/>
      <c r="LQ120" s="364"/>
      <c r="LR120" s="364"/>
      <c r="LS120" s="364"/>
      <c r="LT120" s="364"/>
      <c r="LU120" s="364"/>
      <c r="LV120" s="364"/>
      <c r="LW120" s="364"/>
      <c r="LX120" s="364"/>
      <c r="LY120" s="364"/>
      <c r="LZ120" s="364"/>
      <c r="MA120" s="364"/>
      <c r="MB120" s="364"/>
      <c r="MC120" s="364"/>
      <c r="MD120" s="364"/>
      <c r="ME120" s="364"/>
      <c r="MF120" s="364"/>
      <c r="MG120" s="364"/>
      <c r="MH120" s="364"/>
      <c r="MI120" s="364"/>
      <c r="MJ120" s="364"/>
      <c r="MK120" s="364"/>
      <c r="ML120" s="364"/>
      <c r="MM120" s="364"/>
      <c r="MN120" s="364"/>
      <c r="MO120" s="364"/>
      <c r="MP120" s="364"/>
      <c r="MQ120" s="364"/>
      <c r="MR120" s="364"/>
      <c r="MS120" s="364"/>
      <c r="MT120" s="364"/>
      <c r="MU120" s="364"/>
      <c r="MV120" s="364"/>
      <c r="MW120" s="364"/>
      <c r="MX120" s="364"/>
      <c r="MY120" s="364"/>
      <c r="MZ120" s="364"/>
      <c r="NA120" s="364"/>
      <c r="NB120" s="364"/>
      <c r="NC120" s="364"/>
      <c r="ND120" s="364"/>
      <c r="NE120" s="364"/>
      <c r="NF120" s="364"/>
      <c r="NG120" s="364"/>
      <c r="NH120" s="364"/>
      <c r="NI120" s="364"/>
      <c r="NJ120" s="364"/>
      <c r="NK120" s="364"/>
      <c r="NL120" s="364"/>
      <c r="NM120" s="364"/>
      <c r="NN120" s="364"/>
      <c r="NO120" s="364"/>
      <c r="NP120" s="364"/>
      <c r="NQ120" s="364"/>
      <c r="NR120" s="364"/>
      <c r="NS120" s="364"/>
      <c r="NT120" s="364"/>
      <c r="NU120" s="364"/>
      <c r="NV120" s="364"/>
      <c r="NW120" s="364"/>
      <c r="NX120" s="364"/>
      <c r="NY120" s="364"/>
      <c r="NZ120" s="364"/>
      <c r="OA120" s="364"/>
      <c r="OB120" s="364"/>
      <c r="OC120" s="364"/>
      <c r="OD120" s="364"/>
      <c r="OE120" s="364"/>
      <c r="OF120" s="364"/>
      <c r="OG120" s="364"/>
      <c r="OH120" s="364"/>
      <c r="OI120" s="364"/>
      <c r="OJ120" s="364"/>
      <c r="OK120" s="364"/>
      <c r="OL120" s="364"/>
      <c r="OM120" s="364"/>
      <c r="ON120" s="364"/>
      <c r="OO120" s="364"/>
      <c r="OP120" s="364"/>
      <c r="OQ120" s="364"/>
      <c r="OR120" s="364"/>
      <c r="OS120" s="364"/>
      <c r="OT120" s="364"/>
      <c r="OU120" s="364"/>
      <c r="OV120" s="364"/>
      <c r="OW120" s="364"/>
      <c r="OX120" s="364"/>
      <c r="OY120" s="364"/>
      <c r="OZ120" s="364"/>
      <c r="PA120" s="364"/>
      <c r="PB120" s="364"/>
      <c r="PC120" s="364"/>
      <c r="PD120" s="364"/>
      <c r="PE120" s="364"/>
      <c r="PF120" s="364"/>
      <c r="PG120" s="364"/>
      <c r="PH120" s="364"/>
      <c r="PI120" s="364"/>
      <c r="PJ120" s="364"/>
      <c r="PK120" s="364"/>
      <c r="PL120" s="364"/>
      <c r="PM120" s="364"/>
      <c r="PN120" s="364"/>
      <c r="PO120" s="364"/>
      <c r="PP120" s="364"/>
      <c r="PQ120" s="364"/>
      <c r="PR120" s="364"/>
      <c r="PS120" s="364"/>
      <c r="PT120" s="364"/>
      <c r="PU120" s="364"/>
      <c r="PV120" s="364"/>
      <c r="PW120" s="364"/>
      <c r="PX120" s="364"/>
      <c r="PY120" s="364"/>
      <c r="PZ120" s="364"/>
      <c r="QA120" s="364"/>
      <c r="QB120" s="364"/>
      <c r="QC120" s="364"/>
      <c r="QD120" s="364"/>
      <c r="QE120" s="364"/>
      <c r="QF120" s="364"/>
      <c r="QG120" s="364"/>
      <c r="QH120" s="364"/>
      <c r="QI120" s="364"/>
      <c r="QJ120" s="364"/>
      <c r="QK120" s="364"/>
      <c r="QL120" s="364"/>
      <c r="QM120" s="364"/>
      <c r="QN120" s="364"/>
      <c r="QO120" s="364"/>
      <c r="QP120" s="364"/>
      <c r="QQ120" s="364"/>
      <c r="QR120" s="364"/>
      <c r="QS120" s="364"/>
      <c r="QT120" s="364"/>
      <c r="QU120" s="364"/>
      <c r="QV120" s="364"/>
      <c r="QW120" s="364"/>
      <c r="QX120" s="364"/>
      <c r="QY120" s="364"/>
      <c r="QZ120" s="364"/>
      <c r="RA120" s="364"/>
      <c r="RB120" s="364"/>
      <c r="RC120" s="364"/>
      <c r="RD120" s="364"/>
      <c r="RE120" s="364"/>
      <c r="RF120" s="364"/>
      <c r="RG120" s="364"/>
      <c r="RH120" s="364"/>
      <c r="RI120" s="364"/>
      <c r="RJ120" s="364"/>
      <c r="RK120" s="364"/>
      <c r="RL120" s="364"/>
      <c r="RM120" s="364"/>
      <c r="RN120" s="364"/>
      <c r="RO120" s="364"/>
      <c r="RP120" s="364"/>
      <c r="RQ120" s="364"/>
      <c r="RR120" s="364"/>
      <c r="RS120" s="364"/>
      <c r="RT120" s="364"/>
      <c r="RU120" s="364"/>
      <c r="RV120" s="364"/>
      <c r="RW120" s="364"/>
      <c r="RX120" s="364"/>
      <c r="RY120" s="364"/>
      <c r="RZ120" s="364"/>
      <c r="SA120" s="364"/>
      <c r="SB120" s="364"/>
      <c r="SC120" s="364"/>
      <c r="SD120" s="364"/>
      <c r="SE120" s="364"/>
      <c r="SF120" s="364"/>
      <c r="SG120" s="364"/>
      <c r="SH120" s="364"/>
      <c r="SI120" s="364"/>
      <c r="SJ120" s="364"/>
      <c r="SK120" s="364"/>
      <c r="SL120" s="364"/>
      <c r="SM120" s="364"/>
      <c r="SN120" s="364"/>
      <c r="SO120" s="364"/>
      <c r="SP120" s="364"/>
      <c r="SQ120" s="364"/>
      <c r="SR120" s="364"/>
      <c r="SS120" s="364"/>
      <c r="ST120" s="364"/>
      <c r="SU120" s="364"/>
      <c r="SV120" s="364"/>
      <c r="SW120" s="364"/>
      <c r="SX120" s="364"/>
      <c r="SY120" s="364"/>
      <c r="SZ120" s="364"/>
      <c r="TA120" s="364"/>
      <c r="TB120" s="364"/>
      <c r="TC120" s="364"/>
      <c r="TD120" s="364"/>
      <c r="TE120" s="364"/>
      <c r="TF120" s="364"/>
      <c r="TG120" s="364"/>
      <c r="TH120" s="364"/>
      <c r="TI120" s="364"/>
      <c r="TJ120" s="364"/>
      <c r="TK120" s="364"/>
      <c r="TL120" s="364"/>
      <c r="TM120" s="364"/>
      <c r="TN120" s="364"/>
      <c r="TO120" s="364"/>
      <c r="TP120" s="364"/>
      <c r="TQ120" s="364"/>
      <c r="TR120" s="364"/>
      <c r="TS120" s="364"/>
      <c r="TT120" s="364"/>
      <c r="TU120" s="364"/>
      <c r="TV120" s="364"/>
      <c r="TW120" s="364"/>
      <c r="TX120" s="364"/>
      <c r="TY120" s="364"/>
      <c r="TZ120" s="364"/>
      <c r="UA120" s="364"/>
      <c r="UB120" s="364"/>
      <c r="UC120" s="364"/>
      <c r="UD120" s="364"/>
      <c r="UE120" s="364"/>
      <c r="UF120" s="364"/>
      <c r="UG120" s="364"/>
      <c r="UH120" s="364"/>
      <c r="UI120" s="364"/>
      <c r="UJ120" s="364"/>
      <c r="UK120" s="364"/>
      <c r="UL120" s="364"/>
      <c r="UM120" s="364"/>
      <c r="UN120" s="364"/>
      <c r="UO120" s="364"/>
      <c r="UP120" s="364"/>
      <c r="UQ120" s="364"/>
      <c r="UR120" s="364"/>
      <c r="US120" s="364"/>
      <c r="UT120" s="364"/>
      <c r="UU120" s="364"/>
      <c r="UV120" s="364"/>
      <c r="UW120" s="364"/>
      <c r="UX120" s="364"/>
      <c r="UY120" s="364"/>
      <c r="UZ120" s="364"/>
      <c r="VA120" s="364"/>
      <c r="VB120" s="364"/>
      <c r="VC120" s="364"/>
      <c r="VD120" s="364"/>
      <c r="VE120" s="364"/>
      <c r="VF120" s="364"/>
      <c r="VG120" s="364"/>
      <c r="VH120" s="364"/>
      <c r="VI120" s="364"/>
      <c r="VJ120" s="364"/>
      <c r="VK120" s="364"/>
      <c r="VL120" s="364"/>
      <c r="VM120" s="364"/>
      <c r="VN120" s="364"/>
      <c r="VO120" s="364"/>
      <c r="VP120" s="364"/>
      <c r="VQ120" s="364"/>
      <c r="VR120" s="364"/>
      <c r="VS120" s="364"/>
      <c r="VT120" s="364"/>
      <c r="VU120" s="364"/>
      <c r="VV120" s="364"/>
      <c r="VW120" s="364"/>
      <c r="VX120" s="364"/>
      <c r="VY120" s="364"/>
      <c r="VZ120" s="364"/>
      <c r="WA120" s="364"/>
      <c r="WB120" s="364"/>
      <c r="WC120" s="364"/>
      <c r="WD120" s="364"/>
      <c r="WE120" s="364"/>
      <c r="WF120" s="364"/>
      <c r="WG120" s="364"/>
      <c r="WH120" s="364"/>
      <c r="WI120" s="364"/>
      <c r="WJ120" s="364"/>
      <c r="WK120" s="364"/>
      <c r="WL120" s="364"/>
      <c r="WM120" s="364"/>
      <c r="WN120" s="364"/>
      <c r="WO120" s="364"/>
      <c r="WP120" s="364"/>
      <c r="WQ120" s="364"/>
      <c r="WR120" s="364"/>
      <c r="WS120" s="364"/>
      <c r="WT120" s="364"/>
      <c r="WU120" s="364"/>
      <c r="WV120" s="364"/>
      <c r="WW120" s="364"/>
      <c r="WX120" s="364"/>
      <c r="WY120" s="364"/>
      <c r="WZ120" s="364"/>
      <c r="XA120" s="364"/>
      <c r="XB120" s="364"/>
      <c r="XC120" s="364"/>
      <c r="XD120" s="364"/>
      <c r="XE120" s="364"/>
      <c r="XF120" s="364"/>
      <c r="XG120" s="364"/>
      <c r="XH120" s="364"/>
      <c r="XI120" s="364"/>
      <c r="XJ120" s="364"/>
      <c r="XK120" s="364"/>
      <c r="XL120" s="364"/>
      <c r="XM120" s="364"/>
      <c r="XN120" s="364"/>
      <c r="XO120" s="364"/>
      <c r="XP120" s="364"/>
      <c r="XQ120" s="364"/>
      <c r="XR120" s="364"/>
      <c r="XS120" s="364"/>
      <c r="XT120" s="364"/>
      <c r="XU120" s="364"/>
      <c r="XV120" s="364"/>
      <c r="XW120" s="364"/>
      <c r="XX120" s="364"/>
      <c r="XY120" s="364"/>
      <c r="XZ120" s="364"/>
      <c r="YA120" s="364"/>
      <c r="YB120" s="364"/>
      <c r="YC120" s="364"/>
      <c r="YD120" s="364"/>
      <c r="YE120" s="364"/>
      <c r="YF120" s="364"/>
      <c r="YG120" s="364"/>
      <c r="YH120" s="364"/>
      <c r="YI120" s="364"/>
      <c r="YJ120" s="364"/>
      <c r="YK120" s="364"/>
      <c r="YL120" s="364"/>
      <c r="YM120" s="364"/>
      <c r="YN120" s="364"/>
      <c r="YO120" s="364"/>
      <c r="YP120" s="364"/>
      <c r="YQ120" s="364"/>
      <c r="YR120" s="364"/>
      <c r="YS120" s="364"/>
      <c r="YT120" s="364"/>
      <c r="YU120" s="364"/>
      <c r="YV120" s="364"/>
      <c r="YW120" s="364"/>
      <c r="YX120" s="364"/>
      <c r="YY120" s="364"/>
      <c r="YZ120" s="364"/>
      <c r="ZA120" s="364"/>
      <c r="ZB120" s="364"/>
      <c r="ZC120" s="364"/>
      <c r="ZD120" s="364"/>
      <c r="ZE120" s="364"/>
      <c r="ZF120" s="364"/>
      <c r="ZG120" s="364"/>
      <c r="ZH120" s="364"/>
      <c r="ZI120" s="364"/>
      <c r="ZJ120" s="364"/>
      <c r="ZK120" s="364"/>
      <c r="ZL120" s="364"/>
      <c r="ZM120" s="364"/>
      <c r="ZN120" s="364"/>
      <c r="ZO120" s="364"/>
      <c r="ZP120" s="364"/>
      <c r="ZQ120" s="364"/>
      <c r="ZR120" s="364"/>
      <c r="ZS120" s="364"/>
      <c r="ZT120" s="364"/>
      <c r="ZU120" s="364"/>
      <c r="ZV120" s="364"/>
      <c r="ZW120" s="364"/>
      <c r="ZX120" s="364"/>
      <c r="ZY120" s="364"/>
      <c r="ZZ120" s="364"/>
      <c r="AAA120" s="364"/>
      <c r="AAB120" s="364"/>
      <c r="AAC120" s="364"/>
      <c r="AAD120" s="364"/>
      <c r="AAE120" s="364"/>
      <c r="AAF120" s="364"/>
      <c r="AAG120" s="364"/>
      <c r="AAH120" s="364"/>
      <c r="AAI120" s="364"/>
      <c r="AAJ120" s="364"/>
      <c r="AAK120" s="364"/>
      <c r="AAL120" s="364"/>
      <c r="AAM120" s="364"/>
      <c r="AAN120" s="364"/>
      <c r="AAO120" s="364"/>
      <c r="AAP120" s="364"/>
      <c r="AAQ120" s="364"/>
      <c r="AAR120" s="364"/>
      <c r="AAS120" s="364"/>
      <c r="AAT120" s="364"/>
      <c r="AAU120" s="364"/>
      <c r="AAV120" s="364"/>
      <c r="AAW120" s="364"/>
      <c r="AAX120" s="364"/>
      <c r="AAY120" s="364"/>
      <c r="AAZ120" s="364"/>
      <c r="ABA120" s="364"/>
      <c r="ABB120" s="364"/>
      <c r="ABC120" s="364"/>
      <c r="ABD120" s="364"/>
      <c r="ABE120" s="364"/>
      <c r="ABF120" s="364"/>
      <c r="ABG120" s="364"/>
      <c r="ABH120" s="364"/>
      <c r="ABI120" s="364"/>
      <c r="ABJ120" s="364"/>
      <c r="ABK120" s="364"/>
      <c r="ABL120" s="364"/>
      <c r="ABM120" s="364"/>
      <c r="ABN120" s="364"/>
      <c r="ABO120" s="364"/>
      <c r="ABP120" s="364"/>
      <c r="ABQ120" s="364"/>
      <c r="ABR120" s="364"/>
      <c r="ABS120" s="364"/>
      <c r="ABT120" s="364"/>
      <c r="ABU120" s="364"/>
      <c r="ABV120" s="364"/>
      <c r="ABW120" s="364"/>
      <c r="ABX120" s="364"/>
      <c r="ABY120" s="364"/>
      <c r="ABZ120" s="364"/>
      <c r="ACA120" s="364"/>
      <c r="ACB120" s="364"/>
      <c r="ACC120" s="364"/>
      <c r="ACD120" s="364"/>
      <c r="ACE120" s="364"/>
      <c r="ACF120" s="364"/>
      <c r="ACG120" s="364"/>
      <c r="ACH120" s="364"/>
      <c r="ACI120" s="364"/>
      <c r="ACJ120" s="364"/>
      <c r="ACK120" s="364"/>
      <c r="ACL120" s="364"/>
      <c r="ACM120" s="364"/>
      <c r="ACN120" s="364"/>
      <c r="ACO120" s="364"/>
      <c r="ACP120" s="364"/>
      <c r="ACQ120" s="364"/>
      <c r="ACR120" s="364"/>
      <c r="ACS120" s="364"/>
      <c r="ACT120" s="364"/>
      <c r="ACU120" s="364"/>
      <c r="ACV120" s="364"/>
      <c r="ACW120" s="364"/>
      <c r="ACX120" s="364"/>
      <c r="ACY120" s="364"/>
      <c r="ACZ120" s="364"/>
      <c r="ADA120" s="364"/>
      <c r="ADB120" s="364"/>
      <c r="ADC120" s="364"/>
      <c r="ADD120" s="364"/>
      <c r="ADE120" s="364"/>
      <c r="ADF120" s="364"/>
      <c r="ADG120" s="364"/>
      <c r="ADH120" s="364"/>
      <c r="ADI120" s="364"/>
      <c r="ADJ120" s="364"/>
      <c r="ADK120" s="364"/>
      <c r="ADL120" s="364"/>
      <c r="ADM120" s="364"/>
      <c r="ADN120" s="364"/>
      <c r="ADO120" s="364"/>
      <c r="ADP120" s="364"/>
      <c r="ADQ120" s="364"/>
      <c r="ADR120" s="364"/>
      <c r="ADS120" s="364"/>
      <c r="ADT120" s="364"/>
      <c r="ADU120" s="364"/>
      <c r="ADV120" s="364"/>
      <c r="ADW120" s="364"/>
      <c r="ADX120" s="364"/>
      <c r="ADY120" s="364"/>
      <c r="ADZ120" s="364"/>
      <c r="AEA120" s="364"/>
      <c r="AEB120" s="364"/>
      <c r="AEC120" s="364"/>
      <c r="AED120" s="364"/>
      <c r="AEE120" s="364"/>
      <c r="AEF120" s="364"/>
      <c r="AEG120" s="364"/>
      <c r="AEH120" s="364"/>
      <c r="AEI120" s="364"/>
      <c r="AEJ120" s="364"/>
      <c r="AEK120" s="364"/>
      <c r="AEL120" s="364"/>
      <c r="AEM120" s="364"/>
      <c r="AEN120" s="364"/>
      <c r="AEO120" s="364"/>
      <c r="AEP120" s="364"/>
      <c r="AEQ120" s="364"/>
      <c r="AER120" s="364"/>
      <c r="AES120" s="364"/>
      <c r="AET120" s="364"/>
      <c r="AEU120" s="364"/>
      <c r="AEV120" s="364"/>
      <c r="AEW120" s="364"/>
      <c r="AEX120" s="364"/>
      <c r="AEY120" s="364"/>
      <c r="AEZ120" s="364"/>
      <c r="AFA120" s="364"/>
      <c r="AFB120" s="364"/>
      <c r="AFC120" s="364"/>
      <c r="AFD120" s="364"/>
      <c r="AFE120" s="364"/>
      <c r="AFF120" s="364"/>
      <c r="AFG120" s="364"/>
      <c r="AFH120" s="364"/>
      <c r="AFI120" s="364"/>
      <c r="AFJ120" s="364"/>
      <c r="AFK120" s="364"/>
      <c r="AFL120" s="364"/>
      <c r="AFM120" s="364"/>
      <c r="AFN120" s="364"/>
      <c r="AFO120" s="364"/>
      <c r="AFP120" s="364"/>
      <c r="AFQ120" s="364"/>
      <c r="AFR120" s="364"/>
      <c r="AFS120" s="364"/>
      <c r="AFT120" s="364"/>
      <c r="AFU120" s="364"/>
      <c r="AFV120" s="364"/>
      <c r="AFW120" s="364"/>
      <c r="AFX120" s="364"/>
      <c r="AFY120" s="364"/>
      <c r="AFZ120" s="364"/>
      <c r="AGA120" s="364"/>
      <c r="AGB120" s="364"/>
      <c r="AGC120" s="364"/>
      <c r="AGD120" s="364"/>
      <c r="AGE120" s="364"/>
      <c r="AGF120" s="364"/>
      <c r="AGG120" s="364"/>
      <c r="AGH120" s="364"/>
      <c r="AGI120" s="364"/>
      <c r="AGJ120" s="364"/>
      <c r="AGK120" s="364"/>
      <c r="AGL120" s="364"/>
      <c r="AGM120" s="364"/>
      <c r="AGN120" s="364"/>
      <c r="AGO120" s="364"/>
      <c r="AGP120" s="364"/>
      <c r="AGQ120" s="364"/>
      <c r="AGR120" s="364"/>
      <c r="AGS120" s="364"/>
      <c r="AGT120" s="364"/>
      <c r="AGU120" s="364"/>
      <c r="AGV120" s="364"/>
      <c r="AGW120" s="364"/>
      <c r="AGX120" s="364"/>
      <c r="AGY120" s="364"/>
      <c r="AGZ120" s="364"/>
      <c r="AHA120" s="364"/>
      <c r="AHB120" s="364"/>
      <c r="AHC120" s="364"/>
      <c r="AHD120" s="364"/>
      <c r="AHE120" s="364"/>
      <c r="AHF120" s="364"/>
      <c r="AHG120" s="364"/>
      <c r="AHH120" s="364"/>
      <c r="AHI120" s="364"/>
      <c r="AHJ120" s="364"/>
      <c r="AHK120" s="364"/>
      <c r="AHL120" s="364"/>
      <c r="AHM120" s="364"/>
      <c r="AHN120" s="364"/>
      <c r="AHO120" s="364"/>
      <c r="AHP120" s="364"/>
      <c r="AHQ120" s="364"/>
      <c r="AHR120" s="364"/>
      <c r="AHS120" s="364"/>
      <c r="AHT120" s="364"/>
      <c r="AHU120" s="364"/>
      <c r="AHV120" s="364"/>
      <c r="AHW120" s="364"/>
      <c r="AHX120" s="364"/>
      <c r="AHY120" s="364"/>
      <c r="AHZ120" s="364"/>
      <c r="AIA120" s="364"/>
      <c r="AIB120" s="364"/>
      <c r="AIC120" s="364"/>
      <c r="AID120" s="364"/>
      <c r="AIE120" s="364"/>
      <c r="AIF120" s="364"/>
      <c r="AIG120" s="364"/>
      <c r="AIH120" s="364"/>
      <c r="AII120" s="364"/>
      <c r="AIJ120" s="364"/>
      <c r="AIK120" s="364"/>
      <c r="AIL120" s="364"/>
      <c r="AIM120" s="364"/>
      <c r="AIN120" s="364"/>
      <c r="AIO120" s="364"/>
      <c r="AIP120" s="364"/>
      <c r="AIQ120" s="364"/>
      <c r="AIR120" s="364"/>
      <c r="AIS120" s="364"/>
      <c r="AIT120" s="364"/>
      <c r="AIU120" s="364"/>
      <c r="AIV120" s="364"/>
      <c r="AIW120" s="364"/>
      <c r="AIX120" s="364"/>
      <c r="AIY120" s="364"/>
      <c r="AIZ120" s="364"/>
      <c r="AJA120" s="364"/>
      <c r="AJB120" s="364"/>
      <c r="AJC120" s="364"/>
      <c r="AJD120" s="364"/>
      <c r="AJE120" s="364"/>
      <c r="AJF120" s="364"/>
      <c r="AJG120" s="364"/>
      <c r="AJH120" s="364"/>
      <c r="AJI120" s="364"/>
      <c r="AJJ120" s="364"/>
      <c r="AJK120" s="364"/>
      <c r="AJL120" s="364"/>
      <c r="AJM120" s="364"/>
      <c r="AJN120" s="364"/>
      <c r="AJO120" s="364"/>
      <c r="AJP120" s="364"/>
      <c r="AJQ120" s="364"/>
      <c r="AJR120" s="364"/>
      <c r="AJS120" s="364"/>
      <c r="AJT120" s="364"/>
      <c r="AJU120" s="364"/>
      <c r="AJV120" s="364"/>
      <c r="AJW120" s="364"/>
      <c r="AJX120" s="364"/>
      <c r="AJY120" s="364"/>
      <c r="AJZ120" s="364"/>
      <c r="AKA120" s="364"/>
      <c r="AKB120" s="364"/>
      <c r="AKC120" s="364"/>
      <c r="AKD120" s="364"/>
      <c r="AKE120" s="364"/>
      <c r="AKF120" s="364"/>
      <c r="AKG120" s="364"/>
      <c r="AKH120" s="364"/>
      <c r="AKI120" s="364"/>
      <c r="AKJ120" s="364"/>
      <c r="AKK120" s="364"/>
      <c r="AKL120" s="364"/>
      <c r="AKM120" s="364"/>
      <c r="AKN120" s="364"/>
      <c r="AKO120" s="364"/>
      <c r="AKP120" s="364"/>
      <c r="AKQ120" s="364"/>
      <c r="AKR120" s="364"/>
      <c r="AKS120" s="364"/>
      <c r="AKT120" s="364"/>
      <c r="AKU120" s="364"/>
      <c r="AKV120" s="364"/>
      <c r="AKW120" s="364"/>
      <c r="AKX120" s="364"/>
      <c r="AKY120" s="364"/>
      <c r="AKZ120" s="364"/>
      <c r="ALA120" s="364"/>
      <c r="ALB120" s="364"/>
      <c r="ALC120" s="364"/>
      <c r="ALD120" s="364"/>
      <c r="ALE120" s="364"/>
      <c r="ALF120" s="364"/>
      <c r="ALG120" s="364"/>
      <c r="ALH120" s="364"/>
      <c r="ALI120" s="364"/>
      <c r="ALJ120" s="364"/>
      <c r="ALK120" s="364"/>
      <c r="ALL120" s="364"/>
      <c r="ALM120" s="364"/>
      <c r="ALN120" s="364"/>
      <c r="ALO120" s="364"/>
      <c r="ALP120" s="364"/>
      <c r="ALQ120" s="364"/>
      <c r="ALR120" s="364"/>
      <c r="ALS120" s="364"/>
      <c r="ALT120" s="364"/>
      <c r="ALU120" s="364"/>
      <c r="ALV120" s="364"/>
      <c r="ALW120" s="364"/>
      <c r="ALX120" s="364"/>
      <c r="ALY120" s="364"/>
      <c r="ALZ120" s="364"/>
      <c r="AMA120" s="364"/>
      <c r="AMB120" s="364"/>
      <c r="AMC120" s="364"/>
      <c r="AMD120" s="364"/>
      <c r="AME120" s="364"/>
      <c r="AMF120" s="364"/>
      <c r="AMG120" s="364"/>
      <c r="AMH120" s="364"/>
      <c r="AMI120" s="364"/>
      <c r="AMJ120" s="364"/>
      <c r="AMK120" s="364"/>
      <c r="AML120" s="364"/>
      <c r="AMM120" s="364"/>
      <c r="AMN120" s="364"/>
      <c r="AMO120" s="364"/>
      <c r="AMP120" s="364"/>
      <c r="AMQ120" s="364"/>
      <c r="AMR120" s="364"/>
      <c r="AMS120" s="364"/>
      <c r="AMT120" s="364"/>
      <c r="AMU120" s="364"/>
      <c r="AMV120" s="364"/>
      <c r="AMW120" s="364"/>
      <c r="AMX120" s="364"/>
      <c r="AMY120" s="364"/>
      <c r="AMZ120" s="364"/>
      <c r="ANA120" s="364"/>
      <c r="ANB120" s="364"/>
      <c r="ANC120" s="364"/>
      <c r="AND120" s="364"/>
      <c r="ANE120" s="364"/>
      <c r="ANF120" s="364"/>
      <c r="ANG120" s="364"/>
      <c r="ANH120" s="364"/>
      <c r="ANI120" s="364"/>
      <c r="ANJ120" s="364"/>
      <c r="ANK120" s="364"/>
      <c r="ANL120" s="364"/>
      <c r="ANM120" s="364"/>
      <c r="ANN120" s="364"/>
      <c r="ANO120" s="364"/>
      <c r="ANP120" s="364"/>
      <c r="ANQ120" s="364"/>
      <c r="ANR120" s="364"/>
      <c r="ANS120" s="364"/>
      <c r="ANT120" s="364"/>
      <c r="ANU120" s="364"/>
      <c r="ANV120" s="364"/>
      <c r="ANW120" s="364"/>
      <c r="ANX120" s="364"/>
      <c r="ANY120" s="364"/>
      <c r="ANZ120" s="364"/>
      <c r="AOA120" s="364"/>
      <c r="AOB120" s="364"/>
      <c r="AOC120" s="364"/>
      <c r="AOD120" s="364"/>
      <c r="AOE120" s="364"/>
      <c r="AOF120" s="364"/>
      <c r="AOG120" s="364"/>
      <c r="AOH120" s="364"/>
      <c r="AOI120" s="364"/>
      <c r="AOJ120" s="364"/>
      <c r="AOK120" s="364"/>
      <c r="AOL120" s="364"/>
      <c r="AOM120" s="364"/>
      <c r="AON120" s="364"/>
      <c r="AOO120" s="364"/>
      <c r="AOP120" s="364"/>
      <c r="AOQ120" s="364"/>
      <c r="AOR120" s="364"/>
      <c r="AOS120" s="364"/>
      <c r="AOT120" s="364"/>
      <c r="AOU120" s="364"/>
      <c r="AOV120" s="364"/>
      <c r="AOW120" s="364"/>
      <c r="AOX120" s="364"/>
      <c r="AOY120" s="364"/>
      <c r="AOZ120" s="364"/>
      <c r="APA120" s="364"/>
      <c r="APB120" s="364"/>
      <c r="APC120" s="364"/>
      <c r="APD120" s="364"/>
      <c r="APE120" s="364"/>
      <c r="APF120" s="364"/>
      <c r="APG120" s="364"/>
      <c r="APH120" s="364"/>
      <c r="API120" s="364"/>
      <c r="APJ120" s="364"/>
      <c r="APK120" s="364"/>
      <c r="APL120" s="364"/>
      <c r="APM120" s="364"/>
      <c r="APN120" s="364"/>
      <c r="APO120" s="364"/>
      <c r="APP120" s="364"/>
      <c r="APQ120" s="364"/>
      <c r="APR120" s="364"/>
      <c r="APS120" s="364"/>
      <c r="APT120" s="364"/>
      <c r="APU120" s="364"/>
      <c r="APV120" s="364"/>
      <c r="APW120" s="364"/>
      <c r="APX120" s="364"/>
      <c r="APY120" s="364"/>
      <c r="APZ120" s="364"/>
      <c r="AQA120" s="364"/>
      <c r="AQB120" s="364"/>
      <c r="AQC120" s="364"/>
      <c r="AQD120" s="364"/>
      <c r="AQE120" s="364"/>
      <c r="AQF120" s="364"/>
      <c r="AQG120" s="364"/>
      <c r="AQH120" s="364"/>
      <c r="AQI120" s="364"/>
      <c r="AQJ120" s="364"/>
      <c r="AQK120" s="364"/>
      <c r="AQL120" s="364"/>
      <c r="AQM120" s="364"/>
      <c r="AQN120" s="364"/>
      <c r="AQO120" s="364"/>
      <c r="AQP120" s="364"/>
      <c r="AQQ120" s="364"/>
      <c r="AQR120" s="364"/>
      <c r="AQS120" s="364"/>
      <c r="AQT120" s="364"/>
      <c r="AQU120" s="364"/>
      <c r="AQV120" s="364"/>
      <c r="AQW120" s="364"/>
      <c r="AQX120" s="364"/>
      <c r="AQY120" s="364"/>
      <c r="AQZ120" s="364"/>
      <c r="ARA120" s="364"/>
      <c r="ARB120" s="364"/>
      <c r="ARC120" s="364"/>
      <c r="ARD120" s="364"/>
      <c r="ARE120" s="364"/>
      <c r="ARF120" s="364"/>
      <c r="ARG120" s="364"/>
      <c r="ARH120" s="364"/>
      <c r="ARI120" s="364"/>
      <c r="ARJ120" s="364"/>
      <c r="ARK120" s="364"/>
      <c r="ARL120" s="364"/>
      <c r="ARM120" s="364"/>
      <c r="ARN120" s="364"/>
      <c r="ARO120" s="364"/>
      <c r="ARP120" s="364"/>
      <c r="ARQ120" s="364"/>
      <c r="ARR120" s="364"/>
      <c r="ARS120" s="364"/>
      <c r="ART120" s="364"/>
      <c r="ARU120" s="364"/>
      <c r="ARV120" s="364"/>
      <c r="ARW120" s="364"/>
      <c r="ARX120" s="364"/>
      <c r="ARY120" s="364"/>
      <c r="ARZ120" s="364"/>
      <c r="ASA120" s="364"/>
      <c r="ASB120" s="364"/>
      <c r="ASC120" s="364"/>
      <c r="ASD120" s="364"/>
      <c r="ASE120" s="364"/>
      <c r="ASF120" s="364"/>
      <c r="ASG120" s="364"/>
      <c r="ASH120" s="364"/>
      <c r="ASI120" s="364"/>
      <c r="ASJ120" s="364"/>
      <c r="ASK120" s="364"/>
      <c r="ASL120" s="364"/>
      <c r="ASM120" s="364"/>
      <c r="ASN120" s="364"/>
      <c r="ASO120" s="364"/>
      <c r="ASP120" s="364"/>
      <c r="ASQ120" s="364"/>
      <c r="ASR120" s="364"/>
      <c r="ASS120" s="364"/>
      <c r="AST120" s="364"/>
      <c r="ASU120" s="364"/>
      <c r="ASV120" s="364"/>
      <c r="ASW120" s="364"/>
      <c r="ASX120" s="364"/>
      <c r="ASY120" s="364"/>
      <c r="ASZ120" s="364"/>
      <c r="ATA120" s="364"/>
      <c r="ATB120" s="364"/>
      <c r="ATC120" s="364"/>
      <c r="ATD120" s="364"/>
      <c r="ATE120" s="364"/>
      <c r="ATF120" s="364"/>
      <c r="ATG120" s="364"/>
      <c r="ATH120" s="364"/>
      <c r="ATI120" s="364"/>
      <c r="ATJ120" s="364"/>
      <c r="ATK120" s="364"/>
      <c r="ATL120" s="364"/>
      <c r="ATM120" s="364"/>
      <c r="ATN120" s="364"/>
      <c r="ATO120" s="364"/>
      <c r="ATP120" s="364"/>
      <c r="ATQ120" s="364"/>
      <c r="ATR120" s="364"/>
      <c r="ATS120" s="364"/>
      <c r="ATT120" s="364"/>
      <c r="ATU120" s="364"/>
      <c r="ATV120" s="364"/>
      <c r="ATW120" s="364"/>
      <c r="ATX120" s="364"/>
      <c r="ATY120" s="364"/>
      <c r="ATZ120" s="364"/>
      <c r="AUA120" s="364"/>
      <c r="AUB120" s="364"/>
      <c r="AUC120" s="364"/>
      <c r="AUD120" s="364"/>
      <c r="AUE120" s="364"/>
      <c r="AUF120" s="364"/>
      <c r="AUG120" s="364"/>
      <c r="AUH120" s="364"/>
      <c r="AUI120" s="364"/>
      <c r="AUJ120" s="364"/>
      <c r="AUK120" s="364"/>
      <c r="AUL120" s="364"/>
      <c r="AUM120" s="364"/>
      <c r="AUN120" s="364"/>
      <c r="AUO120" s="364"/>
      <c r="AUP120" s="364"/>
      <c r="AUQ120" s="364"/>
      <c r="AUR120" s="364"/>
      <c r="AUS120" s="364"/>
      <c r="AUT120" s="364"/>
      <c r="AUU120" s="364"/>
      <c r="AUV120" s="364"/>
      <c r="AUW120" s="364"/>
      <c r="AUX120" s="364"/>
      <c r="AUY120" s="364"/>
      <c r="AUZ120" s="364"/>
      <c r="AVA120" s="364"/>
      <c r="AVB120" s="364"/>
      <c r="AVC120" s="364"/>
      <c r="AVD120" s="364"/>
      <c r="AVE120" s="364"/>
      <c r="AVF120" s="364"/>
      <c r="AVG120" s="364"/>
      <c r="AVH120" s="364"/>
      <c r="AVI120" s="364"/>
      <c r="AVJ120" s="364"/>
      <c r="AVK120" s="364"/>
      <c r="AVL120" s="364"/>
      <c r="AVM120" s="364"/>
      <c r="AVN120" s="364"/>
      <c r="AVO120" s="364"/>
      <c r="AVP120" s="364"/>
      <c r="AVQ120" s="364"/>
      <c r="AVR120" s="364"/>
      <c r="AVS120" s="364"/>
      <c r="AVT120" s="364"/>
      <c r="AVU120" s="364"/>
      <c r="AVV120" s="364"/>
      <c r="AVW120" s="364"/>
      <c r="AVX120" s="364"/>
      <c r="AVY120" s="364"/>
      <c r="AVZ120" s="364"/>
      <c r="AWA120" s="364"/>
      <c r="AWB120" s="364"/>
      <c r="AWC120" s="364"/>
      <c r="AWD120" s="364"/>
      <c r="AWE120" s="364"/>
      <c r="AWF120" s="364"/>
      <c r="AWG120" s="364"/>
      <c r="AWH120" s="364"/>
      <c r="AWI120" s="364"/>
      <c r="AWJ120" s="364"/>
      <c r="AWK120" s="364"/>
      <c r="AWL120" s="364"/>
      <c r="AWM120" s="364"/>
      <c r="AWN120" s="364"/>
      <c r="AWO120" s="364"/>
      <c r="AWP120" s="364"/>
      <c r="AWQ120" s="364"/>
      <c r="AWR120" s="364"/>
      <c r="AWS120" s="364"/>
      <c r="AWT120" s="364"/>
      <c r="AWU120" s="364"/>
      <c r="AWV120" s="364"/>
      <c r="AWW120" s="364"/>
      <c r="AWX120" s="364"/>
      <c r="AWY120" s="364"/>
      <c r="AWZ120" s="364"/>
      <c r="AXA120" s="364"/>
      <c r="AXB120" s="364"/>
      <c r="AXC120" s="364"/>
      <c r="AXD120" s="364"/>
      <c r="AXE120" s="364"/>
      <c r="AXF120" s="364"/>
      <c r="AXG120" s="364"/>
      <c r="AXH120" s="364"/>
      <c r="AXI120" s="364"/>
      <c r="AXJ120" s="364"/>
      <c r="AXK120" s="364"/>
      <c r="AXL120" s="364"/>
      <c r="AXM120" s="364"/>
      <c r="AXN120" s="364"/>
      <c r="AXO120" s="364"/>
      <c r="AXP120" s="364"/>
      <c r="AXQ120" s="364"/>
      <c r="AXR120" s="364"/>
      <c r="AXS120" s="364"/>
      <c r="AXT120" s="364"/>
      <c r="AXU120" s="364"/>
      <c r="AXV120" s="364"/>
      <c r="AXW120" s="364"/>
      <c r="AXX120" s="364"/>
      <c r="AXY120" s="364"/>
      <c r="AXZ120" s="364"/>
      <c r="AYA120" s="364"/>
      <c r="AYB120" s="364"/>
      <c r="AYC120" s="364"/>
      <c r="AYD120" s="364"/>
      <c r="AYE120" s="364"/>
      <c r="AYF120" s="364"/>
      <c r="AYG120" s="364"/>
      <c r="AYH120" s="364"/>
      <c r="AYI120" s="364"/>
      <c r="AYJ120" s="364"/>
      <c r="AYK120" s="364"/>
      <c r="AYL120" s="364"/>
      <c r="AYM120" s="364"/>
      <c r="AYN120" s="364"/>
      <c r="AYO120" s="364"/>
      <c r="AYP120" s="364"/>
      <c r="AYQ120" s="364"/>
      <c r="AYR120" s="364"/>
      <c r="AYS120" s="364"/>
      <c r="AYT120" s="364"/>
      <c r="AYU120" s="364"/>
      <c r="AYV120" s="364"/>
      <c r="AYW120" s="364"/>
      <c r="AYX120" s="364"/>
      <c r="AYY120" s="364"/>
      <c r="AYZ120" s="364"/>
      <c r="AZA120" s="364"/>
      <c r="AZB120" s="364"/>
      <c r="AZC120" s="364"/>
      <c r="AZD120" s="364"/>
      <c r="AZE120" s="364"/>
      <c r="AZF120" s="364"/>
      <c r="AZG120" s="364"/>
      <c r="AZH120" s="364"/>
      <c r="AZI120" s="364"/>
      <c r="AZJ120" s="364"/>
      <c r="AZK120" s="364"/>
      <c r="AZL120" s="364"/>
      <c r="AZM120" s="364"/>
      <c r="AZN120" s="364"/>
      <c r="AZO120" s="364"/>
      <c r="AZP120" s="364"/>
      <c r="AZQ120" s="364"/>
      <c r="AZR120" s="364"/>
      <c r="AZS120" s="364"/>
      <c r="AZT120" s="364"/>
      <c r="AZU120" s="364"/>
      <c r="AZV120" s="364"/>
      <c r="AZW120" s="364"/>
      <c r="AZX120" s="364"/>
      <c r="AZY120" s="364"/>
      <c r="AZZ120" s="364"/>
      <c r="BAA120" s="364"/>
      <c r="BAB120" s="364"/>
      <c r="BAC120" s="364"/>
      <c r="BAD120" s="364"/>
      <c r="BAE120" s="364"/>
      <c r="BAF120" s="364"/>
      <c r="BAG120" s="364"/>
      <c r="BAH120" s="364"/>
      <c r="BAI120" s="364"/>
      <c r="BAJ120" s="364"/>
      <c r="BAK120" s="364"/>
      <c r="BAL120" s="364"/>
      <c r="BAM120" s="364"/>
      <c r="BAN120" s="364"/>
      <c r="BAO120" s="364"/>
      <c r="BAP120" s="364"/>
      <c r="BAQ120" s="364"/>
      <c r="BAR120" s="364"/>
      <c r="BAS120" s="364"/>
      <c r="BAT120" s="364"/>
      <c r="BAU120" s="364"/>
      <c r="BAV120" s="364"/>
      <c r="BAW120" s="364"/>
      <c r="BAX120" s="364"/>
      <c r="BAY120" s="364"/>
      <c r="BAZ120" s="364"/>
      <c r="BBA120" s="364"/>
      <c r="BBB120" s="364"/>
      <c r="BBC120" s="364"/>
      <c r="BBD120" s="364"/>
      <c r="BBE120" s="364"/>
      <c r="BBF120" s="364"/>
      <c r="BBG120" s="364"/>
      <c r="BBH120" s="364"/>
      <c r="BBI120" s="364"/>
      <c r="BBJ120" s="364"/>
      <c r="BBK120" s="364"/>
      <c r="BBL120" s="364"/>
      <c r="BBM120" s="364"/>
      <c r="BBN120" s="364"/>
      <c r="BBO120" s="364"/>
      <c r="BBP120" s="364"/>
      <c r="BBQ120" s="364"/>
      <c r="BBR120" s="364"/>
      <c r="BBS120" s="364"/>
      <c r="BBT120" s="364"/>
      <c r="BBU120" s="364"/>
      <c r="BBV120" s="364"/>
      <c r="BBW120" s="364"/>
      <c r="BBX120" s="364"/>
      <c r="BBY120" s="364"/>
      <c r="BBZ120" s="364"/>
      <c r="BCA120" s="364"/>
      <c r="BCB120" s="364"/>
      <c r="BCC120" s="364"/>
      <c r="BCD120" s="364"/>
      <c r="BCE120" s="364"/>
      <c r="BCF120" s="364"/>
      <c r="BCG120" s="364"/>
      <c r="BCH120" s="364"/>
      <c r="BCI120" s="364"/>
      <c r="BCJ120" s="364"/>
      <c r="BCK120" s="364"/>
      <c r="BCL120" s="364"/>
      <c r="BCM120" s="364"/>
      <c r="BCN120" s="364"/>
      <c r="BCO120" s="364"/>
      <c r="BCP120" s="364"/>
      <c r="BCQ120" s="364"/>
      <c r="BCR120" s="364"/>
      <c r="BCS120" s="364"/>
      <c r="BCT120" s="364"/>
      <c r="BCU120" s="364"/>
      <c r="BCV120" s="364"/>
      <c r="BCW120" s="364"/>
      <c r="BCX120" s="364"/>
      <c r="BCY120" s="364"/>
      <c r="BCZ120" s="364"/>
      <c r="BDA120" s="364"/>
      <c r="BDB120" s="364"/>
      <c r="BDC120" s="364"/>
      <c r="BDD120" s="364"/>
      <c r="BDE120" s="364"/>
      <c r="BDF120" s="364"/>
      <c r="BDG120" s="364"/>
      <c r="BDH120" s="364"/>
      <c r="BDI120" s="364"/>
      <c r="BDJ120" s="364"/>
      <c r="BDK120" s="364"/>
      <c r="BDL120" s="364"/>
      <c r="BDM120" s="364"/>
      <c r="BDN120" s="364"/>
      <c r="BDO120" s="364"/>
      <c r="BDP120" s="364"/>
      <c r="BDQ120" s="364"/>
      <c r="BDR120" s="364"/>
      <c r="BDS120" s="364"/>
      <c r="BDT120" s="364"/>
      <c r="BDU120" s="364"/>
      <c r="BDV120" s="364"/>
      <c r="BDW120" s="364"/>
      <c r="BDX120" s="364"/>
      <c r="BDY120" s="364"/>
      <c r="BDZ120" s="364"/>
      <c r="BEA120" s="364"/>
      <c r="BEB120" s="364"/>
      <c r="BEC120" s="364"/>
      <c r="BED120" s="364"/>
      <c r="BEE120" s="364"/>
      <c r="BEF120" s="364"/>
      <c r="BEG120" s="364"/>
      <c r="BEH120" s="364"/>
      <c r="BEI120" s="364"/>
      <c r="BEJ120" s="364"/>
      <c r="BEK120" s="364"/>
      <c r="BEL120" s="364"/>
      <c r="BEM120" s="364"/>
      <c r="BEN120" s="364"/>
      <c r="BEO120" s="364"/>
      <c r="BEP120" s="364"/>
      <c r="BEQ120" s="364"/>
      <c r="BER120" s="364"/>
      <c r="BES120" s="364"/>
      <c r="BET120" s="364"/>
      <c r="BEU120" s="364"/>
      <c r="BEV120" s="364"/>
      <c r="BEW120" s="364"/>
      <c r="BEX120" s="364"/>
      <c r="BEY120" s="364"/>
      <c r="BEZ120" s="364"/>
      <c r="BFA120" s="364"/>
      <c r="BFB120" s="364"/>
      <c r="BFC120" s="364"/>
      <c r="BFD120" s="364"/>
      <c r="BFE120" s="364"/>
      <c r="BFF120" s="364"/>
      <c r="BFG120" s="364"/>
      <c r="BFH120" s="364"/>
      <c r="BFI120" s="364"/>
      <c r="BFJ120" s="364"/>
      <c r="BFK120" s="364"/>
      <c r="BFL120" s="364"/>
      <c r="BFM120" s="364"/>
      <c r="BFN120" s="364"/>
      <c r="BFO120" s="364"/>
      <c r="BFP120" s="364"/>
      <c r="BFQ120" s="364"/>
      <c r="BFR120" s="364"/>
      <c r="BFS120" s="364"/>
      <c r="BFT120" s="364"/>
      <c r="BFU120" s="364"/>
      <c r="BFV120" s="364"/>
      <c r="BFW120" s="364"/>
      <c r="BFX120" s="364"/>
      <c r="BFY120" s="364"/>
      <c r="BFZ120" s="364"/>
      <c r="BGA120" s="364"/>
      <c r="BGB120" s="364"/>
      <c r="BGC120" s="364"/>
      <c r="BGD120" s="364"/>
      <c r="BGE120" s="364"/>
      <c r="BGF120" s="364"/>
      <c r="BGG120" s="364"/>
      <c r="BGH120" s="364"/>
      <c r="BGI120" s="364"/>
      <c r="BGJ120" s="364"/>
      <c r="BGK120" s="364"/>
      <c r="BGL120" s="364"/>
      <c r="BGM120" s="364"/>
      <c r="BGN120" s="364"/>
      <c r="BGO120" s="364"/>
      <c r="BGP120" s="364"/>
      <c r="BGQ120" s="364"/>
      <c r="BGR120" s="364"/>
      <c r="BGS120" s="364"/>
      <c r="BGT120" s="364"/>
      <c r="BGU120" s="364"/>
      <c r="BGV120" s="364"/>
      <c r="BGW120" s="364"/>
      <c r="BGX120" s="364"/>
      <c r="BGY120" s="364"/>
      <c r="BGZ120" s="364"/>
      <c r="BHA120" s="364"/>
      <c r="BHB120" s="364"/>
      <c r="BHC120" s="364"/>
      <c r="BHD120" s="364"/>
      <c r="BHE120" s="364"/>
      <c r="BHF120" s="364"/>
      <c r="BHG120" s="364"/>
      <c r="BHH120" s="364"/>
      <c r="BHI120" s="364"/>
      <c r="BHJ120" s="364"/>
      <c r="BHK120" s="364"/>
      <c r="BHL120" s="364"/>
      <c r="BHM120" s="364"/>
      <c r="BHN120" s="364"/>
      <c r="BHO120" s="364"/>
      <c r="BHP120" s="364"/>
      <c r="BHQ120" s="364"/>
      <c r="BHR120" s="364"/>
      <c r="BHS120" s="364"/>
      <c r="BHT120" s="364"/>
      <c r="BHU120" s="364"/>
      <c r="BHV120" s="364"/>
      <c r="BHW120" s="364"/>
      <c r="BHX120" s="364"/>
      <c r="BHY120" s="364"/>
      <c r="BHZ120" s="364"/>
      <c r="BIA120" s="364"/>
      <c r="BIB120" s="364"/>
      <c r="BIC120" s="364"/>
      <c r="BID120" s="364"/>
      <c r="BIE120" s="364"/>
      <c r="BIF120" s="364"/>
      <c r="BIG120" s="364"/>
      <c r="BIH120" s="364"/>
      <c r="BII120" s="364"/>
      <c r="BIJ120" s="364"/>
      <c r="BIK120" s="364"/>
      <c r="BIL120" s="364"/>
      <c r="BIM120" s="364"/>
      <c r="BIN120" s="364"/>
      <c r="BIO120" s="364"/>
      <c r="BIP120" s="364"/>
      <c r="BIQ120" s="364"/>
      <c r="BIR120" s="364"/>
      <c r="BIS120" s="364"/>
      <c r="BIT120" s="364"/>
      <c r="BIU120" s="364"/>
      <c r="BIV120" s="364"/>
      <c r="BIW120" s="364"/>
      <c r="BIX120" s="364"/>
      <c r="BIY120" s="364"/>
      <c r="BIZ120" s="364"/>
      <c r="BJA120" s="364"/>
      <c r="BJB120" s="364"/>
      <c r="BJC120" s="364"/>
      <c r="BJD120" s="364"/>
      <c r="BJE120" s="364"/>
      <c r="BJF120" s="364"/>
      <c r="BJG120" s="364"/>
      <c r="BJH120" s="364"/>
      <c r="BJI120" s="364"/>
      <c r="BJJ120" s="364"/>
      <c r="BJK120" s="364"/>
      <c r="BJL120" s="364"/>
      <c r="BJM120" s="364"/>
      <c r="BJN120" s="364"/>
      <c r="BJO120" s="364"/>
      <c r="BJP120" s="364"/>
      <c r="BJQ120" s="364"/>
      <c r="BJR120" s="364"/>
      <c r="BJS120" s="364"/>
      <c r="BJT120" s="364"/>
      <c r="BJU120" s="364"/>
      <c r="BJV120" s="364"/>
      <c r="BJW120" s="364"/>
      <c r="BJX120" s="364"/>
      <c r="BJY120" s="364"/>
      <c r="BJZ120" s="364"/>
      <c r="BKA120" s="364"/>
      <c r="BKB120" s="364"/>
      <c r="BKC120" s="364"/>
      <c r="BKD120" s="364"/>
      <c r="BKE120" s="364"/>
      <c r="BKF120" s="364"/>
      <c r="BKG120" s="364"/>
      <c r="BKH120" s="364"/>
      <c r="BKI120" s="364"/>
      <c r="BKJ120" s="364"/>
      <c r="BKK120" s="364"/>
      <c r="BKL120" s="364"/>
      <c r="BKM120" s="364"/>
      <c r="BKN120" s="364"/>
      <c r="BKO120" s="364"/>
      <c r="BKP120" s="364"/>
      <c r="BKQ120" s="364"/>
      <c r="BKR120" s="364"/>
      <c r="BKS120" s="364"/>
      <c r="BKT120" s="364"/>
      <c r="BKU120" s="364"/>
      <c r="BKV120" s="364"/>
      <c r="BKW120" s="364"/>
      <c r="BKX120" s="364"/>
      <c r="BKY120" s="364"/>
      <c r="BKZ120" s="364"/>
      <c r="BLA120" s="364"/>
      <c r="BLB120" s="364"/>
      <c r="BLC120" s="364"/>
      <c r="BLD120" s="364"/>
      <c r="BLE120" s="364"/>
      <c r="BLF120" s="364"/>
      <c r="BLG120" s="364"/>
      <c r="BLH120" s="364"/>
      <c r="BLI120" s="364"/>
      <c r="BLJ120" s="364"/>
      <c r="BLK120" s="364"/>
      <c r="BLL120" s="364"/>
      <c r="BLM120" s="364"/>
      <c r="BLN120" s="364"/>
      <c r="BLO120" s="364"/>
      <c r="BLP120" s="364"/>
      <c r="BLQ120" s="364"/>
      <c r="BLR120" s="364"/>
      <c r="BLS120" s="364"/>
      <c r="BLT120" s="364"/>
      <c r="BLU120" s="364"/>
      <c r="BLV120" s="364"/>
      <c r="BLW120" s="364"/>
      <c r="BLX120" s="364"/>
      <c r="BLY120" s="364"/>
      <c r="BLZ120" s="364"/>
      <c r="BMA120" s="364"/>
      <c r="BMB120" s="364"/>
      <c r="BMC120" s="364"/>
      <c r="BMD120" s="364"/>
      <c r="BME120" s="364"/>
      <c r="BMF120" s="364"/>
      <c r="BMG120" s="364"/>
      <c r="BMH120" s="364"/>
      <c r="BMI120" s="364"/>
      <c r="BMJ120" s="364"/>
      <c r="BMK120" s="364"/>
      <c r="BML120" s="364"/>
      <c r="BMM120" s="364"/>
      <c r="BMN120" s="364"/>
      <c r="BMO120" s="364"/>
      <c r="BMP120" s="364"/>
      <c r="BMQ120" s="364"/>
      <c r="BMR120" s="364"/>
      <c r="BMS120" s="364"/>
      <c r="BMT120" s="364"/>
      <c r="BMU120" s="364"/>
      <c r="BMV120" s="364"/>
      <c r="BMW120" s="364"/>
      <c r="BMX120" s="364"/>
      <c r="BMY120" s="364"/>
      <c r="BMZ120" s="364"/>
      <c r="BNA120" s="364"/>
      <c r="BNB120" s="364"/>
      <c r="BNC120" s="364"/>
      <c r="BND120" s="364"/>
      <c r="BNE120" s="364"/>
      <c r="BNF120" s="364"/>
      <c r="BNG120" s="364"/>
      <c r="BNH120" s="364"/>
      <c r="BNI120" s="364"/>
      <c r="BNJ120" s="364"/>
      <c r="BNK120" s="364"/>
      <c r="BNL120" s="364"/>
      <c r="BNM120" s="364"/>
      <c r="BNN120" s="364"/>
      <c r="BNO120" s="364"/>
      <c r="BNP120" s="364"/>
      <c r="BNQ120" s="364"/>
      <c r="BNR120" s="364"/>
      <c r="BNS120" s="364"/>
      <c r="BNT120" s="364"/>
      <c r="BNU120" s="364"/>
      <c r="BNV120" s="364"/>
      <c r="BNW120" s="364"/>
      <c r="BNX120" s="364"/>
      <c r="BNY120" s="364"/>
      <c r="BNZ120" s="364"/>
      <c r="BOA120" s="364"/>
      <c r="BOB120" s="364"/>
      <c r="BOC120" s="364"/>
      <c r="BOD120" s="364"/>
      <c r="BOE120" s="364"/>
      <c r="BOF120" s="364"/>
      <c r="BOG120" s="364"/>
      <c r="BOH120" s="364"/>
      <c r="BOI120" s="364"/>
      <c r="BOJ120" s="364"/>
      <c r="BOK120" s="364"/>
      <c r="BOL120" s="364"/>
      <c r="BOM120" s="364"/>
      <c r="BON120" s="364"/>
      <c r="BOO120" s="364"/>
      <c r="BOP120" s="364"/>
      <c r="BOQ120" s="364"/>
      <c r="BOR120" s="364"/>
      <c r="BOS120" s="364"/>
      <c r="BOT120" s="364"/>
      <c r="BOU120" s="364"/>
      <c r="BOV120" s="364"/>
      <c r="BOW120" s="364"/>
      <c r="BOX120" s="364"/>
      <c r="BOY120" s="364"/>
      <c r="BOZ120" s="364"/>
      <c r="BPA120" s="364"/>
      <c r="BPB120" s="364"/>
      <c r="BPC120" s="364"/>
      <c r="BPD120" s="364"/>
      <c r="BPE120" s="364"/>
      <c r="BPF120" s="364"/>
      <c r="BPG120" s="364"/>
      <c r="BPH120" s="364"/>
      <c r="BPI120" s="364"/>
      <c r="BPJ120" s="364"/>
      <c r="BPK120" s="364"/>
      <c r="BPL120" s="364"/>
      <c r="BPM120" s="364"/>
      <c r="BPN120" s="364"/>
      <c r="BPO120" s="364"/>
      <c r="BPP120" s="364"/>
      <c r="BPQ120" s="364"/>
      <c r="BPR120" s="364"/>
      <c r="BPS120" s="364"/>
      <c r="BPT120" s="364"/>
      <c r="BPU120" s="364"/>
      <c r="BPV120" s="364"/>
      <c r="BPW120" s="364"/>
      <c r="BPX120" s="364"/>
      <c r="BPY120" s="364"/>
      <c r="BPZ120" s="364"/>
      <c r="BQA120" s="364"/>
      <c r="BQB120" s="364"/>
      <c r="BQC120" s="364"/>
      <c r="BQD120" s="364"/>
      <c r="BQE120" s="364"/>
      <c r="BQF120" s="364"/>
      <c r="BQG120" s="364"/>
      <c r="BQH120" s="364"/>
      <c r="BQI120" s="364"/>
      <c r="BQJ120" s="364"/>
      <c r="BQK120" s="364"/>
      <c r="BQL120" s="364"/>
      <c r="BQM120" s="364"/>
      <c r="BQN120" s="364"/>
      <c r="BQO120" s="364"/>
      <c r="BQP120" s="364"/>
      <c r="BQQ120" s="364"/>
      <c r="BQR120" s="364"/>
      <c r="BQS120" s="364"/>
      <c r="BQT120" s="364"/>
      <c r="BQU120" s="364"/>
      <c r="BQV120" s="364"/>
      <c r="BQW120" s="364"/>
      <c r="BQX120" s="364"/>
      <c r="BQY120" s="364"/>
      <c r="BQZ120" s="364"/>
      <c r="BRA120" s="364"/>
      <c r="BRB120" s="364"/>
      <c r="BRC120" s="364"/>
      <c r="BRD120" s="364"/>
      <c r="BRE120" s="364"/>
      <c r="BRF120" s="364"/>
      <c r="BRG120" s="364"/>
      <c r="BRH120" s="364"/>
      <c r="BRI120" s="364"/>
      <c r="BRJ120" s="364"/>
      <c r="BRK120" s="364"/>
      <c r="BRL120" s="364"/>
      <c r="BRM120" s="364"/>
      <c r="BRN120" s="364"/>
      <c r="BRO120" s="364"/>
      <c r="BRP120" s="364"/>
      <c r="BRQ120" s="364"/>
      <c r="BRR120" s="364"/>
      <c r="BRS120" s="364"/>
      <c r="BRT120" s="364"/>
      <c r="BRU120" s="364"/>
      <c r="BRV120" s="364"/>
      <c r="BRW120" s="364"/>
      <c r="BRX120" s="364"/>
      <c r="BRY120" s="364"/>
      <c r="BRZ120" s="364"/>
      <c r="BSA120" s="364"/>
      <c r="BSB120" s="364"/>
      <c r="BSC120" s="364"/>
      <c r="BSD120" s="364"/>
      <c r="BSE120" s="364"/>
      <c r="BSF120" s="364"/>
      <c r="BSG120" s="364"/>
      <c r="BSH120" s="364"/>
      <c r="BSI120" s="364"/>
      <c r="BSJ120" s="364"/>
      <c r="BSK120" s="364"/>
      <c r="BSL120" s="364"/>
      <c r="BSM120" s="364"/>
      <c r="BSN120" s="364"/>
      <c r="BSO120" s="364"/>
      <c r="BSP120" s="364"/>
      <c r="BSQ120" s="364"/>
      <c r="BSR120" s="364"/>
      <c r="BSS120" s="364"/>
      <c r="BST120" s="364"/>
      <c r="BSU120" s="364"/>
      <c r="BSV120" s="364"/>
      <c r="BSW120" s="364"/>
      <c r="BSX120" s="364"/>
      <c r="BSY120" s="364"/>
      <c r="BSZ120" s="364"/>
      <c r="BTA120" s="364"/>
      <c r="BTB120" s="364"/>
      <c r="BTC120" s="364"/>
      <c r="BTD120" s="364"/>
      <c r="BTE120" s="364"/>
      <c r="BTF120" s="364"/>
      <c r="BTG120" s="364"/>
      <c r="BTH120" s="364"/>
      <c r="BTI120" s="364"/>
      <c r="BTJ120" s="364"/>
      <c r="BTK120" s="364"/>
      <c r="BTL120" s="364"/>
      <c r="BTM120" s="364"/>
      <c r="BTN120" s="364"/>
      <c r="BTO120" s="364"/>
      <c r="BTP120" s="364"/>
      <c r="BTQ120" s="364"/>
      <c r="BTR120" s="364"/>
      <c r="BTS120" s="364"/>
      <c r="BTT120" s="364"/>
      <c r="BTU120" s="364"/>
      <c r="BTV120" s="364"/>
      <c r="BTW120" s="364"/>
      <c r="BTX120" s="364"/>
      <c r="BTY120" s="364"/>
      <c r="BTZ120" s="364"/>
      <c r="BUA120" s="364"/>
      <c r="BUB120" s="364"/>
      <c r="BUC120" s="364"/>
      <c r="BUD120" s="364"/>
      <c r="BUE120" s="364"/>
      <c r="BUF120" s="364"/>
      <c r="BUG120" s="364"/>
      <c r="BUH120" s="364"/>
      <c r="BUI120" s="364"/>
      <c r="BUJ120" s="364"/>
      <c r="BUK120" s="364"/>
      <c r="BUL120" s="364"/>
      <c r="BUM120" s="364"/>
      <c r="BUN120" s="364"/>
      <c r="BUO120" s="364"/>
      <c r="BUP120" s="364"/>
      <c r="BUQ120" s="364"/>
      <c r="BUR120" s="364"/>
      <c r="BUS120" s="364"/>
      <c r="BUT120" s="364"/>
      <c r="BUU120" s="364"/>
      <c r="BUV120" s="364"/>
      <c r="BUW120" s="364"/>
      <c r="BUX120" s="364"/>
      <c r="BUY120" s="364"/>
      <c r="BUZ120" s="364"/>
      <c r="BVA120" s="364"/>
      <c r="BVB120" s="364"/>
      <c r="BVC120" s="364"/>
      <c r="BVD120" s="364"/>
      <c r="BVE120" s="364"/>
      <c r="BVF120" s="364"/>
      <c r="BVG120" s="364"/>
      <c r="BVH120" s="364"/>
      <c r="BVI120" s="364"/>
      <c r="BVJ120" s="364"/>
      <c r="BVK120" s="364"/>
      <c r="BVL120" s="364"/>
      <c r="BVM120" s="364"/>
      <c r="BVN120" s="364"/>
      <c r="BVO120" s="364"/>
      <c r="BVP120" s="364"/>
      <c r="BVQ120" s="364"/>
      <c r="BVR120" s="364"/>
      <c r="BVS120" s="364"/>
      <c r="BVT120" s="364"/>
      <c r="BVU120" s="364"/>
      <c r="BVV120" s="364"/>
      <c r="BVW120" s="364"/>
      <c r="BVX120" s="364"/>
      <c r="BVY120" s="364"/>
      <c r="BVZ120" s="364"/>
      <c r="BWA120" s="364"/>
      <c r="BWB120" s="364"/>
      <c r="BWC120" s="364"/>
      <c r="BWD120" s="364"/>
      <c r="BWE120" s="364"/>
      <c r="BWF120" s="364"/>
      <c r="BWG120" s="364"/>
      <c r="BWH120" s="364"/>
      <c r="BWI120" s="364"/>
      <c r="BWJ120" s="364"/>
      <c r="BWK120" s="364"/>
      <c r="BWL120" s="364"/>
      <c r="BWM120" s="364"/>
      <c r="BWN120" s="364"/>
      <c r="BWO120" s="364"/>
      <c r="BWP120" s="364"/>
      <c r="BWQ120" s="364"/>
      <c r="BWR120" s="364"/>
      <c r="BWS120" s="364"/>
      <c r="BWT120" s="364"/>
      <c r="BWU120" s="364"/>
      <c r="BWV120" s="364"/>
      <c r="BWW120" s="364"/>
      <c r="BWX120" s="364"/>
      <c r="BWY120" s="364"/>
      <c r="BWZ120" s="364"/>
      <c r="BXA120" s="364"/>
      <c r="BXB120" s="364"/>
      <c r="BXC120" s="364"/>
      <c r="BXD120" s="364"/>
      <c r="BXE120" s="364"/>
      <c r="BXF120" s="364"/>
      <c r="BXG120" s="364"/>
      <c r="BXH120" s="364"/>
      <c r="BXI120" s="364"/>
      <c r="BXJ120" s="364"/>
      <c r="BXK120" s="364"/>
      <c r="BXL120" s="364"/>
      <c r="BXM120" s="364"/>
      <c r="BXN120" s="364"/>
      <c r="BXO120" s="364"/>
      <c r="BXP120" s="364"/>
      <c r="BXQ120" s="364"/>
      <c r="BXR120" s="364"/>
      <c r="BXS120" s="364"/>
      <c r="BXT120" s="364"/>
      <c r="BXU120" s="364"/>
      <c r="BXV120" s="364"/>
      <c r="BXW120" s="364"/>
      <c r="BXX120" s="364"/>
      <c r="BXY120" s="364"/>
      <c r="BXZ120" s="364"/>
      <c r="BYA120" s="364"/>
      <c r="BYB120" s="364"/>
      <c r="BYC120" s="364"/>
      <c r="BYD120" s="364"/>
      <c r="BYE120" s="364"/>
      <c r="BYF120" s="364"/>
      <c r="BYG120" s="364"/>
      <c r="BYH120" s="364"/>
      <c r="BYI120" s="364"/>
      <c r="BYJ120" s="364"/>
      <c r="BYK120" s="364"/>
      <c r="BYL120" s="364"/>
      <c r="BYM120" s="364"/>
      <c r="BYN120" s="364"/>
      <c r="BYO120" s="364"/>
      <c r="BYP120" s="364"/>
      <c r="BYQ120" s="364"/>
      <c r="BYR120" s="364"/>
      <c r="BYS120" s="364"/>
      <c r="BYT120" s="364"/>
      <c r="BYU120" s="364"/>
      <c r="BYV120" s="364"/>
      <c r="BYW120" s="364"/>
      <c r="BYX120" s="364"/>
      <c r="BYY120" s="364"/>
      <c r="BYZ120" s="364"/>
      <c r="BZA120" s="364"/>
      <c r="BZB120" s="364"/>
      <c r="BZC120" s="364"/>
      <c r="BZD120" s="364"/>
      <c r="BZE120" s="364"/>
      <c r="BZF120" s="364"/>
      <c r="BZG120" s="364"/>
      <c r="BZH120" s="364"/>
      <c r="BZI120" s="364"/>
      <c r="BZJ120" s="364"/>
      <c r="BZK120" s="364"/>
      <c r="BZL120" s="364"/>
      <c r="BZM120" s="364"/>
      <c r="BZN120" s="364"/>
      <c r="BZO120" s="364"/>
      <c r="BZP120" s="364"/>
      <c r="BZQ120" s="364"/>
      <c r="BZR120" s="364"/>
      <c r="BZS120" s="364"/>
      <c r="BZT120" s="364"/>
      <c r="BZU120" s="364"/>
      <c r="BZV120" s="364"/>
      <c r="BZW120" s="364"/>
      <c r="BZX120" s="364"/>
      <c r="BZY120" s="364"/>
      <c r="BZZ120" s="364"/>
      <c r="CAA120" s="364"/>
      <c r="CAB120" s="364"/>
      <c r="CAC120" s="364"/>
      <c r="CAD120" s="364"/>
      <c r="CAE120" s="364"/>
      <c r="CAF120" s="364"/>
      <c r="CAG120" s="364"/>
      <c r="CAH120" s="364"/>
      <c r="CAI120" s="364"/>
      <c r="CAJ120" s="364"/>
      <c r="CAK120" s="364"/>
      <c r="CAL120" s="364"/>
      <c r="CAM120" s="364"/>
      <c r="CAN120" s="364"/>
      <c r="CAO120" s="364"/>
      <c r="CAP120" s="364"/>
      <c r="CAQ120" s="364"/>
      <c r="CAR120" s="364"/>
      <c r="CAS120" s="364"/>
      <c r="CAT120" s="364"/>
      <c r="CAU120" s="364"/>
      <c r="CAV120" s="364"/>
      <c r="CAW120" s="364"/>
      <c r="CAX120" s="364"/>
      <c r="CAY120" s="364"/>
      <c r="CAZ120" s="364"/>
      <c r="CBA120" s="364"/>
      <c r="CBB120" s="364"/>
      <c r="CBC120" s="364"/>
      <c r="CBD120" s="364"/>
      <c r="CBE120" s="364"/>
      <c r="CBF120" s="364"/>
      <c r="CBG120" s="364"/>
      <c r="CBH120" s="364"/>
      <c r="CBI120" s="364"/>
      <c r="CBJ120" s="364"/>
      <c r="CBK120" s="364"/>
      <c r="CBL120" s="364"/>
      <c r="CBM120" s="364"/>
      <c r="CBN120" s="364"/>
      <c r="CBO120" s="364"/>
      <c r="CBP120" s="364"/>
      <c r="CBQ120" s="364"/>
      <c r="CBR120" s="364"/>
      <c r="CBS120" s="364"/>
      <c r="CBT120" s="364"/>
      <c r="CBU120" s="364"/>
      <c r="CBV120" s="364"/>
      <c r="CBW120" s="364"/>
      <c r="CBX120" s="364"/>
      <c r="CBY120" s="364"/>
      <c r="CBZ120" s="364"/>
      <c r="CCA120" s="364"/>
      <c r="CCB120" s="364"/>
      <c r="CCC120" s="364"/>
      <c r="CCD120" s="364"/>
      <c r="CCE120" s="364"/>
      <c r="CCF120" s="364"/>
      <c r="CCG120" s="364"/>
      <c r="CCH120" s="364"/>
      <c r="CCI120" s="364"/>
      <c r="CCJ120" s="364"/>
      <c r="CCK120" s="364"/>
      <c r="CCL120" s="364"/>
      <c r="CCM120" s="364"/>
      <c r="CCN120" s="364"/>
      <c r="CCO120" s="364"/>
      <c r="CCP120" s="364"/>
      <c r="CCQ120" s="364"/>
      <c r="CCR120" s="364"/>
      <c r="CCS120" s="364"/>
      <c r="CCT120" s="364"/>
      <c r="CCU120" s="364"/>
      <c r="CCV120" s="364"/>
      <c r="CCW120" s="364"/>
      <c r="CCX120" s="364"/>
      <c r="CCY120" s="364"/>
      <c r="CCZ120" s="364"/>
      <c r="CDA120" s="364"/>
      <c r="CDB120" s="364"/>
      <c r="CDC120" s="364"/>
      <c r="CDD120" s="364"/>
      <c r="CDE120" s="364"/>
      <c r="CDF120" s="364"/>
      <c r="CDG120" s="364"/>
      <c r="CDH120" s="364"/>
      <c r="CDI120" s="364"/>
      <c r="CDJ120" s="364"/>
      <c r="CDK120" s="364"/>
      <c r="CDL120" s="364"/>
      <c r="CDM120" s="364"/>
      <c r="CDN120" s="364"/>
      <c r="CDO120" s="364"/>
      <c r="CDP120" s="364"/>
      <c r="CDQ120" s="364"/>
      <c r="CDR120" s="364"/>
      <c r="CDS120" s="364"/>
      <c r="CDT120" s="364"/>
      <c r="CDU120" s="364"/>
      <c r="CDV120" s="364"/>
      <c r="CDW120" s="364"/>
      <c r="CDX120" s="364"/>
      <c r="CDY120" s="364"/>
      <c r="CDZ120" s="364"/>
      <c r="CEA120" s="364"/>
      <c r="CEB120" s="364"/>
      <c r="CEC120" s="364"/>
      <c r="CED120" s="364"/>
      <c r="CEE120" s="364"/>
      <c r="CEF120" s="364"/>
      <c r="CEG120" s="364"/>
      <c r="CEH120" s="364"/>
      <c r="CEI120" s="364"/>
      <c r="CEJ120" s="364"/>
      <c r="CEK120" s="364"/>
      <c r="CEL120" s="364"/>
      <c r="CEM120" s="364"/>
      <c r="CEN120" s="364"/>
      <c r="CEO120" s="364"/>
      <c r="CEP120" s="364"/>
      <c r="CEQ120" s="364"/>
      <c r="CER120" s="364"/>
      <c r="CES120" s="364"/>
      <c r="CET120" s="364"/>
      <c r="CEU120" s="364"/>
      <c r="CEV120" s="364"/>
      <c r="CEW120" s="364"/>
      <c r="CEX120" s="364"/>
      <c r="CEY120" s="364"/>
      <c r="CEZ120" s="364"/>
      <c r="CFA120" s="364"/>
      <c r="CFB120" s="364"/>
      <c r="CFC120" s="364"/>
      <c r="CFD120" s="364"/>
      <c r="CFE120" s="364"/>
      <c r="CFF120" s="364"/>
      <c r="CFG120" s="364"/>
      <c r="CFH120" s="364"/>
      <c r="CFI120" s="364"/>
      <c r="CFJ120" s="364"/>
      <c r="CFK120" s="364"/>
      <c r="CFL120" s="364"/>
      <c r="CFM120" s="364"/>
      <c r="CFN120" s="364"/>
      <c r="CFO120" s="364"/>
      <c r="CFP120" s="364"/>
      <c r="CFQ120" s="364"/>
      <c r="CFR120" s="364"/>
      <c r="CFS120" s="364"/>
      <c r="CFT120" s="364"/>
      <c r="CFU120" s="364"/>
      <c r="CFV120" s="364"/>
      <c r="CFW120" s="364"/>
      <c r="CFX120" s="364"/>
      <c r="CFY120" s="364"/>
      <c r="CFZ120" s="364"/>
      <c r="CGA120" s="364"/>
      <c r="CGB120" s="364"/>
      <c r="CGC120" s="364"/>
      <c r="CGD120" s="364"/>
      <c r="CGE120" s="364"/>
      <c r="CGF120" s="364"/>
      <c r="CGG120" s="364"/>
      <c r="CGH120" s="364"/>
      <c r="CGI120" s="364"/>
      <c r="CGJ120" s="364"/>
      <c r="CGK120" s="364"/>
      <c r="CGL120" s="364"/>
      <c r="CGM120" s="364"/>
      <c r="CGN120" s="364"/>
      <c r="CGO120" s="364"/>
      <c r="CGP120" s="364"/>
      <c r="CGQ120" s="364"/>
      <c r="CGR120" s="364"/>
      <c r="CGS120" s="364"/>
      <c r="CGT120" s="364"/>
      <c r="CGU120" s="364"/>
      <c r="CGV120" s="364"/>
      <c r="CGW120" s="364"/>
      <c r="CGX120" s="364"/>
      <c r="CGY120" s="364"/>
      <c r="CGZ120" s="364"/>
      <c r="CHA120" s="364"/>
      <c r="CHB120" s="364"/>
      <c r="CHC120" s="364"/>
      <c r="CHD120" s="364"/>
      <c r="CHE120" s="364"/>
      <c r="CHF120" s="364"/>
      <c r="CHG120" s="364"/>
      <c r="CHH120" s="364"/>
      <c r="CHI120" s="364"/>
      <c r="CHJ120" s="364"/>
      <c r="CHK120" s="364"/>
      <c r="CHL120" s="364"/>
      <c r="CHM120" s="364"/>
      <c r="CHN120" s="364"/>
      <c r="CHO120" s="364"/>
      <c r="CHP120" s="364"/>
      <c r="CHQ120" s="364"/>
      <c r="CHR120" s="364"/>
      <c r="CHS120" s="364"/>
      <c r="CHT120" s="364"/>
      <c r="CHU120" s="364"/>
      <c r="CHV120" s="364"/>
      <c r="CHW120" s="364"/>
      <c r="CHX120" s="364"/>
      <c r="CHY120" s="364"/>
      <c r="CHZ120" s="364"/>
      <c r="CIA120" s="364"/>
      <c r="CIB120" s="364"/>
      <c r="CIC120" s="364"/>
      <c r="CID120" s="364"/>
      <c r="CIE120" s="364"/>
      <c r="CIF120" s="364"/>
      <c r="CIG120" s="364"/>
      <c r="CIH120" s="364"/>
      <c r="CII120" s="364"/>
      <c r="CIJ120" s="364"/>
      <c r="CIK120" s="364"/>
      <c r="CIL120" s="364"/>
      <c r="CIM120" s="364"/>
      <c r="CIN120" s="364"/>
      <c r="CIO120" s="364"/>
      <c r="CIP120" s="364"/>
      <c r="CIQ120" s="364"/>
      <c r="CIR120" s="364"/>
      <c r="CIS120" s="364"/>
      <c r="CIT120" s="364"/>
      <c r="CIU120" s="364"/>
      <c r="CIV120" s="364"/>
      <c r="CIW120" s="364"/>
      <c r="CIX120" s="364"/>
      <c r="CIY120" s="364"/>
      <c r="CIZ120" s="364"/>
      <c r="CJA120" s="364"/>
      <c r="CJB120" s="364"/>
      <c r="CJC120" s="364"/>
      <c r="CJD120" s="364"/>
      <c r="CJE120" s="364"/>
      <c r="CJF120" s="364"/>
      <c r="CJG120" s="364"/>
      <c r="CJH120" s="364"/>
      <c r="CJI120" s="364"/>
      <c r="CJJ120" s="364"/>
      <c r="CJK120" s="364"/>
      <c r="CJL120" s="364"/>
      <c r="CJM120" s="364"/>
      <c r="CJN120" s="364"/>
      <c r="CJO120" s="364"/>
      <c r="CJP120" s="364"/>
      <c r="CJQ120" s="364"/>
      <c r="CJR120" s="364"/>
      <c r="CJS120" s="364"/>
      <c r="CJT120" s="364"/>
      <c r="CJU120" s="364"/>
      <c r="CJV120" s="364"/>
      <c r="CJW120" s="364"/>
      <c r="CJX120" s="364"/>
      <c r="CJY120" s="364"/>
      <c r="CJZ120" s="364"/>
      <c r="CKA120" s="364"/>
      <c r="CKB120" s="364"/>
      <c r="CKC120" s="364"/>
      <c r="CKD120" s="364"/>
      <c r="CKE120" s="364"/>
      <c r="CKF120" s="364"/>
      <c r="CKG120" s="364"/>
      <c r="CKH120" s="364"/>
      <c r="CKI120" s="364"/>
      <c r="CKJ120" s="364"/>
      <c r="CKK120" s="364"/>
      <c r="CKL120" s="364"/>
      <c r="CKM120" s="364"/>
      <c r="CKN120" s="364"/>
      <c r="CKO120" s="364"/>
      <c r="CKP120" s="364"/>
      <c r="CKQ120" s="364"/>
      <c r="CKR120" s="364"/>
      <c r="CKS120" s="364"/>
      <c r="CKT120" s="364"/>
      <c r="CKU120" s="364"/>
      <c r="CKV120" s="364"/>
      <c r="CKW120" s="364"/>
      <c r="CKX120" s="364"/>
      <c r="CKY120" s="364"/>
      <c r="CKZ120" s="364"/>
      <c r="CLA120" s="364"/>
      <c r="CLB120" s="364"/>
      <c r="CLC120" s="364"/>
      <c r="CLD120" s="364"/>
      <c r="CLE120" s="364"/>
      <c r="CLF120" s="364"/>
      <c r="CLG120" s="364"/>
      <c r="CLH120" s="364"/>
      <c r="CLI120" s="364"/>
      <c r="CLJ120" s="364"/>
      <c r="CLK120" s="364"/>
      <c r="CLL120" s="364"/>
      <c r="CLM120" s="364"/>
      <c r="CLN120" s="364"/>
      <c r="CLO120" s="364"/>
      <c r="CLP120" s="364"/>
      <c r="CLQ120" s="364"/>
      <c r="CLR120" s="364"/>
      <c r="CLS120" s="364"/>
      <c r="CLT120" s="364"/>
      <c r="CLU120" s="364"/>
      <c r="CLV120" s="364"/>
      <c r="CLW120" s="364"/>
      <c r="CLX120" s="364"/>
      <c r="CLY120" s="364"/>
      <c r="CLZ120" s="364"/>
      <c r="CMA120" s="364"/>
      <c r="CMB120" s="364"/>
      <c r="CMC120" s="364"/>
      <c r="CMD120" s="364"/>
      <c r="CME120" s="364"/>
      <c r="CMF120" s="364"/>
      <c r="CMG120" s="364"/>
      <c r="CMH120" s="364"/>
      <c r="CMI120" s="364"/>
      <c r="CMJ120" s="364"/>
      <c r="CMK120" s="364"/>
      <c r="CML120" s="364"/>
      <c r="CMM120" s="364"/>
      <c r="CMN120" s="364"/>
      <c r="CMO120" s="364"/>
      <c r="CMP120" s="364"/>
      <c r="CMQ120" s="364"/>
      <c r="CMR120" s="364"/>
      <c r="CMS120" s="364"/>
      <c r="CMT120" s="364"/>
      <c r="CMU120" s="364"/>
      <c r="CMV120" s="364"/>
      <c r="CMW120" s="364"/>
      <c r="CMX120" s="364"/>
      <c r="CMY120" s="364"/>
      <c r="CMZ120" s="364"/>
      <c r="CNA120" s="364"/>
      <c r="CNB120" s="364"/>
      <c r="CNC120" s="364"/>
      <c r="CND120" s="364"/>
      <c r="CNE120" s="364"/>
      <c r="CNF120" s="364"/>
      <c r="CNG120" s="364"/>
      <c r="CNH120" s="364"/>
      <c r="CNI120" s="364"/>
      <c r="CNJ120" s="364"/>
      <c r="CNK120" s="364"/>
      <c r="CNL120" s="364"/>
      <c r="CNM120" s="364"/>
      <c r="CNN120" s="364"/>
      <c r="CNO120" s="364"/>
      <c r="CNP120" s="364"/>
      <c r="CNQ120" s="364"/>
      <c r="CNR120" s="364"/>
      <c r="CNS120" s="364"/>
      <c r="CNT120" s="364"/>
      <c r="CNU120" s="364"/>
      <c r="CNV120" s="364"/>
      <c r="CNW120" s="364"/>
      <c r="CNX120" s="364"/>
      <c r="CNY120" s="364"/>
      <c r="CNZ120" s="364"/>
      <c r="COA120" s="364"/>
      <c r="COB120" s="364"/>
      <c r="COC120" s="364"/>
      <c r="COD120" s="364"/>
      <c r="COE120" s="364"/>
      <c r="COF120" s="364"/>
      <c r="COG120" s="364"/>
      <c r="COH120" s="364"/>
      <c r="COI120" s="364"/>
      <c r="COJ120" s="364"/>
      <c r="COK120" s="364"/>
      <c r="COL120" s="364"/>
      <c r="COM120" s="364"/>
      <c r="CON120" s="364"/>
      <c r="COO120" s="364"/>
      <c r="COP120" s="364"/>
      <c r="COQ120" s="364"/>
      <c r="COR120" s="364"/>
      <c r="COS120" s="364"/>
      <c r="COT120" s="364"/>
      <c r="COU120" s="364"/>
      <c r="COV120" s="364"/>
      <c r="COW120" s="364"/>
      <c r="COX120" s="364"/>
      <c r="COY120" s="364"/>
      <c r="COZ120" s="364"/>
      <c r="CPA120" s="364"/>
      <c r="CPB120" s="364"/>
      <c r="CPC120" s="364"/>
      <c r="CPD120" s="364"/>
      <c r="CPE120" s="364"/>
      <c r="CPF120" s="364"/>
      <c r="CPG120" s="364"/>
      <c r="CPH120" s="364"/>
      <c r="CPI120" s="364"/>
      <c r="CPJ120" s="364"/>
      <c r="CPK120" s="364"/>
      <c r="CPL120" s="364"/>
      <c r="CPM120" s="364"/>
      <c r="CPN120" s="364"/>
      <c r="CPO120" s="364"/>
      <c r="CPP120" s="364"/>
      <c r="CPQ120" s="364"/>
      <c r="CPR120" s="364"/>
      <c r="CPS120" s="364"/>
      <c r="CPT120" s="364"/>
      <c r="CPU120" s="364"/>
      <c r="CPV120" s="364"/>
      <c r="CPW120" s="364"/>
      <c r="CPX120" s="364"/>
      <c r="CPY120" s="364"/>
      <c r="CPZ120" s="364"/>
      <c r="CQA120" s="364"/>
      <c r="CQB120" s="364"/>
      <c r="CQC120" s="364"/>
      <c r="CQD120" s="364"/>
      <c r="CQE120" s="364"/>
      <c r="CQF120" s="364"/>
      <c r="CQG120" s="364"/>
      <c r="CQH120" s="364"/>
      <c r="CQI120" s="364"/>
      <c r="CQJ120" s="364"/>
      <c r="CQK120" s="364"/>
      <c r="CQL120" s="364"/>
      <c r="CQM120" s="364"/>
      <c r="CQN120" s="364"/>
      <c r="CQO120" s="364"/>
      <c r="CQP120" s="364"/>
      <c r="CQQ120" s="364"/>
      <c r="CQR120" s="364"/>
      <c r="CQS120" s="364"/>
      <c r="CQT120" s="364"/>
      <c r="CQU120" s="364"/>
      <c r="CQV120" s="364"/>
      <c r="CQW120" s="364"/>
      <c r="CQX120" s="364"/>
      <c r="CQY120" s="364"/>
      <c r="CQZ120" s="364"/>
      <c r="CRA120" s="364"/>
      <c r="CRB120" s="364"/>
      <c r="CRC120" s="364"/>
      <c r="CRD120" s="364"/>
      <c r="CRE120" s="364"/>
      <c r="CRF120" s="364"/>
      <c r="CRG120" s="364"/>
      <c r="CRH120" s="364"/>
      <c r="CRI120" s="364"/>
      <c r="CRJ120" s="364"/>
      <c r="CRK120" s="364"/>
      <c r="CRL120" s="364"/>
      <c r="CRM120" s="364"/>
      <c r="CRN120" s="364"/>
      <c r="CRO120" s="364"/>
      <c r="CRP120" s="364"/>
      <c r="CRQ120" s="364"/>
      <c r="CRR120" s="364"/>
      <c r="CRS120" s="364"/>
      <c r="CRT120" s="364"/>
      <c r="CRU120" s="364"/>
      <c r="CRV120" s="364"/>
      <c r="CRW120" s="364"/>
      <c r="CRX120" s="364"/>
      <c r="CRY120" s="364"/>
      <c r="CRZ120" s="364"/>
      <c r="CSA120" s="364"/>
      <c r="CSB120" s="364"/>
      <c r="CSC120" s="364"/>
      <c r="CSD120" s="364"/>
      <c r="CSE120" s="364"/>
      <c r="CSF120" s="364"/>
      <c r="CSG120" s="364"/>
      <c r="CSH120" s="364"/>
      <c r="CSI120" s="364"/>
      <c r="CSJ120" s="364"/>
      <c r="CSK120" s="364"/>
      <c r="CSL120" s="364"/>
      <c r="CSM120" s="364"/>
      <c r="CSN120" s="364"/>
      <c r="CSO120" s="364"/>
      <c r="CSP120" s="364"/>
      <c r="CSQ120" s="364"/>
      <c r="CSR120" s="364"/>
      <c r="CSS120" s="364"/>
      <c r="CST120" s="364"/>
      <c r="CSU120" s="364"/>
      <c r="CSV120" s="364"/>
      <c r="CSW120" s="364"/>
      <c r="CSX120" s="364"/>
      <c r="CSY120" s="364"/>
      <c r="CSZ120" s="364"/>
      <c r="CTA120" s="364"/>
      <c r="CTB120" s="364"/>
      <c r="CTC120" s="364"/>
      <c r="CTD120" s="364"/>
      <c r="CTE120" s="364"/>
      <c r="CTF120" s="364"/>
      <c r="CTG120" s="364"/>
      <c r="CTH120" s="364"/>
      <c r="CTI120" s="364"/>
      <c r="CTJ120" s="364"/>
      <c r="CTK120" s="364"/>
      <c r="CTL120" s="364"/>
      <c r="CTM120" s="364"/>
      <c r="CTN120" s="364"/>
      <c r="CTO120" s="364"/>
      <c r="CTP120" s="364"/>
      <c r="CTQ120" s="364"/>
      <c r="CTR120" s="364"/>
      <c r="CTS120" s="364"/>
      <c r="CTT120" s="364"/>
      <c r="CTU120" s="364"/>
      <c r="CTV120" s="364"/>
      <c r="CTW120" s="364"/>
      <c r="CTX120" s="364"/>
      <c r="CTY120" s="364"/>
      <c r="CTZ120" s="364"/>
      <c r="CUA120" s="364"/>
      <c r="CUB120" s="364"/>
      <c r="CUC120" s="364"/>
      <c r="CUD120" s="364"/>
      <c r="CUE120" s="364"/>
      <c r="CUF120" s="364"/>
      <c r="CUG120" s="364"/>
      <c r="CUH120" s="364"/>
      <c r="CUI120" s="364"/>
      <c r="CUJ120" s="364"/>
      <c r="CUK120" s="364"/>
      <c r="CUL120" s="364"/>
      <c r="CUM120" s="364"/>
      <c r="CUN120" s="364"/>
      <c r="CUO120" s="364"/>
      <c r="CUP120" s="364"/>
      <c r="CUQ120" s="364"/>
      <c r="CUR120" s="364"/>
      <c r="CUS120" s="364"/>
      <c r="CUT120" s="364"/>
      <c r="CUU120" s="364"/>
      <c r="CUV120" s="364"/>
      <c r="CUW120" s="364"/>
      <c r="CUX120" s="364"/>
      <c r="CUY120" s="364"/>
      <c r="CUZ120" s="364"/>
      <c r="CVA120" s="364"/>
      <c r="CVB120" s="364"/>
      <c r="CVC120" s="364"/>
      <c r="CVD120" s="364"/>
      <c r="CVE120" s="364"/>
      <c r="CVF120" s="364"/>
      <c r="CVG120" s="364"/>
      <c r="CVH120" s="364"/>
      <c r="CVI120" s="364"/>
      <c r="CVJ120" s="364"/>
      <c r="CVK120" s="364"/>
      <c r="CVL120" s="364"/>
      <c r="CVM120" s="364"/>
      <c r="CVN120" s="364"/>
      <c r="CVO120" s="364"/>
      <c r="CVP120" s="364"/>
      <c r="CVQ120" s="364"/>
      <c r="CVR120" s="364"/>
      <c r="CVS120" s="364"/>
      <c r="CVT120" s="364"/>
      <c r="CVU120" s="364"/>
      <c r="CVV120" s="364"/>
      <c r="CVW120" s="364"/>
      <c r="CVX120" s="364"/>
      <c r="CVY120" s="364"/>
      <c r="CVZ120" s="364"/>
      <c r="CWA120" s="364"/>
      <c r="CWB120" s="364"/>
      <c r="CWC120" s="364"/>
      <c r="CWD120" s="364"/>
      <c r="CWE120" s="364"/>
      <c r="CWF120" s="364"/>
      <c r="CWG120" s="364"/>
      <c r="CWH120" s="364"/>
      <c r="CWI120" s="364"/>
      <c r="CWJ120" s="364"/>
      <c r="CWK120" s="364"/>
      <c r="CWL120" s="364"/>
      <c r="CWM120" s="364"/>
      <c r="CWN120" s="364"/>
      <c r="CWO120" s="364"/>
      <c r="CWP120" s="364"/>
      <c r="CWQ120" s="364"/>
      <c r="CWR120" s="364"/>
      <c r="CWS120" s="364"/>
      <c r="CWT120" s="364"/>
      <c r="CWU120" s="364"/>
      <c r="CWV120" s="364"/>
      <c r="CWW120" s="364"/>
      <c r="CWX120" s="364"/>
      <c r="CWY120" s="364"/>
      <c r="CWZ120" s="364"/>
      <c r="CXA120" s="364"/>
      <c r="CXB120" s="364"/>
      <c r="CXC120" s="364"/>
      <c r="CXD120" s="364"/>
      <c r="CXE120" s="364"/>
      <c r="CXF120" s="364"/>
      <c r="CXG120" s="364"/>
      <c r="CXH120" s="364"/>
      <c r="CXI120" s="364"/>
      <c r="CXJ120" s="364"/>
      <c r="CXK120" s="364"/>
      <c r="CXL120" s="364"/>
      <c r="CXM120" s="364"/>
      <c r="CXN120" s="364"/>
      <c r="CXO120" s="364"/>
      <c r="CXP120" s="364"/>
      <c r="CXQ120" s="364"/>
      <c r="CXR120" s="364"/>
      <c r="CXS120" s="364"/>
      <c r="CXT120" s="364"/>
      <c r="CXU120" s="364"/>
      <c r="CXV120" s="364"/>
      <c r="CXW120" s="364"/>
      <c r="CXX120" s="364"/>
      <c r="CXY120" s="364"/>
      <c r="CXZ120" s="364"/>
      <c r="CYA120" s="364"/>
      <c r="CYB120" s="364"/>
      <c r="CYC120" s="364"/>
      <c r="CYD120" s="364"/>
      <c r="CYE120" s="364"/>
      <c r="CYF120" s="364"/>
      <c r="CYG120" s="364"/>
      <c r="CYH120" s="364"/>
      <c r="CYI120" s="364"/>
      <c r="CYJ120" s="364"/>
      <c r="CYK120" s="364"/>
      <c r="CYL120" s="364"/>
      <c r="CYM120" s="364"/>
      <c r="CYN120" s="364"/>
      <c r="CYO120" s="364"/>
      <c r="CYP120" s="364"/>
      <c r="CYQ120" s="364"/>
      <c r="CYR120" s="364"/>
      <c r="CYS120" s="364"/>
      <c r="CYT120" s="364"/>
      <c r="CYU120" s="364"/>
      <c r="CYV120" s="364"/>
      <c r="CYW120" s="364"/>
      <c r="CYX120" s="364"/>
      <c r="CYY120" s="364"/>
      <c r="CYZ120" s="364"/>
      <c r="CZA120" s="364"/>
      <c r="CZB120" s="364"/>
      <c r="CZC120" s="364"/>
      <c r="CZD120" s="364"/>
      <c r="CZE120" s="364"/>
      <c r="CZF120" s="364"/>
      <c r="CZG120" s="364"/>
      <c r="CZH120" s="364"/>
      <c r="CZI120" s="364"/>
      <c r="CZJ120" s="364"/>
      <c r="CZK120" s="364"/>
      <c r="CZL120" s="364"/>
      <c r="CZM120" s="364"/>
      <c r="CZN120" s="364"/>
      <c r="CZO120" s="364"/>
      <c r="CZP120" s="364"/>
      <c r="CZQ120" s="364"/>
      <c r="CZR120" s="364"/>
      <c r="CZS120" s="364"/>
      <c r="CZT120" s="364"/>
      <c r="CZU120" s="364"/>
      <c r="CZV120" s="364"/>
      <c r="CZW120" s="364"/>
      <c r="CZX120" s="364"/>
      <c r="CZY120" s="364"/>
      <c r="CZZ120" s="364"/>
      <c r="DAA120" s="364"/>
      <c r="DAB120" s="364"/>
      <c r="DAC120" s="364"/>
      <c r="DAD120" s="364"/>
      <c r="DAE120" s="364"/>
      <c r="DAF120" s="364"/>
      <c r="DAG120" s="364"/>
      <c r="DAH120" s="364"/>
      <c r="DAI120" s="364"/>
      <c r="DAJ120" s="364"/>
      <c r="DAK120" s="364"/>
      <c r="DAL120" s="364"/>
      <c r="DAM120" s="364"/>
      <c r="DAN120" s="364"/>
      <c r="DAO120" s="364"/>
      <c r="DAP120" s="364"/>
      <c r="DAQ120" s="364"/>
      <c r="DAR120" s="364"/>
      <c r="DAS120" s="364"/>
      <c r="DAT120" s="364"/>
      <c r="DAU120" s="364"/>
      <c r="DAV120" s="364"/>
      <c r="DAW120" s="364"/>
      <c r="DAX120" s="364"/>
      <c r="DAY120" s="364"/>
      <c r="DAZ120" s="364"/>
      <c r="DBA120" s="364"/>
      <c r="DBB120" s="364"/>
      <c r="DBC120" s="364"/>
      <c r="DBD120" s="364"/>
      <c r="DBE120" s="364"/>
      <c r="DBF120" s="364"/>
      <c r="DBG120" s="364"/>
      <c r="DBH120" s="364"/>
      <c r="DBI120" s="364"/>
      <c r="DBJ120" s="364"/>
      <c r="DBK120" s="364"/>
      <c r="DBL120" s="364"/>
      <c r="DBM120" s="364"/>
      <c r="DBN120" s="364"/>
      <c r="DBO120" s="364"/>
      <c r="DBP120" s="364"/>
      <c r="DBQ120" s="364"/>
      <c r="DBR120" s="364"/>
      <c r="DBS120" s="364"/>
      <c r="DBT120" s="364"/>
      <c r="DBU120" s="364"/>
      <c r="DBV120" s="364"/>
      <c r="DBW120" s="364"/>
      <c r="DBX120" s="364"/>
      <c r="DBY120" s="364"/>
      <c r="DBZ120" s="364"/>
      <c r="DCA120" s="364"/>
      <c r="DCB120" s="364"/>
      <c r="DCC120" s="364"/>
      <c r="DCD120" s="364"/>
      <c r="DCE120" s="364"/>
      <c r="DCF120" s="364"/>
      <c r="DCG120" s="364"/>
      <c r="DCH120" s="364"/>
      <c r="DCI120" s="364"/>
      <c r="DCJ120" s="364"/>
      <c r="DCK120" s="364"/>
      <c r="DCL120" s="364"/>
      <c r="DCM120" s="364"/>
      <c r="DCN120" s="364"/>
      <c r="DCO120" s="364"/>
      <c r="DCP120" s="364"/>
      <c r="DCQ120" s="364"/>
      <c r="DCR120" s="364"/>
      <c r="DCS120" s="364"/>
      <c r="DCT120" s="364"/>
      <c r="DCU120" s="364"/>
      <c r="DCV120" s="364"/>
      <c r="DCW120" s="364"/>
      <c r="DCX120" s="364"/>
      <c r="DCY120" s="364"/>
      <c r="DCZ120" s="364"/>
      <c r="DDA120" s="364"/>
      <c r="DDB120" s="364"/>
      <c r="DDC120" s="364"/>
      <c r="DDD120" s="364"/>
      <c r="DDE120" s="364"/>
      <c r="DDF120" s="364"/>
      <c r="DDG120" s="364"/>
      <c r="DDH120" s="364"/>
      <c r="DDI120" s="364"/>
      <c r="DDJ120" s="364"/>
      <c r="DDK120" s="364"/>
      <c r="DDL120" s="364"/>
      <c r="DDM120" s="364"/>
      <c r="DDN120" s="364"/>
      <c r="DDO120" s="364"/>
      <c r="DDP120" s="364"/>
      <c r="DDQ120" s="364"/>
      <c r="DDR120" s="364"/>
      <c r="DDS120" s="364"/>
      <c r="DDT120" s="364"/>
      <c r="DDU120" s="364"/>
      <c r="DDV120" s="364"/>
      <c r="DDW120" s="364"/>
      <c r="DDX120" s="364"/>
      <c r="DDY120" s="364"/>
      <c r="DDZ120" s="364"/>
      <c r="DEA120" s="364"/>
      <c r="DEB120" s="364"/>
      <c r="DEC120" s="364"/>
      <c r="DED120" s="364"/>
      <c r="DEE120" s="364"/>
      <c r="DEF120" s="364"/>
      <c r="DEG120" s="364"/>
      <c r="DEH120" s="364"/>
      <c r="DEI120" s="364"/>
      <c r="DEJ120" s="364"/>
      <c r="DEK120" s="364"/>
      <c r="DEL120" s="364"/>
      <c r="DEM120" s="364"/>
      <c r="DEN120" s="364"/>
      <c r="DEO120" s="364"/>
      <c r="DEP120" s="364"/>
      <c r="DEQ120" s="364"/>
      <c r="DER120" s="364"/>
      <c r="DES120" s="364"/>
      <c r="DET120" s="364"/>
      <c r="DEU120" s="364"/>
      <c r="DEV120" s="364"/>
      <c r="DEW120" s="364"/>
      <c r="DEX120" s="364"/>
      <c r="DEY120" s="364"/>
      <c r="DEZ120" s="364"/>
      <c r="DFA120" s="364"/>
      <c r="DFB120" s="364"/>
      <c r="DFC120" s="364"/>
      <c r="DFD120" s="364"/>
      <c r="DFE120" s="364"/>
      <c r="DFF120" s="364"/>
      <c r="DFG120" s="364"/>
      <c r="DFH120" s="364"/>
      <c r="DFI120" s="364"/>
      <c r="DFJ120" s="364"/>
      <c r="DFK120" s="364"/>
      <c r="DFL120" s="364"/>
      <c r="DFM120" s="364"/>
      <c r="DFN120" s="364"/>
      <c r="DFO120" s="364"/>
      <c r="DFP120" s="364"/>
      <c r="DFQ120" s="364"/>
      <c r="DFR120" s="364"/>
      <c r="DFS120" s="364"/>
      <c r="DFT120" s="364"/>
      <c r="DFU120" s="364"/>
      <c r="DFV120" s="364"/>
      <c r="DFW120" s="364"/>
      <c r="DFX120" s="364"/>
      <c r="DFY120" s="364"/>
      <c r="DFZ120" s="364"/>
      <c r="DGA120" s="364"/>
      <c r="DGB120" s="364"/>
      <c r="DGC120" s="364"/>
      <c r="DGD120" s="364"/>
      <c r="DGE120" s="364"/>
      <c r="DGF120" s="364"/>
      <c r="DGG120" s="364"/>
      <c r="DGH120" s="364"/>
      <c r="DGI120" s="364"/>
      <c r="DGJ120" s="364"/>
      <c r="DGK120" s="364"/>
      <c r="DGL120" s="364"/>
      <c r="DGM120" s="364"/>
      <c r="DGN120" s="364"/>
      <c r="DGO120" s="364"/>
      <c r="DGP120" s="364"/>
      <c r="DGQ120" s="364"/>
      <c r="DGR120" s="364"/>
      <c r="DGS120" s="364"/>
      <c r="DGT120" s="364"/>
      <c r="DGU120" s="364"/>
      <c r="DGV120" s="364"/>
      <c r="DGW120" s="364"/>
      <c r="DGX120" s="364"/>
      <c r="DGY120" s="364"/>
      <c r="DGZ120" s="364"/>
      <c r="DHA120" s="364"/>
      <c r="DHB120" s="364"/>
      <c r="DHC120" s="364"/>
      <c r="DHD120" s="364"/>
      <c r="DHE120" s="364"/>
      <c r="DHF120" s="364"/>
      <c r="DHG120" s="364"/>
      <c r="DHH120" s="364"/>
      <c r="DHI120" s="364"/>
      <c r="DHJ120" s="364"/>
      <c r="DHK120" s="364"/>
      <c r="DHL120" s="364"/>
      <c r="DHM120" s="364"/>
      <c r="DHN120" s="364"/>
      <c r="DHO120" s="364"/>
      <c r="DHP120" s="364"/>
      <c r="DHQ120" s="364"/>
      <c r="DHR120" s="364"/>
      <c r="DHS120" s="364"/>
      <c r="DHT120" s="364"/>
      <c r="DHU120" s="364"/>
      <c r="DHV120" s="364"/>
      <c r="DHW120" s="364"/>
      <c r="DHX120" s="364"/>
      <c r="DHY120" s="364"/>
      <c r="DHZ120" s="364"/>
      <c r="DIA120" s="364"/>
      <c r="DIB120" s="364"/>
      <c r="DIC120" s="364"/>
      <c r="DID120" s="364"/>
      <c r="DIE120" s="364"/>
      <c r="DIF120" s="364"/>
      <c r="DIG120" s="364"/>
      <c r="DIH120" s="364"/>
      <c r="DII120" s="364"/>
      <c r="DIJ120" s="364"/>
      <c r="DIK120" s="364"/>
      <c r="DIL120" s="364"/>
      <c r="DIM120" s="364"/>
      <c r="DIN120" s="364"/>
      <c r="DIO120" s="364"/>
      <c r="DIP120" s="364"/>
      <c r="DIQ120" s="364"/>
      <c r="DIR120" s="364"/>
      <c r="DIS120" s="364"/>
      <c r="DIT120" s="364"/>
      <c r="DIU120" s="364"/>
      <c r="DIV120" s="364"/>
      <c r="DIW120" s="364"/>
      <c r="DIX120" s="364"/>
      <c r="DIY120" s="364"/>
      <c r="DIZ120" s="364"/>
      <c r="DJA120" s="364"/>
      <c r="DJB120" s="364"/>
      <c r="DJC120" s="364"/>
      <c r="DJD120" s="364"/>
      <c r="DJE120" s="364"/>
      <c r="DJF120" s="364"/>
      <c r="DJG120" s="364"/>
      <c r="DJH120" s="364"/>
      <c r="DJI120" s="364"/>
      <c r="DJJ120" s="364"/>
      <c r="DJK120" s="364"/>
      <c r="DJL120" s="364"/>
      <c r="DJM120" s="364"/>
      <c r="DJN120" s="364"/>
      <c r="DJO120" s="364"/>
      <c r="DJP120" s="364"/>
      <c r="DJQ120" s="364"/>
      <c r="DJR120" s="364"/>
      <c r="DJS120" s="364"/>
      <c r="DJT120" s="364"/>
      <c r="DJU120" s="364"/>
      <c r="DJV120" s="364"/>
      <c r="DJW120" s="364"/>
      <c r="DJX120" s="364"/>
      <c r="DJY120" s="364"/>
      <c r="DJZ120" s="364"/>
      <c r="DKA120" s="364"/>
      <c r="DKB120" s="364"/>
      <c r="DKC120" s="364"/>
      <c r="DKD120" s="364"/>
      <c r="DKE120" s="364"/>
      <c r="DKF120" s="364"/>
      <c r="DKG120" s="364"/>
      <c r="DKH120" s="364"/>
      <c r="DKI120" s="364"/>
      <c r="DKJ120" s="364"/>
      <c r="DKK120" s="364"/>
      <c r="DKL120" s="364"/>
      <c r="DKM120" s="364"/>
      <c r="DKN120" s="364"/>
      <c r="DKO120" s="364"/>
      <c r="DKP120" s="364"/>
      <c r="DKQ120" s="364"/>
      <c r="DKR120" s="364"/>
      <c r="DKS120" s="364"/>
      <c r="DKT120" s="364"/>
      <c r="DKU120" s="364"/>
      <c r="DKV120" s="364"/>
      <c r="DKW120" s="364"/>
      <c r="DKX120" s="364"/>
      <c r="DKY120" s="364"/>
      <c r="DKZ120" s="364"/>
      <c r="DLA120" s="364"/>
      <c r="DLB120" s="364"/>
      <c r="DLC120" s="364"/>
      <c r="DLD120" s="364"/>
      <c r="DLE120" s="364"/>
      <c r="DLF120" s="364"/>
      <c r="DLG120" s="364"/>
      <c r="DLH120" s="364"/>
      <c r="DLI120" s="364"/>
      <c r="DLJ120" s="364"/>
      <c r="DLK120" s="364"/>
      <c r="DLL120" s="364"/>
      <c r="DLM120" s="364"/>
      <c r="DLN120" s="364"/>
      <c r="DLO120" s="364"/>
      <c r="DLP120" s="364"/>
      <c r="DLQ120" s="364"/>
      <c r="DLR120" s="364"/>
      <c r="DLS120" s="364"/>
      <c r="DLT120" s="364"/>
      <c r="DLU120" s="364"/>
      <c r="DLV120" s="364"/>
      <c r="DLW120" s="364"/>
      <c r="DLX120" s="364"/>
      <c r="DLY120" s="364"/>
      <c r="DLZ120" s="364"/>
      <c r="DMA120" s="364"/>
      <c r="DMB120" s="364"/>
      <c r="DMC120" s="364"/>
      <c r="DMD120" s="364"/>
      <c r="DME120" s="364"/>
      <c r="DMF120" s="364"/>
      <c r="DMG120" s="364"/>
      <c r="DMH120" s="364"/>
      <c r="DMI120" s="364"/>
      <c r="DMJ120" s="364"/>
      <c r="DMK120" s="364"/>
      <c r="DML120" s="364"/>
      <c r="DMM120" s="364"/>
      <c r="DMN120" s="364"/>
      <c r="DMO120" s="364"/>
      <c r="DMP120" s="364"/>
      <c r="DMQ120" s="364"/>
      <c r="DMR120" s="364"/>
      <c r="DMS120" s="364"/>
      <c r="DMT120" s="364"/>
      <c r="DMU120" s="364"/>
      <c r="DMV120" s="364"/>
      <c r="DMW120" s="364"/>
      <c r="DMX120" s="364"/>
      <c r="DMY120" s="364"/>
      <c r="DMZ120" s="364"/>
      <c r="DNA120" s="364"/>
      <c r="DNB120" s="364"/>
      <c r="DNC120" s="364"/>
      <c r="DND120" s="364"/>
      <c r="DNE120" s="364"/>
      <c r="DNF120" s="364"/>
      <c r="DNG120" s="364"/>
      <c r="DNH120" s="364"/>
      <c r="DNI120" s="364"/>
      <c r="DNJ120" s="364"/>
      <c r="DNK120" s="364"/>
      <c r="DNL120" s="364"/>
      <c r="DNM120" s="364"/>
      <c r="DNN120" s="364"/>
      <c r="DNO120" s="364"/>
      <c r="DNP120" s="364"/>
      <c r="DNQ120" s="364"/>
      <c r="DNR120" s="364"/>
      <c r="DNS120" s="364"/>
      <c r="DNT120" s="364"/>
      <c r="DNU120" s="364"/>
      <c r="DNV120" s="364"/>
      <c r="DNW120" s="364"/>
      <c r="DNX120" s="364"/>
      <c r="DNY120" s="364"/>
      <c r="DNZ120" s="364"/>
      <c r="DOA120" s="364"/>
      <c r="DOB120" s="364"/>
      <c r="DOC120" s="364"/>
      <c r="DOD120" s="364"/>
      <c r="DOE120" s="364"/>
      <c r="DOF120" s="364"/>
      <c r="DOG120" s="364"/>
      <c r="DOH120" s="364"/>
      <c r="DOI120" s="364"/>
      <c r="DOJ120" s="364"/>
      <c r="DOK120" s="364"/>
      <c r="DOL120" s="364"/>
      <c r="DOM120" s="364"/>
      <c r="DON120" s="364"/>
      <c r="DOO120" s="364"/>
      <c r="DOP120" s="364"/>
      <c r="DOQ120" s="364"/>
      <c r="DOR120" s="364"/>
      <c r="DOS120" s="364"/>
      <c r="DOT120" s="364"/>
      <c r="DOU120" s="364"/>
      <c r="DOV120" s="364"/>
      <c r="DOW120" s="364"/>
      <c r="DOX120" s="364"/>
      <c r="DOY120" s="364"/>
      <c r="DOZ120" s="364"/>
      <c r="DPA120" s="364"/>
      <c r="DPB120" s="364"/>
      <c r="DPC120" s="364"/>
      <c r="DPD120" s="364"/>
      <c r="DPE120" s="364"/>
      <c r="DPF120" s="364"/>
      <c r="DPG120" s="364"/>
      <c r="DPH120" s="364"/>
      <c r="DPI120" s="364"/>
      <c r="DPJ120" s="364"/>
      <c r="DPK120" s="364"/>
      <c r="DPL120" s="364"/>
      <c r="DPM120" s="364"/>
      <c r="DPN120" s="364"/>
      <c r="DPO120" s="364"/>
      <c r="DPP120" s="364"/>
      <c r="DPQ120" s="364"/>
      <c r="DPR120" s="364"/>
      <c r="DPS120" s="364"/>
      <c r="DPT120" s="364"/>
      <c r="DPU120" s="364"/>
      <c r="DPV120" s="364"/>
      <c r="DPW120" s="364"/>
      <c r="DPX120" s="364"/>
      <c r="DPY120" s="364"/>
      <c r="DPZ120" s="364"/>
      <c r="DQA120" s="364"/>
      <c r="DQB120" s="364"/>
      <c r="DQC120" s="364"/>
      <c r="DQD120" s="364"/>
      <c r="DQE120" s="364"/>
      <c r="DQF120" s="364"/>
      <c r="DQG120" s="364"/>
      <c r="DQH120" s="364"/>
      <c r="DQI120" s="364"/>
      <c r="DQJ120" s="364"/>
      <c r="DQK120" s="364"/>
      <c r="DQL120" s="364"/>
      <c r="DQM120" s="364"/>
      <c r="DQN120" s="364"/>
      <c r="DQO120" s="364"/>
      <c r="DQP120" s="364"/>
      <c r="DQQ120" s="364"/>
      <c r="DQR120" s="364"/>
      <c r="DQS120" s="364"/>
      <c r="DQT120" s="364"/>
      <c r="DQU120" s="364"/>
      <c r="DQV120" s="364"/>
      <c r="DQW120" s="364"/>
      <c r="DQX120" s="364"/>
      <c r="DQY120" s="364"/>
      <c r="DQZ120" s="364"/>
      <c r="DRA120" s="364"/>
      <c r="DRB120" s="364"/>
      <c r="DRC120" s="364"/>
      <c r="DRD120" s="364"/>
      <c r="DRE120" s="364"/>
      <c r="DRF120" s="364"/>
      <c r="DRG120" s="364"/>
      <c r="DRH120" s="364"/>
      <c r="DRI120" s="364"/>
      <c r="DRJ120" s="364"/>
      <c r="DRK120" s="364"/>
      <c r="DRL120" s="364"/>
      <c r="DRM120" s="364"/>
      <c r="DRN120" s="364"/>
      <c r="DRO120" s="364"/>
      <c r="DRP120" s="364"/>
      <c r="DRQ120" s="364"/>
      <c r="DRR120" s="364"/>
      <c r="DRS120" s="364"/>
      <c r="DRT120" s="364"/>
      <c r="DRU120" s="364"/>
      <c r="DRV120" s="364"/>
      <c r="DRW120" s="364"/>
      <c r="DRX120" s="364"/>
      <c r="DRY120" s="364"/>
      <c r="DRZ120" s="364"/>
      <c r="DSA120" s="364"/>
      <c r="DSB120" s="364"/>
      <c r="DSC120" s="364"/>
      <c r="DSD120" s="364"/>
      <c r="DSE120" s="364"/>
      <c r="DSF120" s="364"/>
      <c r="DSG120" s="364"/>
      <c r="DSH120" s="364"/>
      <c r="DSI120" s="364"/>
      <c r="DSJ120" s="364"/>
      <c r="DSK120" s="364"/>
      <c r="DSL120" s="364"/>
      <c r="DSM120" s="364"/>
      <c r="DSN120" s="364"/>
      <c r="DSO120" s="364"/>
      <c r="DSP120" s="364"/>
      <c r="DSQ120" s="364"/>
      <c r="DSR120" s="364"/>
      <c r="DSS120" s="364"/>
      <c r="DST120" s="364"/>
      <c r="DSU120" s="364"/>
      <c r="DSV120" s="364"/>
      <c r="DSW120" s="364"/>
      <c r="DSX120" s="364"/>
      <c r="DSY120" s="364"/>
      <c r="DSZ120" s="364"/>
      <c r="DTA120" s="364"/>
      <c r="DTB120" s="364"/>
      <c r="DTC120" s="364"/>
      <c r="DTD120" s="364"/>
      <c r="DTE120" s="364"/>
      <c r="DTF120" s="364"/>
      <c r="DTG120" s="364"/>
      <c r="DTH120" s="364"/>
      <c r="DTI120" s="364"/>
      <c r="DTJ120" s="364"/>
      <c r="DTK120" s="364"/>
      <c r="DTL120" s="364"/>
      <c r="DTM120" s="364"/>
      <c r="DTN120" s="364"/>
      <c r="DTO120" s="364"/>
      <c r="DTP120" s="364"/>
      <c r="DTQ120" s="364"/>
      <c r="DTR120" s="364"/>
      <c r="DTS120" s="364"/>
      <c r="DTT120" s="364"/>
      <c r="DTU120" s="364"/>
      <c r="DTV120" s="364"/>
      <c r="DTW120" s="364"/>
      <c r="DTX120" s="364"/>
      <c r="DTY120" s="364"/>
      <c r="DTZ120" s="364"/>
      <c r="DUA120" s="364"/>
      <c r="DUB120" s="364"/>
      <c r="DUC120" s="364"/>
      <c r="DUD120" s="364"/>
      <c r="DUE120" s="364"/>
      <c r="DUF120" s="364"/>
      <c r="DUG120" s="364"/>
      <c r="DUH120" s="364"/>
      <c r="DUI120" s="364"/>
      <c r="DUJ120" s="364"/>
      <c r="DUK120" s="364"/>
      <c r="DUL120" s="364"/>
      <c r="DUM120" s="364"/>
      <c r="DUN120" s="364"/>
      <c r="DUO120" s="364"/>
      <c r="DUP120" s="364"/>
      <c r="DUQ120" s="364"/>
      <c r="DUR120" s="364"/>
      <c r="DUS120" s="364"/>
      <c r="DUT120" s="364"/>
      <c r="DUU120" s="364"/>
      <c r="DUV120" s="364"/>
      <c r="DUW120" s="364"/>
      <c r="DUX120" s="364"/>
      <c r="DUY120" s="364"/>
      <c r="DUZ120" s="364"/>
      <c r="DVA120" s="364"/>
      <c r="DVB120" s="364"/>
      <c r="DVC120" s="364"/>
      <c r="DVD120" s="364"/>
      <c r="DVE120" s="364"/>
      <c r="DVF120" s="364"/>
      <c r="DVG120" s="364"/>
      <c r="DVH120" s="364"/>
      <c r="DVI120" s="364"/>
      <c r="DVJ120" s="364"/>
      <c r="DVK120" s="364"/>
      <c r="DVL120" s="364"/>
      <c r="DVM120" s="364"/>
      <c r="DVN120" s="364"/>
      <c r="DVO120" s="364"/>
      <c r="DVP120" s="364"/>
      <c r="DVQ120" s="364"/>
      <c r="DVR120" s="364"/>
      <c r="DVS120" s="364"/>
      <c r="DVT120" s="364"/>
      <c r="DVU120" s="364"/>
      <c r="DVV120" s="364"/>
      <c r="DVW120" s="364"/>
      <c r="DVX120" s="364"/>
      <c r="DVY120" s="364"/>
      <c r="DVZ120" s="364"/>
      <c r="DWA120" s="364"/>
      <c r="DWB120" s="364"/>
      <c r="DWC120" s="364"/>
      <c r="DWD120" s="364"/>
      <c r="DWE120" s="364"/>
      <c r="DWF120" s="364"/>
      <c r="DWG120" s="364"/>
      <c r="DWH120" s="364"/>
      <c r="DWI120" s="364"/>
      <c r="DWJ120" s="364"/>
      <c r="DWK120" s="364"/>
      <c r="DWL120" s="364"/>
      <c r="DWM120" s="364"/>
      <c r="DWN120" s="364"/>
      <c r="DWO120" s="364"/>
      <c r="DWP120" s="364"/>
      <c r="DWQ120" s="364"/>
      <c r="DWR120" s="364"/>
      <c r="DWS120" s="364"/>
      <c r="DWT120" s="364"/>
      <c r="DWU120" s="364"/>
      <c r="DWV120" s="364"/>
      <c r="DWW120" s="364"/>
      <c r="DWX120" s="364"/>
      <c r="DWY120" s="364"/>
      <c r="DWZ120" s="364"/>
      <c r="DXA120" s="364"/>
      <c r="DXB120" s="364"/>
      <c r="DXC120" s="364"/>
      <c r="DXD120" s="364"/>
      <c r="DXE120" s="364"/>
      <c r="DXF120" s="364"/>
      <c r="DXG120" s="364"/>
      <c r="DXH120" s="364"/>
      <c r="DXI120" s="364"/>
      <c r="DXJ120" s="364"/>
      <c r="DXK120" s="364"/>
      <c r="DXL120" s="364"/>
      <c r="DXM120" s="364"/>
      <c r="DXN120" s="364"/>
      <c r="DXO120" s="364"/>
      <c r="DXP120" s="364"/>
      <c r="DXQ120" s="364"/>
      <c r="DXR120" s="364"/>
      <c r="DXS120" s="364"/>
      <c r="DXT120" s="364"/>
      <c r="DXU120" s="364"/>
      <c r="DXV120" s="364"/>
      <c r="DXW120" s="364"/>
      <c r="DXX120" s="364"/>
      <c r="DXY120" s="364"/>
      <c r="DXZ120" s="364"/>
      <c r="DYA120" s="364"/>
      <c r="DYB120" s="364"/>
      <c r="DYC120" s="364"/>
      <c r="DYD120" s="364"/>
      <c r="DYE120" s="364"/>
      <c r="DYF120" s="364"/>
      <c r="DYG120" s="364"/>
      <c r="DYH120" s="364"/>
      <c r="DYI120" s="364"/>
      <c r="DYJ120" s="364"/>
      <c r="DYK120" s="364"/>
      <c r="DYL120" s="364"/>
      <c r="DYM120" s="364"/>
      <c r="DYN120" s="364"/>
      <c r="DYO120" s="364"/>
      <c r="DYP120" s="364"/>
      <c r="DYQ120" s="364"/>
      <c r="DYR120" s="364"/>
      <c r="DYS120" s="364"/>
      <c r="DYT120" s="364"/>
      <c r="DYU120" s="364"/>
      <c r="DYV120" s="364"/>
      <c r="DYW120" s="364"/>
      <c r="DYX120" s="364"/>
      <c r="DYY120" s="364"/>
      <c r="DYZ120" s="364"/>
      <c r="DZA120" s="364"/>
      <c r="DZB120" s="364"/>
      <c r="DZC120" s="364"/>
      <c r="DZD120" s="364"/>
      <c r="DZE120" s="364"/>
      <c r="DZF120" s="364"/>
      <c r="DZG120" s="364"/>
      <c r="DZH120" s="364"/>
      <c r="DZI120" s="364"/>
      <c r="DZJ120" s="364"/>
      <c r="DZK120" s="364"/>
      <c r="DZL120" s="364"/>
      <c r="DZM120" s="364"/>
      <c r="DZN120" s="364"/>
      <c r="DZO120" s="364"/>
      <c r="DZP120" s="364"/>
      <c r="DZQ120" s="364"/>
      <c r="DZR120" s="364"/>
      <c r="DZS120" s="364"/>
      <c r="DZT120" s="364"/>
      <c r="DZU120" s="364"/>
      <c r="DZV120" s="364"/>
      <c r="DZW120" s="364"/>
      <c r="DZX120" s="364"/>
      <c r="DZY120" s="364"/>
      <c r="DZZ120" s="364"/>
      <c r="EAA120" s="364"/>
      <c r="EAB120" s="364"/>
      <c r="EAC120" s="364"/>
      <c r="EAD120" s="364"/>
      <c r="EAE120" s="364"/>
      <c r="EAF120" s="364"/>
      <c r="EAG120" s="364"/>
      <c r="EAH120" s="364"/>
      <c r="EAI120" s="364"/>
      <c r="EAJ120" s="364"/>
      <c r="EAK120" s="364"/>
      <c r="EAL120" s="364"/>
      <c r="EAM120" s="364"/>
      <c r="EAN120" s="364"/>
      <c r="EAO120" s="364"/>
      <c r="EAP120" s="364"/>
      <c r="EAQ120" s="364"/>
      <c r="EAR120" s="364"/>
      <c r="EAS120" s="364"/>
      <c r="EAT120" s="364"/>
      <c r="EAU120" s="364"/>
      <c r="EAV120" s="364"/>
      <c r="EAW120" s="364"/>
      <c r="EAX120" s="364"/>
      <c r="EAY120" s="364"/>
      <c r="EAZ120" s="364"/>
      <c r="EBA120" s="364"/>
      <c r="EBB120" s="364"/>
      <c r="EBC120" s="364"/>
      <c r="EBD120" s="364"/>
      <c r="EBE120" s="364"/>
      <c r="EBF120" s="364"/>
      <c r="EBG120" s="364"/>
      <c r="EBH120" s="364"/>
      <c r="EBI120" s="364"/>
      <c r="EBJ120" s="364"/>
      <c r="EBK120" s="364"/>
      <c r="EBL120" s="364"/>
      <c r="EBM120" s="364"/>
      <c r="EBN120" s="364"/>
      <c r="EBO120" s="364"/>
      <c r="EBP120" s="364"/>
      <c r="EBQ120" s="364"/>
      <c r="EBR120" s="364"/>
      <c r="EBS120" s="364"/>
      <c r="EBT120" s="364"/>
      <c r="EBU120" s="364"/>
      <c r="EBV120" s="364"/>
      <c r="EBW120" s="364"/>
      <c r="EBX120" s="364"/>
      <c r="EBY120" s="364"/>
      <c r="EBZ120" s="364"/>
      <c r="ECA120" s="364"/>
      <c r="ECB120" s="364"/>
      <c r="ECC120" s="364"/>
      <c r="ECD120" s="364"/>
      <c r="ECE120" s="364"/>
      <c r="ECF120" s="364"/>
      <c r="ECG120" s="364"/>
      <c r="ECH120" s="364"/>
      <c r="ECI120" s="364"/>
      <c r="ECJ120" s="364"/>
      <c r="ECK120" s="364"/>
      <c r="ECL120" s="364"/>
      <c r="ECM120" s="364"/>
      <c r="ECN120" s="364"/>
      <c r="ECO120" s="364"/>
      <c r="ECP120" s="364"/>
      <c r="ECQ120" s="364"/>
      <c r="ECR120" s="364"/>
      <c r="ECS120" s="364"/>
      <c r="ECT120" s="364"/>
      <c r="ECU120" s="364"/>
      <c r="ECV120" s="364"/>
      <c r="ECW120" s="364"/>
      <c r="ECX120" s="364"/>
      <c r="ECY120" s="364"/>
      <c r="ECZ120" s="364"/>
      <c r="EDA120" s="364"/>
      <c r="EDB120" s="364"/>
      <c r="EDC120" s="364"/>
      <c r="EDD120" s="364"/>
      <c r="EDE120" s="364"/>
      <c r="EDF120" s="364"/>
      <c r="EDG120" s="364"/>
      <c r="EDH120" s="364"/>
      <c r="EDI120" s="364"/>
      <c r="EDJ120" s="364"/>
      <c r="EDK120" s="364"/>
      <c r="EDL120" s="364"/>
      <c r="EDM120" s="364"/>
      <c r="EDN120" s="364"/>
      <c r="EDO120" s="364"/>
      <c r="EDP120" s="364"/>
      <c r="EDQ120" s="364"/>
      <c r="EDR120" s="364"/>
      <c r="EDS120" s="364"/>
      <c r="EDT120" s="364"/>
      <c r="EDU120" s="364"/>
      <c r="EDV120" s="364"/>
      <c r="EDW120" s="364"/>
      <c r="EDX120" s="364"/>
      <c r="EDY120" s="364"/>
      <c r="EDZ120" s="364"/>
      <c r="EEA120" s="364"/>
      <c r="EEB120" s="364"/>
      <c r="EEC120" s="364"/>
      <c r="EED120" s="364"/>
      <c r="EEE120" s="364"/>
      <c r="EEF120" s="364"/>
      <c r="EEG120" s="364"/>
      <c r="EEH120" s="364"/>
      <c r="EEI120" s="364"/>
      <c r="EEJ120" s="364"/>
      <c r="EEK120" s="364"/>
      <c r="EEL120" s="364"/>
      <c r="EEM120" s="364"/>
      <c r="EEN120" s="364"/>
      <c r="EEO120" s="364"/>
      <c r="EEP120" s="364"/>
      <c r="EEQ120" s="364"/>
      <c r="EER120" s="364"/>
      <c r="EES120" s="364"/>
      <c r="EET120" s="364"/>
      <c r="EEU120" s="364"/>
      <c r="EEV120" s="364"/>
      <c r="EEW120" s="364"/>
      <c r="EEX120" s="364"/>
      <c r="EEY120" s="364"/>
      <c r="EEZ120" s="364"/>
      <c r="EFA120" s="364"/>
      <c r="EFB120" s="364"/>
      <c r="EFC120" s="364"/>
      <c r="EFD120" s="364"/>
      <c r="EFE120" s="364"/>
      <c r="EFF120" s="364"/>
      <c r="EFG120" s="364"/>
      <c r="EFH120" s="364"/>
      <c r="EFI120" s="364"/>
      <c r="EFJ120" s="364"/>
      <c r="EFK120" s="364"/>
      <c r="EFL120" s="364"/>
      <c r="EFM120" s="364"/>
      <c r="EFN120" s="364"/>
      <c r="EFO120" s="364"/>
      <c r="EFP120" s="364"/>
      <c r="EFQ120" s="364"/>
      <c r="EFR120" s="364"/>
      <c r="EFS120" s="364"/>
      <c r="EFT120" s="364"/>
      <c r="EFU120" s="364"/>
      <c r="EFV120" s="364"/>
      <c r="EFW120" s="364"/>
      <c r="EFX120" s="364"/>
      <c r="EFY120" s="364"/>
      <c r="EFZ120" s="364"/>
      <c r="EGA120" s="364"/>
      <c r="EGB120" s="364"/>
      <c r="EGC120" s="364"/>
      <c r="EGD120" s="364"/>
      <c r="EGE120" s="364"/>
      <c r="EGF120" s="364"/>
      <c r="EGG120" s="364"/>
      <c r="EGH120" s="364"/>
      <c r="EGI120" s="364"/>
      <c r="EGJ120" s="364"/>
      <c r="EGK120" s="364"/>
      <c r="EGL120" s="364"/>
      <c r="EGM120" s="364"/>
      <c r="EGN120" s="364"/>
      <c r="EGO120" s="364"/>
      <c r="EGP120" s="364"/>
      <c r="EGQ120" s="364"/>
      <c r="EGR120" s="364"/>
      <c r="EGS120" s="364"/>
      <c r="EGT120" s="364"/>
      <c r="EGU120" s="364"/>
      <c r="EGV120" s="364"/>
      <c r="EGW120" s="364"/>
      <c r="EGX120" s="364"/>
      <c r="EGY120" s="364"/>
      <c r="EGZ120" s="364"/>
      <c r="EHA120" s="364"/>
      <c r="EHB120" s="364"/>
      <c r="EHC120" s="364"/>
      <c r="EHD120" s="364"/>
      <c r="EHE120" s="364"/>
      <c r="EHF120" s="364"/>
      <c r="EHG120" s="364"/>
      <c r="EHH120" s="364"/>
      <c r="EHI120" s="364"/>
      <c r="EHJ120" s="364"/>
      <c r="EHK120" s="364"/>
      <c r="EHL120" s="364"/>
      <c r="EHM120" s="364"/>
      <c r="EHN120" s="364"/>
      <c r="EHO120" s="364"/>
      <c r="EHP120" s="364"/>
      <c r="EHQ120" s="364"/>
      <c r="EHR120" s="364"/>
      <c r="EHS120" s="364"/>
      <c r="EHT120" s="364"/>
      <c r="EHU120" s="364"/>
      <c r="EHV120" s="364"/>
      <c r="EHW120" s="364"/>
      <c r="EHX120" s="364"/>
      <c r="EHY120" s="364"/>
      <c r="EHZ120" s="364"/>
      <c r="EIA120" s="364"/>
      <c r="EIB120" s="364"/>
      <c r="EIC120" s="364"/>
      <c r="EID120" s="364"/>
      <c r="EIE120" s="364"/>
      <c r="EIF120" s="364"/>
      <c r="EIG120" s="364"/>
      <c r="EIH120" s="364"/>
      <c r="EII120" s="364"/>
      <c r="EIJ120" s="364"/>
      <c r="EIK120" s="364"/>
      <c r="EIL120" s="364"/>
      <c r="EIM120" s="364"/>
      <c r="EIN120" s="364"/>
      <c r="EIO120" s="364"/>
      <c r="EIP120" s="364"/>
      <c r="EIQ120" s="364"/>
      <c r="EIR120" s="364"/>
      <c r="EIS120" s="364"/>
      <c r="EIT120" s="364"/>
      <c r="EIU120" s="364"/>
      <c r="EIV120" s="364"/>
      <c r="EIW120" s="364"/>
      <c r="EIX120" s="364"/>
      <c r="EIY120" s="364"/>
      <c r="EIZ120" s="364"/>
      <c r="EJA120" s="364"/>
      <c r="EJB120" s="364"/>
      <c r="EJC120" s="364"/>
      <c r="EJD120" s="364"/>
      <c r="EJE120" s="364"/>
      <c r="EJF120" s="364"/>
      <c r="EJG120" s="364"/>
      <c r="EJH120" s="364"/>
      <c r="EJI120" s="364"/>
      <c r="EJJ120" s="364"/>
      <c r="EJK120" s="364"/>
      <c r="EJL120" s="364"/>
      <c r="EJM120" s="364"/>
      <c r="EJN120" s="364"/>
      <c r="EJO120" s="364"/>
      <c r="EJP120" s="364"/>
      <c r="EJQ120" s="364"/>
      <c r="EJR120" s="364"/>
      <c r="EJS120" s="364"/>
      <c r="EJT120" s="364"/>
      <c r="EJU120" s="364"/>
      <c r="EJV120" s="364"/>
      <c r="EJW120" s="364"/>
      <c r="EJX120" s="364"/>
      <c r="EJY120" s="364"/>
      <c r="EJZ120" s="364"/>
      <c r="EKA120" s="364"/>
      <c r="EKB120" s="364"/>
      <c r="EKC120" s="364"/>
      <c r="EKD120" s="364"/>
      <c r="EKE120" s="364"/>
      <c r="EKF120" s="364"/>
      <c r="EKG120" s="364"/>
      <c r="EKH120" s="364"/>
      <c r="EKI120" s="364"/>
      <c r="EKJ120" s="364"/>
      <c r="EKK120" s="364"/>
      <c r="EKL120" s="364"/>
      <c r="EKM120" s="364"/>
      <c r="EKN120" s="364"/>
      <c r="EKO120" s="364"/>
      <c r="EKP120" s="364"/>
      <c r="EKQ120" s="364"/>
      <c r="EKR120" s="364"/>
      <c r="EKS120" s="364"/>
      <c r="EKT120" s="364"/>
      <c r="EKU120" s="364"/>
      <c r="EKV120" s="364"/>
      <c r="EKW120" s="364"/>
      <c r="EKX120" s="364"/>
      <c r="EKY120" s="364"/>
      <c r="EKZ120" s="364"/>
      <c r="ELA120" s="364"/>
      <c r="ELB120" s="364"/>
      <c r="ELC120" s="364"/>
      <c r="ELD120" s="364"/>
      <c r="ELE120" s="364"/>
      <c r="ELF120" s="364"/>
      <c r="ELG120" s="364"/>
      <c r="ELH120" s="364"/>
      <c r="ELI120" s="364"/>
      <c r="ELJ120" s="364"/>
      <c r="ELK120" s="364"/>
      <c r="ELL120" s="364"/>
      <c r="ELM120" s="364"/>
      <c r="ELN120" s="364"/>
      <c r="ELO120" s="364"/>
      <c r="ELP120" s="364"/>
      <c r="ELQ120" s="364"/>
      <c r="ELR120" s="364"/>
      <c r="ELS120" s="364"/>
      <c r="ELT120" s="364"/>
      <c r="ELU120" s="364"/>
      <c r="ELV120" s="364"/>
      <c r="ELW120" s="364"/>
      <c r="ELX120" s="364"/>
      <c r="ELY120" s="364"/>
      <c r="ELZ120" s="364"/>
      <c r="EMA120" s="364"/>
      <c r="EMB120" s="364"/>
      <c r="EMC120" s="364"/>
      <c r="EMD120" s="364"/>
      <c r="EME120" s="364"/>
      <c r="EMF120" s="364"/>
      <c r="EMG120" s="364"/>
      <c r="EMH120" s="364"/>
      <c r="EMI120" s="364"/>
      <c r="EMJ120" s="364"/>
      <c r="EMK120" s="364"/>
      <c r="EML120" s="364"/>
      <c r="EMM120" s="364"/>
      <c r="EMN120" s="364"/>
      <c r="EMO120" s="364"/>
      <c r="EMP120" s="364"/>
      <c r="EMQ120" s="364"/>
      <c r="EMR120" s="364"/>
      <c r="EMS120" s="364"/>
      <c r="EMT120" s="364"/>
      <c r="EMU120" s="364"/>
      <c r="EMV120" s="364"/>
      <c r="EMW120" s="364"/>
      <c r="EMX120" s="364"/>
      <c r="EMY120" s="364"/>
      <c r="EMZ120" s="364"/>
      <c r="ENA120" s="364"/>
      <c r="ENB120" s="364"/>
      <c r="ENC120" s="364"/>
      <c r="END120" s="364"/>
      <c r="ENE120" s="364"/>
      <c r="ENF120" s="364"/>
      <c r="ENG120" s="364"/>
      <c r="ENH120" s="364"/>
      <c r="ENI120" s="364"/>
      <c r="ENJ120" s="364"/>
      <c r="ENK120" s="364"/>
      <c r="ENL120" s="364"/>
      <c r="ENM120" s="364"/>
      <c r="ENN120" s="364"/>
      <c r="ENO120" s="364"/>
      <c r="ENP120" s="364"/>
      <c r="ENQ120" s="364"/>
      <c r="ENR120" s="364"/>
      <c r="ENS120" s="364"/>
      <c r="ENT120" s="364"/>
      <c r="ENU120" s="364"/>
      <c r="ENV120" s="364"/>
      <c r="ENW120" s="364"/>
      <c r="ENX120" s="364"/>
      <c r="ENY120" s="364"/>
      <c r="ENZ120" s="364"/>
      <c r="EOA120" s="364"/>
      <c r="EOB120" s="364"/>
      <c r="EOC120" s="364"/>
      <c r="EOD120" s="364"/>
      <c r="EOE120" s="364"/>
      <c r="EOF120" s="364"/>
      <c r="EOG120" s="364"/>
      <c r="EOH120" s="364"/>
      <c r="EOI120" s="364"/>
      <c r="EOJ120" s="364"/>
      <c r="EOK120" s="364"/>
      <c r="EOL120" s="364"/>
      <c r="EOM120" s="364"/>
      <c r="EON120" s="364"/>
      <c r="EOO120" s="364"/>
      <c r="EOP120" s="364"/>
      <c r="EOQ120" s="364"/>
      <c r="EOR120" s="364"/>
      <c r="EOS120" s="364"/>
      <c r="EOT120" s="364"/>
      <c r="EOU120" s="364"/>
      <c r="EOV120" s="364"/>
      <c r="EOW120" s="364"/>
      <c r="EOX120" s="364"/>
      <c r="EOY120" s="364"/>
      <c r="EOZ120" s="364"/>
      <c r="EPA120" s="364"/>
      <c r="EPB120" s="364"/>
      <c r="EPC120" s="364"/>
      <c r="EPD120" s="364"/>
      <c r="EPE120" s="364"/>
      <c r="EPF120" s="364"/>
      <c r="EPG120" s="364"/>
      <c r="EPH120" s="364"/>
      <c r="EPI120" s="364"/>
      <c r="EPJ120" s="364"/>
      <c r="EPK120" s="364"/>
      <c r="EPL120" s="364"/>
      <c r="EPM120" s="364"/>
      <c r="EPN120" s="364"/>
      <c r="EPO120" s="364"/>
      <c r="EPP120" s="364"/>
      <c r="EPQ120" s="364"/>
      <c r="EPR120" s="364"/>
      <c r="EPS120" s="364"/>
      <c r="EPT120" s="364"/>
      <c r="EPU120" s="364"/>
      <c r="EPV120" s="364"/>
      <c r="EPW120" s="364"/>
      <c r="EPX120" s="364"/>
      <c r="EPY120" s="364"/>
      <c r="EPZ120" s="364"/>
      <c r="EQA120" s="364"/>
      <c r="EQB120" s="364"/>
      <c r="EQC120" s="364"/>
      <c r="EQD120" s="364"/>
      <c r="EQE120" s="364"/>
      <c r="EQF120" s="364"/>
      <c r="EQG120" s="364"/>
      <c r="EQH120" s="364"/>
      <c r="EQI120" s="364"/>
      <c r="EQJ120" s="364"/>
      <c r="EQK120" s="364"/>
      <c r="EQL120" s="364"/>
      <c r="EQM120" s="364"/>
      <c r="EQN120" s="364"/>
      <c r="EQO120" s="364"/>
      <c r="EQP120" s="364"/>
      <c r="EQQ120" s="364"/>
      <c r="EQR120" s="364"/>
      <c r="EQS120" s="364"/>
      <c r="EQT120" s="364"/>
      <c r="EQU120" s="364"/>
      <c r="EQV120" s="364"/>
      <c r="EQW120" s="364"/>
      <c r="EQX120" s="364"/>
      <c r="EQY120" s="364"/>
      <c r="EQZ120" s="364"/>
      <c r="ERA120" s="364"/>
      <c r="ERB120" s="364"/>
      <c r="ERC120" s="364"/>
      <c r="ERD120" s="364"/>
      <c r="ERE120" s="364"/>
      <c r="ERF120" s="364"/>
      <c r="ERG120" s="364"/>
      <c r="ERH120" s="364"/>
      <c r="ERI120" s="364"/>
      <c r="ERJ120" s="364"/>
      <c r="ERK120" s="364"/>
      <c r="ERL120" s="364"/>
      <c r="ERM120" s="364"/>
      <c r="ERN120" s="364"/>
      <c r="ERO120" s="364"/>
      <c r="ERP120" s="364"/>
      <c r="ERQ120" s="364"/>
      <c r="ERR120" s="364"/>
      <c r="ERS120" s="364"/>
      <c r="ERT120" s="364"/>
      <c r="ERU120" s="364"/>
      <c r="ERV120" s="364"/>
      <c r="ERW120" s="364"/>
      <c r="ERX120" s="364"/>
      <c r="ERY120" s="364"/>
      <c r="ERZ120" s="364"/>
      <c r="ESA120" s="364"/>
      <c r="ESB120" s="364"/>
      <c r="ESC120" s="364"/>
      <c r="ESD120" s="364"/>
      <c r="ESE120" s="364"/>
      <c r="ESF120" s="364"/>
      <c r="ESG120" s="364"/>
      <c r="ESH120" s="364"/>
      <c r="ESI120" s="364"/>
      <c r="ESJ120" s="364"/>
      <c r="ESK120" s="364"/>
      <c r="ESL120" s="364"/>
      <c r="ESM120" s="364"/>
      <c r="ESN120" s="364"/>
      <c r="ESO120" s="364"/>
      <c r="ESP120" s="364"/>
      <c r="ESQ120" s="364"/>
      <c r="ESR120" s="364"/>
      <c r="ESS120" s="364"/>
      <c r="EST120" s="364"/>
      <c r="ESU120" s="364"/>
      <c r="ESV120" s="364"/>
      <c r="ESW120" s="364"/>
      <c r="ESX120" s="364"/>
      <c r="ESY120" s="364"/>
      <c r="ESZ120" s="364"/>
      <c r="ETA120" s="364"/>
      <c r="ETB120" s="364"/>
      <c r="ETC120" s="364"/>
      <c r="ETD120" s="364"/>
      <c r="ETE120" s="364"/>
      <c r="ETF120" s="364"/>
      <c r="ETG120" s="364"/>
      <c r="ETH120" s="364"/>
      <c r="ETI120" s="364"/>
      <c r="ETJ120" s="364"/>
      <c r="ETK120" s="364"/>
      <c r="ETL120" s="364"/>
      <c r="ETM120" s="364"/>
      <c r="ETN120" s="364"/>
      <c r="ETO120" s="364"/>
      <c r="ETP120" s="364"/>
      <c r="ETQ120" s="364"/>
      <c r="ETR120" s="364"/>
      <c r="ETS120" s="364"/>
      <c r="ETT120" s="364"/>
      <c r="ETU120" s="364"/>
      <c r="ETV120" s="364"/>
      <c r="ETW120" s="364"/>
      <c r="ETX120" s="364"/>
      <c r="ETY120" s="364"/>
      <c r="ETZ120" s="364"/>
      <c r="EUA120" s="364"/>
      <c r="EUB120" s="364"/>
      <c r="EUC120" s="364"/>
      <c r="EUD120" s="364"/>
      <c r="EUE120" s="364"/>
      <c r="EUF120" s="364"/>
      <c r="EUG120" s="364"/>
      <c r="EUH120" s="364"/>
      <c r="EUI120" s="364"/>
      <c r="EUJ120" s="364"/>
      <c r="EUK120" s="364"/>
      <c r="EUL120" s="364"/>
      <c r="EUM120" s="364"/>
      <c r="EUN120" s="364"/>
      <c r="EUO120" s="364"/>
      <c r="EUP120" s="364"/>
      <c r="EUQ120" s="364"/>
      <c r="EUR120" s="364"/>
      <c r="EUS120" s="364"/>
      <c r="EUT120" s="364"/>
      <c r="EUU120" s="364"/>
      <c r="EUV120" s="364"/>
      <c r="EUW120" s="364"/>
      <c r="EUX120" s="364"/>
      <c r="EUY120" s="364"/>
      <c r="EUZ120" s="364"/>
      <c r="EVA120" s="364"/>
      <c r="EVB120" s="364"/>
      <c r="EVC120" s="364"/>
      <c r="EVD120" s="364"/>
      <c r="EVE120" s="364"/>
      <c r="EVF120" s="364"/>
      <c r="EVG120" s="364"/>
      <c r="EVH120" s="364"/>
      <c r="EVI120" s="364"/>
      <c r="EVJ120" s="364"/>
      <c r="EVK120" s="364"/>
      <c r="EVL120" s="364"/>
      <c r="EVM120" s="364"/>
      <c r="EVN120" s="364"/>
      <c r="EVO120" s="364"/>
      <c r="EVP120" s="364"/>
      <c r="EVQ120" s="364"/>
      <c r="EVR120" s="364"/>
      <c r="EVS120" s="364"/>
      <c r="EVT120" s="364"/>
      <c r="EVU120" s="364"/>
      <c r="EVV120" s="364"/>
      <c r="EVW120" s="364"/>
      <c r="EVX120" s="364"/>
      <c r="EVY120" s="364"/>
      <c r="EVZ120" s="364"/>
      <c r="EWA120" s="364"/>
      <c r="EWB120" s="364"/>
      <c r="EWC120" s="364"/>
      <c r="EWD120" s="364"/>
      <c r="EWE120" s="364"/>
      <c r="EWF120" s="364"/>
      <c r="EWG120" s="364"/>
      <c r="EWH120" s="364"/>
      <c r="EWI120" s="364"/>
      <c r="EWJ120" s="364"/>
      <c r="EWK120" s="364"/>
      <c r="EWL120" s="364"/>
      <c r="EWM120" s="364"/>
      <c r="EWN120" s="364"/>
      <c r="EWO120" s="364"/>
      <c r="EWP120" s="364"/>
      <c r="EWQ120" s="364"/>
      <c r="EWR120" s="364"/>
      <c r="EWS120" s="364"/>
      <c r="EWT120" s="364"/>
      <c r="EWU120" s="364"/>
      <c r="EWV120" s="364"/>
      <c r="EWW120" s="364"/>
      <c r="EWX120" s="364"/>
      <c r="EWY120" s="364"/>
      <c r="EWZ120" s="364"/>
      <c r="EXA120" s="364"/>
      <c r="EXB120" s="364"/>
      <c r="EXC120" s="364"/>
      <c r="EXD120" s="364"/>
      <c r="EXE120" s="364"/>
      <c r="EXF120" s="364"/>
      <c r="EXG120" s="364"/>
      <c r="EXH120" s="364"/>
      <c r="EXI120" s="364"/>
      <c r="EXJ120" s="364"/>
      <c r="EXK120" s="364"/>
      <c r="EXL120" s="364"/>
      <c r="EXM120" s="364"/>
      <c r="EXN120" s="364"/>
      <c r="EXO120" s="364"/>
      <c r="EXP120" s="364"/>
      <c r="EXQ120" s="364"/>
      <c r="EXR120" s="364"/>
      <c r="EXS120" s="364"/>
      <c r="EXT120" s="364"/>
      <c r="EXU120" s="364"/>
      <c r="EXV120" s="364"/>
      <c r="EXW120" s="364"/>
      <c r="EXX120" s="364"/>
      <c r="EXY120" s="364"/>
      <c r="EXZ120" s="364"/>
      <c r="EYA120" s="364"/>
      <c r="EYB120" s="364"/>
      <c r="EYC120" s="364"/>
      <c r="EYD120" s="364"/>
      <c r="EYE120" s="364"/>
      <c r="EYF120" s="364"/>
      <c r="EYG120" s="364"/>
      <c r="EYH120" s="364"/>
      <c r="EYI120" s="364"/>
      <c r="EYJ120" s="364"/>
      <c r="EYK120" s="364"/>
      <c r="EYL120" s="364"/>
      <c r="EYM120" s="364"/>
      <c r="EYN120" s="364"/>
      <c r="EYO120" s="364"/>
      <c r="EYP120" s="364"/>
      <c r="EYQ120" s="364"/>
      <c r="EYR120" s="364"/>
      <c r="EYS120" s="364"/>
      <c r="EYT120" s="364"/>
      <c r="EYU120" s="364"/>
      <c r="EYV120" s="364"/>
      <c r="EYW120" s="364"/>
      <c r="EYX120" s="364"/>
      <c r="EYY120" s="364"/>
      <c r="EYZ120" s="364"/>
      <c r="EZA120" s="364"/>
      <c r="EZB120" s="364"/>
      <c r="EZC120" s="364"/>
      <c r="EZD120" s="364"/>
      <c r="EZE120" s="364"/>
      <c r="EZF120" s="364"/>
      <c r="EZG120" s="364"/>
      <c r="EZH120" s="364"/>
      <c r="EZI120" s="364"/>
      <c r="EZJ120" s="364"/>
      <c r="EZK120" s="364"/>
      <c r="EZL120" s="364"/>
      <c r="EZM120" s="364"/>
      <c r="EZN120" s="364"/>
      <c r="EZO120" s="364"/>
      <c r="EZP120" s="364"/>
      <c r="EZQ120" s="364"/>
      <c r="EZR120" s="364"/>
      <c r="EZS120" s="364"/>
      <c r="EZT120" s="364"/>
      <c r="EZU120" s="364"/>
      <c r="EZV120" s="364"/>
      <c r="EZW120" s="364"/>
      <c r="EZX120" s="364"/>
      <c r="EZY120" s="364"/>
      <c r="EZZ120" s="364"/>
      <c r="FAA120" s="364"/>
      <c r="FAB120" s="364"/>
      <c r="FAC120" s="364"/>
      <c r="FAD120" s="364"/>
      <c r="FAE120" s="364"/>
      <c r="FAF120" s="364"/>
      <c r="FAG120" s="364"/>
      <c r="FAH120" s="364"/>
      <c r="FAI120" s="364"/>
      <c r="FAJ120" s="364"/>
      <c r="FAK120" s="364"/>
      <c r="FAL120" s="364"/>
      <c r="FAM120" s="364"/>
      <c r="FAN120" s="364"/>
      <c r="FAO120" s="364"/>
      <c r="FAP120" s="364"/>
      <c r="FAQ120" s="364"/>
      <c r="FAR120" s="364"/>
      <c r="FAS120" s="364"/>
      <c r="FAT120" s="364"/>
      <c r="FAU120" s="364"/>
      <c r="FAV120" s="364"/>
      <c r="FAW120" s="364"/>
      <c r="FAX120" s="364"/>
      <c r="FAY120" s="364"/>
      <c r="FAZ120" s="364"/>
      <c r="FBA120" s="364"/>
      <c r="FBB120" s="364"/>
      <c r="FBC120" s="364"/>
      <c r="FBD120" s="364"/>
      <c r="FBE120" s="364"/>
      <c r="FBF120" s="364"/>
      <c r="FBG120" s="364"/>
      <c r="FBH120" s="364"/>
      <c r="FBI120" s="364"/>
      <c r="FBJ120" s="364"/>
      <c r="FBK120" s="364"/>
      <c r="FBL120" s="364"/>
      <c r="FBM120" s="364"/>
      <c r="FBN120" s="364"/>
      <c r="FBO120" s="364"/>
      <c r="FBP120" s="364"/>
      <c r="FBQ120" s="364"/>
      <c r="FBR120" s="364"/>
      <c r="FBS120" s="364"/>
      <c r="FBT120" s="364"/>
      <c r="FBU120" s="364"/>
      <c r="FBV120" s="364"/>
      <c r="FBW120" s="364"/>
      <c r="FBX120" s="364"/>
      <c r="FBY120" s="364"/>
      <c r="FBZ120" s="364"/>
      <c r="FCA120" s="364"/>
      <c r="FCB120" s="364"/>
      <c r="FCC120" s="364"/>
      <c r="FCD120" s="364"/>
      <c r="FCE120" s="364"/>
      <c r="FCF120" s="364"/>
      <c r="FCG120" s="364"/>
      <c r="FCH120" s="364"/>
      <c r="FCI120" s="364"/>
      <c r="FCJ120" s="364"/>
      <c r="FCK120" s="364"/>
      <c r="FCL120" s="364"/>
      <c r="FCM120" s="364"/>
      <c r="FCN120" s="364"/>
      <c r="FCO120" s="364"/>
      <c r="FCP120" s="364"/>
      <c r="FCQ120" s="364"/>
      <c r="FCR120" s="364"/>
      <c r="FCS120" s="364"/>
      <c r="FCT120" s="364"/>
      <c r="FCU120" s="364"/>
      <c r="FCV120" s="364"/>
      <c r="FCW120" s="364"/>
      <c r="FCX120" s="364"/>
      <c r="FCY120" s="364"/>
      <c r="FCZ120" s="364"/>
      <c r="FDA120" s="364"/>
      <c r="FDB120" s="364"/>
      <c r="FDC120" s="364"/>
      <c r="FDD120" s="364"/>
      <c r="FDE120" s="364"/>
      <c r="FDF120" s="364"/>
      <c r="FDG120" s="364"/>
      <c r="FDH120" s="364"/>
      <c r="FDI120" s="364"/>
      <c r="FDJ120" s="364"/>
      <c r="FDK120" s="364"/>
      <c r="FDL120" s="364"/>
      <c r="FDM120" s="364"/>
      <c r="FDN120" s="364"/>
      <c r="FDO120" s="364"/>
      <c r="FDP120" s="364"/>
      <c r="FDQ120" s="364"/>
      <c r="FDR120" s="364"/>
      <c r="FDS120" s="364"/>
      <c r="FDT120" s="364"/>
      <c r="FDU120" s="364"/>
      <c r="FDV120" s="364"/>
      <c r="FDW120" s="364"/>
      <c r="FDX120" s="364"/>
      <c r="FDY120" s="364"/>
      <c r="FDZ120" s="364"/>
      <c r="FEA120" s="364"/>
      <c r="FEB120" s="364"/>
      <c r="FEC120" s="364"/>
      <c r="FED120" s="364"/>
      <c r="FEE120" s="364"/>
      <c r="FEF120" s="364"/>
      <c r="FEG120" s="364"/>
      <c r="FEH120" s="364"/>
      <c r="FEI120" s="364"/>
      <c r="FEJ120" s="364"/>
      <c r="FEK120" s="364"/>
      <c r="FEL120" s="364"/>
      <c r="FEM120" s="364"/>
      <c r="FEN120" s="364"/>
      <c r="FEO120" s="364"/>
      <c r="FEP120" s="364"/>
      <c r="FEQ120" s="364"/>
      <c r="FER120" s="364"/>
      <c r="FES120" s="364"/>
      <c r="FET120" s="364"/>
      <c r="FEU120" s="364"/>
      <c r="FEV120" s="364"/>
      <c r="FEW120" s="364"/>
      <c r="FEX120" s="364"/>
      <c r="FEY120" s="364"/>
      <c r="FEZ120" s="364"/>
      <c r="FFA120" s="364"/>
      <c r="FFB120" s="364"/>
      <c r="FFC120" s="364"/>
      <c r="FFD120" s="364"/>
      <c r="FFE120" s="364"/>
      <c r="FFF120" s="364"/>
      <c r="FFG120" s="364"/>
      <c r="FFH120" s="364"/>
      <c r="FFI120" s="364"/>
      <c r="FFJ120" s="364"/>
      <c r="FFK120" s="364"/>
      <c r="FFL120" s="364"/>
      <c r="FFM120" s="364"/>
      <c r="FFN120" s="364"/>
      <c r="FFO120" s="364"/>
      <c r="FFP120" s="364"/>
      <c r="FFQ120" s="364"/>
      <c r="FFR120" s="364"/>
      <c r="FFS120" s="364"/>
      <c r="FFT120" s="364"/>
      <c r="FFU120" s="364"/>
      <c r="FFV120" s="364"/>
      <c r="FFW120" s="364"/>
      <c r="FFX120" s="364"/>
      <c r="FFY120" s="364"/>
      <c r="FFZ120" s="364"/>
      <c r="FGA120" s="364"/>
      <c r="FGB120" s="364"/>
      <c r="FGC120" s="364"/>
      <c r="FGD120" s="364"/>
      <c r="FGE120" s="364"/>
      <c r="FGF120" s="364"/>
      <c r="FGG120" s="364"/>
      <c r="FGH120" s="364"/>
      <c r="FGI120" s="364"/>
      <c r="FGJ120" s="364"/>
      <c r="FGK120" s="364"/>
      <c r="FGL120" s="364"/>
      <c r="FGM120" s="364"/>
      <c r="FGN120" s="364"/>
      <c r="FGO120" s="364"/>
      <c r="FGP120" s="364"/>
      <c r="FGQ120" s="364"/>
      <c r="FGR120" s="364"/>
      <c r="FGS120" s="364"/>
      <c r="FGT120" s="364"/>
      <c r="FGU120" s="364"/>
      <c r="FGV120" s="364"/>
      <c r="FGW120" s="364"/>
      <c r="FGX120" s="364"/>
      <c r="FGY120" s="364"/>
      <c r="FGZ120" s="364"/>
      <c r="FHA120" s="364"/>
      <c r="FHB120" s="364"/>
      <c r="FHC120" s="364"/>
      <c r="FHD120" s="364"/>
      <c r="FHE120" s="364"/>
      <c r="FHF120" s="364"/>
      <c r="FHG120" s="364"/>
      <c r="FHH120" s="364"/>
      <c r="FHI120" s="364"/>
      <c r="FHJ120" s="364"/>
      <c r="FHK120" s="364"/>
      <c r="FHL120" s="364"/>
      <c r="FHM120" s="364"/>
      <c r="FHN120" s="364"/>
      <c r="FHO120" s="364"/>
      <c r="FHP120" s="364"/>
      <c r="FHQ120" s="364"/>
      <c r="FHR120" s="364"/>
      <c r="FHS120" s="364"/>
      <c r="FHT120" s="364"/>
      <c r="FHU120" s="364"/>
      <c r="FHV120" s="364"/>
      <c r="FHW120" s="364"/>
      <c r="FHX120" s="364"/>
      <c r="FHY120" s="364"/>
      <c r="FHZ120" s="364"/>
      <c r="FIA120" s="364"/>
      <c r="FIB120" s="364"/>
      <c r="FIC120" s="364"/>
      <c r="FID120" s="364"/>
      <c r="FIE120" s="364"/>
      <c r="FIF120" s="364"/>
      <c r="FIG120" s="364"/>
      <c r="FIH120" s="364"/>
      <c r="FII120" s="364"/>
      <c r="FIJ120" s="364"/>
      <c r="FIK120" s="364"/>
      <c r="FIL120" s="364"/>
      <c r="FIM120" s="364"/>
      <c r="FIN120" s="364"/>
      <c r="FIO120" s="364"/>
      <c r="FIP120" s="364"/>
      <c r="FIQ120" s="364"/>
      <c r="FIR120" s="364"/>
      <c r="FIS120" s="364"/>
      <c r="FIT120" s="364"/>
      <c r="FIU120" s="364"/>
      <c r="FIV120" s="364"/>
      <c r="FIW120" s="364"/>
      <c r="FIX120" s="364"/>
      <c r="FIY120" s="364"/>
      <c r="FIZ120" s="364"/>
      <c r="FJA120" s="364"/>
      <c r="FJB120" s="364"/>
      <c r="FJC120" s="364"/>
      <c r="FJD120" s="364"/>
      <c r="FJE120" s="364"/>
      <c r="FJF120" s="364"/>
      <c r="FJG120" s="364"/>
      <c r="FJH120" s="364"/>
      <c r="FJI120" s="364"/>
      <c r="FJJ120" s="364"/>
      <c r="FJK120" s="364"/>
      <c r="FJL120" s="364"/>
      <c r="FJM120" s="364"/>
      <c r="FJN120" s="364"/>
      <c r="FJO120" s="364"/>
      <c r="FJP120" s="364"/>
      <c r="FJQ120" s="364"/>
      <c r="FJR120" s="364"/>
      <c r="FJS120" s="364"/>
      <c r="FJT120" s="364"/>
      <c r="FJU120" s="364"/>
      <c r="FJV120" s="364"/>
      <c r="FJW120" s="364"/>
      <c r="FJX120" s="364"/>
      <c r="FJY120" s="364"/>
      <c r="FJZ120" s="364"/>
      <c r="FKA120" s="364"/>
      <c r="FKB120" s="364"/>
      <c r="FKC120" s="364"/>
      <c r="FKD120" s="364"/>
      <c r="FKE120" s="364"/>
      <c r="FKF120" s="364"/>
      <c r="FKG120" s="364"/>
      <c r="FKH120" s="364"/>
      <c r="FKI120" s="364"/>
      <c r="FKJ120" s="364"/>
      <c r="FKK120" s="364"/>
      <c r="FKL120" s="364"/>
      <c r="FKM120" s="364"/>
      <c r="FKN120" s="364"/>
      <c r="FKO120" s="364"/>
      <c r="FKP120" s="364"/>
      <c r="FKQ120" s="364"/>
      <c r="FKR120" s="364"/>
      <c r="FKS120" s="364"/>
      <c r="FKT120" s="364"/>
      <c r="FKU120" s="364"/>
      <c r="FKV120" s="364"/>
      <c r="FKW120" s="364"/>
      <c r="FKX120" s="364"/>
      <c r="FKY120" s="364"/>
      <c r="FKZ120" s="364"/>
      <c r="FLA120" s="364"/>
      <c r="FLB120" s="364"/>
      <c r="FLC120" s="364"/>
      <c r="FLD120" s="364"/>
      <c r="FLE120" s="364"/>
      <c r="FLF120" s="364"/>
      <c r="FLG120" s="364"/>
      <c r="FLH120" s="364"/>
      <c r="FLI120" s="364"/>
      <c r="FLJ120" s="364"/>
      <c r="FLK120" s="364"/>
      <c r="FLL120" s="364"/>
      <c r="FLM120" s="364"/>
      <c r="FLN120" s="364"/>
      <c r="FLO120" s="364"/>
      <c r="FLP120" s="364"/>
      <c r="FLQ120" s="364"/>
      <c r="FLR120" s="364"/>
      <c r="FLS120" s="364"/>
      <c r="FLT120" s="364"/>
      <c r="FLU120" s="364"/>
      <c r="FLV120" s="364"/>
      <c r="FLW120" s="364"/>
      <c r="FLX120" s="364"/>
      <c r="FLY120" s="364"/>
      <c r="FLZ120" s="364"/>
      <c r="FMA120" s="364"/>
      <c r="FMB120" s="364"/>
      <c r="FMC120" s="364"/>
      <c r="FMD120" s="364"/>
      <c r="FME120" s="364"/>
      <c r="FMF120" s="364"/>
      <c r="FMG120" s="364"/>
      <c r="FMH120" s="364"/>
      <c r="FMI120" s="364"/>
      <c r="FMJ120" s="364"/>
      <c r="FMK120" s="364"/>
      <c r="FML120" s="364"/>
      <c r="FMM120" s="364"/>
      <c r="FMN120" s="364"/>
      <c r="FMO120" s="364"/>
      <c r="FMP120" s="364"/>
      <c r="FMQ120" s="364"/>
      <c r="FMR120" s="364"/>
      <c r="FMS120" s="364"/>
      <c r="FMT120" s="364"/>
      <c r="FMU120" s="364"/>
      <c r="FMV120" s="364"/>
      <c r="FMW120" s="364"/>
      <c r="FMX120" s="364"/>
      <c r="FMY120" s="364"/>
      <c r="FMZ120" s="364"/>
      <c r="FNA120" s="364"/>
      <c r="FNB120" s="364"/>
      <c r="FNC120" s="364"/>
      <c r="FND120" s="364"/>
      <c r="FNE120" s="364"/>
      <c r="FNF120" s="364"/>
      <c r="FNG120" s="364"/>
      <c r="FNH120" s="364"/>
      <c r="FNI120" s="364"/>
      <c r="FNJ120" s="364"/>
      <c r="FNK120" s="364"/>
      <c r="FNL120" s="364"/>
      <c r="FNM120" s="364"/>
      <c r="FNN120" s="364"/>
      <c r="FNO120" s="364"/>
      <c r="FNP120" s="364"/>
      <c r="FNQ120" s="364"/>
      <c r="FNR120" s="364"/>
      <c r="FNS120" s="364"/>
      <c r="FNT120" s="364"/>
      <c r="FNU120" s="364"/>
      <c r="FNV120" s="364"/>
      <c r="FNW120" s="364"/>
      <c r="FNX120" s="364"/>
      <c r="FNY120" s="364"/>
      <c r="FNZ120" s="364"/>
      <c r="FOA120" s="364"/>
      <c r="FOB120" s="364"/>
      <c r="FOC120" s="364"/>
      <c r="FOD120" s="364"/>
      <c r="FOE120" s="364"/>
      <c r="FOF120" s="364"/>
      <c r="FOG120" s="364"/>
      <c r="FOH120" s="364"/>
      <c r="FOI120" s="364"/>
      <c r="FOJ120" s="364"/>
      <c r="FOK120" s="364"/>
      <c r="FOL120" s="364"/>
      <c r="FOM120" s="364"/>
      <c r="FON120" s="364"/>
      <c r="FOO120" s="364"/>
      <c r="FOP120" s="364"/>
      <c r="FOQ120" s="364"/>
      <c r="FOR120" s="364"/>
      <c r="FOS120" s="364"/>
      <c r="FOT120" s="364"/>
      <c r="FOU120" s="364"/>
      <c r="FOV120" s="364"/>
      <c r="FOW120" s="364"/>
      <c r="FOX120" s="364"/>
      <c r="FOY120" s="364"/>
      <c r="FOZ120" s="364"/>
      <c r="FPA120" s="364"/>
      <c r="FPB120" s="364"/>
      <c r="FPC120" s="364"/>
      <c r="FPD120" s="364"/>
      <c r="FPE120" s="364"/>
      <c r="FPF120" s="364"/>
      <c r="FPG120" s="364"/>
      <c r="FPH120" s="364"/>
      <c r="FPI120" s="364"/>
      <c r="FPJ120" s="364"/>
      <c r="FPK120" s="364"/>
      <c r="FPL120" s="364"/>
      <c r="FPM120" s="364"/>
      <c r="FPN120" s="364"/>
      <c r="FPO120" s="364"/>
      <c r="FPP120" s="364"/>
      <c r="FPQ120" s="364"/>
      <c r="FPR120" s="364"/>
      <c r="FPS120" s="364"/>
      <c r="FPT120" s="364"/>
      <c r="FPU120" s="364"/>
      <c r="FPV120" s="364"/>
      <c r="FPW120" s="364"/>
      <c r="FPX120" s="364"/>
      <c r="FPY120" s="364"/>
      <c r="FPZ120" s="364"/>
      <c r="FQA120" s="364"/>
      <c r="FQB120" s="364"/>
      <c r="FQC120" s="364"/>
      <c r="FQD120" s="364"/>
      <c r="FQE120" s="364"/>
      <c r="FQF120" s="364"/>
      <c r="FQG120" s="364"/>
      <c r="FQH120" s="364"/>
      <c r="FQI120" s="364"/>
      <c r="FQJ120" s="364"/>
      <c r="FQK120" s="364"/>
      <c r="FQL120" s="364"/>
      <c r="FQM120" s="364"/>
      <c r="FQN120" s="364"/>
      <c r="FQO120" s="364"/>
      <c r="FQP120" s="364"/>
      <c r="FQQ120" s="364"/>
      <c r="FQR120" s="364"/>
      <c r="FQS120" s="364"/>
      <c r="FQT120" s="364"/>
      <c r="FQU120" s="364"/>
      <c r="FQV120" s="364"/>
      <c r="FQW120" s="364"/>
      <c r="FQX120" s="364"/>
      <c r="FQY120" s="364"/>
      <c r="FQZ120" s="364"/>
      <c r="FRA120" s="364"/>
      <c r="FRB120" s="364"/>
      <c r="FRC120" s="364"/>
      <c r="FRD120" s="364"/>
      <c r="FRE120" s="364"/>
      <c r="FRF120" s="364"/>
      <c r="FRG120" s="364"/>
      <c r="FRH120" s="364"/>
      <c r="FRI120" s="364"/>
      <c r="FRJ120" s="364"/>
      <c r="FRK120" s="364"/>
      <c r="FRL120" s="364"/>
      <c r="FRM120" s="364"/>
      <c r="FRN120" s="364"/>
      <c r="FRO120" s="364"/>
      <c r="FRP120" s="364"/>
      <c r="FRQ120" s="364"/>
      <c r="FRR120" s="364"/>
      <c r="FRS120" s="364"/>
      <c r="FRT120" s="364"/>
      <c r="FRU120" s="364"/>
      <c r="FRV120" s="364"/>
      <c r="FRW120" s="364"/>
      <c r="FRX120" s="364"/>
      <c r="FRY120" s="364"/>
      <c r="FRZ120" s="364"/>
      <c r="FSA120" s="364"/>
      <c r="FSB120" s="364"/>
      <c r="FSC120" s="364"/>
      <c r="FSD120" s="364"/>
      <c r="FSE120" s="364"/>
      <c r="FSF120" s="364"/>
      <c r="FSG120" s="364"/>
      <c r="FSH120" s="364"/>
      <c r="FSI120" s="364"/>
      <c r="FSJ120" s="364"/>
      <c r="FSK120" s="364"/>
      <c r="FSL120" s="364"/>
      <c r="FSM120" s="364"/>
      <c r="FSN120" s="364"/>
      <c r="FSO120" s="364"/>
      <c r="FSP120" s="364"/>
      <c r="FSQ120" s="364"/>
      <c r="FSR120" s="364"/>
      <c r="FSS120" s="364"/>
      <c r="FST120" s="364"/>
      <c r="FSU120" s="364"/>
      <c r="FSV120" s="364"/>
      <c r="FSW120" s="364"/>
      <c r="FSX120" s="364"/>
      <c r="FSY120" s="364"/>
      <c r="FSZ120" s="364"/>
      <c r="FTA120" s="364"/>
      <c r="FTB120" s="364"/>
      <c r="FTC120" s="364"/>
      <c r="FTD120" s="364"/>
      <c r="FTE120" s="364"/>
      <c r="FTF120" s="364"/>
      <c r="FTG120" s="364"/>
      <c r="FTH120" s="364"/>
      <c r="FTI120" s="364"/>
      <c r="FTJ120" s="364"/>
      <c r="FTK120" s="364"/>
      <c r="FTL120" s="364"/>
      <c r="FTM120" s="364"/>
      <c r="FTN120" s="364"/>
      <c r="FTO120" s="364"/>
      <c r="FTP120" s="364"/>
      <c r="FTQ120" s="364"/>
      <c r="FTR120" s="364"/>
      <c r="FTS120" s="364"/>
      <c r="FTT120" s="364"/>
      <c r="FTU120" s="364"/>
      <c r="FTV120" s="364"/>
      <c r="FTW120" s="364"/>
      <c r="FTX120" s="364"/>
      <c r="FTY120" s="364"/>
      <c r="FTZ120" s="364"/>
      <c r="FUA120" s="364"/>
      <c r="FUB120" s="364"/>
      <c r="FUC120" s="364"/>
      <c r="FUD120" s="364"/>
      <c r="FUE120" s="364"/>
      <c r="FUF120" s="364"/>
      <c r="FUG120" s="364"/>
      <c r="FUH120" s="364"/>
      <c r="FUI120" s="364"/>
      <c r="FUJ120" s="364"/>
      <c r="FUK120" s="364"/>
      <c r="FUL120" s="364"/>
      <c r="FUM120" s="364"/>
      <c r="FUN120" s="364"/>
      <c r="FUO120" s="364"/>
      <c r="FUP120" s="364"/>
      <c r="FUQ120" s="364"/>
      <c r="FUR120" s="364"/>
      <c r="FUS120" s="364"/>
      <c r="FUT120" s="364"/>
      <c r="FUU120" s="364"/>
      <c r="FUV120" s="364"/>
      <c r="FUW120" s="364"/>
      <c r="FUX120" s="364"/>
      <c r="FUY120" s="364"/>
      <c r="FUZ120" s="364"/>
      <c r="FVA120" s="364"/>
      <c r="FVB120" s="364"/>
      <c r="FVC120" s="364"/>
      <c r="FVD120" s="364"/>
      <c r="FVE120" s="364"/>
      <c r="FVF120" s="364"/>
      <c r="FVG120" s="364"/>
      <c r="FVH120" s="364"/>
      <c r="FVI120" s="364"/>
      <c r="FVJ120" s="364"/>
      <c r="FVK120" s="364"/>
      <c r="FVL120" s="364"/>
      <c r="FVM120" s="364"/>
      <c r="FVN120" s="364"/>
      <c r="FVO120" s="364"/>
      <c r="FVP120" s="364"/>
      <c r="FVQ120" s="364"/>
      <c r="FVR120" s="364"/>
      <c r="FVS120" s="364"/>
      <c r="FVT120" s="364"/>
      <c r="FVU120" s="364"/>
      <c r="FVV120" s="364"/>
      <c r="FVW120" s="364"/>
      <c r="FVX120" s="364"/>
      <c r="FVY120" s="364"/>
      <c r="FVZ120" s="364"/>
      <c r="FWA120" s="364"/>
      <c r="FWB120" s="364"/>
      <c r="FWC120" s="364"/>
      <c r="FWD120" s="364"/>
      <c r="FWE120" s="364"/>
      <c r="FWF120" s="364"/>
      <c r="FWG120" s="364"/>
      <c r="FWH120" s="364"/>
      <c r="FWI120" s="364"/>
      <c r="FWJ120" s="364"/>
      <c r="FWK120" s="364"/>
      <c r="FWL120" s="364"/>
      <c r="FWM120" s="364"/>
      <c r="FWN120" s="364"/>
      <c r="FWO120" s="364"/>
      <c r="FWP120" s="364"/>
      <c r="FWQ120" s="364"/>
      <c r="FWR120" s="364"/>
      <c r="FWS120" s="364"/>
      <c r="FWT120" s="364"/>
      <c r="FWU120" s="364"/>
      <c r="FWV120" s="364"/>
      <c r="FWW120" s="364"/>
      <c r="FWX120" s="364"/>
      <c r="FWY120" s="364"/>
      <c r="FWZ120" s="364"/>
      <c r="FXA120" s="364"/>
      <c r="FXB120" s="364"/>
      <c r="FXC120" s="364"/>
      <c r="FXD120" s="364"/>
      <c r="FXE120" s="364"/>
      <c r="FXF120" s="364"/>
      <c r="FXG120" s="364"/>
      <c r="FXH120" s="364"/>
      <c r="FXI120" s="364"/>
      <c r="FXJ120" s="364"/>
      <c r="FXK120" s="364"/>
      <c r="FXL120" s="364"/>
      <c r="FXM120" s="364"/>
      <c r="FXN120" s="364"/>
      <c r="FXO120" s="364"/>
      <c r="FXP120" s="364"/>
      <c r="FXQ120" s="364"/>
      <c r="FXR120" s="364"/>
      <c r="FXS120" s="364"/>
      <c r="FXT120" s="364"/>
      <c r="FXU120" s="364"/>
      <c r="FXV120" s="364"/>
      <c r="FXW120" s="364"/>
      <c r="FXX120" s="364"/>
      <c r="FXY120" s="364"/>
      <c r="FXZ120" s="364"/>
      <c r="FYA120" s="364"/>
      <c r="FYB120" s="364"/>
      <c r="FYC120" s="364"/>
      <c r="FYD120" s="364"/>
      <c r="FYE120" s="364"/>
      <c r="FYF120" s="364"/>
      <c r="FYG120" s="364"/>
      <c r="FYH120" s="364"/>
      <c r="FYI120" s="364"/>
      <c r="FYJ120" s="364"/>
      <c r="FYK120" s="364"/>
      <c r="FYL120" s="364"/>
      <c r="FYM120" s="364"/>
      <c r="FYN120" s="364"/>
      <c r="FYO120" s="364"/>
      <c r="FYP120" s="364"/>
      <c r="FYQ120" s="364"/>
      <c r="FYR120" s="364"/>
      <c r="FYS120" s="364"/>
      <c r="FYT120" s="364"/>
      <c r="FYU120" s="364"/>
      <c r="FYV120" s="364"/>
      <c r="FYW120" s="364"/>
      <c r="FYX120" s="364"/>
      <c r="FYY120" s="364"/>
      <c r="FYZ120" s="364"/>
      <c r="FZA120" s="364"/>
      <c r="FZB120" s="364"/>
      <c r="FZC120" s="364"/>
      <c r="FZD120" s="364"/>
      <c r="FZE120" s="364"/>
      <c r="FZF120" s="364"/>
      <c r="FZG120" s="364"/>
      <c r="FZH120" s="364"/>
      <c r="FZI120" s="364"/>
      <c r="FZJ120" s="364"/>
      <c r="FZK120" s="364"/>
      <c r="FZL120" s="364"/>
      <c r="FZM120" s="364"/>
      <c r="FZN120" s="364"/>
      <c r="FZO120" s="364"/>
      <c r="FZP120" s="364"/>
      <c r="FZQ120" s="364"/>
      <c r="FZR120" s="364"/>
      <c r="FZS120" s="364"/>
      <c r="FZT120" s="364"/>
      <c r="FZU120" s="364"/>
      <c r="FZV120" s="364"/>
      <c r="FZW120" s="364"/>
      <c r="FZX120" s="364"/>
      <c r="FZY120" s="364"/>
      <c r="FZZ120" s="364"/>
      <c r="GAA120" s="364"/>
      <c r="GAB120" s="364"/>
      <c r="GAC120" s="364"/>
      <c r="GAD120" s="364"/>
      <c r="GAE120" s="364"/>
      <c r="GAF120" s="364"/>
      <c r="GAG120" s="364"/>
      <c r="GAH120" s="364"/>
      <c r="GAI120" s="364"/>
      <c r="GAJ120" s="364"/>
      <c r="GAK120" s="364"/>
      <c r="GAL120" s="364"/>
      <c r="GAM120" s="364"/>
      <c r="GAN120" s="364"/>
      <c r="GAO120" s="364"/>
      <c r="GAP120" s="364"/>
      <c r="GAQ120" s="364"/>
      <c r="GAR120" s="364"/>
      <c r="GAS120" s="364"/>
      <c r="GAT120" s="364"/>
      <c r="GAU120" s="364"/>
      <c r="GAV120" s="364"/>
      <c r="GAW120" s="364"/>
      <c r="GAX120" s="364"/>
      <c r="GAY120" s="364"/>
      <c r="GAZ120" s="364"/>
      <c r="GBA120" s="364"/>
      <c r="GBB120" s="364"/>
      <c r="GBC120" s="364"/>
      <c r="GBD120" s="364"/>
      <c r="GBE120" s="364"/>
      <c r="GBF120" s="364"/>
      <c r="GBG120" s="364"/>
      <c r="GBH120" s="364"/>
      <c r="GBI120" s="364"/>
      <c r="GBJ120" s="364"/>
      <c r="GBK120" s="364"/>
      <c r="GBL120" s="364"/>
      <c r="GBM120" s="364"/>
      <c r="GBN120" s="364"/>
      <c r="GBO120" s="364"/>
      <c r="GBP120" s="364"/>
      <c r="GBQ120" s="364"/>
      <c r="GBR120" s="364"/>
      <c r="GBS120" s="364"/>
      <c r="GBT120" s="364"/>
      <c r="GBU120" s="364"/>
      <c r="GBV120" s="364"/>
      <c r="GBW120" s="364"/>
      <c r="GBX120" s="364"/>
      <c r="GBY120" s="364"/>
      <c r="GBZ120" s="364"/>
      <c r="GCA120" s="364"/>
      <c r="GCB120" s="364"/>
      <c r="GCC120" s="364"/>
      <c r="GCD120" s="364"/>
      <c r="GCE120" s="364"/>
      <c r="GCF120" s="364"/>
      <c r="GCG120" s="364"/>
      <c r="GCH120" s="364"/>
      <c r="GCI120" s="364"/>
      <c r="GCJ120" s="364"/>
      <c r="GCK120" s="364"/>
      <c r="GCL120" s="364"/>
      <c r="GCM120" s="364"/>
      <c r="GCN120" s="364"/>
      <c r="GCO120" s="364"/>
      <c r="GCP120" s="364"/>
      <c r="GCQ120" s="364"/>
      <c r="GCR120" s="364"/>
      <c r="GCS120" s="364"/>
      <c r="GCT120" s="364"/>
      <c r="GCU120" s="364"/>
      <c r="GCV120" s="364"/>
      <c r="GCW120" s="364"/>
      <c r="GCX120" s="364"/>
      <c r="GCY120" s="364"/>
      <c r="GCZ120" s="364"/>
      <c r="GDA120" s="364"/>
      <c r="GDB120" s="364"/>
      <c r="GDC120" s="364"/>
      <c r="GDD120" s="364"/>
      <c r="GDE120" s="364"/>
      <c r="GDF120" s="364"/>
      <c r="GDG120" s="364"/>
      <c r="GDH120" s="364"/>
      <c r="GDI120" s="364"/>
      <c r="GDJ120" s="364"/>
      <c r="GDK120" s="364"/>
      <c r="GDL120" s="364"/>
      <c r="GDM120" s="364"/>
      <c r="GDN120" s="364"/>
      <c r="GDO120" s="364"/>
      <c r="GDP120" s="364"/>
      <c r="GDQ120" s="364"/>
      <c r="GDR120" s="364"/>
      <c r="GDS120" s="364"/>
      <c r="GDT120" s="364"/>
      <c r="GDU120" s="364"/>
      <c r="GDV120" s="364"/>
      <c r="GDW120" s="364"/>
      <c r="GDX120" s="364"/>
      <c r="GDY120" s="364"/>
      <c r="GDZ120" s="364"/>
      <c r="GEA120" s="364"/>
      <c r="GEB120" s="364"/>
      <c r="GEC120" s="364"/>
      <c r="GED120" s="364"/>
      <c r="GEE120" s="364"/>
      <c r="GEF120" s="364"/>
      <c r="GEG120" s="364"/>
      <c r="GEH120" s="364"/>
      <c r="GEI120" s="364"/>
      <c r="GEJ120" s="364"/>
      <c r="GEK120" s="364"/>
      <c r="GEL120" s="364"/>
      <c r="GEM120" s="364"/>
      <c r="GEN120" s="364"/>
      <c r="GEO120" s="364"/>
      <c r="GEP120" s="364"/>
      <c r="GEQ120" s="364"/>
      <c r="GER120" s="364"/>
      <c r="GES120" s="364"/>
      <c r="GET120" s="364"/>
      <c r="GEU120" s="364"/>
      <c r="GEV120" s="364"/>
      <c r="GEW120" s="364"/>
      <c r="GEX120" s="364"/>
      <c r="GEY120" s="364"/>
      <c r="GEZ120" s="364"/>
      <c r="GFA120" s="364"/>
      <c r="GFB120" s="364"/>
      <c r="GFC120" s="364"/>
      <c r="GFD120" s="364"/>
      <c r="GFE120" s="364"/>
      <c r="GFF120" s="364"/>
      <c r="GFG120" s="364"/>
      <c r="GFH120" s="364"/>
      <c r="GFI120" s="364"/>
      <c r="GFJ120" s="364"/>
      <c r="GFK120" s="364"/>
      <c r="GFL120" s="364"/>
      <c r="GFM120" s="364"/>
      <c r="GFN120" s="364"/>
      <c r="GFO120" s="364"/>
      <c r="GFP120" s="364"/>
      <c r="GFQ120" s="364"/>
      <c r="GFR120" s="364"/>
      <c r="GFS120" s="364"/>
      <c r="GFT120" s="364"/>
      <c r="GFU120" s="364"/>
      <c r="GFV120" s="364"/>
      <c r="GFW120" s="364"/>
      <c r="GFX120" s="364"/>
      <c r="GFY120" s="364"/>
      <c r="GFZ120" s="364"/>
      <c r="GGA120" s="364"/>
      <c r="GGB120" s="364"/>
      <c r="GGC120" s="364"/>
      <c r="GGD120" s="364"/>
      <c r="GGE120" s="364"/>
      <c r="GGF120" s="364"/>
      <c r="GGG120" s="364"/>
      <c r="GGH120" s="364"/>
      <c r="GGI120" s="364"/>
      <c r="GGJ120" s="364"/>
      <c r="GGK120" s="364"/>
      <c r="GGL120" s="364"/>
      <c r="GGM120" s="364"/>
      <c r="GGN120" s="364"/>
      <c r="GGO120" s="364"/>
      <c r="GGP120" s="364"/>
      <c r="GGQ120" s="364"/>
      <c r="GGR120" s="364"/>
      <c r="GGS120" s="364"/>
      <c r="GGT120" s="364"/>
      <c r="GGU120" s="364"/>
      <c r="GGV120" s="364"/>
      <c r="GGW120" s="364"/>
      <c r="GGX120" s="364"/>
      <c r="GGY120" s="364"/>
      <c r="GGZ120" s="364"/>
      <c r="GHA120" s="364"/>
      <c r="GHB120" s="364"/>
      <c r="GHC120" s="364"/>
      <c r="GHD120" s="364"/>
      <c r="GHE120" s="364"/>
      <c r="GHF120" s="364"/>
      <c r="GHG120" s="364"/>
      <c r="GHH120" s="364"/>
      <c r="GHI120" s="364"/>
      <c r="GHJ120" s="364"/>
      <c r="GHK120" s="364"/>
      <c r="GHL120" s="364"/>
      <c r="GHM120" s="364"/>
      <c r="GHN120" s="364"/>
      <c r="GHO120" s="364"/>
      <c r="GHP120" s="364"/>
      <c r="GHQ120" s="364"/>
      <c r="GHR120" s="364"/>
      <c r="GHS120" s="364"/>
      <c r="GHT120" s="364"/>
      <c r="GHU120" s="364"/>
      <c r="GHV120" s="364"/>
      <c r="GHW120" s="364"/>
      <c r="GHX120" s="364"/>
      <c r="GHY120" s="364"/>
      <c r="GHZ120" s="364"/>
      <c r="GIA120" s="364"/>
      <c r="GIB120" s="364"/>
      <c r="GIC120" s="364"/>
      <c r="GID120" s="364"/>
      <c r="GIE120" s="364"/>
      <c r="GIF120" s="364"/>
      <c r="GIG120" s="364"/>
      <c r="GIH120" s="364"/>
      <c r="GII120" s="364"/>
      <c r="GIJ120" s="364"/>
      <c r="GIK120" s="364"/>
      <c r="GIL120" s="364"/>
      <c r="GIM120" s="364"/>
      <c r="GIN120" s="364"/>
      <c r="GIO120" s="364"/>
      <c r="GIP120" s="364"/>
      <c r="GIQ120" s="364"/>
      <c r="GIR120" s="364"/>
      <c r="GIS120" s="364"/>
      <c r="GIT120" s="364"/>
      <c r="GIU120" s="364"/>
      <c r="GIV120" s="364"/>
      <c r="GIW120" s="364"/>
      <c r="GIX120" s="364"/>
      <c r="GIY120" s="364"/>
      <c r="GIZ120" s="364"/>
      <c r="GJA120" s="364"/>
      <c r="GJB120" s="364"/>
      <c r="GJC120" s="364"/>
      <c r="GJD120" s="364"/>
      <c r="GJE120" s="364"/>
      <c r="GJF120" s="364"/>
      <c r="GJG120" s="364"/>
      <c r="GJH120" s="364"/>
      <c r="GJI120" s="364"/>
      <c r="GJJ120" s="364"/>
      <c r="GJK120" s="364"/>
      <c r="GJL120" s="364"/>
      <c r="GJM120" s="364"/>
      <c r="GJN120" s="364"/>
      <c r="GJO120" s="364"/>
      <c r="GJP120" s="364"/>
      <c r="GJQ120" s="364"/>
      <c r="GJR120" s="364"/>
      <c r="GJS120" s="364"/>
      <c r="GJT120" s="364"/>
      <c r="GJU120" s="364"/>
      <c r="GJV120" s="364"/>
      <c r="GJW120" s="364"/>
      <c r="GJX120" s="364"/>
      <c r="GJY120" s="364"/>
      <c r="GJZ120" s="364"/>
      <c r="GKA120" s="364"/>
      <c r="GKB120" s="364"/>
      <c r="GKC120" s="364"/>
      <c r="GKD120" s="364"/>
      <c r="GKE120" s="364"/>
      <c r="GKF120" s="364"/>
      <c r="GKG120" s="364"/>
      <c r="GKH120" s="364"/>
      <c r="GKI120" s="364"/>
      <c r="GKJ120" s="364"/>
      <c r="GKK120" s="364"/>
      <c r="GKL120" s="364"/>
      <c r="GKM120" s="364"/>
      <c r="GKN120" s="364"/>
      <c r="GKO120" s="364"/>
      <c r="GKP120" s="364"/>
      <c r="GKQ120" s="364"/>
      <c r="GKR120" s="364"/>
      <c r="GKS120" s="364"/>
      <c r="GKT120" s="364"/>
      <c r="GKU120" s="364"/>
      <c r="GKV120" s="364"/>
      <c r="GKW120" s="364"/>
      <c r="GKX120" s="364"/>
      <c r="GKY120" s="364"/>
      <c r="GKZ120" s="364"/>
      <c r="GLA120" s="364"/>
      <c r="GLB120" s="364"/>
      <c r="GLC120" s="364"/>
      <c r="GLD120" s="364"/>
      <c r="GLE120" s="364"/>
      <c r="GLF120" s="364"/>
      <c r="GLG120" s="364"/>
      <c r="GLH120" s="364"/>
      <c r="GLI120" s="364"/>
      <c r="GLJ120" s="364"/>
      <c r="GLK120" s="364"/>
      <c r="GLL120" s="364"/>
      <c r="GLM120" s="364"/>
      <c r="GLN120" s="364"/>
      <c r="GLO120" s="364"/>
      <c r="GLP120" s="364"/>
      <c r="GLQ120" s="364"/>
      <c r="GLR120" s="364"/>
      <c r="GLS120" s="364"/>
      <c r="GLT120" s="364"/>
      <c r="GLU120" s="364"/>
      <c r="GLV120" s="364"/>
      <c r="GLW120" s="364"/>
      <c r="GLX120" s="364"/>
      <c r="GLY120" s="364"/>
      <c r="GLZ120" s="364"/>
      <c r="GMA120" s="364"/>
      <c r="GMB120" s="364"/>
      <c r="GMC120" s="364"/>
      <c r="GMD120" s="364"/>
      <c r="GME120" s="364"/>
      <c r="GMF120" s="364"/>
      <c r="GMG120" s="364"/>
      <c r="GMH120" s="364"/>
      <c r="GMI120" s="364"/>
      <c r="GMJ120" s="364"/>
      <c r="GMK120" s="364"/>
      <c r="GML120" s="364"/>
      <c r="GMM120" s="364"/>
      <c r="GMN120" s="364"/>
      <c r="GMO120" s="364"/>
      <c r="GMP120" s="364"/>
      <c r="GMQ120" s="364"/>
      <c r="GMR120" s="364"/>
      <c r="GMS120" s="364"/>
      <c r="GMT120" s="364"/>
      <c r="GMU120" s="364"/>
      <c r="GMV120" s="364"/>
      <c r="GMW120" s="364"/>
      <c r="GMX120" s="364"/>
      <c r="GMY120" s="364"/>
      <c r="GMZ120" s="364"/>
      <c r="GNA120" s="364"/>
      <c r="GNB120" s="364"/>
      <c r="GNC120" s="364"/>
      <c r="GND120" s="364"/>
      <c r="GNE120" s="364"/>
      <c r="GNF120" s="364"/>
      <c r="GNG120" s="364"/>
      <c r="GNH120" s="364"/>
      <c r="GNI120" s="364"/>
      <c r="GNJ120" s="364"/>
      <c r="GNK120" s="364"/>
      <c r="GNL120" s="364"/>
      <c r="GNM120" s="364"/>
      <c r="GNN120" s="364"/>
      <c r="GNO120" s="364"/>
      <c r="GNP120" s="364"/>
      <c r="GNQ120" s="364"/>
      <c r="GNR120" s="364"/>
      <c r="GNS120" s="364"/>
      <c r="GNT120" s="364"/>
      <c r="GNU120" s="364"/>
      <c r="GNV120" s="364"/>
      <c r="GNW120" s="364"/>
      <c r="GNX120" s="364"/>
      <c r="GNY120" s="364"/>
      <c r="GNZ120" s="364"/>
      <c r="GOA120" s="364"/>
      <c r="GOB120" s="364"/>
      <c r="GOC120" s="364"/>
      <c r="GOD120" s="364"/>
      <c r="GOE120" s="364"/>
      <c r="GOF120" s="364"/>
      <c r="GOG120" s="364"/>
      <c r="GOH120" s="364"/>
      <c r="GOI120" s="364"/>
      <c r="GOJ120" s="364"/>
      <c r="GOK120" s="364"/>
      <c r="GOL120" s="364"/>
      <c r="GOM120" s="364"/>
      <c r="GON120" s="364"/>
      <c r="GOO120" s="364"/>
      <c r="GOP120" s="364"/>
      <c r="GOQ120" s="364"/>
      <c r="GOR120" s="364"/>
      <c r="GOS120" s="364"/>
      <c r="GOT120" s="364"/>
      <c r="GOU120" s="364"/>
      <c r="GOV120" s="364"/>
      <c r="GOW120" s="364"/>
      <c r="GOX120" s="364"/>
      <c r="GOY120" s="364"/>
      <c r="GOZ120" s="364"/>
      <c r="GPA120" s="364"/>
      <c r="GPB120" s="364"/>
      <c r="GPC120" s="364"/>
      <c r="GPD120" s="364"/>
      <c r="GPE120" s="364"/>
      <c r="GPF120" s="364"/>
      <c r="GPG120" s="364"/>
      <c r="GPH120" s="364"/>
      <c r="GPI120" s="364"/>
      <c r="GPJ120" s="364"/>
      <c r="GPK120" s="364"/>
      <c r="GPL120" s="364"/>
      <c r="GPM120" s="364"/>
      <c r="GPN120" s="364"/>
      <c r="GPO120" s="364"/>
      <c r="GPP120" s="364"/>
      <c r="GPQ120" s="364"/>
      <c r="GPR120" s="364"/>
      <c r="GPS120" s="364"/>
      <c r="GPT120" s="364"/>
      <c r="GPU120" s="364"/>
      <c r="GPV120" s="364"/>
      <c r="GPW120" s="364"/>
      <c r="GPX120" s="364"/>
      <c r="GPY120" s="364"/>
      <c r="GPZ120" s="364"/>
      <c r="GQA120" s="364"/>
      <c r="GQB120" s="364"/>
      <c r="GQC120" s="364"/>
      <c r="GQD120" s="364"/>
      <c r="GQE120" s="364"/>
      <c r="GQF120" s="364"/>
      <c r="GQG120" s="364"/>
      <c r="GQH120" s="364"/>
      <c r="GQI120" s="364"/>
      <c r="GQJ120" s="364"/>
      <c r="GQK120" s="364"/>
      <c r="GQL120" s="364"/>
      <c r="GQM120" s="364"/>
      <c r="GQN120" s="364"/>
      <c r="GQO120" s="364"/>
      <c r="GQP120" s="364"/>
      <c r="GQQ120" s="364"/>
      <c r="GQR120" s="364"/>
      <c r="GQS120" s="364"/>
      <c r="GQT120" s="364"/>
      <c r="GQU120" s="364"/>
      <c r="GQV120" s="364"/>
      <c r="GQW120" s="364"/>
      <c r="GQX120" s="364"/>
      <c r="GQY120" s="364"/>
      <c r="GQZ120" s="364"/>
      <c r="GRA120" s="364"/>
      <c r="GRB120" s="364"/>
      <c r="GRC120" s="364"/>
      <c r="GRD120" s="364"/>
      <c r="GRE120" s="364"/>
      <c r="GRF120" s="364"/>
      <c r="GRG120" s="364"/>
      <c r="GRH120" s="364"/>
      <c r="GRI120" s="364"/>
      <c r="GRJ120" s="364"/>
      <c r="GRK120" s="364"/>
      <c r="GRL120" s="364"/>
      <c r="GRM120" s="364"/>
      <c r="GRN120" s="364"/>
      <c r="GRO120" s="364"/>
      <c r="GRP120" s="364"/>
      <c r="GRQ120" s="364"/>
      <c r="GRR120" s="364"/>
      <c r="GRS120" s="364"/>
      <c r="GRT120" s="364"/>
      <c r="GRU120" s="364"/>
      <c r="GRV120" s="364"/>
      <c r="GRW120" s="364"/>
      <c r="GRX120" s="364"/>
      <c r="GRY120" s="364"/>
      <c r="GRZ120" s="364"/>
      <c r="GSA120" s="364"/>
      <c r="GSB120" s="364"/>
      <c r="GSC120" s="364"/>
      <c r="GSD120" s="364"/>
      <c r="GSE120" s="364"/>
      <c r="GSF120" s="364"/>
      <c r="GSG120" s="364"/>
      <c r="GSH120" s="364"/>
      <c r="GSI120" s="364"/>
      <c r="GSJ120" s="364"/>
      <c r="GSK120" s="364"/>
      <c r="GSL120" s="364"/>
      <c r="GSM120" s="364"/>
      <c r="GSN120" s="364"/>
      <c r="GSO120" s="364"/>
      <c r="GSP120" s="364"/>
      <c r="GSQ120" s="364"/>
      <c r="GSR120" s="364"/>
      <c r="GSS120" s="364"/>
      <c r="GST120" s="364"/>
      <c r="GSU120" s="364"/>
      <c r="GSV120" s="364"/>
      <c r="GSW120" s="364"/>
      <c r="GSX120" s="364"/>
      <c r="GSY120" s="364"/>
      <c r="GSZ120" s="364"/>
      <c r="GTA120" s="364"/>
      <c r="GTB120" s="364"/>
      <c r="GTC120" s="364"/>
      <c r="GTD120" s="364"/>
      <c r="GTE120" s="364"/>
      <c r="GTF120" s="364"/>
      <c r="GTG120" s="364"/>
      <c r="GTH120" s="364"/>
      <c r="GTI120" s="364"/>
      <c r="GTJ120" s="364"/>
      <c r="GTK120" s="364"/>
      <c r="GTL120" s="364"/>
      <c r="GTM120" s="364"/>
      <c r="GTN120" s="364"/>
      <c r="GTO120" s="364"/>
      <c r="GTP120" s="364"/>
      <c r="GTQ120" s="364"/>
      <c r="GTR120" s="364"/>
      <c r="GTS120" s="364"/>
      <c r="GTT120" s="364"/>
      <c r="GTU120" s="364"/>
      <c r="GTV120" s="364"/>
      <c r="GTW120" s="364"/>
      <c r="GTX120" s="364"/>
      <c r="GTY120" s="364"/>
      <c r="GTZ120" s="364"/>
      <c r="GUA120" s="364"/>
      <c r="GUB120" s="364"/>
      <c r="GUC120" s="364"/>
      <c r="GUD120" s="364"/>
      <c r="GUE120" s="364"/>
      <c r="GUF120" s="364"/>
      <c r="GUG120" s="364"/>
      <c r="GUH120" s="364"/>
      <c r="GUI120" s="364"/>
      <c r="GUJ120" s="364"/>
      <c r="GUK120" s="364"/>
      <c r="GUL120" s="364"/>
      <c r="GUM120" s="364"/>
      <c r="GUN120" s="364"/>
      <c r="GUO120" s="364"/>
      <c r="GUP120" s="364"/>
      <c r="GUQ120" s="364"/>
      <c r="GUR120" s="364"/>
      <c r="GUS120" s="364"/>
      <c r="GUT120" s="364"/>
      <c r="GUU120" s="364"/>
      <c r="GUV120" s="364"/>
      <c r="GUW120" s="364"/>
      <c r="GUX120" s="364"/>
      <c r="GUY120" s="364"/>
      <c r="GUZ120" s="364"/>
      <c r="GVA120" s="364"/>
      <c r="GVB120" s="364"/>
      <c r="GVC120" s="364"/>
      <c r="GVD120" s="364"/>
      <c r="GVE120" s="364"/>
      <c r="GVF120" s="364"/>
      <c r="GVG120" s="364"/>
      <c r="GVH120" s="364"/>
      <c r="GVI120" s="364"/>
      <c r="GVJ120" s="364"/>
      <c r="GVK120" s="364"/>
      <c r="GVL120" s="364"/>
      <c r="GVM120" s="364"/>
      <c r="GVN120" s="364"/>
      <c r="GVO120" s="364"/>
      <c r="GVP120" s="364"/>
      <c r="GVQ120" s="364"/>
      <c r="GVR120" s="364"/>
      <c r="GVS120" s="364"/>
      <c r="GVT120" s="364"/>
      <c r="GVU120" s="364"/>
      <c r="GVV120" s="364"/>
      <c r="GVW120" s="364"/>
      <c r="GVX120" s="364"/>
      <c r="GVY120" s="364"/>
      <c r="GVZ120" s="364"/>
      <c r="GWA120" s="364"/>
      <c r="GWB120" s="364"/>
      <c r="GWC120" s="364"/>
      <c r="GWD120" s="364"/>
      <c r="GWE120" s="364"/>
      <c r="GWF120" s="364"/>
      <c r="GWG120" s="364"/>
      <c r="GWH120" s="364"/>
      <c r="GWI120" s="364"/>
      <c r="GWJ120" s="364"/>
      <c r="GWK120" s="364"/>
      <c r="GWL120" s="364"/>
      <c r="GWM120" s="364"/>
      <c r="GWN120" s="364"/>
      <c r="GWO120" s="364"/>
      <c r="GWP120" s="364"/>
      <c r="GWQ120" s="364"/>
      <c r="GWR120" s="364"/>
      <c r="GWS120" s="364"/>
      <c r="GWT120" s="364"/>
      <c r="GWU120" s="364"/>
      <c r="GWV120" s="364"/>
      <c r="GWW120" s="364"/>
      <c r="GWX120" s="364"/>
      <c r="GWY120" s="364"/>
      <c r="GWZ120" s="364"/>
      <c r="GXA120" s="364"/>
      <c r="GXB120" s="364"/>
      <c r="GXC120" s="364"/>
      <c r="GXD120" s="364"/>
      <c r="GXE120" s="364"/>
      <c r="GXF120" s="364"/>
      <c r="GXG120" s="364"/>
      <c r="GXH120" s="364"/>
      <c r="GXI120" s="364"/>
      <c r="GXJ120" s="364"/>
      <c r="GXK120" s="364"/>
      <c r="GXL120" s="364"/>
      <c r="GXM120" s="364"/>
      <c r="GXN120" s="364"/>
      <c r="GXO120" s="364"/>
      <c r="GXP120" s="364"/>
      <c r="GXQ120" s="364"/>
      <c r="GXR120" s="364"/>
      <c r="GXS120" s="364"/>
      <c r="GXT120" s="364"/>
      <c r="GXU120" s="364"/>
      <c r="GXV120" s="364"/>
      <c r="GXW120" s="364"/>
      <c r="GXX120" s="364"/>
      <c r="GXY120" s="364"/>
      <c r="GXZ120" s="364"/>
      <c r="GYA120" s="364"/>
      <c r="GYB120" s="364"/>
      <c r="GYC120" s="364"/>
      <c r="GYD120" s="364"/>
      <c r="GYE120" s="364"/>
      <c r="GYF120" s="364"/>
      <c r="GYG120" s="364"/>
      <c r="GYH120" s="364"/>
      <c r="GYI120" s="364"/>
      <c r="GYJ120" s="364"/>
      <c r="GYK120" s="364"/>
      <c r="GYL120" s="364"/>
      <c r="GYM120" s="364"/>
      <c r="GYN120" s="364"/>
      <c r="GYO120" s="364"/>
      <c r="GYP120" s="364"/>
      <c r="GYQ120" s="364"/>
      <c r="GYR120" s="364"/>
      <c r="GYS120" s="364"/>
      <c r="GYT120" s="364"/>
      <c r="GYU120" s="364"/>
      <c r="GYV120" s="364"/>
      <c r="GYW120" s="364"/>
      <c r="GYX120" s="364"/>
      <c r="GYY120" s="364"/>
      <c r="GYZ120" s="364"/>
      <c r="GZA120" s="364"/>
      <c r="GZB120" s="364"/>
      <c r="GZC120" s="364"/>
      <c r="GZD120" s="364"/>
      <c r="GZE120" s="364"/>
      <c r="GZF120" s="364"/>
      <c r="GZG120" s="364"/>
      <c r="GZH120" s="364"/>
      <c r="GZI120" s="364"/>
      <c r="GZJ120" s="364"/>
      <c r="GZK120" s="364"/>
      <c r="GZL120" s="364"/>
      <c r="GZM120" s="364"/>
      <c r="GZN120" s="364"/>
      <c r="GZO120" s="364"/>
      <c r="GZP120" s="364"/>
      <c r="GZQ120" s="364"/>
      <c r="GZR120" s="364"/>
      <c r="GZS120" s="364"/>
      <c r="GZT120" s="364"/>
      <c r="GZU120" s="364"/>
      <c r="GZV120" s="364"/>
      <c r="GZW120" s="364"/>
      <c r="GZX120" s="364"/>
      <c r="GZY120" s="364"/>
      <c r="GZZ120" s="364"/>
      <c r="HAA120" s="364"/>
      <c r="HAB120" s="364"/>
      <c r="HAC120" s="364"/>
      <c r="HAD120" s="364"/>
      <c r="HAE120" s="364"/>
      <c r="HAF120" s="364"/>
      <c r="HAG120" s="364"/>
      <c r="HAH120" s="364"/>
      <c r="HAI120" s="364"/>
      <c r="HAJ120" s="364"/>
      <c r="HAK120" s="364"/>
      <c r="HAL120" s="364"/>
      <c r="HAM120" s="364"/>
      <c r="HAN120" s="364"/>
      <c r="HAO120" s="364"/>
      <c r="HAP120" s="364"/>
      <c r="HAQ120" s="364"/>
      <c r="HAR120" s="364"/>
      <c r="HAS120" s="364"/>
      <c r="HAT120" s="364"/>
      <c r="HAU120" s="364"/>
      <c r="HAV120" s="364"/>
      <c r="HAW120" s="364"/>
      <c r="HAX120" s="364"/>
      <c r="HAY120" s="364"/>
      <c r="HAZ120" s="364"/>
      <c r="HBA120" s="364"/>
      <c r="HBB120" s="364"/>
      <c r="HBC120" s="364"/>
      <c r="HBD120" s="364"/>
      <c r="HBE120" s="364"/>
      <c r="HBF120" s="364"/>
      <c r="HBG120" s="364"/>
      <c r="HBH120" s="364"/>
      <c r="HBI120" s="364"/>
      <c r="HBJ120" s="364"/>
      <c r="HBK120" s="364"/>
      <c r="HBL120" s="364"/>
      <c r="HBM120" s="364"/>
      <c r="HBN120" s="364"/>
      <c r="HBO120" s="364"/>
      <c r="HBP120" s="364"/>
      <c r="HBQ120" s="364"/>
      <c r="HBR120" s="364"/>
      <c r="HBS120" s="364"/>
      <c r="HBT120" s="364"/>
      <c r="HBU120" s="364"/>
      <c r="HBV120" s="364"/>
      <c r="HBW120" s="364"/>
      <c r="HBX120" s="364"/>
      <c r="HBY120" s="364"/>
      <c r="HBZ120" s="364"/>
      <c r="HCA120" s="364"/>
      <c r="HCB120" s="364"/>
      <c r="HCC120" s="364"/>
      <c r="HCD120" s="364"/>
      <c r="HCE120" s="364"/>
      <c r="HCF120" s="364"/>
      <c r="HCG120" s="364"/>
      <c r="HCH120" s="364"/>
      <c r="HCI120" s="364"/>
      <c r="HCJ120" s="364"/>
      <c r="HCK120" s="364"/>
      <c r="HCL120" s="364"/>
      <c r="HCM120" s="364"/>
      <c r="HCN120" s="364"/>
      <c r="HCO120" s="364"/>
      <c r="HCP120" s="364"/>
      <c r="HCQ120" s="364"/>
      <c r="HCR120" s="364"/>
      <c r="HCS120" s="364"/>
      <c r="HCT120" s="364"/>
      <c r="HCU120" s="364"/>
      <c r="HCV120" s="364"/>
      <c r="HCW120" s="364"/>
      <c r="HCX120" s="364"/>
      <c r="HCY120" s="364"/>
      <c r="HCZ120" s="364"/>
      <c r="HDA120" s="364"/>
      <c r="HDB120" s="364"/>
      <c r="HDC120" s="364"/>
      <c r="HDD120" s="364"/>
      <c r="HDE120" s="364"/>
      <c r="HDF120" s="364"/>
      <c r="HDG120" s="364"/>
      <c r="HDH120" s="364"/>
      <c r="HDI120" s="364"/>
      <c r="HDJ120" s="364"/>
      <c r="HDK120" s="364"/>
      <c r="HDL120" s="364"/>
      <c r="HDM120" s="364"/>
      <c r="HDN120" s="364"/>
      <c r="HDO120" s="364"/>
      <c r="HDP120" s="364"/>
      <c r="HDQ120" s="364"/>
      <c r="HDR120" s="364"/>
      <c r="HDS120" s="364"/>
      <c r="HDT120" s="364"/>
      <c r="HDU120" s="364"/>
      <c r="HDV120" s="364"/>
      <c r="HDW120" s="364"/>
      <c r="HDX120" s="364"/>
      <c r="HDY120" s="364"/>
      <c r="HDZ120" s="364"/>
      <c r="HEA120" s="364"/>
      <c r="HEB120" s="364"/>
      <c r="HEC120" s="364"/>
      <c r="HED120" s="364"/>
      <c r="HEE120" s="364"/>
      <c r="HEF120" s="364"/>
      <c r="HEG120" s="364"/>
      <c r="HEH120" s="364"/>
      <c r="HEI120" s="364"/>
      <c r="HEJ120" s="364"/>
      <c r="HEK120" s="364"/>
      <c r="HEL120" s="364"/>
      <c r="HEM120" s="364"/>
      <c r="HEN120" s="364"/>
      <c r="HEO120" s="364"/>
      <c r="HEP120" s="364"/>
      <c r="HEQ120" s="364"/>
      <c r="HER120" s="364"/>
      <c r="HES120" s="364"/>
      <c r="HET120" s="364"/>
      <c r="HEU120" s="364"/>
      <c r="HEV120" s="364"/>
      <c r="HEW120" s="364"/>
      <c r="HEX120" s="364"/>
      <c r="HEY120" s="364"/>
      <c r="HEZ120" s="364"/>
      <c r="HFA120" s="364"/>
      <c r="HFB120" s="364"/>
      <c r="HFC120" s="364"/>
      <c r="HFD120" s="364"/>
      <c r="HFE120" s="364"/>
      <c r="HFF120" s="364"/>
      <c r="HFG120" s="364"/>
      <c r="HFH120" s="364"/>
      <c r="HFI120" s="364"/>
      <c r="HFJ120" s="364"/>
      <c r="HFK120" s="364"/>
      <c r="HFL120" s="364"/>
      <c r="HFM120" s="364"/>
      <c r="HFN120" s="364"/>
      <c r="HFO120" s="364"/>
      <c r="HFP120" s="364"/>
      <c r="HFQ120" s="364"/>
      <c r="HFR120" s="364"/>
      <c r="HFS120" s="364"/>
      <c r="HFT120" s="364"/>
      <c r="HFU120" s="364"/>
      <c r="HFV120" s="364"/>
      <c r="HFW120" s="364"/>
      <c r="HFX120" s="364"/>
      <c r="HFY120" s="364"/>
      <c r="HFZ120" s="364"/>
      <c r="HGA120" s="364"/>
      <c r="HGB120" s="364"/>
      <c r="HGC120" s="364"/>
      <c r="HGD120" s="364"/>
      <c r="HGE120" s="364"/>
      <c r="HGF120" s="364"/>
      <c r="HGG120" s="364"/>
      <c r="HGH120" s="364"/>
      <c r="HGI120" s="364"/>
      <c r="HGJ120" s="364"/>
      <c r="HGK120" s="364"/>
      <c r="HGL120" s="364"/>
      <c r="HGM120" s="364"/>
      <c r="HGN120" s="364"/>
      <c r="HGO120" s="364"/>
      <c r="HGP120" s="364"/>
      <c r="HGQ120" s="364"/>
      <c r="HGR120" s="364"/>
      <c r="HGS120" s="364"/>
      <c r="HGT120" s="364"/>
      <c r="HGU120" s="364"/>
      <c r="HGV120" s="364"/>
      <c r="HGW120" s="364"/>
      <c r="HGX120" s="364"/>
      <c r="HGY120" s="364"/>
      <c r="HGZ120" s="364"/>
      <c r="HHA120" s="364"/>
      <c r="HHB120" s="364"/>
      <c r="HHC120" s="364"/>
      <c r="HHD120" s="364"/>
      <c r="HHE120" s="364"/>
      <c r="HHF120" s="364"/>
      <c r="HHG120" s="364"/>
      <c r="HHH120" s="364"/>
      <c r="HHI120" s="364"/>
      <c r="HHJ120" s="364"/>
      <c r="HHK120" s="364"/>
      <c r="HHL120" s="364"/>
      <c r="HHM120" s="364"/>
      <c r="HHN120" s="364"/>
      <c r="HHO120" s="364"/>
      <c r="HHP120" s="364"/>
      <c r="HHQ120" s="364"/>
      <c r="HHR120" s="364"/>
      <c r="HHS120" s="364"/>
      <c r="HHT120" s="364"/>
      <c r="HHU120" s="364"/>
      <c r="HHV120" s="364"/>
      <c r="HHW120" s="364"/>
      <c r="HHX120" s="364"/>
      <c r="HHY120" s="364"/>
      <c r="HHZ120" s="364"/>
      <c r="HIA120" s="364"/>
      <c r="HIB120" s="364"/>
      <c r="HIC120" s="364"/>
      <c r="HID120" s="364"/>
      <c r="HIE120" s="364"/>
      <c r="HIF120" s="364"/>
      <c r="HIG120" s="364"/>
      <c r="HIH120" s="364"/>
      <c r="HII120" s="364"/>
      <c r="HIJ120" s="364"/>
      <c r="HIK120" s="364"/>
      <c r="HIL120" s="364"/>
      <c r="HIM120" s="364"/>
      <c r="HIN120" s="364"/>
      <c r="HIO120" s="364"/>
      <c r="HIP120" s="364"/>
      <c r="HIQ120" s="364"/>
      <c r="HIR120" s="364"/>
      <c r="HIS120" s="364"/>
      <c r="HIT120" s="364"/>
      <c r="HIU120" s="364"/>
      <c r="HIV120" s="364"/>
      <c r="HIW120" s="364"/>
      <c r="HIX120" s="364"/>
      <c r="HIY120" s="364"/>
      <c r="HIZ120" s="364"/>
      <c r="HJA120" s="364"/>
      <c r="HJB120" s="364"/>
      <c r="HJC120" s="364"/>
      <c r="HJD120" s="364"/>
      <c r="HJE120" s="364"/>
      <c r="HJF120" s="364"/>
      <c r="HJG120" s="364"/>
      <c r="HJH120" s="364"/>
      <c r="HJI120" s="364"/>
      <c r="HJJ120" s="364"/>
      <c r="HJK120" s="364"/>
      <c r="HJL120" s="364"/>
      <c r="HJM120" s="364"/>
      <c r="HJN120" s="364"/>
      <c r="HJO120" s="364"/>
      <c r="HJP120" s="364"/>
      <c r="HJQ120" s="364"/>
      <c r="HJR120" s="364"/>
      <c r="HJS120" s="364"/>
      <c r="HJT120" s="364"/>
      <c r="HJU120" s="364"/>
      <c r="HJV120" s="364"/>
      <c r="HJW120" s="364"/>
      <c r="HJX120" s="364"/>
      <c r="HJY120" s="364"/>
      <c r="HJZ120" s="364"/>
      <c r="HKA120" s="364"/>
      <c r="HKB120" s="364"/>
      <c r="HKC120" s="364"/>
      <c r="HKD120" s="364"/>
      <c r="HKE120" s="364"/>
      <c r="HKF120" s="364"/>
      <c r="HKG120" s="364"/>
      <c r="HKH120" s="364"/>
      <c r="HKI120" s="364"/>
      <c r="HKJ120" s="364"/>
      <c r="HKK120" s="364"/>
      <c r="HKL120" s="364"/>
      <c r="HKM120" s="364"/>
      <c r="HKN120" s="364"/>
      <c r="HKO120" s="364"/>
      <c r="HKP120" s="364"/>
      <c r="HKQ120" s="364"/>
      <c r="HKR120" s="364"/>
      <c r="HKS120" s="364"/>
      <c r="HKT120" s="364"/>
      <c r="HKU120" s="364"/>
      <c r="HKV120" s="364"/>
      <c r="HKW120" s="364"/>
      <c r="HKX120" s="364"/>
      <c r="HKY120" s="364"/>
      <c r="HKZ120" s="364"/>
      <c r="HLA120" s="364"/>
      <c r="HLB120" s="364"/>
      <c r="HLC120" s="364"/>
      <c r="HLD120" s="364"/>
      <c r="HLE120" s="364"/>
      <c r="HLF120" s="364"/>
      <c r="HLG120" s="364"/>
      <c r="HLH120" s="364"/>
      <c r="HLI120" s="364"/>
      <c r="HLJ120" s="364"/>
      <c r="HLK120" s="364"/>
      <c r="HLL120" s="364"/>
      <c r="HLM120" s="364"/>
      <c r="HLN120" s="364"/>
      <c r="HLO120" s="364"/>
      <c r="HLP120" s="364"/>
      <c r="HLQ120" s="364"/>
      <c r="HLR120" s="364"/>
      <c r="HLS120" s="364"/>
      <c r="HLT120" s="364"/>
      <c r="HLU120" s="364"/>
      <c r="HLV120" s="364"/>
      <c r="HLW120" s="364"/>
      <c r="HLX120" s="364"/>
      <c r="HLY120" s="364"/>
      <c r="HLZ120" s="364"/>
      <c r="HMA120" s="364"/>
      <c r="HMB120" s="364"/>
      <c r="HMC120" s="364"/>
      <c r="HMD120" s="364"/>
      <c r="HME120" s="364"/>
      <c r="HMF120" s="364"/>
      <c r="HMG120" s="364"/>
      <c r="HMH120" s="364"/>
      <c r="HMI120" s="364"/>
      <c r="HMJ120" s="364"/>
      <c r="HMK120" s="364"/>
      <c r="HML120" s="364"/>
      <c r="HMM120" s="364"/>
      <c r="HMN120" s="364"/>
      <c r="HMO120" s="364"/>
      <c r="HMP120" s="364"/>
      <c r="HMQ120" s="364"/>
      <c r="HMR120" s="364"/>
      <c r="HMS120" s="364"/>
      <c r="HMT120" s="364"/>
      <c r="HMU120" s="364"/>
      <c r="HMV120" s="364"/>
      <c r="HMW120" s="364"/>
      <c r="HMX120" s="364"/>
      <c r="HMY120" s="364"/>
      <c r="HMZ120" s="364"/>
      <c r="HNA120" s="364"/>
      <c r="HNB120" s="364"/>
      <c r="HNC120" s="364"/>
      <c r="HND120" s="364"/>
      <c r="HNE120" s="364"/>
      <c r="HNF120" s="364"/>
      <c r="HNG120" s="364"/>
      <c r="HNH120" s="364"/>
      <c r="HNI120" s="364"/>
      <c r="HNJ120" s="364"/>
      <c r="HNK120" s="364"/>
      <c r="HNL120" s="364"/>
      <c r="HNM120" s="364"/>
      <c r="HNN120" s="364"/>
      <c r="HNO120" s="364"/>
      <c r="HNP120" s="364"/>
      <c r="HNQ120" s="364"/>
      <c r="HNR120" s="364"/>
      <c r="HNS120" s="364"/>
      <c r="HNT120" s="364"/>
      <c r="HNU120" s="364"/>
      <c r="HNV120" s="364"/>
      <c r="HNW120" s="364"/>
      <c r="HNX120" s="364"/>
      <c r="HNY120" s="364"/>
      <c r="HNZ120" s="364"/>
      <c r="HOA120" s="364"/>
      <c r="HOB120" s="364"/>
      <c r="HOC120" s="364"/>
      <c r="HOD120" s="364"/>
      <c r="HOE120" s="364"/>
      <c r="HOF120" s="364"/>
      <c r="HOG120" s="364"/>
      <c r="HOH120" s="364"/>
      <c r="HOI120" s="364"/>
      <c r="HOJ120" s="364"/>
      <c r="HOK120" s="364"/>
      <c r="HOL120" s="364"/>
      <c r="HOM120" s="364"/>
      <c r="HON120" s="364"/>
      <c r="HOO120" s="364"/>
      <c r="HOP120" s="364"/>
      <c r="HOQ120" s="364"/>
      <c r="HOR120" s="364"/>
      <c r="HOS120" s="364"/>
      <c r="HOT120" s="364"/>
      <c r="HOU120" s="364"/>
      <c r="HOV120" s="364"/>
      <c r="HOW120" s="364"/>
      <c r="HOX120" s="364"/>
      <c r="HOY120" s="364"/>
      <c r="HOZ120" s="364"/>
      <c r="HPA120" s="364"/>
      <c r="HPB120" s="364"/>
      <c r="HPC120" s="364"/>
      <c r="HPD120" s="364"/>
      <c r="HPE120" s="364"/>
      <c r="HPF120" s="364"/>
      <c r="HPG120" s="364"/>
      <c r="HPH120" s="364"/>
      <c r="HPI120" s="364"/>
      <c r="HPJ120" s="364"/>
      <c r="HPK120" s="364"/>
      <c r="HPL120" s="364"/>
      <c r="HPM120" s="364"/>
      <c r="HPN120" s="364"/>
      <c r="HPO120" s="364"/>
      <c r="HPP120" s="364"/>
      <c r="HPQ120" s="364"/>
      <c r="HPR120" s="364"/>
      <c r="HPS120" s="364"/>
      <c r="HPT120" s="364"/>
      <c r="HPU120" s="364"/>
      <c r="HPV120" s="364"/>
      <c r="HPW120" s="364"/>
      <c r="HPX120" s="364"/>
      <c r="HPY120" s="364"/>
      <c r="HPZ120" s="364"/>
      <c r="HQA120" s="364"/>
      <c r="HQB120" s="364"/>
      <c r="HQC120" s="364"/>
      <c r="HQD120" s="364"/>
      <c r="HQE120" s="364"/>
      <c r="HQF120" s="364"/>
      <c r="HQG120" s="364"/>
      <c r="HQH120" s="364"/>
      <c r="HQI120" s="364"/>
      <c r="HQJ120" s="364"/>
      <c r="HQK120" s="364"/>
      <c r="HQL120" s="364"/>
      <c r="HQM120" s="364"/>
      <c r="HQN120" s="364"/>
      <c r="HQO120" s="364"/>
      <c r="HQP120" s="364"/>
      <c r="HQQ120" s="364"/>
      <c r="HQR120" s="364"/>
      <c r="HQS120" s="364"/>
      <c r="HQT120" s="364"/>
      <c r="HQU120" s="364"/>
      <c r="HQV120" s="364"/>
      <c r="HQW120" s="364"/>
      <c r="HQX120" s="364"/>
      <c r="HQY120" s="364"/>
      <c r="HQZ120" s="364"/>
      <c r="HRA120" s="364"/>
      <c r="HRB120" s="364"/>
      <c r="HRC120" s="364"/>
      <c r="HRD120" s="364"/>
      <c r="HRE120" s="364"/>
      <c r="HRF120" s="364"/>
      <c r="HRG120" s="364"/>
      <c r="HRH120" s="364"/>
      <c r="HRI120" s="364"/>
      <c r="HRJ120" s="364"/>
      <c r="HRK120" s="364"/>
      <c r="HRL120" s="364"/>
      <c r="HRM120" s="364"/>
      <c r="HRN120" s="364"/>
      <c r="HRO120" s="364"/>
      <c r="HRP120" s="364"/>
      <c r="HRQ120" s="364"/>
      <c r="HRR120" s="364"/>
      <c r="HRS120" s="364"/>
      <c r="HRT120" s="364"/>
      <c r="HRU120" s="364"/>
      <c r="HRV120" s="364"/>
      <c r="HRW120" s="364"/>
      <c r="HRX120" s="364"/>
      <c r="HRY120" s="364"/>
      <c r="HRZ120" s="364"/>
      <c r="HSA120" s="364"/>
      <c r="HSB120" s="364"/>
      <c r="HSC120" s="364"/>
      <c r="HSD120" s="364"/>
      <c r="HSE120" s="364"/>
      <c r="HSF120" s="364"/>
      <c r="HSG120" s="364"/>
      <c r="HSH120" s="364"/>
      <c r="HSI120" s="364"/>
      <c r="HSJ120" s="364"/>
      <c r="HSK120" s="364"/>
      <c r="HSL120" s="364"/>
      <c r="HSM120" s="364"/>
      <c r="HSN120" s="364"/>
      <c r="HSO120" s="364"/>
      <c r="HSP120" s="364"/>
      <c r="HSQ120" s="364"/>
      <c r="HSR120" s="364"/>
      <c r="HSS120" s="364"/>
      <c r="HST120" s="364"/>
      <c r="HSU120" s="364"/>
      <c r="HSV120" s="364"/>
      <c r="HSW120" s="364"/>
      <c r="HSX120" s="364"/>
      <c r="HSY120" s="364"/>
      <c r="HSZ120" s="364"/>
      <c r="HTA120" s="364"/>
      <c r="HTB120" s="364"/>
      <c r="HTC120" s="364"/>
      <c r="HTD120" s="364"/>
      <c r="HTE120" s="364"/>
      <c r="HTF120" s="364"/>
      <c r="HTG120" s="364"/>
      <c r="HTH120" s="364"/>
      <c r="HTI120" s="364"/>
      <c r="HTJ120" s="364"/>
      <c r="HTK120" s="364"/>
      <c r="HTL120" s="364"/>
      <c r="HTM120" s="364"/>
      <c r="HTN120" s="364"/>
      <c r="HTO120" s="364"/>
      <c r="HTP120" s="364"/>
      <c r="HTQ120" s="364"/>
      <c r="HTR120" s="364"/>
      <c r="HTS120" s="364"/>
      <c r="HTT120" s="364"/>
      <c r="HTU120" s="364"/>
      <c r="HTV120" s="364"/>
      <c r="HTW120" s="364"/>
      <c r="HTX120" s="364"/>
      <c r="HTY120" s="364"/>
      <c r="HTZ120" s="364"/>
      <c r="HUA120" s="364"/>
      <c r="HUB120" s="364"/>
      <c r="HUC120" s="364"/>
      <c r="HUD120" s="364"/>
      <c r="HUE120" s="364"/>
      <c r="HUF120" s="364"/>
      <c r="HUG120" s="364"/>
      <c r="HUH120" s="364"/>
      <c r="HUI120" s="364"/>
      <c r="HUJ120" s="364"/>
      <c r="HUK120" s="364"/>
      <c r="HUL120" s="364"/>
      <c r="HUM120" s="364"/>
      <c r="HUN120" s="364"/>
      <c r="HUO120" s="364"/>
      <c r="HUP120" s="364"/>
      <c r="HUQ120" s="364"/>
      <c r="HUR120" s="364"/>
      <c r="HUS120" s="364"/>
      <c r="HUT120" s="364"/>
      <c r="HUU120" s="364"/>
      <c r="HUV120" s="364"/>
      <c r="HUW120" s="364"/>
      <c r="HUX120" s="364"/>
      <c r="HUY120" s="364"/>
      <c r="HUZ120" s="364"/>
      <c r="HVA120" s="364"/>
      <c r="HVB120" s="364"/>
      <c r="HVC120" s="364"/>
      <c r="HVD120" s="364"/>
      <c r="HVE120" s="364"/>
      <c r="HVF120" s="364"/>
      <c r="HVG120" s="364"/>
      <c r="HVH120" s="364"/>
      <c r="HVI120" s="364"/>
      <c r="HVJ120" s="364"/>
      <c r="HVK120" s="364"/>
      <c r="HVL120" s="364"/>
      <c r="HVM120" s="364"/>
      <c r="HVN120" s="364"/>
      <c r="HVO120" s="364"/>
      <c r="HVP120" s="364"/>
      <c r="HVQ120" s="364"/>
      <c r="HVR120" s="364"/>
      <c r="HVS120" s="364"/>
      <c r="HVT120" s="364"/>
      <c r="HVU120" s="364"/>
      <c r="HVV120" s="364"/>
      <c r="HVW120" s="364"/>
      <c r="HVX120" s="364"/>
      <c r="HVY120" s="364"/>
      <c r="HVZ120" s="364"/>
      <c r="HWA120" s="364"/>
      <c r="HWB120" s="364"/>
      <c r="HWC120" s="364"/>
      <c r="HWD120" s="364"/>
      <c r="HWE120" s="364"/>
      <c r="HWF120" s="364"/>
      <c r="HWG120" s="364"/>
      <c r="HWH120" s="364"/>
      <c r="HWI120" s="364"/>
      <c r="HWJ120" s="364"/>
      <c r="HWK120" s="364"/>
      <c r="HWL120" s="364"/>
      <c r="HWM120" s="364"/>
      <c r="HWN120" s="364"/>
      <c r="HWO120" s="364"/>
      <c r="HWP120" s="364"/>
      <c r="HWQ120" s="364"/>
      <c r="HWR120" s="364"/>
      <c r="HWS120" s="364"/>
      <c r="HWT120" s="364"/>
      <c r="HWU120" s="364"/>
      <c r="HWV120" s="364"/>
      <c r="HWW120" s="364"/>
      <c r="HWX120" s="364"/>
      <c r="HWY120" s="364"/>
      <c r="HWZ120" s="364"/>
      <c r="HXA120" s="364"/>
      <c r="HXB120" s="364"/>
      <c r="HXC120" s="364"/>
      <c r="HXD120" s="364"/>
      <c r="HXE120" s="364"/>
      <c r="HXF120" s="364"/>
      <c r="HXG120" s="364"/>
      <c r="HXH120" s="364"/>
      <c r="HXI120" s="364"/>
      <c r="HXJ120" s="364"/>
      <c r="HXK120" s="364"/>
      <c r="HXL120" s="364"/>
      <c r="HXM120" s="364"/>
      <c r="HXN120" s="364"/>
      <c r="HXO120" s="364"/>
      <c r="HXP120" s="364"/>
      <c r="HXQ120" s="364"/>
      <c r="HXR120" s="364"/>
      <c r="HXS120" s="364"/>
      <c r="HXT120" s="364"/>
      <c r="HXU120" s="364"/>
      <c r="HXV120" s="364"/>
      <c r="HXW120" s="364"/>
      <c r="HXX120" s="364"/>
      <c r="HXY120" s="364"/>
      <c r="HXZ120" s="364"/>
      <c r="HYA120" s="364"/>
      <c r="HYB120" s="364"/>
      <c r="HYC120" s="364"/>
      <c r="HYD120" s="364"/>
      <c r="HYE120" s="364"/>
      <c r="HYF120" s="364"/>
      <c r="HYG120" s="364"/>
      <c r="HYH120" s="364"/>
      <c r="HYI120" s="364"/>
      <c r="HYJ120" s="364"/>
      <c r="HYK120" s="364"/>
      <c r="HYL120" s="364"/>
      <c r="HYM120" s="364"/>
      <c r="HYN120" s="364"/>
      <c r="HYO120" s="364"/>
      <c r="HYP120" s="364"/>
      <c r="HYQ120" s="364"/>
      <c r="HYR120" s="364"/>
      <c r="HYS120" s="364"/>
      <c r="HYT120" s="364"/>
      <c r="HYU120" s="364"/>
      <c r="HYV120" s="364"/>
      <c r="HYW120" s="364"/>
      <c r="HYX120" s="364"/>
      <c r="HYY120" s="364"/>
      <c r="HYZ120" s="364"/>
      <c r="HZA120" s="364"/>
      <c r="HZB120" s="364"/>
      <c r="HZC120" s="364"/>
      <c r="HZD120" s="364"/>
      <c r="HZE120" s="364"/>
      <c r="HZF120" s="364"/>
      <c r="HZG120" s="364"/>
      <c r="HZH120" s="364"/>
      <c r="HZI120" s="364"/>
      <c r="HZJ120" s="364"/>
      <c r="HZK120" s="364"/>
      <c r="HZL120" s="364"/>
      <c r="HZM120" s="364"/>
      <c r="HZN120" s="364"/>
      <c r="HZO120" s="364"/>
      <c r="HZP120" s="364"/>
      <c r="HZQ120" s="364"/>
      <c r="HZR120" s="364"/>
      <c r="HZS120" s="364"/>
      <c r="HZT120" s="364"/>
      <c r="HZU120" s="364"/>
      <c r="HZV120" s="364"/>
      <c r="HZW120" s="364"/>
      <c r="HZX120" s="364"/>
      <c r="HZY120" s="364"/>
      <c r="HZZ120" s="364"/>
      <c r="IAA120" s="364"/>
      <c r="IAB120" s="364"/>
      <c r="IAC120" s="364"/>
      <c r="IAD120" s="364"/>
      <c r="IAE120" s="364"/>
      <c r="IAF120" s="364"/>
      <c r="IAG120" s="364"/>
      <c r="IAH120" s="364"/>
      <c r="IAI120" s="364"/>
      <c r="IAJ120" s="364"/>
      <c r="IAK120" s="364"/>
      <c r="IAL120" s="364"/>
      <c r="IAM120" s="364"/>
      <c r="IAN120" s="364"/>
      <c r="IAO120" s="364"/>
      <c r="IAP120" s="364"/>
      <c r="IAQ120" s="364"/>
      <c r="IAR120" s="364"/>
      <c r="IAS120" s="364"/>
      <c r="IAT120" s="364"/>
      <c r="IAU120" s="364"/>
      <c r="IAV120" s="364"/>
      <c r="IAW120" s="364"/>
      <c r="IAX120" s="364"/>
      <c r="IAY120" s="364"/>
      <c r="IAZ120" s="364"/>
      <c r="IBA120" s="364"/>
      <c r="IBB120" s="364"/>
      <c r="IBC120" s="364"/>
      <c r="IBD120" s="364"/>
      <c r="IBE120" s="364"/>
      <c r="IBF120" s="364"/>
      <c r="IBG120" s="364"/>
      <c r="IBH120" s="364"/>
      <c r="IBI120" s="364"/>
      <c r="IBJ120" s="364"/>
      <c r="IBK120" s="364"/>
      <c r="IBL120" s="364"/>
      <c r="IBM120" s="364"/>
      <c r="IBN120" s="364"/>
      <c r="IBO120" s="364"/>
      <c r="IBP120" s="364"/>
      <c r="IBQ120" s="364"/>
      <c r="IBR120" s="364"/>
      <c r="IBS120" s="364"/>
      <c r="IBT120" s="364"/>
      <c r="IBU120" s="364"/>
      <c r="IBV120" s="364"/>
      <c r="IBW120" s="364"/>
      <c r="IBX120" s="364"/>
      <c r="IBY120" s="364"/>
      <c r="IBZ120" s="364"/>
      <c r="ICA120" s="364"/>
      <c r="ICB120" s="364"/>
      <c r="ICC120" s="364"/>
      <c r="ICD120" s="364"/>
      <c r="ICE120" s="364"/>
      <c r="ICF120" s="364"/>
      <c r="ICG120" s="364"/>
      <c r="ICH120" s="364"/>
      <c r="ICI120" s="364"/>
      <c r="ICJ120" s="364"/>
      <c r="ICK120" s="364"/>
      <c r="ICL120" s="364"/>
      <c r="ICM120" s="364"/>
      <c r="ICN120" s="364"/>
      <c r="ICO120" s="364"/>
      <c r="ICP120" s="364"/>
      <c r="ICQ120" s="364"/>
      <c r="ICR120" s="364"/>
      <c r="ICS120" s="364"/>
      <c r="ICT120" s="364"/>
      <c r="ICU120" s="364"/>
      <c r="ICV120" s="364"/>
      <c r="ICW120" s="364"/>
      <c r="ICX120" s="364"/>
      <c r="ICY120" s="364"/>
      <c r="ICZ120" s="364"/>
      <c r="IDA120" s="364"/>
      <c r="IDB120" s="364"/>
      <c r="IDC120" s="364"/>
      <c r="IDD120" s="364"/>
      <c r="IDE120" s="364"/>
      <c r="IDF120" s="364"/>
      <c r="IDG120" s="364"/>
      <c r="IDH120" s="364"/>
      <c r="IDI120" s="364"/>
      <c r="IDJ120" s="364"/>
      <c r="IDK120" s="364"/>
      <c r="IDL120" s="364"/>
      <c r="IDM120" s="364"/>
      <c r="IDN120" s="364"/>
      <c r="IDO120" s="364"/>
      <c r="IDP120" s="364"/>
      <c r="IDQ120" s="364"/>
      <c r="IDR120" s="364"/>
      <c r="IDS120" s="364"/>
      <c r="IDT120" s="364"/>
      <c r="IDU120" s="364"/>
      <c r="IDV120" s="364"/>
      <c r="IDW120" s="364"/>
      <c r="IDX120" s="364"/>
      <c r="IDY120" s="364"/>
      <c r="IDZ120" s="364"/>
      <c r="IEA120" s="364"/>
      <c r="IEB120" s="364"/>
      <c r="IEC120" s="364"/>
      <c r="IED120" s="364"/>
      <c r="IEE120" s="364"/>
      <c r="IEF120" s="364"/>
      <c r="IEG120" s="364"/>
      <c r="IEH120" s="364"/>
      <c r="IEI120" s="364"/>
      <c r="IEJ120" s="364"/>
      <c r="IEK120" s="364"/>
      <c r="IEL120" s="364"/>
      <c r="IEM120" s="364"/>
      <c r="IEN120" s="364"/>
      <c r="IEO120" s="364"/>
      <c r="IEP120" s="364"/>
      <c r="IEQ120" s="364"/>
      <c r="IER120" s="364"/>
      <c r="IES120" s="364"/>
      <c r="IET120" s="364"/>
      <c r="IEU120" s="364"/>
      <c r="IEV120" s="364"/>
      <c r="IEW120" s="364"/>
      <c r="IEX120" s="364"/>
      <c r="IEY120" s="364"/>
      <c r="IEZ120" s="364"/>
      <c r="IFA120" s="364"/>
      <c r="IFB120" s="364"/>
      <c r="IFC120" s="364"/>
      <c r="IFD120" s="364"/>
      <c r="IFE120" s="364"/>
      <c r="IFF120" s="364"/>
      <c r="IFG120" s="364"/>
      <c r="IFH120" s="364"/>
      <c r="IFI120" s="364"/>
      <c r="IFJ120" s="364"/>
      <c r="IFK120" s="364"/>
      <c r="IFL120" s="364"/>
      <c r="IFM120" s="364"/>
      <c r="IFN120" s="364"/>
      <c r="IFO120" s="364"/>
      <c r="IFP120" s="364"/>
      <c r="IFQ120" s="364"/>
      <c r="IFR120" s="364"/>
      <c r="IFS120" s="364"/>
      <c r="IFT120" s="364"/>
      <c r="IFU120" s="364"/>
      <c r="IFV120" s="364"/>
      <c r="IFW120" s="364"/>
      <c r="IFX120" s="364"/>
      <c r="IFY120" s="364"/>
      <c r="IFZ120" s="364"/>
      <c r="IGA120" s="364"/>
      <c r="IGB120" s="364"/>
      <c r="IGC120" s="364"/>
      <c r="IGD120" s="364"/>
      <c r="IGE120" s="364"/>
      <c r="IGF120" s="364"/>
      <c r="IGG120" s="364"/>
      <c r="IGH120" s="364"/>
      <c r="IGI120" s="364"/>
      <c r="IGJ120" s="364"/>
      <c r="IGK120" s="364"/>
      <c r="IGL120" s="364"/>
      <c r="IGM120" s="364"/>
      <c r="IGN120" s="364"/>
      <c r="IGO120" s="364"/>
      <c r="IGP120" s="364"/>
      <c r="IGQ120" s="364"/>
      <c r="IGR120" s="364"/>
      <c r="IGS120" s="364"/>
      <c r="IGT120" s="364"/>
      <c r="IGU120" s="364"/>
      <c r="IGV120" s="364"/>
      <c r="IGW120" s="364"/>
      <c r="IGX120" s="364"/>
      <c r="IGY120" s="364"/>
      <c r="IGZ120" s="364"/>
      <c r="IHA120" s="364"/>
      <c r="IHB120" s="364"/>
      <c r="IHC120" s="364"/>
      <c r="IHD120" s="364"/>
      <c r="IHE120" s="364"/>
      <c r="IHF120" s="364"/>
      <c r="IHG120" s="364"/>
      <c r="IHH120" s="364"/>
      <c r="IHI120" s="364"/>
      <c r="IHJ120" s="364"/>
      <c r="IHK120" s="364"/>
      <c r="IHL120" s="364"/>
      <c r="IHM120" s="364"/>
      <c r="IHN120" s="364"/>
      <c r="IHO120" s="364"/>
      <c r="IHP120" s="364"/>
      <c r="IHQ120" s="364"/>
      <c r="IHR120" s="364"/>
      <c r="IHS120" s="364"/>
      <c r="IHT120" s="364"/>
      <c r="IHU120" s="364"/>
      <c r="IHV120" s="364"/>
      <c r="IHW120" s="364"/>
      <c r="IHX120" s="364"/>
      <c r="IHY120" s="364"/>
      <c r="IHZ120" s="364"/>
      <c r="IIA120" s="364"/>
      <c r="IIB120" s="364"/>
      <c r="IIC120" s="364"/>
      <c r="IID120" s="364"/>
      <c r="IIE120" s="364"/>
      <c r="IIF120" s="364"/>
      <c r="IIG120" s="364"/>
      <c r="IIH120" s="364"/>
      <c r="III120" s="364"/>
      <c r="IIJ120" s="364"/>
      <c r="IIK120" s="364"/>
      <c r="IIL120" s="364"/>
      <c r="IIM120" s="364"/>
      <c r="IIN120" s="364"/>
      <c r="IIO120" s="364"/>
      <c r="IIP120" s="364"/>
      <c r="IIQ120" s="364"/>
      <c r="IIR120" s="364"/>
      <c r="IIS120" s="364"/>
      <c r="IIT120" s="364"/>
      <c r="IIU120" s="364"/>
      <c r="IIV120" s="364"/>
      <c r="IIW120" s="364"/>
      <c r="IIX120" s="364"/>
      <c r="IIY120" s="364"/>
      <c r="IIZ120" s="364"/>
      <c r="IJA120" s="364"/>
      <c r="IJB120" s="364"/>
      <c r="IJC120" s="364"/>
      <c r="IJD120" s="364"/>
      <c r="IJE120" s="364"/>
      <c r="IJF120" s="364"/>
      <c r="IJG120" s="364"/>
      <c r="IJH120" s="364"/>
      <c r="IJI120" s="364"/>
      <c r="IJJ120" s="364"/>
      <c r="IJK120" s="364"/>
      <c r="IJL120" s="364"/>
      <c r="IJM120" s="364"/>
      <c r="IJN120" s="364"/>
      <c r="IJO120" s="364"/>
      <c r="IJP120" s="364"/>
      <c r="IJQ120" s="364"/>
      <c r="IJR120" s="364"/>
      <c r="IJS120" s="364"/>
      <c r="IJT120" s="364"/>
      <c r="IJU120" s="364"/>
      <c r="IJV120" s="364"/>
      <c r="IJW120" s="364"/>
      <c r="IJX120" s="364"/>
      <c r="IJY120" s="364"/>
      <c r="IJZ120" s="364"/>
      <c r="IKA120" s="364"/>
      <c r="IKB120" s="364"/>
      <c r="IKC120" s="364"/>
      <c r="IKD120" s="364"/>
      <c r="IKE120" s="364"/>
      <c r="IKF120" s="364"/>
      <c r="IKG120" s="364"/>
      <c r="IKH120" s="364"/>
      <c r="IKI120" s="364"/>
      <c r="IKJ120" s="364"/>
      <c r="IKK120" s="364"/>
      <c r="IKL120" s="364"/>
      <c r="IKM120" s="364"/>
      <c r="IKN120" s="364"/>
      <c r="IKO120" s="364"/>
      <c r="IKP120" s="364"/>
      <c r="IKQ120" s="364"/>
      <c r="IKR120" s="364"/>
      <c r="IKS120" s="364"/>
      <c r="IKT120" s="364"/>
      <c r="IKU120" s="364"/>
      <c r="IKV120" s="364"/>
      <c r="IKW120" s="364"/>
      <c r="IKX120" s="364"/>
      <c r="IKY120" s="364"/>
      <c r="IKZ120" s="364"/>
      <c r="ILA120" s="364"/>
      <c r="ILB120" s="364"/>
      <c r="ILC120" s="364"/>
      <c r="ILD120" s="364"/>
      <c r="ILE120" s="364"/>
      <c r="ILF120" s="364"/>
      <c r="ILG120" s="364"/>
      <c r="ILH120" s="364"/>
      <c r="ILI120" s="364"/>
      <c r="ILJ120" s="364"/>
      <c r="ILK120" s="364"/>
      <c r="ILL120" s="364"/>
      <c r="ILM120" s="364"/>
      <c r="ILN120" s="364"/>
      <c r="ILO120" s="364"/>
      <c r="ILP120" s="364"/>
      <c r="ILQ120" s="364"/>
      <c r="ILR120" s="364"/>
      <c r="ILS120" s="364"/>
      <c r="ILT120" s="364"/>
      <c r="ILU120" s="364"/>
      <c r="ILV120" s="364"/>
      <c r="ILW120" s="364"/>
      <c r="ILX120" s="364"/>
      <c r="ILY120" s="364"/>
      <c r="ILZ120" s="364"/>
      <c r="IMA120" s="364"/>
      <c r="IMB120" s="364"/>
      <c r="IMC120" s="364"/>
      <c r="IMD120" s="364"/>
      <c r="IME120" s="364"/>
      <c r="IMF120" s="364"/>
      <c r="IMG120" s="364"/>
      <c r="IMH120" s="364"/>
      <c r="IMI120" s="364"/>
      <c r="IMJ120" s="364"/>
      <c r="IMK120" s="364"/>
      <c r="IML120" s="364"/>
      <c r="IMM120" s="364"/>
      <c r="IMN120" s="364"/>
      <c r="IMO120" s="364"/>
      <c r="IMP120" s="364"/>
      <c r="IMQ120" s="364"/>
      <c r="IMR120" s="364"/>
      <c r="IMS120" s="364"/>
      <c r="IMT120" s="364"/>
      <c r="IMU120" s="364"/>
      <c r="IMV120" s="364"/>
      <c r="IMW120" s="364"/>
      <c r="IMX120" s="364"/>
      <c r="IMY120" s="364"/>
      <c r="IMZ120" s="364"/>
      <c r="INA120" s="364"/>
      <c r="INB120" s="364"/>
      <c r="INC120" s="364"/>
      <c r="IND120" s="364"/>
      <c r="INE120" s="364"/>
      <c r="INF120" s="364"/>
      <c r="ING120" s="364"/>
      <c r="INH120" s="364"/>
      <c r="INI120" s="364"/>
      <c r="INJ120" s="364"/>
      <c r="INK120" s="364"/>
      <c r="INL120" s="364"/>
      <c r="INM120" s="364"/>
      <c r="INN120" s="364"/>
      <c r="INO120" s="364"/>
      <c r="INP120" s="364"/>
      <c r="INQ120" s="364"/>
      <c r="INR120" s="364"/>
      <c r="INS120" s="364"/>
      <c r="INT120" s="364"/>
      <c r="INU120" s="364"/>
      <c r="INV120" s="364"/>
      <c r="INW120" s="364"/>
      <c r="INX120" s="364"/>
      <c r="INY120" s="364"/>
      <c r="INZ120" s="364"/>
      <c r="IOA120" s="364"/>
      <c r="IOB120" s="364"/>
      <c r="IOC120" s="364"/>
      <c r="IOD120" s="364"/>
      <c r="IOE120" s="364"/>
      <c r="IOF120" s="364"/>
      <c r="IOG120" s="364"/>
      <c r="IOH120" s="364"/>
      <c r="IOI120" s="364"/>
      <c r="IOJ120" s="364"/>
      <c r="IOK120" s="364"/>
      <c r="IOL120" s="364"/>
      <c r="IOM120" s="364"/>
      <c r="ION120" s="364"/>
      <c r="IOO120" s="364"/>
      <c r="IOP120" s="364"/>
      <c r="IOQ120" s="364"/>
      <c r="IOR120" s="364"/>
      <c r="IOS120" s="364"/>
      <c r="IOT120" s="364"/>
      <c r="IOU120" s="364"/>
      <c r="IOV120" s="364"/>
      <c r="IOW120" s="364"/>
      <c r="IOX120" s="364"/>
      <c r="IOY120" s="364"/>
      <c r="IOZ120" s="364"/>
      <c r="IPA120" s="364"/>
      <c r="IPB120" s="364"/>
      <c r="IPC120" s="364"/>
      <c r="IPD120" s="364"/>
      <c r="IPE120" s="364"/>
      <c r="IPF120" s="364"/>
      <c r="IPG120" s="364"/>
      <c r="IPH120" s="364"/>
      <c r="IPI120" s="364"/>
      <c r="IPJ120" s="364"/>
      <c r="IPK120" s="364"/>
      <c r="IPL120" s="364"/>
      <c r="IPM120" s="364"/>
      <c r="IPN120" s="364"/>
      <c r="IPO120" s="364"/>
      <c r="IPP120" s="364"/>
      <c r="IPQ120" s="364"/>
      <c r="IPR120" s="364"/>
      <c r="IPS120" s="364"/>
      <c r="IPT120" s="364"/>
      <c r="IPU120" s="364"/>
      <c r="IPV120" s="364"/>
      <c r="IPW120" s="364"/>
      <c r="IPX120" s="364"/>
      <c r="IPY120" s="364"/>
      <c r="IPZ120" s="364"/>
      <c r="IQA120" s="364"/>
      <c r="IQB120" s="364"/>
      <c r="IQC120" s="364"/>
      <c r="IQD120" s="364"/>
      <c r="IQE120" s="364"/>
      <c r="IQF120" s="364"/>
      <c r="IQG120" s="364"/>
      <c r="IQH120" s="364"/>
      <c r="IQI120" s="364"/>
      <c r="IQJ120" s="364"/>
      <c r="IQK120" s="364"/>
      <c r="IQL120" s="364"/>
      <c r="IQM120" s="364"/>
      <c r="IQN120" s="364"/>
      <c r="IQO120" s="364"/>
      <c r="IQP120" s="364"/>
      <c r="IQQ120" s="364"/>
      <c r="IQR120" s="364"/>
      <c r="IQS120" s="364"/>
      <c r="IQT120" s="364"/>
      <c r="IQU120" s="364"/>
      <c r="IQV120" s="364"/>
      <c r="IQW120" s="364"/>
      <c r="IQX120" s="364"/>
      <c r="IQY120" s="364"/>
      <c r="IQZ120" s="364"/>
      <c r="IRA120" s="364"/>
      <c r="IRB120" s="364"/>
      <c r="IRC120" s="364"/>
      <c r="IRD120" s="364"/>
      <c r="IRE120" s="364"/>
      <c r="IRF120" s="364"/>
      <c r="IRG120" s="364"/>
      <c r="IRH120" s="364"/>
      <c r="IRI120" s="364"/>
      <c r="IRJ120" s="364"/>
      <c r="IRK120" s="364"/>
      <c r="IRL120" s="364"/>
      <c r="IRM120" s="364"/>
      <c r="IRN120" s="364"/>
      <c r="IRO120" s="364"/>
      <c r="IRP120" s="364"/>
      <c r="IRQ120" s="364"/>
      <c r="IRR120" s="364"/>
      <c r="IRS120" s="364"/>
      <c r="IRT120" s="364"/>
      <c r="IRU120" s="364"/>
      <c r="IRV120" s="364"/>
      <c r="IRW120" s="364"/>
      <c r="IRX120" s="364"/>
      <c r="IRY120" s="364"/>
      <c r="IRZ120" s="364"/>
      <c r="ISA120" s="364"/>
      <c r="ISB120" s="364"/>
      <c r="ISC120" s="364"/>
      <c r="ISD120" s="364"/>
      <c r="ISE120" s="364"/>
      <c r="ISF120" s="364"/>
      <c r="ISG120" s="364"/>
      <c r="ISH120" s="364"/>
      <c r="ISI120" s="364"/>
      <c r="ISJ120" s="364"/>
      <c r="ISK120" s="364"/>
      <c r="ISL120" s="364"/>
      <c r="ISM120" s="364"/>
      <c r="ISN120" s="364"/>
      <c r="ISO120" s="364"/>
      <c r="ISP120" s="364"/>
      <c r="ISQ120" s="364"/>
      <c r="ISR120" s="364"/>
      <c r="ISS120" s="364"/>
      <c r="IST120" s="364"/>
      <c r="ISU120" s="364"/>
      <c r="ISV120" s="364"/>
      <c r="ISW120" s="364"/>
      <c r="ISX120" s="364"/>
      <c r="ISY120" s="364"/>
      <c r="ISZ120" s="364"/>
      <c r="ITA120" s="364"/>
      <c r="ITB120" s="364"/>
      <c r="ITC120" s="364"/>
      <c r="ITD120" s="364"/>
      <c r="ITE120" s="364"/>
      <c r="ITF120" s="364"/>
      <c r="ITG120" s="364"/>
      <c r="ITH120" s="364"/>
      <c r="ITI120" s="364"/>
      <c r="ITJ120" s="364"/>
      <c r="ITK120" s="364"/>
      <c r="ITL120" s="364"/>
      <c r="ITM120" s="364"/>
      <c r="ITN120" s="364"/>
      <c r="ITO120" s="364"/>
      <c r="ITP120" s="364"/>
      <c r="ITQ120" s="364"/>
      <c r="ITR120" s="364"/>
      <c r="ITS120" s="364"/>
      <c r="ITT120" s="364"/>
      <c r="ITU120" s="364"/>
      <c r="ITV120" s="364"/>
      <c r="ITW120" s="364"/>
      <c r="ITX120" s="364"/>
      <c r="ITY120" s="364"/>
      <c r="ITZ120" s="364"/>
      <c r="IUA120" s="364"/>
      <c r="IUB120" s="364"/>
      <c r="IUC120" s="364"/>
      <c r="IUD120" s="364"/>
      <c r="IUE120" s="364"/>
      <c r="IUF120" s="364"/>
      <c r="IUG120" s="364"/>
      <c r="IUH120" s="364"/>
      <c r="IUI120" s="364"/>
      <c r="IUJ120" s="364"/>
      <c r="IUK120" s="364"/>
      <c r="IUL120" s="364"/>
      <c r="IUM120" s="364"/>
      <c r="IUN120" s="364"/>
      <c r="IUO120" s="364"/>
      <c r="IUP120" s="364"/>
      <c r="IUQ120" s="364"/>
      <c r="IUR120" s="364"/>
      <c r="IUS120" s="364"/>
      <c r="IUT120" s="364"/>
      <c r="IUU120" s="364"/>
      <c r="IUV120" s="364"/>
      <c r="IUW120" s="364"/>
      <c r="IUX120" s="364"/>
      <c r="IUY120" s="364"/>
      <c r="IUZ120" s="364"/>
      <c r="IVA120" s="364"/>
      <c r="IVB120" s="364"/>
      <c r="IVC120" s="364"/>
      <c r="IVD120" s="364"/>
      <c r="IVE120" s="364"/>
      <c r="IVF120" s="364"/>
      <c r="IVG120" s="364"/>
      <c r="IVH120" s="364"/>
      <c r="IVI120" s="364"/>
      <c r="IVJ120" s="364"/>
      <c r="IVK120" s="364"/>
      <c r="IVL120" s="364"/>
      <c r="IVM120" s="364"/>
      <c r="IVN120" s="364"/>
      <c r="IVO120" s="364"/>
      <c r="IVP120" s="364"/>
      <c r="IVQ120" s="364"/>
      <c r="IVR120" s="364"/>
      <c r="IVS120" s="364"/>
      <c r="IVT120" s="364"/>
      <c r="IVU120" s="364"/>
      <c r="IVV120" s="364"/>
      <c r="IVW120" s="364"/>
      <c r="IVX120" s="364"/>
      <c r="IVY120" s="364"/>
      <c r="IVZ120" s="364"/>
      <c r="IWA120" s="364"/>
      <c r="IWB120" s="364"/>
      <c r="IWC120" s="364"/>
      <c r="IWD120" s="364"/>
      <c r="IWE120" s="364"/>
      <c r="IWF120" s="364"/>
      <c r="IWG120" s="364"/>
      <c r="IWH120" s="364"/>
      <c r="IWI120" s="364"/>
      <c r="IWJ120" s="364"/>
      <c r="IWK120" s="364"/>
      <c r="IWL120" s="364"/>
      <c r="IWM120" s="364"/>
      <c r="IWN120" s="364"/>
      <c r="IWO120" s="364"/>
      <c r="IWP120" s="364"/>
      <c r="IWQ120" s="364"/>
      <c r="IWR120" s="364"/>
      <c r="IWS120" s="364"/>
      <c r="IWT120" s="364"/>
      <c r="IWU120" s="364"/>
      <c r="IWV120" s="364"/>
      <c r="IWW120" s="364"/>
      <c r="IWX120" s="364"/>
      <c r="IWY120" s="364"/>
      <c r="IWZ120" s="364"/>
      <c r="IXA120" s="364"/>
      <c r="IXB120" s="364"/>
      <c r="IXC120" s="364"/>
      <c r="IXD120" s="364"/>
      <c r="IXE120" s="364"/>
      <c r="IXF120" s="364"/>
      <c r="IXG120" s="364"/>
      <c r="IXH120" s="364"/>
      <c r="IXI120" s="364"/>
      <c r="IXJ120" s="364"/>
      <c r="IXK120" s="364"/>
      <c r="IXL120" s="364"/>
      <c r="IXM120" s="364"/>
      <c r="IXN120" s="364"/>
      <c r="IXO120" s="364"/>
      <c r="IXP120" s="364"/>
      <c r="IXQ120" s="364"/>
      <c r="IXR120" s="364"/>
      <c r="IXS120" s="364"/>
      <c r="IXT120" s="364"/>
      <c r="IXU120" s="364"/>
      <c r="IXV120" s="364"/>
      <c r="IXW120" s="364"/>
      <c r="IXX120" s="364"/>
      <c r="IXY120" s="364"/>
      <c r="IXZ120" s="364"/>
      <c r="IYA120" s="364"/>
      <c r="IYB120" s="364"/>
      <c r="IYC120" s="364"/>
      <c r="IYD120" s="364"/>
      <c r="IYE120" s="364"/>
      <c r="IYF120" s="364"/>
      <c r="IYG120" s="364"/>
      <c r="IYH120" s="364"/>
      <c r="IYI120" s="364"/>
      <c r="IYJ120" s="364"/>
      <c r="IYK120" s="364"/>
      <c r="IYL120" s="364"/>
      <c r="IYM120" s="364"/>
      <c r="IYN120" s="364"/>
      <c r="IYO120" s="364"/>
      <c r="IYP120" s="364"/>
      <c r="IYQ120" s="364"/>
      <c r="IYR120" s="364"/>
      <c r="IYS120" s="364"/>
      <c r="IYT120" s="364"/>
      <c r="IYU120" s="364"/>
      <c r="IYV120" s="364"/>
      <c r="IYW120" s="364"/>
      <c r="IYX120" s="364"/>
      <c r="IYY120" s="364"/>
      <c r="IYZ120" s="364"/>
      <c r="IZA120" s="364"/>
      <c r="IZB120" s="364"/>
      <c r="IZC120" s="364"/>
      <c r="IZD120" s="364"/>
      <c r="IZE120" s="364"/>
      <c r="IZF120" s="364"/>
      <c r="IZG120" s="364"/>
      <c r="IZH120" s="364"/>
      <c r="IZI120" s="364"/>
      <c r="IZJ120" s="364"/>
      <c r="IZK120" s="364"/>
      <c r="IZL120" s="364"/>
      <c r="IZM120" s="364"/>
      <c r="IZN120" s="364"/>
      <c r="IZO120" s="364"/>
      <c r="IZP120" s="364"/>
      <c r="IZQ120" s="364"/>
      <c r="IZR120" s="364"/>
      <c r="IZS120" s="364"/>
      <c r="IZT120" s="364"/>
      <c r="IZU120" s="364"/>
      <c r="IZV120" s="364"/>
      <c r="IZW120" s="364"/>
      <c r="IZX120" s="364"/>
      <c r="IZY120" s="364"/>
      <c r="IZZ120" s="364"/>
      <c r="JAA120" s="364"/>
      <c r="JAB120" s="364"/>
      <c r="JAC120" s="364"/>
      <c r="JAD120" s="364"/>
      <c r="JAE120" s="364"/>
      <c r="JAF120" s="364"/>
      <c r="JAG120" s="364"/>
      <c r="JAH120" s="364"/>
      <c r="JAI120" s="364"/>
      <c r="JAJ120" s="364"/>
      <c r="JAK120" s="364"/>
      <c r="JAL120" s="364"/>
      <c r="JAM120" s="364"/>
      <c r="JAN120" s="364"/>
      <c r="JAO120" s="364"/>
      <c r="JAP120" s="364"/>
      <c r="JAQ120" s="364"/>
      <c r="JAR120" s="364"/>
      <c r="JAS120" s="364"/>
      <c r="JAT120" s="364"/>
      <c r="JAU120" s="364"/>
      <c r="JAV120" s="364"/>
      <c r="JAW120" s="364"/>
      <c r="JAX120" s="364"/>
      <c r="JAY120" s="364"/>
      <c r="JAZ120" s="364"/>
      <c r="JBA120" s="364"/>
      <c r="JBB120" s="364"/>
      <c r="JBC120" s="364"/>
      <c r="JBD120" s="364"/>
      <c r="JBE120" s="364"/>
      <c r="JBF120" s="364"/>
      <c r="JBG120" s="364"/>
      <c r="JBH120" s="364"/>
      <c r="JBI120" s="364"/>
      <c r="JBJ120" s="364"/>
      <c r="JBK120" s="364"/>
      <c r="JBL120" s="364"/>
      <c r="JBM120" s="364"/>
      <c r="JBN120" s="364"/>
      <c r="JBO120" s="364"/>
      <c r="JBP120" s="364"/>
      <c r="JBQ120" s="364"/>
      <c r="JBR120" s="364"/>
      <c r="JBS120" s="364"/>
      <c r="JBT120" s="364"/>
      <c r="JBU120" s="364"/>
      <c r="JBV120" s="364"/>
      <c r="JBW120" s="364"/>
      <c r="JBX120" s="364"/>
      <c r="JBY120" s="364"/>
      <c r="JBZ120" s="364"/>
      <c r="JCA120" s="364"/>
      <c r="JCB120" s="364"/>
      <c r="JCC120" s="364"/>
      <c r="JCD120" s="364"/>
      <c r="JCE120" s="364"/>
      <c r="JCF120" s="364"/>
      <c r="JCG120" s="364"/>
      <c r="JCH120" s="364"/>
      <c r="JCI120" s="364"/>
      <c r="JCJ120" s="364"/>
      <c r="JCK120" s="364"/>
      <c r="JCL120" s="364"/>
      <c r="JCM120" s="364"/>
      <c r="JCN120" s="364"/>
      <c r="JCO120" s="364"/>
      <c r="JCP120" s="364"/>
      <c r="JCQ120" s="364"/>
      <c r="JCR120" s="364"/>
      <c r="JCS120" s="364"/>
      <c r="JCT120" s="364"/>
      <c r="JCU120" s="364"/>
      <c r="JCV120" s="364"/>
      <c r="JCW120" s="364"/>
      <c r="JCX120" s="364"/>
      <c r="JCY120" s="364"/>
      <c r="JCZ120" s="364"/>
      <c r="JDA120" s="364"/>
      <c r="JDB120" s="364"/>
      <c r="JDC120" s="364"/>
      <c r="JDD120" s="364"/>
      <c r="JDE120" s="364"/>
      <c r="JDF120" s="364"/>
      <c r="JDG120" s="364"/>
      <c r="JDH120" s="364"/>
      <c r="JDI120" s="364"/>
      <c r="JDJ120" s="364"/>
      <c r="JDK120" s="364"/>
      <c r="JDL120" s="364"/>
      <c r="JDM120" s="364"/>
      <c r="JDN120" s="364"/>
      <c r="JDO120" s="364"/>
      <c r="JDP120" s="364"/>
      <c r="JDQ120" s="364"/>
      <c r="JDR120" s="364"/>
      <c r="JDS120" s="364"/>
      <c r="JDT120" s="364"/>
      <c r="JDU120" s="364"/>
      <c r="JDV120" s="364"/>
      <c r="JDW120" s="364"/>
      <c r="JDX120" s="364"/>
      <c r="JDY120" s="364"/>
      <c r="JDZ120" s="364"/>
      <c r="JEA120" s="364"/>
      <c r="JEB120" s="364"/>
      <c r="JEC120" s="364"/>
      <c r="JED120" s="364"/>
      <c r="JEE120" s="364"/>
      <c r="JEF120" s="364"/>
      <c r="JEG120" s="364"/>
      <c r="JEH120" s="364"/>
      <c r="JEI120" s="364"/>
      <c r="JEJ120" s="364"/>
      <c r="JEK120" s="364"/>
      <c r="JEL120" s="364"/>
      <c r="JEM120" s="364"/>
      <c r="JEN120" s="364"/>
      <c r="JEO120" s="364"/>
      <c r="JEP120" s="364"/>
      <c r="JEQ120" s="364"/>
      <c r="JER120" s="364"/>
      <c r="JES120" s="364"/>
      <c r="JET120" s="364"/>
      <c r="JEU120" s="364"/>
      <c r="JEV120" s="364"/>
      <c r="JEW120" s="364"/>
      <c r="JEX120" s="364"/>
      <c r="JEY120" s="364"/>
      <c r="JEZ120" s="364"/>
      <c r="JFA120" s="364"/>
      <c r="JFB120" s="364"/>
      <c r="JFC120" s="364"/>
      <c r="JFD120" s="364"/>
      <c r="JFE120" s="364"/>
      <c r="JFF120" s="364"/>
      <c r="JFG120" s="364"/>
      <c r="JFH120" s="364"/>
      <c r="JFI120" s="364"/>
      <c r="JFJ120" s="364"/>
      <c r="JFK120" s="364"/>
      <c r="JFL120" s="364"/>
      <c r="JFM120" s="364"/>
      <c r="JFN120" s="364"/>
      <c r="JFO120" s="364"/>
      <c r="JFP120" s="364"/>
      <c r="JFQ120" s="364"/>
      <c r="JFR120" s="364"/>
      <c r="JFS120" s="364"/>
      <c r="JFT120" s="364"/>
      <c r="JFU120" s="364"/>
      <c r="JFV120" s="364"/>
      <c r="JFW120" s="364"/>
      <c r="JFX120" s="364"/>
      <c r="JFY120" s="364"/>
      <c r="JFZ120" s="364"/>
      <c r="JGA120" s="364"/>
      <c r="JGB120" s="364"/>
      <c r="JGC120" s="364"/>
      <c r="JGD120" s="364"/>
      <c r="JGE120" s="364"/>
      <c r="JGF120" s="364"/>
      <c r="JGG120" s="364"/>
      <c r="JGH120" s="364"/>
      <c r="JGI120" s="364"/>
      <c r="JGJ120" s="364"/>
      <c r="JGK120" s="364"/>
      <c r="JGL120" s="364"/>
      <c r="JGM120" s="364"/>
      <c r="JGN120" s="364"/>
      <c r="JGO120" s="364"/>
      <c r="JGP120" s="364"/>
      <c r="JGQ120" s="364"/>
      <c r="JGR120" s="364"/>
      <c r="JGS120" s="364"/>
      <c r="JGT120" s="364"/>
      <c r="JGU120" s="364"/>
      <c r="JGV120" s="364"/>
      <c r="JGW120" s="364"/>
      <c r="JGX120" s="364"/>
      <c r="JGY120" s="364"/>
      <c r="JGZ120" s="364"/>
      <c r="JHA120" s="364"/>
      <c r="JHB120" s="364"/>
      <c r="JHC120" s="364"/>
      <c r="JHD120" s="364"/>
      <c r="JHE120" s="364"/>
      <c r="JHF120" s="364"/>
      <c r="JHG120" s="364"/>
      <c r="JHH120" s="364"/>
      <c r="JHI120" s="364"/>
      <c r="JHJ120" s="364"/>
      <c r="JHK120" s="364"/>
      <c r="JHL120" s="364"/>
      <c r="JHM120" s="364"/>
      <c r="JHN120" s="364"/>
      <c r="JHO120" s="364"/>
      <c r="JHP120" s="364"/>
      <c r="JHQ120" s="364"/>
      <c r="JHR120" s="364"/>
      <c r="JHS120" s="364"/>
      <c r="JHT120" s="364"/>
      <c r="JHU120" s="364"/>
      <c r="JHV120" s="364"/>
      <c r="JHW120" s="364"/>
      <c r="JHX120" s="364"/>
      <c r="JHY120" s="364"/>
      <c r="JHZ120" s="364"/>
      <c r="JIA120" s="364"/>
      <c r="JIB120" s="364"/>
      <c r="JIC120" s="364"/>
      <c r="JID120" s="364"/>
      <c r="JIE120" s="364"/>
      <c r="JIF120" s="364"/>
      <c r="JIG120" s="364"/>
      <c r="JIH120" s="364"/>
      <c r="JII120" s="364"/>
      <c r="JIJ120" s="364"/>
      <c r="JIK120" s="364"/>
      <c r="JIL120" s="364"/>
      <c r="JIM120" s="364"/>
      <c r="JIN120" s="364"/>
      <c r="JIO120" s="364"/>
      <c r="JIP120" s="364"/>
      <c r="JIQ120" s="364"/>
      <c r="JIR120" s="364"/>
      <c r="JIS120" s="364"/>
      <c r="JIT120" s="364"/>
      <c r="JIU120" s="364"/>
      <c r="JIV120" s="364"/>
      <c r="JIW120" s="364"/>
      <c r="JIX120" s="364"/>
      <c r="JIY120" s="364"/>
      <c r="JIZ120" s="364"/>
      <c r="JJA120" s="364"/>
      <c r="JJB120" s="364"/>
      <c r="JJC120" s="364"/>
      <c r="JJD120" s="364"/>
      <c r="JJE120" s="364"/>
      <c r="JJF120" s="364"/>
      <c r="JJG120" s="364"/>
      <c r="JJH120" s="364"/>
      <c r="JJI120" s="364"/>
      <c r="JJJ120" s="364"/>
      <c r="JJK120" s="364"/>
      <c r="JJL120" s="364"/>
      <c r="JJM120" s="364"/>
      <c r="JJN120" s="364"/>
      <c r="JJO120" s="364"/>
      <c r="JJP120" s="364"/>
      <c r="JJQ120" s="364"/>
      <c r="JJR120" s="364"/>
      <c r="JJS120" s="364"/>
      <c r="JJT120" s="364"/>
      <c r="JJU120" s="364"/>
      <c r="JJV120" s="364"/>
      <c r="JJW120" s="364"/>
      <c r="JJX120" s="364"/>
      <c r="JJY120" s="364"/>
      <c r="JJZ120" s="364"/>
      <c r="JKA120" s="364"/>
      <c r="JKB120" s="364"/>
      <c r="JKC120" s="364"/>
      <c r="JKD120" s="364"/>
      <c r="JKE120" s="364"/>
      <c r="JKF120" s="364"/>
      <c r="JKG120" s="364"/>
      <c r="JKH120" s="364"/>
      <c r="JKI120" s="364"/>
      <c r="JKJ120" s="364"/>
      <c r="JKK120" s="364"/>
      <c r="JKL120" s="364"/>
      <c r="JKM120" s="364"/>
      <c r="JKN120" s="364"/>
      <c r="JKO120" s="364"/>
      <c r="JKP120" s="364"/>
      <c r="JKQ120" s="364"/>
      <c r="JKR120" s="364"/>
      <c r="JKS120" s="364"/>
      <c r="JKT120" s="364"/>
      <c r="JKU120" s="364"/>
      <c r="JKV120" s="364"/>
      <c r="JKW120" s="364"/>
      <c r="JKX120" s="364"/>
      <c r="JKY120" s="364"/>
      <c r="JKZ120" s="364"/>
      <c r="JLA120" s="364"/>
      <c r="JLB120" s="364"/>
      <c r="JLC120" s="364"/>
      <c r="JLD120" s="364"/>
      <c r="JLE120" s="364"/>
      <c r="JLF120" s="364"/>
      <c r="JLG120" s="364"/>
      <c r="JLH120" s="364"/>
      <c r="JLI120" s="364"/>
      <c r="JLJ120" s="364"/>
      <c r="JLK120" s="364"/>
      <c r="JLL120" s="364"/>
      <c r="JLM120" s="364"/>
      <c r="JLN120" s="364"/>
      <c r="JLO120" s="364"/>
      <c r="JLP120" s="364"/>
      <c r="JLQ120" s="364"/>
      <c r="JLR120" s="364"/>
      <c r="JLS120" s="364"/>
      <c r="JLT120" s="364"/>
      <c r="JLU120" s="364"/>
      <c r="JLV120" s="364"/>
      <c r="JLW120" s="364"/>
      <c r="JLX120" s="364"/>
      <c r="JLY120" s="364"/>
      <c r="JLZ120" s="364"/>
      <c r="JMA120" s="364"/>
      <c r="JMB120" s="364"/>
      <c r="JMC120" s="364"/>
      <c r="JMD120" s="364"/>
      <c r="JME120" s="364"/>
      <c r="JMF120" s="364"/>
      <c r="JMG120" s="364"/>
      <c r="JMH120" s="364"/>
      <c r="JMI120" s="364"/>
      <c r="JMJ120" s="364"/>
      <c r="JMK120" s="364"/>
      <c r="JML120" s="364"/>
      <c r="JMM120" s="364"/>
      <c r="JMN120" s="364"/>
      <c r="JMO120" s="364"/>
      <c r="JMP120" s="364"/>
      <c r="JMQ120" s="364"/>
      <c r="JMR120" s="364"/>
      <c r="JMS120" s="364"/>
      <c r="JMT120" s="364"/>
      <c r="JMU120" s="364"/>
      <c r="JMV120" s="364"/>
      <c r="JMW120" s="364"/>
      <c r="JMX120" s="364"/>
      <c r="JMY120" s="364"/>
      <c r="JMZ120" s="364"/>
      <c r="JNA120" s="364"/>
      <c r="JNB120" s="364"/>
      <c r="JNC120" s="364"/>
      <c r="JND120" s="364"/>
      <c r="JNE120" s="364"/>
      <c r="JNF120" s="364"/>
      <c r="JNG120" s="364"/>
      <c r="JNH120" s="364"/>
      <c r="JNI120" s="364"/>
      <c r="JNJ120" s="364"/>
      <c r="JNK120" s="364"/>
      <c r="JNL120" s="364"/>
      <c r="JNM120" s="364"/>
      <c r="JNN120" s="364"/>
      <c r="JNO120" s="364"/>
      <c r="JNP120" s="364"/>
      <c r="JNQ120" s="364"/>
      <c r="JNR120" s="364"/>
      <c r="JNS120" s="364"/>
      <c r="JNT120" s="364"/>
      <c r="JNU120" s="364"/>
      <c r="JNV120" s="364"/>
      <c r="JNW120" s="364"/>
      <c r="JNX120" s="364"/>
      <c r="JNY120" s="364"/>
      <c r="JNZ120" s="364"/>
      <c r="JOA120" s="364"/>
      <c r="JOB120" s="364"/>
      <c r="JOC120" s="364"/>
      <c r="JOD120" s="364"/>
      <c r="JOE120" s="364"/>
      <c r="JOF120" s="364"/>
      <c r="JOG120" s="364"/>
      <c r="JOH120" s="364"/>
      <c r="JOI120" s="364"/>
      <c r="JOJ120" s="364"/>
      <c r="JOK120" s="364"/>
      <c r="JOL120" s="364"/>
      <c r="JOM120" s="364"/>
      <c r="JON120" s="364"/>
      <c r="JOO120" s="364"/>
      <c r="JOP120" s="364"/>
      <c r="JOQ120" s="364"/>
      <c r="JOR120" s="364"/>
      <c r="JOS120" s="364"/>
      <c r="JOT120" s="364"/>
      <c r="JOU120" s="364"/>
      <c r="JOV120" s="364"/>
      <c r="JOW120" s="364"/>
      <c r="JOX120" s="364"/>
      <c r="JOY120" s="364"/>
      <c r="JOZ120" s="364"/>
      <c r="JPA120" s="364"/>
      <c r="JPB120" s="364"/>
      <c r="JPC120" s="364"/>
      <c r="JPD120" s="364"/>
      <c r="JPE120" s="364"/>
      <c r="JPF120" s="364"/>
      <c r="JPG120" s="364"/>
      <c r="JPH120" s="364"/>
      <c r="JPI120" s="364"/>
      <c r="JPJ120" s="364"/>
      <c r="JPK120" s="364"/>
      <c r="JPL120" s="364"/>
      <c r="JPM120" s="364"/>
      <c r="JPN120" s="364"/>
      <c r="JPO120" s="364"/>
      <c r="JPP120" s="364"/>
      <c r="JPQ120" s="364"/>
      <c r="JPR120" s="364"/>
      <c r="JPS120" s="364"/>
      <c r="JPT120" s="364"/>
      <c r="JPU120" s="364"/>
      <c r="JPV120" s="364"/>
      <c r="JPW120" s="364"/>
      <c r="JPX120" s="364"/>
      <c r="JPY120" s="364"/>
      <c r="JPZ120" s="364"/>
      <c r="JQA120" s="364"/>
      <c r="JQB120" s="364"/>
      <c r="JQC120" s="364"/>
      <c r="JQD120" s="364"/>
      <c r="JQE120" s="364"/>
      <c r="JQF120" s="364"/>
      <c r="JQG120" s="364"/>
      <c r="JQH120" s="364"/>
      <c r="JQI120" s="364"/>
      <c r="JQJ120" s="364"/>
      <c r="JQK120" s="364"/>
      <c r="JQL120" s="364"/>
      <c r="JQM120" s="364"/>
      <c r="JQN120" s="364"/>
      <c r="JQO120" s="364"/>
      <c r="JQP120" s="364"/>
      <c r="JQQ120" s="364"/>
      <c r="JQR120" s="364"/>
      <c r="JQS120" s="364"/>
      <c r="JQT120" s="364"/>
      <c r="JQU120" s="364"/>
      <c r="JQV120" s="364"/>
      <c r="JQW120" s="364"/>
      <c r="JQX120" s="364"/>
      <c r="JQY120" s="364"/>
      <c r="JQZ120" s="364"/>
      <c r="JRA120" s="364"/>
      <c r="JRB120" s="364"/>
      <c r="JRC120" s="364"/>
      <c r="JRD120" s="364"/>
      <c r="JRE120" s="364"/>
      <c r="JRF120" s="364"/>
      <c r="JRG120" s="364"/>
      <c r="JRH120" s="364"/>
      <c r="JRI120" s="364"/>
      <c r="JRJ120" s="364"/>
      <c r="JRK120" s="364"/>
      <c r="JRL120" s="364"/>
      <c r="JRM120" s="364"/>
      <c r="JRN120" s="364"/>
      <c r="JRO120" s="364"/>
      <c r="JRP120" s="364"/>
      <c r="JRQ120" s="364"/>
      <c r="JRR120" s="364"/>
      <c r="JRS120" s="364"/>
      <c r="JRT120" s="364"/>
      <c r="JRU120" s="364"/>
      <c r="JRV120" s="364"/>
      <c r="JRW120" s="364"/>
      <c r="JRX120" s="364"/>
      <c r="JRY120" s="364"/>
      <c r="JRZ120" s="364"/>
      <c r="JSA120" s="364"/>
      <c r="JSB120" s="364"/>
      <c r="JSC120" s="364"/>
      <c r="JSD120" s="364"/>
      <c r="JSE120" s="364"/>
      <c r="JSF120" s="364"/>
      <c r="JSG120" s="364"/>
      <c r="JSH120" s="364"/>
      <c r="JSI120" s="364"/>
      <c r="JSJ120" s="364"/>
      <c r="JSK120" s="364"/>
      <c r="JSL120" s="364"/>
      <c r="JSM120" s="364"/>
      <c r="JSN120" s="364"/>
      <c r="JSO120" s="364"/>
      <c r="JSP120" s="364"/>
      <c r="JSQ120" s="364"/>
      <c r="JSR120" s="364"/>
      <c r="JSS120" s="364"/>
      <c r="JST120" s="364"/>
      <c r="JSU120" s="364"/>
      <c r="JSV120" s="364"/>
      <c r="JSW120" s="364"/>
      <c r="JSX120" s="364"/>
      <c r="JSY120" s="364"/>
      <c r="JSZ120" s="364"/>
      <c r="JTA120" s="364"/>
      <c r="JTB120" s="364"/>
      <c r="JTC120" s="364"/>
      <c r="JTD120" s="364"/>
      <c r="JTE120" s="364"/>
      <c r="JTF120" s="364"/>
      <c r="JTG120" s="364"/>
      <c r="JTH120" s="364"/>
      <c r="JTI120" s="364"/>
      <c r="JTJ120" s="364"/>
      <c r="JTK120" s="364"/>
      <c r="JTL120" s="364"/>
      <c r="JTM120" s="364"/>
      <c r="JTN120" s="364"/>
      <c r="JTO120" s="364"/>
      <c r="JTP120" s="364"/>
      <c r="JTQ120" s="364"/>
      <c r="JTR120" s="364"/>
      <c r="JTS120" s="364"/>
      <c r="JTT120" s="364"/>
      <c r="JTU120" s="364"/>
      <c r="JTV120" s="364"/>
      <c r="JTW120" s="364"/>
      <c r="JTX120" s="364"/>
      <c r="JTY120" s="364"/>
      <c r="JTZ120" s="364"/>
      <c r="JUA120" s="364"/>
      <c r="JUB120" s="364"/>
      <c r="JUC120" s="364"/>
      <c r="JUD120" s="364"/>
      <c r="JUE120" s="364"/>
      <c r="JUF120" s="364"/>
      <c r="JUG120" s="364"/>
      <c r="JUH120" s="364"/>
      <c r="JUI120" s="364"/>
      <c r="JUJ120" s="364"/>
      <c r="JUK120" s="364"/>
      <c r="JUL120" s="364"/>
      <c r="JUM120" s="364"/>
      <c r="JUN120" s="364"/>
      <c r="JUO120" s="364"/>
      <c r="JUP120" s="364"/>
      <c r="JUQ120" s="364"/>
      <c r="JUR120" s="364"/>
      <c r="JUS120" s="364"/>
      <c r="JUT120" s="364"/>
      <c r="JUU120" s="364"/>
      <c r="JUV120" s="364"/>
      <c r="JUW120" s="364"/>
      <c r="JUX120" s="364"/>
      <c r="JUY120" s="364"/>
      <c r="JUZ120" s="364"/>
      <c r="JVA120" s="364"/>
      <c r="JVB120" s="364"/>
      <c r="JVC120" s="364"/>
      <c r="JVD120" s="364"/>
      <c r="JVE120" s="364"/>
      <c r="JVF120" s="364"/>
      <c r="JVG120" s="364"/>
      <c r="JVH120" s="364"/>
      <c r="JVI120" s="364"/>
      <c r="JVJ120" s="364"/>
      <c r="JVK120" s="364"/>
      <c r="JVL120" s="364"/>
      <c r="JVM120" s="364"/>
      <c r="JVN120" s="364"/>
      <c r="JVO120" s="364"/>
      <c r="JVP120" s="364"/>
      <c r="JVQ120" s="364"/>
      <c r="JVR120" s="364"/>
      <c r="JVS120" s="364"/>
      <c r="JVT120" s="364"/>
      <c r="JVU120" s="364"/>
      <c r="JVV120" s="364"/>
      <c r="JVW120" s="364"/>
      <c r="JVX120" s="364"/>
      <c r="JVY120" s="364"/>
      <c r="JVZ120" s="364"/>
      <c r="JWA120" s="364"/>
      <c r="JWB120" s="364"/>
      <c r="JWC120" s="364"/>
      <c r="JWD120" s="364"/>
      <c r="JWE120" s="364"/>
      <c r="JWF120" s="364"/>
      <c r="JWG120" s="364"/>
      <c r="JWH120" s="364"/>
      <c r="JWI120" s="364"/>
      <c r="JWJ120" s="364"/>
      <c r="JWK120" s="364"/>
      <c r="JWL120" s="364"/>
      <c r="JWM120" s="364"/>
      <c r="JWN120" s="364"/>
      <c r="JWO120" s="364"/>
      <c r="JWP120" s="364"/>
      <c r="JWQ120" s="364"/>
      <c r="JWR120" s="364"/>
      <c r="JWS120" s="364"/>
      <c r="JWT120" s="364"/>
      <c r="JWU120" s="364"/>
      <c r="JWV120" s="364"/>
      <c r="JWW120" s="364"/>
      <c r="JWX120" s="364"/>
      <c r="JWY120" s="364"/>
      <c r="JWZ120" s="364"/>
      <c r="JXA120" s="364"/>
      <c r="JXB120" s="364"/>
      <c r="JXC120" s="364"/>
      <c r="JXD120" s="364"/>
      <c r="JXE120" s="364"/>
      <c r="JXF120" s="364"/>
      <c r="JXG120" s="364"/>
      <c r="JXH120" s="364"/>
      <c r="JXI120" s="364"/>
      <c r="JXJ120" s="364"/>
      <c r="JXK120" s="364"/>
      <c r="JXL120" s="364"/>
      <c r="JXM120" s="364"/>
      <c r="JXN120" s="364"/>
      <c r="JXO120" s="364"/>
      <c r="JXP120" s="364"/>
      <c r="JXQ120" s="364"/>
      <c r="JXR120" s="364"/>
      <c r="JXS120" s="364"/>
      <c r="JXT120" s="364"/>
      <c r="JXU120" s="364"/>
      <c r="JXV120" s="364"/>
      <c r="JXW120" s="364"/>
      <c r="JXX120" s="364"/>
      <c r="JXY120" s="364"/>
      <c r="JXZ120" s="364"/>
      <c r="JYA120" s="364"/>
      <c r="JYB120" s="364"/>
      <c r="JYC120" s="364"/>
      <c r="JYD120" s="364"/>
      <c r="JYE120" s="364"/>
      <c r="JYF120" s="364"/>
      <c r="JYG120" s="364"/>
      <c r="JYH120" s="364"/>
      <c r="JYI120" s="364"/>
      <c r="JYJ120" s="364"/>
      <c r="JYK120" s="364"/>
      <c r="JYL120" s="364"/>
      <c r="JYM120" s="364"/>
      <c r="JYN120" s="364"/>
      <c r="JYO120" s="364"/>
      <c r="JYP120" s="364"/>
      <c r="JYQ120" s="364"/>
      <c r="JYR120" s="364"/>
      <c r="JYS120" s="364"/>
      <c r="JYT120" s="364"/>
      <c r="JYU120" s="364"/>
      <c r="JYV120" s="364"/>
      <c r="JYW120" s="364"/>
      <c r="JYX120" s="364"/>
      <c r="JYY120" s="364"/>
      <c r="JYZ120" s="364"/>
      <c r="JZA120" s="364"/>
      <c r="JZB120" s="364"/>
      <c r="JZC120" s="364"/>
      <c r="JZD120" s="364"/>
      <c r="JZE120" s="364"/>
      <c r="JZF120" s="364"/>
      <c r="JZG120" s="364"/>
      <c r="JZH120" s="364"/>
      <c r="JZI120" s="364"/>
      <c r="JZJ120" s="364"/>
      <c r="JZK120" s="364"/>
      <c r="JZL120" s="364"/>
      <c r="JZM120" s="364"/>
      <c r="JZN120" s="364"/>
      <c r="JZO120" s="364"/>
      <c r="JZP120" s="364"/>
      <c r="JZQ120" s="364"/>
      <c r="JZR120" s="364"/>
      <c r="JZS120" s="364"/>
      <c r="JZT120" s="364"/>
      <c r="JZU120" s="364"/>
      <c r="JZV120" s="364"/>
      <c r="JZW120" s="364"/>
      <c r="JZX120" s="364"/>
      <c r="JZY120" s="364"/>
      <c r="JZZ120" s="364"/>
      <c r="KAA120" s="364"/>
      <c r="KAB120" s="364"/>
      <c r="KAC120" s="364"/>
      <c r="KAD120" s="364"/>
      <c r="KAE120" s="364"/>
      <c r="KAF120" s="364"/>
      <c r="KAG120" s="364"/>
      <c r="KAH120" s="364"/>
      <c r="KAI120" s="364"/>
      <c r="KAJ120" s="364"/>
      <c r="KAK120" s="364"/>
      <c r="KAL120" s="364"/>
      <c r="KAM120" s="364"/>
      <c r="KAN120" s="364"/>
      <c r="KAO120" s="364"/>
      <c r="KAP120" s="364"/>
      <c r="KAQ120" s="364"/>
      <c r="KAR120" s="364"/>
      <c r="KAS120" s="364"/>
      <c r="KAT120" s="364"/>
      <c r="KAU120" s="364"/>
      <c r="KAV120" s="364"/>
      <c r="KAW120" s="364"/>
      <c r="KAX120" s="364"/>
      <c r="KAY120" s="364"/>
      <c r="KAZ120" s="364"/>
      <c r="KBA120" s="364"/>
      <c r="KBB120" s="364"/>
      <c r="KBC120" s="364"/>
      <c r="KBD120" s="364"/>
      <c r="KBE120" s="364"/>
      <c r="KBF120" s="364"/>
      <c r="KBG120" s="364"/>
      <c r="KBH120" s="364"/>
      <c r="KBI120" s="364"/>
      <c r="KBJ120" s="364"/>
      <c r="KBK120" s="364"/>
      <c r="KBL120" s="364"/>
      <c r="KBM120" s="364"/>
      <c r="KBN120" s="364"/>
      <c r="KBO120" s="364"/>
      <c r="KBP120" s="364"/>
      <c r="KBQ120" s="364"/>
      <c r="KBR120" s="364"/>
      <c r="KBS120" s="364"/>
      <c r="KBT120" s="364"/>
      <c r="KBU120" s="364"/>
      <c r="KBV120" s="364"/>
      <c r="KBW120" s="364"/>
      <c r="KBX120" s="364"/>
      <c r="KBY120" s="364"/>
      <c r="KBZ120" s="364"/>
      <c r="KCA120" s="364"/>
      <c r="KCB120" s="364"/>
      <c r="KCC120" s="364"/>
      <c r="KCD120" s="364"/>
      <c r="KCE120" s="364"/>
      <c r="KCF120" s="364"/>
      <c r="KCG120" s="364"/>
      <c r="KCH120" s="364"/>
      <c r="KCI120" s="364"/>
      <c r="KCJ120" s="364"/>
      <c r="KCK120" s="364"/>
      <c r="KCL120" s="364"/>
      <c r="KCM120" s="364"/>
      <c r="KCN120" s="364"/>
      <c r="KCO120" s="364"/>
      <c r="KCP120" s="364"/>
      <c r="KCQ120" s="364"/>
      <c r="KCR120" s="364"/>
      <c r="KCS120" s="364"/>
      <c r="KCT120" s="364"/>
      <c r="KCU120" s="364"/>
      <c r="KCV120" s="364"/>
      <c r="KCW120" s="364"/>
      <c r="KCX120" s="364"/>
      <c r="KCY120" s="364"/>
      <c r="KCZ120" s="364"/>
      <c r="KDA120" s="364"/>
      <c r="KDB120" s="364"/>
      <c r="KDC120" s="364"/>
      <c r="KDD120" s="364"/>
      <c r="KDE120" s="364"/>
      <c r="KDF120" s="364"/>
      <c r="KDG120" s="364"/>
      <c r="KDH120" s="364"/>
      <c r="KDI120" s="364"/>
      <c r="KDJ120" s="364"/>
      <c r="KDK120" s="364"/>
      <c r="KDL120" s="364"/>
      <c r="KDM120" s="364"/>
      <c r="KDN120" s="364"/>
      <c r="KDO120" s="364"/>
      <c r="KDP120" s="364"/>
      <c r="KDQ120" s="364"/>
      <c r="KDR120" s="364"/>
      <c r="KDS120" s="364"/>
      <c r="KDT120" s="364"/>
      <c r="KDU120" s="364"/>
      <c r="KDV120" s="364"/>
      <c r="KDW120" s="364"/>
      <c r="KDX120" s="364"/>
      <c r="KDY120" s="364"/>
      <c r="KDZ120" s="364"/>
      <c r="KEA120" s="364"/>
      <c r="KEB120" s="364"/>
      <c r="KEC120" s="364"/>
      <c r="KED120" s="364"/>
      <c r="KEE120" s="364"/>
      <c r="KEF120" s="364"/>
      <c r="KEG120" s="364"/>
      <c r="KEH120" s="364"/>
      <c r="KEI120" s="364"/>
      <c r="KEJ120" s="364"/>
      <c r="KEK120" s="364"/>
      <c r="KEL120" s="364"/>
      <c r="KEM120" s="364"/>
      <c r="KEN120" s="364"/>
      <c r="KEO120" s="364"/>
      <c r="KEP120" s="364"/>
      <c r="KEQ120" s="364"/>
      <c r="KER120" s="364"/>
      <c r="KES120" s="364"/>
      <c r="KET120" s="364"/>
      <c r="KEU120" s="364"/>
      <c r="KEV120" s="364"/>
      <c r="KEW120" s="364"/>
      <c r="KEX120" s="364"/>
      <c r="KEY120" s="364"/>
      <c r="KEZ120" s="364"/>
      <c r="KFA120" s="364"/>
      <c r="KFB120" s="364"/>
      <c r="KFC120" s="364"/>
      <c r="KFD120" s="364"/>
      <c r="KFE120" s="364"/>
      <c r="KFF120" s="364"/>
      <c r="KFG120" s="364"/>
      <c r="KFH120" s="364"/>
      <c r="KFI120" s="364"/>
      <c r="KFJ120" s="364"/>
      <c r="KFK120" s="364"/>
      <c r="KFL120" s="364"/>
      <c r="KFM120" s="364"/>
      <c r="KFN120" s="364"/>
      <c r="KFO120" s="364"/>
      <c r="KFP120" s="364"/>
      <c r="KFQ120" s="364"/>
      <c r="KFR120" s="364"/>
      <c r="KFS120" s="364"/>
      <c r="KFT120" s="364"/>
      <c r="KFU120" s="364"/>
      <c r="KFV120" s="364"/>
      <c r="KFW120" s="364"/>
      <c r="KFX120" s="364"/>
      <c r="KFY120" s="364"/>
      <c r="KFZ120" s="364"/>
      <c r="KGA120" s="364"/>
      <c r="KGB120" s="364"/>
      <c r="KGC120" s="364"/>
      <c r="KGD120" s="364"/>
      <c r="KGE120" s="364"/>
      <c r="KGF120" s="364"/>
      <c r="KGG120" s="364"/>
      <c r="KGH120" s="364"/>
      <c r="KGI120" s="364"/>
      <c r="KGJ120" s="364"/>
      <c r="KGK120" s="364"/>
      <c r="KGL120" s="364"/>
      <c r="KGM120" s="364"/>
      <c r="KGN120" s="364"/>
      <c r="KGO120" s="364"/>
      <c r="KGP120" s="364"/>
      <c r="KGQ120" s="364"/>
      <c r="KGR120" s="364"/>
      <c r="KGS120" s="364"/>
      <c r="KGT120" s="364"/>
      <c r="KGU120" s="364"/>
      <c r="KGV120" s="364"/>
      <c r="KGW120" s="364"/>
      <c r="KGX120" s="364"/>
      <c r="KGY120" s="364"/>
      <c r="KGZ120" s="364"/>
      <c r="KHA120" s="364"/>
      <c r="KHB120" s="364"/>
      <c r="KHC120" s="364"/>
      <c r="KHD120" s="364"/>
      <c r="KHE120" s="364"/>
      <c r="KHF120" s="364"/>
      <c r="KHG120" s="364"/>
      <c r="KHH120" s="364"/>
      <c r="KHI120" s="364"/>
      <c r="KHJ120" s="364"/>
      <c r="KHK120" s="364"/>
      <c r="KHL120" s="364"/>
      <c r="KHM120" s="364"/>
      <c r="KHN120" s="364"/>
      <c r="KHO120" s="364"/>
      <c r="KHP120" s="364"/>
      <c r="KHQ120" s="364"/>
      <c r="KHR120" s="364"/>
      <c r="KHS120" s="364"/>
      <c r="KHT120" s="364"/>
      <c r="KHU120" s="364"/>
      <c r="KHV120" s="364"/>
      <c r="KHW120" s="364"/>
      <c r="KHX120" s="364"/>
      <c r="KHY120" s="364"/>
      <c r="KHZ120" s="364"/>
      <c r="KIA120" s="364"/>
      <c r="KIB120" s="364"/>
      <c r="KIC120" s="364"/>
      <c r="KID120" s="364"/>
      <c r="KIE120" s="364"/>
      <c r="KIF120" s="364"/>
      <c r="KIG120" s="364"/>
      <c r="KIH120" s="364"/>
      <c r="KII120" s="364"/>
      <c r="KIJ120" s="364"/>
      <c r="KIK120" s="364"/>
      <c r="KIL120" s="364"/>
      <c r="KIM120" s="364"/>
      <c r="KIN120" s="364"/>
      <c r="KIO120" s="364"/>
      <c r="KIP120" s="364"/>
      <c r="KIQ120" s="364"/>
      <c r="KIR120" s="364"/>
      <c r="KIS120" s="364"/>
      <c r="KIT120" s="364"/>
      <c r="KIU120" s="364"/>
      <c r="KIV120" s="364"/>
      <c r="KIW120" s="364"/>
      <c r="KIX120" s="364"/>
      <c r="KIY120" s="364"/>
      <c r="KIZ120" s="364"/>
      <c r="KJA120" s="364"/>
      <c r="KJB120" s="364"/>
      <c r="KJC120" s="364"/>
      <c r="KJD120" s="364"/>
      <c r="KJE120" s="364"/>
      <c r="KJF120" s="364"/>
      <c r="KJG120" s="364"/>
      <c r="KJH120" s="364"/>
      <c r="KJI120" s="364"/>
      <c r="KJJ120" s="364"/>
      <c r="KJK120" s="364"/>
      <c r="KJL120" s="364"/>
      <c r="KJM120" s="364"/>
      <c r="KJN120" s="364"/>
      <c r="KJO120" s="364"/>
      <c r="KJP120" s="364"/>
      <c r="KJQ120" s="364"/>
      <c r="KJR120" s="364"/>
      <c r="KJS120" s="364"/>
      <c r="KJT120" s="364"/>
      <c r="KJU120" s="364"/>
      <c r="KJV120" s="364"/>
      <c r="KJW120" s="364"/>
      <c r="KJX120" s="364"/>
      <c r="KJY120" s="364"/>
      <c r="KJZ120" s="364"/>
      <c r="KKA120" s="364"/>
      <c r="KKB120" s="364"/>
      <c r="KKC120" s="364"/>
      <c r="KKD120" s="364"/>
      <c r="KKE120" s="364"/>
      <c r="KKF120" s="364"/>
      <c r="KKG120" s="364"/>
      <c r="KKH120" s="364"/>
      <c r="KKI120" s="364"/>
      <c r="KKJ120" s="364"/>
      <c r="KKK120" s="364"/>
      <c r="KKL120" s="364"/>
      <c r="KKM120" s="364"/>
      <c r="KKN120" s="364"/>
      <c r="KKO120" s="364"/>
      <c r="KKP120" s="364"/>
      <c r="KKQ120" s="364"/>
      <c r="KKR120" s="364"/>
      <c r="KKS120" s="364"/>
      <c r="KKT120" s="364"/>
      <c r="KKU120" s="364"/>
      <c r="KKV120" s="364"/>
      <c r="KKW120" s="364"/>
      <c r="KKX120" s="364"/>
      <c r="KKY120" s="364"/>
      <c r="KKZ120" s="364"/>
      <c r="KLA120" s="364"/>
      <c r="KLB120" s="364"/>
      <c r="KLC120" s="364"/>
      <c r="KLD120" s="364"/>
      <c r="KLE120" s="364"/>
      <c r="KLF120" s="364"/>
      <c r="KLG120" s="364"/>
      <c r="KLH120" s="364"/>
      <c r="KLI120" s="364"/>
      <c r="KLJ120" s="364"/>
      <c r="KLK120" s="364"/>
      <c r="KLL120" s="364"/>
      <c r="KLM120" s="364"/>
      <c r="KLN120" s="364"/>
      <c r="KLO120" s="364"/>
      <c r="KLP120" s="364"/>
      <c r="KLQ120" s="364"/>
      <c r="KLR120" s="364"/>
      <c r="KLS120" s="364"/>
      <c r="KLT120" s="364"/>
      <c r="KLU120" s="364"/>
      <c r="KLV120" s="364"/>
      <c r="KLW120" s="364"/>
      <c r="KLX120" s="364"/>
      <c r="KLY120" s="364"/>
      <c r="KLZ120" s="364"/>
      <c r="KMA120" s="364"/>
      <c r="KMB120" s="364"/>
      <c r="KMC120" s="364"/>
      <c r="KMD120" s="364"/>
      <c r="KME120" s="364"/>
      <c r="KMF120" s="364"/>
      <c r="KMG120" s="364"/>
      <c r="KMH120" s="364"/>
      <c r="KMI120" s="364"/>
      <c r="KMJ120" s="364"/>
      <c r="KMK120" s="364"/>
      <c r="KML120" s="364"/>
      <c r="KMM120" s="364"/>
      <c r="KMN120" s="364"/>
      <c r="KMO120" s="364"/>
      <c r="KMP120" s="364"/>
      <c r="KMQ120" s="364"/>
      <c r="KMR120" s="364"/>
      <c r="KMS120" s="364"/>
      <c r="KMT120" s="364"/>
      <c r="KMU120" s="364"/>
      <c r="KMV120" s="364"/>
      <c r="KMW120" s="364"/>
      <c r="KMX120" s="364"/>
      <c r="KMY120" s="364"/>
      <c r="KMZ120" s="364"/>
      <c r="KNA120" s="364"/>
      <c r="KNB120" s="364"/>
      <c r="KNC120" s="364"/>
      <c r="KND120" s="364"/>
      <c r="KNE120" s="364"/>
      <c r="KNF120" s="364"/>
      <c r="KNG120" s="364"/>
      <c r="KNH120" s="364"/>
      <c r="KNI120" s="364"/>
      <c r="KNJ120" s="364"/>
      <c r="KNK120" s="364"/>
      <c r="KNL120" s="364"/>
      <c r="KNM120" s="364"/>
      <c r="KNN120" s="364"/>
      <c r="KNO120" s="364"/>
      <c r="KNP120" s="364"/>
      <c r="KNQ120" s="364"/>
      <c r="KNR120" s="364"/>
      <c r="KNS120" s="364"/>
      <c r="KNT120" s="364"/>
      <c r="KNU120" s="364"/>
      <c r="KNV120" s="364"/>
      <c r="KNW120" s="364"/>
      <c r="KNX120" s="364"/>
      <c r="KNY120" s="364"/>
      <c r="KNZ120" s="364"/>
      <c r="KOA120" s="364"/>
      <c r="KOB120" s="364"/>
      <c r="KOC120" s="364"/>
      <c r="KOD120" s="364"/>
      <c r="KOE120" s="364"/>
      <c r="KOF120" s="364"/>
      <c r="KOG120" s="364"/>
      <c r="KOH120" s="364"/>
      <c r="KOI120" s="364"/>
      <c r="KOJ120" s="364"/>
      <c r="KOK120" s="364"/>
      <c r="KOL120" s="364"/>
      <c r="KOM120" s="364"/>
      <c r="KON120" s="364"/>
      <c r="KOO120" s="364"/>
      <c r="KOP120" s="364"/>
      <c r="KOQ120" s="364"/>
      <c r="KOR120" s="364"/>
      <c r="KOS120" s="364"/>
      <c r="KOT120" s="364"/>
      <c r="KOU120" s="364"/>
      <c r="KOV120" s="364"/>
      <c r="KOW120" s="364"/>
      <c r="KOX120" s="364"/>
      <c r="KOY120" s="364"/>
      <c r="KOZ120" s="364"/>
      <c r="KPA120" s="364"/>
      <c r="KPB120" s="364"/>
      <c r="KPC120" s="364"/>
      <c r="KPD120" s="364"/>
      <c r="KPE120" s="364"/>
      <c r="KPF120" s="364"/>
      <c r="KPG120" s="364"/>
      <c r="KPH120" s="364"/>
      <c r="KPI120" s="364"/>
      <c r="KPJ120" s="364"/>
      <c r="KPK120" s="364"/>
      <c r="KPL120" s="364"/>
      <c r="KPM120" s="364"/>
      <c r="KPN120" s="364"/>
      <c r="KPO120" s="364"/>
      <c r="KPP120" s="364"/>
      <c r="KPQ120" s="364"/>
      <c r="KPR120" s="364"/>
      <c r="KPS120" s="364"/>
      <c r="KPT120" s="364"/>
      <c r="KPU120" s="364"/>
      <c r="KPV120" s="364"/>
      <c r="KPW120" s="364"/>
      <c r="KPX120" s="364"/>
      <c r="KPY120" s="364"/>
      <c r="KPZ120" s="364"/>
      <c r="KQA120" s="364"/>
      <c r="KQB120" s="364"/>
      <c r="KQC120" s="364"/>
      <c r="KQD120" s="364"/>
      <c r="KQE120" s="364"/>
      <c r="KQF120" s="364"/>
      <c r="KQG120" s="364"/>
      <c r="KQH120" s="364"/>
      <c r="KQI120" s="364"/>
      <c r="KQJ120" s="364"/>
      <c r="KQK120" s="364"/>
      <c r="KQL120" s="364"/>
      <c r="KQM120" s="364"/>
      <c r="KQN120" s="364"/>
      <c r="KQO120" s="364"/>
      <c r="KQP120" s="364"/>
      <c r="KQQ120" s="364"/>
      <c r="KQR120" s="364"/>
      <c r="KQS120" s="364"/>
      <c r="KQT120" s="364"/>
      <c r="KQU120" s="364"/>
      <c r="KQV120" s="364"/>
      <c r="KQW120" s="364"/>
      <c r="KQX120" s="364"/>
      <c r="KQY120" s="364"/>
      <c r="KQZ120" s="364"/>
      <c r="KRA120" s="364"/>
      <c r="KRB120" s="364"/>
      <c r="KRC120" s="364"/>
      <c r="KRD120" s="364"/>
      <c r="KRE120" s="364"/>
      <c r="KRF120" s="364"/>
      <c r="KRG120" s="364"/>
      <c r="KRH120" s="364"/>
      <c r="KRI120" s="364"/>
      <c r="KRJ120" s="364"/>
      <c r="KRK120" s="364"/>
      <c r="KRL120" s="364"/>
      <c r="KRM120" s="364"/>
      <c r="KRN120" s="364"/>
      <c r="KRO120" s="364"/>
      <c r="KRP120" s="364"/>
      <c r="KRQ120" s="364"/>
      <c r="KRR120" s="364"/>
      <c r="KRS120" s="364"/>
      <c r="KRT120" s="364"/>
      <c r="KRU120" s="364"/>
      <c r="KRV120" s="364"/>
      <c r="KRW120" s="364"/>
      <c r="KRX120" s="364"/>
      <c r="KRY120" s="364"/>
      <c r="KRZ120" s="364"/>
      <c r="KSA120" s="364"/>
      <c r="KSB120" s="364"/>
      <c r="KSC120" s="364"/>
      <c r="KSD120" s="364"/>
      <c r="KSE120" s="364"/>
      <c r="KSF120" s="364"/>
      <c r="KSG120" s="364"/>
      <c r="KSH120" s="364"/>
      <c r="KSI120" s="364"/>
      <c r="KSJ120" s="364"/>
      <c r="KSK120" s="364"/>
      <c r="KSL120" s="364"/>
      <c r="KSM120" s="364"/>
      <c r="KSN120" s="364"/>
      <c r="KSO120" s="364"/>
      <c r="KSP120" s="364"/>
      <c r="KSQ120" s="364"/>
      <c r="KSR120" s="364"/>
      <c r="KSS120" s="364"/>
      <c r="KST120" s="364"/>
      <c r="KSU120" s="364"/>
      <c r="KSV120" s="364"/>
      <c r="KSW120" s="364"/>
      <c r="KSX120" s="364"/>
      <c r="KSY120" s="364"/>
      <c r="KSZ120" s="364"/>
      <c r="KTA120" s="364"/>
      <c r="KTB120" s="364"/>
      <c r="KTC120" s="364"/>
      <c r="KTD120" s="364"/>
      <c r="KTE120" s="364"/>
      <c r="KTF120" s="364"/>
      <c r="KTG120" s="364"/>
      <c r="KTH120" s="364"/>
      <c r="KTI120" s="364"/>
      <c r="KTJ120" s="364"/>
      <c r="KTK120" s="364"/>
      <c r="KTL120" s="364"/>
      <c r="KTM120" s="364"/>
      <c r="KTN120" s="364"/>
      <c r="KTO120" s="364"/>
      <c r="KTP120" s="364"/>
      <c r="KTQ120" s="364"/>
      <c r="KTR120" s="364"/>
      <c r="KTS120" s="364"/>
      <c r="KTT120" s="364"/>
      <c r="KTU120" s="364"/>
      <c r="KTV120" s="364"/>
      <c r="KTW120" s="364"/>
      <c r="KTX120" s="364"/>
      <c r="KTY120" s="364"/>
      <c r="KTZ120" s="364"/>
      <c r="KUA120" s="364"/>
      <c r="KUB120" s="364"/>
      <c r="KUC120" s="364"/>
      <c r="KUD120" s="364"/>
      <c r="KUE120" s="364"/>
      <c r="KUF120" s="364"/>
      <c r="KUG120" s="364"/>
      <c r="KUH120" s="364"/>
      <c r="KUI120" s="364"/>
      <c r="KUJ120" s="364"/>
      <c r="KUK120" s="364"/>
      <c r="KUL120" s="364"/>
      <c r="KUM120" s="364"/>
      <c r="KUN120" s="364"/>
      <c r="KUO120" s="364"/>
      <c r="KUP120" s="364"/>
      <c r="KUQ120" s="364"/>
      <c r="KUR120" s="364"/>
      <c r="KUS120" s="364"/>
      <c r="KUT120" s="364"/>
      <c r="KUU120" s="364"/>
      <c r="KUV120" s="364"/>
      <c r="KUW120" s="364"/>
      <c r="KUX120" s="364"/>
      <c r="KUY120" s="364"/>
      <c r="KUZ120" s="364"/>
      <c r="KVA120" s="364"/>
      <c r="KVB120" s="364"/>
      <c r="KVC120" s="364"/>
      <c r="KVD120" s="364"/>
      <c r="KVE120" s="364"/>
      <c r="KVF120" s="364"/>
      <c r="KVG120" s="364"/>
      <c r="KVH120" s="364"/>
      <c r="KVI120" s="364"/>
      <c r="KVJ120" s="364"/>
      <c r="KVK120" s="364"/>
      <c r="KVL120" s="364"/>
      <c r="KVM120" s="364"/>
      <c r="KVN120" s="364"/>
      <c r="KVO120" s="364"/>
      <c r="KVP120" s="364"/>
      <c r="KVQ120" s="364"/>
      <c r="KVR120" s="364"/>
      <c r="KVS120" s="364"/>
      <c r="KVT120" s="364"/>
      <c r="KVU120" s="364"/>
      <c r="KVV120" s="364"/>
      <c r="KVW120" s="364"/>
      <c r="KVX120" s="364"/>
      <c r="KVY120" s="364"/>
      <c r="KVZ120" s="364"/>
      <c r="KWA120" s="364"/>
      <c r="KWB120" s="364"/>
      <c r="KWC120" s="364"/>
      <c r="KWD120" s="364"/>
      <c r="KWE120" s="364"/>
      <c r="KWF120" s="364"/>
      <c r="KWG120" s="364"/>
      <c r="KWH120" s="364"/>
      <c r="KWI120" s="364"/>
      <c r="KWJ120" s="364"/>
      <c r="KWK120" s="364"/>
      <c r="KWL120" s="364"/>
      <c r="KWM120" s="364"/>
      <c r="KWN120" s="364"/>
      <c r="KWO120" s="364"/>
      <c r="KWP120" s="364"/>
      <c r="KWQ120" s="364"/>
      <c r="KWR120" s="364"/>
      <c r="KWS120" s="364"/>
      <c r="KWT120" s="364"/>
      <c r="KWU120" s="364"/>
      <c r="KWV120" s="364"/>
      <c r="KWW120" s="364"/>
      <c r="KWX120" s="364"/>
      <c r="KWY120" s="364"/>
      <c r="KWZ120" s="364"/>
      <c r="KXA120" s="364"/>
      <c r="KXB120" s="364"/>
      <c r="KXC120" s="364"/>
      <c r="KXD120" s="364"/>
      <c r="KXE120" s="364"/>
      <c r="KXF120" s="364"/>
      <c r="KXG120" s="364"/>
      <c r="KXH120" s="364"/>
      <c r="KXI120" s="364"/>
      <c r="KXJ120" s="364"/>
      <c r="KXK120" s="364"/>
      <c r="KXL120" s="364"/>
      <c r="KXM120" s="364"/>
      <c r="KXN120" s="364"/>
      <c r="KXO120" s="364"/>
      <c r="KXP120" s="364"/>
      <c r="KXQ120" s="364"/>
      <c r="KXR120" s="364"/>
      <c r="KXS120" s="364"/>
      <c r="KXT120" s="364"/>
      <c r="KXU120" s="364"/>
      <c r="KXV120" s="364"/>
      <c r="KXW120" s="364"/>
      <c r="KXX120" s="364"/>
      <c r="KXY120" s="364"/>
      <c r="KXZ120" s="364"/>
      <c r="KYA120" s="364"/>
      <c r="KYB120" s="364"/>
      <c r="KYC120" s="364"/>
      <c r="KYD120" s="364"/>
      <c r="KYE120" s="364"/>
      <c r="KYF120" s="364"/>
      <c r="KYG120" s="364"/>
      <c r="KYH120" s="364"/>
      <c r="KYI120" s="364"/>
      <c r="KYJ120" s="364"/>
      <c r="KYK120" s="364"/>
      <c r="KYL120" s="364"/>
      <c r="KYM120" s="364"/>
      <c r="KYN120" s="364"/>
      <c r="KYO120" s="364"/>
      <c r="KYP120" s="364"/>
      <c r="KYQ120" s="364"/>
      <c r="KYR120" s="364"/>
      <c r="KYS120" s="364"/>
      <c r="KYT120" s="364"/>
      <c r="KYU120" s="364"/>
      <c r="KYV120" s="364"/>
      <c r="KYW120" s="364"/>
      <c r="KYX120" s="364"/>
      <c r="KYY120" s="364"/>
      <c r="KYZ120" s="364"/>
      <c r="KZA120" s="364"/>
      <c r="KZB120" s="364"/>
      <c r="KZC120" s="364"/>
      <c r="KZD120" s="364"/>
      <c r="KZE120" s="364"/>
      <c r="KZF120" s="364"/>
      <c r="KZG120" s="364"/>
      <c r="KZH120" s="364"/>
      <c r="KZI120" s="364"/>
      <c r="KZJ120" s="364"/>
      <c r="KZK120" s="364"/>
      <c r="KZL120" s="364"/>
      <c r="KZM120" s="364"/>
      <c r="KZN120" s="364"/>
      <c r="KZO120" s="364"/>
      <c r="KZP120" s="364"/>
      <c r="KZQ120" s="364"/>
      <c r="KZR120" s="364"/>
      <c r="KZS120" s="364"/>
      <c r="KZT120" s="364"/>
      <c r="KZU120" s="364"/>
      <c r="KZV120" s="364"/>
      <c r="KZW120" s="364"/>
      <c r="KZX120" s="364"/>
      <c r="KZY120" s="364"/>
      <c r="KZZ120" s="364"/>
      <c r="LAA120" s="364"/>
      <c r="LAB120" s="364"/>
      <c r="LAC120" s="364"/>
      <c r="LAD120" s="364"/>
      <c r="LAE120" s="364"/>
      <c r="LAF120" s="364"/>
      <c r="LAG120" s="364"/>
      <c r="LAH120" s="364"/>
      <c r="LAI120" s="364"/>
      <c r="LAJ120" s="364"/>
      <c r="LAK120" s="364"/>
      <c r="LAL120" s="364"/>
      <c r="LAM120" s="364"/>
      <c r="LAN120" s="364"/>
      <c r="LAO120" s="364"/>
      <c r="LAP120" s="364"/>
      <c r="LAQ120" s="364"/>
      <c r="LAR120" s="364"/>
      <c r="LAS120" s="364"/>
      <c r="LAT120" s="364"/>
      <c r="LAU120" s="364"/>
      <c r="LAV120" s="364"/>
      <c r="LAW120" s="364"/>
      <c r="LAX120" s="364"/>
      <c r="LAY120" s="364"/>
      <c r="LAZ120" s="364"/>
      <c r="LBA120" s="364"/>
      <c r="LBB120" s="364"/>
      <c r="LBC120" s="364"/>
      <c r="LBD120" s="364"/>
      <c r="LBE120" s="364"/>
      <c r="LBF120" s="364"/>
      <c r="LBG120" s="364"/>
      <c r="LBH120" s="364"/>
      <c r="LBI120" s="364"/>
      <c r="LBJ120" s="364"/>
      <c r="LBK120" s="364"/>
      <c r="LBL120" s="364"/>
      <c r="LBM120" s="364"/>
      <c r="LBN120" s="364"/>
      <c r="LBO120" s="364"/>
      <c r="LBP120" s="364"/>
      <c r="LBQ120" s="364"/>
      <c r="LBR120" s="364"/>
      <c r="LBS120" s="364"/>
      <c r="LBT120" s="364"/>
      <c r="LBU120" s="364"/>
      <c r="LBV120" s="364"/>
      <c r="LBW120" s="364"/>
      <c r="LBX120" s="364"/>
      <c r="LBY120" s="364"/>
      <c r="LBZ120" s="364"/>
      <c r="LCA120" s="364"/>
      <c r="LCB120" s="364"/>
      <c r="LCC120" s="364"/>
      <c r="LCD120" s="364"/>
      <c r="LCE120" s="364"/>
      <c r="LCF120" s="364"/>
      <c r="LCG120" s="364"/>
      <c r="LCH120" s="364"/>
      <c r="LCI120" s="364"/>
      <c r="LCJ120" s="364"/>
      <c r="LCK120" s="364"/>
      <c r="LCL120" s="364"/>
      <c r="LCM120" s="364"/>
      <c r="LCN120" s="364"/>
      <c r="LCO120" s="364"/>
      <c r="LCP120" s="364"/>
      <c r="LCQ120" s="364"/>
      <c r="LCR120" s="364"/>
      <c r="LCS120" s="364"/>
      <c r="LCT120" s="364"/>
      <c r="LCU120" s="364"/>
      <c r="LCV120" s="364"/>
      <c r="LCW120" s="364"/>
      <c r="LCX120" s="364"/>
      <c r="LCY120" s="364"/>
      <c r="LCZ120" s="364"/>
      <c r="LDA120" s="364"/>
      <c r="LDB120" s="364"/>
      <c r="LDC120" s="364"/>
      <c r="LDD120" s="364"/>
      <c r="LDE120" s="364"/>
      <c r="LDF120" s="364"/>
      <c r="LDG120" s="364"/>
      <c r="LDH120" s="364"/>
      <c r="LDI120" s="364"/>
      <c r="LDJ120" s="364"/>
      <c r="LDK120" s="364"/>
      <c r="LDL120" s="364"/>
      <c r="LDM120" s="364"/>
      <c r="LDN120" s="364"/>
      <c r="LDO120" s="364"/>
      <c r="LDP120" s="364"/>
      <c r="LDQ120" s="364"/>
      <c r="LDR120" s="364"/>
      <c r="LDS120" s="364"/>
      <c r="LDT120" s="364"/>
      <c r="LDU120" s="364"/>
      <c r="LDV120" s="364"/>
      <c r="LDW120" s="364"/>
      <c r="LDX120" s="364"/>
      <c r="LDY120" s="364"/>
      <c r="LDZ120" s="364"/>
      <c r="LEA120" s="364"/>
      <c r="LEB120" s="364"/>
      <c r="LEC120" s="364"/>
      <c r="LED120" s="364"/>
      <c r="LEE120" s="364"/>
      <c r="LEF120" s="364"/>
      <c r="LEG120" s="364"/>
      <c r="LEH120" s="364"/>
      <c r="LEI120" s="364"/>
      <c r="LEJ120" s="364"/>
      <c r="LEK120" s="364"/>
      <c r="LEL120" s="364"/>
      <c r="LEM120" s="364"/>
      <c r="LEN120" s="364"/>
      <c r="LEO120" s="364"/>
      <c r="LEP120" s="364"/>
      <c r="LEQ120" s="364"/>
      <c r="LER120" s="364"/>
      <c r="LES120" s="364"/>
      <c r="LET120" s="364"/>
      <c r="LEU120" s="364"/>
      <c r="LEV120" s="364"/>
      <c r="LEW120" s="364"/>
      <c r="LEX120" s="364"/>
      <c r="LEY120" s="364"/>
      <c r="LEZ120" s="364"/>
      <c r="LFA120" s="364"/>
      <c r="LFB120" s="364"/>
      <c r="LFC120" s="364"/>
      <c r="LFD120" s="364"/>
      <c r="LFE120" s="364"/>
      <c r="LFF120" s="364"/>
      <c r="LFG120" s="364"/>
      <c r="LFH120" s="364"/>
      <c r="LFI120" s="364"/>
      <c r="LFJ120" s="364"/>
      <c r="LFK120" s="364"/>
      <c r="LFL120" s="364"/>
      <c r="LFM120" s="364"/>
      <c r="LFN120" s="364"/>
      <c r="LFO120" s="364"/>
      <c r="LFP120" s="364"/>
      <c r="LFQ120" s="364"/>
      <c r="LFR120" s="364"/>
      <c r="LFS120" s="364"/>
      <c r="LFT120" s="364"/>
      <c r="LFU120" s="364"/>
      <c r="LFV120" s="364"/>
      <c r="LFW120" s="364"/>
      <c r="LFX120" s="364"/>
      <c r="LFY120" s="364"/>
      <c r="LFZ120" s="364"/>
      <c r="LGA120" s="364"/>
      <c r="LGB120" s="364"/>
      <c r="LGC120" s="364"/>
      <c r="LGD120" s="364"/>
      <c r="LGE120" s="364"/>
      <c r="LGF120" s="364"/>
      <c r="LGG120" s="364"/>
      <c r="LGH120" s="364"/>
      <c r="LGI120" s="364"/>
      <c r="LGJ120" s="364"/>
      <c r="LGK120" s="364"/>
      <c r="LGL120" s="364"/>
      <c r="LGM120" s="364"/>
      <c r="LGN120" s="364"/>
      <c r="LGO120" s="364"/>
      <c r="LGP120" s="364"/>
      <c r="LGQ120" s="364"/>
      <c r="LGR120" s="364"/>
      <c r="LGS120" s="364"/>
      <c r="LGT120" s="364"/>
      <c r="LGU120" s="364"/>
      <c r="LGV120" s="364"/>
      <c r="LGW120" s="364"/>
      <c r="LGX120" s="364"/>
      <c r="LGY120" s="364"/>
      <c r="LGZ120" s="364"/>
      <c r="LHA120" s="364"/>
      <c r="LHB120" s="364"/>
      <c r="LHC120" s="364"/>
      <c r="LHD120" s="364"/>
      <c r="LHE120" s="364"/>
      <c r="LHF120" s="364"/>
      <c r="LHG120" s="364"/>
      <c r="LHH120" s="364"/>
      <c r="LHI120" s="364"/>
      <c r="LHJ120" s="364"/>
      <c r="LHK120" s="364"/>
      <c r="LHL120" s="364"/>
      <c r="LHM120" s="364"/>
      <c r="LHN120" s="364"/>
      <c r="LHO120" s="364"/>
      <c r="LHP120" s="364"/>
      <c r="LHQ120" s="364"/>
      <c r="LHR120" s="364"/>
      <c r="LHS120" s="364"/>
      <c r="LHT120" s="364"/>
      <c r="LHU120" s="364"/>
      <c r="LHV120" s="364"/>
      <c r="LHW120" s="364"/>
      <c r="LHX120" s="364"/>
      <c r="LHY120" s="364"/>
      <c r="LHZ120" s="364"/>
      <c r="LIA120" s="364"/>
      <c r="LIB120" s="364"/>
      <c r="LIC120" s="364"/>
      <c r="LID120" s="364"/>
      <c r="LIE120" s="364"/>
      <c r="LIF120" s="364"/>
      <c r="LIG120" s="364"/>
      <c r="LIH120" s="364"/>
      <c r="LII120" s="364"/>
      <c r="LIJ120" s="364"/>
      <c r="LIK120" s="364"/>
      <c r="LIL120" s="364"/>
      <c r="LIM120" s="364"/>
      <c r="LIN120" s="364"/>
      <c r="LIO120" s="364"/>
      <c r="LIP120" s="364"/>
      <c r="LIQ120" s="364"/>
      <c r="LIR120" s="364"/>
      <c r="LIS120" s="364"/>
      <c r="LIT120" s="364"/>
      <c r="LIU120" s="364"/>
      <c r="LIV120" s="364"/>
      <c r="LIW120" s="364"/>
      <c r="LIX120" s="364"/>
      <c r="LIY120" s="364"/>
      <c r="LIZ120" s="364"/>
      <c r="LJA120" s="364"/>
      <c r="LJB120" s="364"/>
      <c r="LJC120" s="364"/>
      <c r="LJD120" s="364"/>
      <c r="LJE120" s="364"/>
      <c r="LJF120" s="364"/>
      <c r="LJG120" s="364"/>
      <c r="LJH120" s="364"/>
      <c r="LJI120" s="364"/>
      <c r="LJJ120" s="364"/>
      <c r="LJK120" s="364"/>
      <c r="LJL120" s="364"/>
      <c r="LJM120" s="364"/>
      <c r="LJN120" s="364"/>
      <c r="LJO120" s="364"/>
      <c r="LJP120" s="364"/>
      <c r="LJQ120" s="364"/>
      <c r="LJR120" s="364"/>
      <c r="LJS120" s="364"/>
      <c r="LJT120" s="364"/>
      <c r="LJU120" s="364"/>
      <c r="LJV120" s="364"/>
      <c r="LJW120" s="364"/>
      <c r="LJX120" s="364"/>
      <c r="LJY120" s="364"/>
      <c r="LJZ120" s="364"/>
      <c r="LKA120" s="364"/>
      <c r="LKB120" s="364"/>
      <c r="LKC120" s="364"/>
      <c r="LKD120" s="364"/>
      <c r="LKE120" s="364"/>
      <c r="LKF120" s="364"/>
      <c r="LKG120" s="364"/>
      <c r="LKH120" s="364"/>
      <c r="LKI120" s="364"/>
      <c r="LKJ120" s="364"/>
      <c r="LKK120" s="364"/>
      <c r="LKL120" s="364"/>
      <c r="LKM120" s="364"/>
      <c r="LKN120" s="364"/>
      <c r="LKO120" s="364"/>
      <c r="LKP120" s="364"/>
      <c r="LKQ120" s="364"/>
      <c r="LKR120" s="364"/>
      <c r="LKS120" s="364"/>
      <c r="LKT120" s="364"/>
      <c r="LKU120" s="364"/>
      <c r="LKV120" s="364"/>
      <c r="LKW120" s="364"/>
      <c r="LKX120" s="364"/>
      <c r="LKY120" s="364"/>
      <c r="LKZ120" s="364"/>
      <c r="LLA120" s="364"/>
      <c r="LLB120" s="364"/>
      <c r="LLC120" s="364"/>
      <c r="LLD120" s="364"/>
      <c r="LLE120" s="364"/>
      <c r="LLF120" s="364"/>
      <c r="LLG120" s="364"/>
      <c r="LLH120" s="364"/>
      <c r="LLI120" s="364"/>
      <c r="LLJ120" s="364"/>
      <c r="LLK120" s="364"/>
      <c r="LLL120" s="364"/>
      <c r="LLM120" s="364"/>
      <c r="LLN120" s="364"/>
      <c r="LLO120" s="364"/>
      <c r="LLP120" s="364"/>
      <c r="LLQ120" s="364"/>
      <c r="LLR120" s="364"/>
      <c r="LLS120" s="364"/>
      <c r="LLT120" s="364"/>
      <c r="LLU120" s="364"/>
      <c r="LLV120" s="364"/>
      <c r="LLW120" s="364"/>
      <c r="LLX120" s="364"/>
      <c r="LLY120" s="364"/>
      <c r="LLZ120" s="364"/>
      <c r="LMA120" s="364"/>
      <c r="LMB120" s="364"/>
      <c r="LMC120" s="364"/>
      <c r="LMD120" s="364"/>
      <c r="LME120" s="364"/>
      <c r="LMF120" s="364"/>
      <c r="LMG120" s="364"/>
      <c r="LMH120" s="364"/>
      <c r="LMI120" s="364"/>
      <c r="LMJ120" s="364"/>
      <c r="LMK120" s="364"/>
      <c r="LML120" s="364"/>
      <c r="LMM120" s="364"/>
      <c r="LMN120" s="364"/>
      <c r="LMO120" s="364"/>
      <c r="LMP120" s="364"/>
      <c r="LMQ120" s="364"/>
      <c r="LMR120" s="364"/>
      <c r="LMS120" s="364"/>
      <c r="LMT120" s="364"/>
      <c r="LMU120" s="364"/>
      <c r="LMV120" s="364"/>
      <c r="LMW120" s="364"/>
      <c r="LMX120" s="364"/>
      <c r="LMY120" s="364"/>
      <c r="LMZ120" s="364"/>
      <c r="LNA120" s="364"/>
      <c r="LNB120" s="364"/>
      <c r="LNC120" s="364"/>
      <c r="LND120" s="364"/>
      <c r="LNE120" s="364"/>
      <c r="LNF120" s="364"/>
      <c r="LNG120" s="364"/>
      <c r="LNH120" s="364"/>
      <c r="LNI120" s="364"/>
      <c r="LNJ120" s="364"/>
      <c r="LNK120" s="364"/>
      <c r="LNL120" s="364"/>
      <c r="LNM120" s="364"/>
      <c r="LNN120" s="364"/>
      <c r="LNO120" s="364"/>
      <c r="LNP120" s="364"/>
      <c r="LNQ120" s="364"/>
      <c r="LNR120" s="364"/>
      <c r="LNS120" s="364"/>
      <c r="LNT120" s="364"/>
      <c r="LNU120" s="364"/>
      <c r="LNV120" s="364"/>
      <c r="LNW120" s="364"/>
      <c r="LNX120" s="364"/>
      <c r="LNY120" s="364"/>
      <c r="LNZ120" s="364"/>
      <c r="LOA120" s="364"/>
      <c r="LOB120" s="364"/>
      <c r="LOC120" s="364"/>
      <c r="LOD120" s="364"/>
      <c r="LOE120" s="364"/>
      <c r="LOF120" s="364"/>
      <c r="LOG120" s="364"/>
      <c r="LOH120" s="364"/>
      <c r="LOI120" s="364"/>
      <c r="LOJ120" s="364"/>
      <c r="LOK120" s="364"/>
      <c r="LOL120" s="364"/>
      <c r="LOM120" s="364"/>
      <c r="LON120" s="364"/>
      <c r="LOO120" s="364"/>
      <c r="LOP120" s="364"/>
      <c r="LOQ120" s="364"/>
      <c r="LOR120" s="364"/>
      <c r="LOS120" s="364"/>
      <c r="LOT120" s="364"/>
      <c r="LOU120" s="364"/>
      <c r="LOV120" s="364"/>
      <c r="LOW120" s="364"/>
      <c r="LOX120" s="364"/>
      <c r="LOY120" s="364"/>
      <c r="LOZ120" s="364"/>
      <c r="LPA120" s="364"/>
      <c r="LPB120" s="364"/>
      <c r="LPC120" s="364"/>
      <c r="LPD120" s="364"/>
      <c r="LPE120" s="364"/>
      <c r="LPF120" s="364"/>
      <c r="LPG120" s="364"/>
      <c r="LPH120" s="364"/>
      <c r="LPI120" s="364"/>
      <c r="LPJ120" s="364"/>
      <c r="LPK120" s="364"/>
      <c r="LPL120" s="364"/>
      <c r="LPM120" s="364"/>
      <c r="LPN120" s="364"/>
      <c r="LPO120" s="364"/>
      <c r="LPP120" s="364"/>
      <c r="LPQ120" s="364"/>
      <c r="LPR120" s="364"/>
      <c r="LPS120" s="364"/>
      <c r="LPT120" s="364"/>
      <c r="LPU120" s="364"/>
      <c r="LPV120" s="364"/>
      <c r="LPW120" s="364"/>
      <c r="LPX120" s="364"/>
      <c r="LPY120" s="364"/>
      <c r="LPZ120" s="364"/>
      <c r="LQA120" s="364"/>
      <c r="LQB120" s="364"/>
      <c r="LQC120" s="364"/>
      <c r="LQD120" s="364"/>
      <c r="LQE120" s="364"/>
      <c r="LQF120" s="364"/>
      <c r="LQG120" s="364"/>
      <c r="LQH120" s="364"/>
      <c r="LQI120" s="364"/>
      <c r="LQJ120" s="364"/>
      <c r="LQK120" s="364"/>
      <c r="LQL120" s="364"/>
      <c r="LQM120" s="364"/>
      <c r="LQN120" s="364"/>
      <c r="LQO120" s="364"/>
      <c r="LQP120" s="364"/>
      <c r="LQQ120" s="364"/>
      <c r="LQR120" s="364"/>
      <c r="LQS120" s="364"/>
      <c r="LQT120" s="364"/>
      <c r="LQU120" s="364"/>
      <c r="LQV120" s="364"/>
      <c r="LQW120" s="364"/>
      <c r="LQX120" s="364"/>
      <c r="LQY120" s="364"/>
      <c r="LQZ120" s="364"/>
      <c r="LRA120" s="364"/>
      <c r="LRB120" s="364"/>
      <c r="LRC120" s="364"/>
      <c r="LRD120" s="364"/>
      <c r="LRE120" s="364"/>
      <c r="LRF120" s="364"/>
      <c r="LRG120" s="364"/>
      <c r="LRH120" s="364"/>
      <c r="LRI120" s="364"/>
      <c r="LRJ120" s="364"/>
      <c r="LRK120" s="364"/>
      <c r="LRL120" s="364"/>
      <c r="LRM120" s="364"/>
      <c r="LRN120" s="364"/>
      <c r="LRO120" s="364"/>
      <c r="LRP120" s="364"/>
      <c r="LRQ120" s="364"/>
      <c r="LRR120" s="364"/>
      <c r="LRS120" s="364"/>
      <c r="LRT120" s="364"/>
      <c r="LRU120" s="364"/>
      <c r="LRV120" s="364"/>
      <c r="LRW120" s="364"/>
      <c r="LRX120" s="364"/>
      <c r="LRY120" s="364"/>
      <c r="LRZ120" s="364"/>
      <c r="LSA120" s="364"/>
      <c r="LSB120" s="364"/>
      <c r="LSC120" s="364"/>
      <c r="LSD120" s="364"/>
      <c r="LSE120" s="364"/>
      <c r="LSF120" s="364"/>
      <c r="LSG120" s="364"/>
      <c r="LSH120" s="364"/>
      <c r="LSI120" s="364"/>
      <c r="LSJ120" s="364"/>
      <c r="LSK120" s="364"/>
      <c r="LSL120" s="364"/>
      <c r="LSM120" s="364"/>
      <c r="LSN120" s="364"/>
      <c r="LSO120" s="364"/>
      <c r="LSP120" s="364"/>
      <c r="LSQ120" s="364"/>
      <c r="LSR120" s="364"/>
      <c r="LSS120" s="364"/>
      <c r="LST120" s="364"/>
      <c r="LSU120" s="364"/>
      <c r="LSV120" s="364"/>
      <c r="LSW120" s="364"/>
      <c r="LSX120" s="364"/>
      <c r="LSY120" s="364"/>
      <c r="LSZ120" s="364"/>
      <c r="LTA120" s="364"/>
      <c r="LTB120" s="364"/>
      <c r="LTC120" s="364"/>
      <c r="LTD120" s="364"/>
      <c r="LTE120" s="364"/>
      <c r="LTF120" s="364"/>
      <c r="LTG120" s="364"/>
      <c r="LTH120" s="364"/>
      <c r="LTI120" s="364"/>
      <c r="LTJ120" s="364"/>
      <c r="LTK120" s="364"/>
      <c r="LTL120" s="364"/>
      <c r="LTM120" s="364"/>
      <c r="LTN120" s="364"/>
      <c r="LTO120" s="364"/>
      <c r="LTP120" s="364"/>
      <c r="LTQ120" s="364"/>
      <c r="LTR120" s="364"/>
      <c r="LTS120" s="364"/>
      <c r="LTT120" s="364"/>
      <c r="LTU120" s="364"/>
      <c r="LTV120" s="364"/>
      <c r="LTW120" s="364"/>
      <c r="LTX120" s="364"/>
      <c r="LTY120" s="364"/>
      <c r="LTZ120" s="364"/>
      <c r="LUA120" s="364"/>
      <c r="LUB120" s="364"/>
      <c r="LUC120" s="364"/>
      <c r="LUD120" s="364"/>
      <c r="LUE120" s="364"/>
      <c r="LUF120" s="364"/>
      <c r="LUG120" s="364"/>
      <c r="LUH120" s="364"/>
      <c r="LUI120" s="364"/>
      <c r="LUJ120" s="364"/>
      <c r="LUK120" s="364"/>
      <c r="LUL120" s="364"/>
      <c r="LUM120" s="364"/>
      <c r="LUN120" s="364"/>
      <c r="LUO120" s="364"/>
      <c r="LUP120" s="364"/>
      <c r="LUQ120" s="364"/>
      <c r="LUR120" s="364"/>
      <c r="LUS120" s="364"/>
      <c r="LUT120" s="364"/>
      <c r="LUU120" s="364"/>
      <c r="LUV120" s="364"/>
      <c r="LUW120" s="364"/>
      <c r="LUX120" s="364"/>
      <c r="LUY120" s="364"/>
      <c r="LUZ120" s="364"/>
      <c r="LVA120" s="364"/>
      <c r="LVB120" s="364"/>
      <c r="LVC120" s="364"/>
      <c r="LVD120" s="364"/>
      <c r="LVE120" s="364"/>
      <c r="LVF120" s="364"/>
      <c r="LVG120" s="364"/>
      <c r="LVH120" s="364"/>
      <c r="LVI120" s="364"/>
      <c r="LVJ120" s="364"/>
      <c r="LVK120" s="364"/>
      <c r="LVL120" s="364"/>
      <c r="LVM120" s="364"/>
      <c r="LVN120" s="364"/>
      <c r="LVO120" s="364"/>
      <c r="LVP120" s="364"/>
      <c r="LVQ120" s="364"/>
      <c r="LVR120" s="364"/>
      <c r="LVS120" s="364"/>
      <c r="LVT120" s="364"/>
      <c r="LVU120" s="364"/>
      <c r="LVV120" s="364"/>
      <c r="LVW120" s="364"/>
      <c r="LVX120" s="364"/>
      <c r="LVY120" s="364"/>
      <c r="LVZ120" s="364"/>
      <c r="LWA120" s="364"/>
      <c r="LWB120" s="364"/>
      <c r="LWC120" s="364"/>
      <c r="LWD120" s="364"/>
      <c r="LWE120" s="364"/>
      <c r="LWF120" s="364"/>
      <c r="LWG120" s="364"/>
      <c r="LWH120" s="364"/>
      <c r="LWI120" s="364"/>
      <c r="LWJ120" s="364"/>
      <c r="LWK120" s="364"/>
      <c r="LWL120" s="364"/>
      <c r="LWM120" s="364"/>
      <c r="LWN120" s="364"/>
      <c r="LWO120" s="364"/>
      <c r="LWP120" s="364"/>
      <c r="LWQ120" s="364"/>
      <c r="LWR120" s="364"/>
      <c r="LWS120" s="364"/>
      <c r="LWT120" s="364"/>
      <c r="LWU120" s="364"/>
      <c r="LWV120" s="364"/>
      <c r="LWW120" s="364"/>
      <c r="LWX120" s="364"/>
      <c r="LWY120" s="364"/>
      <c r="LWZ120" s="364"/>
      <c r="LXA120" s="364"/>
      <c r="LXB120" s="364"/>
      <c r="LXC120" s="364"/>
      <c r="LXD120" s="364"/>
      <c r="LXE120" s="364"/>
      <c r="LXF120" s="364"/>
      <c r="LXG120" s="364"/>
      <c r="LXH120" s="364"/>
      <c r="LXI120" s="364"/>
      <c r="LXJ120" s="364"/>
      <c r="LXK120" s="364"/>
      <c r="LXL120" s="364"/>
      <c r="LXM120" s="364"/>
      <c r="LXN120" s="364"/>
      <c r="LXO120" s="364"/>
      <c r="LXP120" s="364"/>
      <c r="LXQ120" s="364"/>
      <c r="LXR120" s="364"/>
      <c r="LXS120" s="364"/>
      <c r="LXT120" s="364"/>
      <c r="LXU120" s="364"/>
      <c r="LXV120" s="364"/>
      <c r="LXW120" s="364"/>
      <c r="LXX120" s="364"/>
      <c r="LXY120" s="364"/>
      <c r="LXZ120" s="364"/>
      <c r="LYA120" s="364"/>
      <c r="LYB120" s="364"/>
      <c r="LYC120" s="364"/>
      <c r="LYD120" s="364"/>
      <c r="LYE120" s="364"/>
      <c r="LYF120" s="364"/>
      <c r="LYG120" s="364"/>
      <c r="LYH120" s="364"/>
      <c r="LYI120" s="364"/>
      <c r="LYJ120" s="364"/>
      <c r="LYK120" s="364"/>
      <c r="LYL120" s="364"/>
      <c r="LYM120" s="364"/>
      <c r="LYN120" s="364"/>
      <c r="LYO120" s="364"/>
      <c r="LYP120" s="364"/>
      <c r="LYQ120" s="364"/>
      <c r="LYR120" s="364"/>
      <c r="LYS120" s="364"/>
      <c r="LYT120" s="364"/>
      <c r="LYU120" s="364"/>
      <c r="LYV120" s="364"/>
      <c r="LYW120" s="364"/>
      <c r="LYX120" s="364"/>
      <c r="LYY120" s="364"/>
      <c r="LYZ120" s="364"/>
      <c r="LZA120" s="364"/>
      <c r="LZB120" s="364"/>
      <c r="LZC120" s="364"/>
      <c r="LZD120" s="364"/>
      <c r="LZE120" s="364"/>
      <c r="LZF120" s="364"/>
      <c r="LZG120" s="364"/>
      <c r="LZH120" s="364"/>
      <c r="LZI120" s="364"/>
      <c r="LZJ120" s="364"/>
      <c r="LZK120" s="364"/>
      <c r="LZL120" s="364"/>
      <c r="LZM120" s="364"/>
      <c r="LZN120" s="364"/>
      <c r="LZO120" s="364"/>
      <c r="LZP120" s="364"/>
      <c r="LZQ120" s="364"/>
      <c r="LZR120" s="364"/>
      <c r="LZS120" s="364"/>
      <c r="LZT120" s="364"/>
      <c r="LZU120" s="364"/>
      <c r="LZV120" s="364"/>
      <c r="LZW120" s="364"/>
      <c r="LZX120" s="364"/>
      <c r="LZY120" s="364"/>
      <c r="LZZ120" s="364"/>
      <c r="MAA120" s="364"/>
      <c r="MAB120" s="364"/>
      <c r="MAC120" s="364"/>
      <c r="MAD120" s="364"/>
      <c r="MAE120" s="364"/>
      <c r="MAF120" s="364"/>
      <c r="MAG120" s="364"/>
      <c r="MAH120" s="364"/>
      <c r="MAI120" s="364"/>
      <c r="MAJ120" s="364"/>
      <c r="MAK120" s="364"/>
      <c r="MAL120" s="364"/>
      <c r="MAM120" s="364"/>
      <c r="MAN120" s="364"/>
      <c r="MAO120" s="364"/>
      <c r="MAP120" s="364"/>
      <c r="MAQ120" s="364"/>
      <c r="MAR120" s="364"/>
      <c r="MAS120" s="364"/>
      <c r="MAT120" s="364"/>
      <c r="MAU120" s="364"/>
      <c r="MAV120" s="364"/>
      <c r="MAW120" s="364"/>
      <c r="MAX120" s="364"/>
      <c r="MAY120" s="364"/>
      <c r="MAZ120" s="364"/>
      <c r="MBA120" s="364"/>
      <c r="MBB120" s="364"/>
      <c r="MBC120" s="364"/>
      <c r="MBD120" s="364"/>
      <c r="MBE120" s="364"/>
      <c r="MBF120" s="364"/>
      <c r="MBG120" s="364"/>
      <c r="MBH120" s="364"/>
      <c r="MBI120" s="364"/>
      <c r="MBJ120" s="364"/>
      <c r="MBK120" s="364"/>
      <c r="MBL120" s="364"/>
      <c r="MBM120" s="364"/>
      <c r="MBN120" s="364"/>
      <c r="MBO120" s="364"/>
      <c r="MBP120" s="364"/>
      <c r="MBQ120" s="364"/>
      <c r="MBR120" s="364"/>
      <c r="MBS120" s="364"/>
      <c r="MBT120" s="364"/>
      <c r="MBU120" s="364"/>
      <c r="MBV120" s="364"/>
      <c r="MBW120" s="364"/>
      <c r="MBX120" s="364"/>
      <c r="MBY120" s="364"/>
      <c r="MBZ120" s="364"/>
      <c r="MCA120" s="364"/>
      <c r="MCB120" s="364"/>
      <c r="MCC120" s="364"/>
      <c r="MCD120" s="364"/>
      <c r="MCE120" s="364"/>
      <c r="MCF120" s="364"/>
      <c r="MCG120" s="364"/>
      <c r="MCH120" s="364"/>
      <c r="MCI120" s="364"/>
      <c r="MCJ120" s="364"/>
      <c r="MCK120" s="364"/>
      <c r="MCL120" s="364"/>
      <c r="MCM120" s="364"/>
      <c r="MCN120" s="364"/>
      <c r="MCO120" s="364"/>
      <c r="MCP120" s="364"/>
      <c r="MCQ120" s="364"/>
      <c r="MCR120" s="364"/>
      <c r="MCS120" s="364"/>
      <c r="MCT120" s="364"/>
      <c r="MCU120" s="364"/>
      <c r="MCV120" s="364"/>
      <c r="MCW120" s="364"/>
      <c r="MCX120" s="364"/>
      <c r="MCY120" s="364"/>
      <c r="MCZ120" s="364"/>
      <c r="MDA120" s="364"/>
      <c r="MDB120" s="364"/>
      <c r="MDC120" s="364"/>
      <c r="MDD120" s="364"/>
      <c r="MDE120" s="364"/>
      <c r="MDF120" s="364"/>
      <c r="MDG120" s="364"/>
      <c r="MDH120" s="364"/>
      <c r="MDI120" s="364"/>
      <c r="MDJ120" s="364"/>
      <c r="MDK120" s="364"/>
      <c r="MDL120" s="364"/>
      <c r="MDM120" s="364"/>
      <c r="MDN120" s="364"/>
      <c r="MDO120" s="364"/>
      <c r="MDP120" s="364"/>
      <c r="MDQ120" s="364"/>
      <c r="MDR120" s="364"/>
      <c r="MDS120" s="364"/>
      <c r="MDT120" s="364"/>
      <c r="MDU120" s="364"/>
      <c r="MDV120" s="364"/>
      <c r="MDW120" s="364"/>
      <c r="MDX120" s="364"/>
      <c r="MDY120" s="364"/>
      <c r="MDZ120" s="364"/>
      <c r="MEA120" s="364"/>
      <c r="MEB120" s="364"/>
      <c r="MEC120" s="364"/>
      <c r="MED120" s="364"/>
      <c r="MEE120" s="364"/>
      <c r="MEF120" s="364"/>
      <c r="MEG120" s="364"/>
      <c r="MEH120" s="364"/>
      <c r="MEI120" s="364"/>
      <c r="MEJ120" s="364"/>
      <c r="MEK120" s="364"/>
      <c r="MEL120" s="364"/>
      <c r="MEM120" s="364"/>
      <c r="MEN120" s="364"/>
      <c r="MEO120" s="364"/>
      <c r="MEP120" s="364"/>
      <c r="MEQ120" s="364"/>
      <c r="MER120" s="364"/>
      <c r="MES120" s="364"/>
      <c r="MET120" s="364"/>
      <c r="MEU120" s="364"/>
      <c r="MEV120" s="364"/>
      <c r="MEW120" s="364"/>
      <c r="MEX120" s="364"/>
      <c r="MEY120" s="364"/>
      <c r="MEZ120" s="364"/>
      <c r="MFA120" s="364"/>
      <c r="MFB120" s="364"/>
      <c r="MFC120" s="364"/>
      <c r="MFD120" s="364"/>
      <c r="MFE120" s="364"/>
      <c r="MFF120" s="364"/>
      <c r="MFG120" s="364"/>
      <c r="MFH120" s="364"/>
      <c r="MFI120" s="364"/>
      <c r="MFJ120" s="364"/>
      <c r="MFK120" s="364"/>
      <c r="MFL120" s="364"/>
      <c r="MFM120" s="364"/>
      <c r="MFN120" s="364"/>
      <c r="MFO120" s="364"/>
      <c r="MFP120" s="364"/>
      <c r="MFQ120" s="364"/>
      <c r="MFR120" s="364"/>
      <c r="MFS120" s="364"/>
      <c r="MFT120" s="364"/>
      <c r="MFU120" s="364"/>
      <c r="MFV120" s="364"/>
      <c r="MFW120" s="364"/>
      <c r="MFX120" s="364"/>
      <c r="MFY120" s="364"/>
      <c r="MFZ120" s="364"/>
      <c r="MGA120" s="364"/>
      <c r="MGB120" s="364"/>
      <c r="MGC120" s="364"/>
      <c r="MGD120" s="364"/>
      <c r="MGE120" s="364"/>
      <c r="MGF120" s="364"/>
      <c r="MGG120" s="364"/>
      <c r="MGH120" s="364"/>
      <c r="MGI120" s="364"/>
      <c r="MGJ120" s="364"/>
      <c r="MGK120" s="364"/>
      <c r="MGL120" s="364"/>
      <c r="MGM120" s="364"/>
      <c r="MGN120" s="364"/>
      <c r="MGO120" s="364"/>
      <c r="MGP120" s="364"/>
      <c r="MGQ120" s="364"/>
      <c r="MGR120" s="364"/>
      <c r="MGS120" s="364"/>
      <c r="MGT120" s="364"/>
      <c r="MGU120" s="364"/>
      <c r="MGV120" s="364"/>
      <c r="MGW120" s="364"/>
      <c r="MGX120" s="364"/>
      <c r="MGY120" s="364"/>
      <c r="MGZ120" s="364"/>
      <c r="MHA120" s="364"/>
      <c r="MHB120" s="364"/>
      <c r="MHC120" s="364"/>
      <c r="MHD120" s="364"/>
      <c r="MHE120" s="364"/>
      <c r="MHF120" s="364"/>
      <c r="MHG120" s="364"/>
      <c r="MHH120" s="364"/>
      <c r="MHI120" s="364"/>
      <c r="MHJ120" s="364"/>
      <c r="MHK120" s="364"/>
      <c r="MHL120" s="364"/>
      <c r="MHM120" s="364"/>
      <c r="MHN120" s="364"/>
      <c r="MHO120" s="364"/>
      <c r="MHP120" s="364"/>
      <c r="MHQ120" s="364"/>
      <c r="MHR120" s="364"/>
      <c r="MHS120" s="364"/>
      <c r="MHT120" s="364"/>
      <c r="MHU120" s="364"/>
      <c r="MHV120" s="364"/>
      <c r="MHW120" s="364"/>
      <c r="MHX120" s="364"/>
      <c r="MHY120" s="364"/>
      <c r="MHZ120" s="364"/>
      <c r="MIA120" s="364"/>
      <c r="MIB120" s="364"/>
      <c r="MIC120" s="364"/>
      <c r="MID120" s="364"/>
      <c r="MIE120" s="364"/>
      <c r="MIF120" s="364"/>
      <c r="MIG120" s="364"/>
      <c r="MIH120" s="364"/>
      <c r="MII120" s="364"/>
      <c r="MIJ120" s="364"/>
      <c r="MIK120" s="364"/>
      <c r="MIL120" s="364"/>
      <c r="MIM120" s="364"/>
      <c r="MIN120" s="364"/>
      <c r="MIO120" s="364"/>
      <c r="MIP120" s="364"/>
      <c r="MIQ120" s="364"/>
      <c r="MIR120" s="364"/>
      <c r="MIS120" s="364"/>
      <c r="MIT120" s="364"/>
      <c r="MIU120" s="364"/>
      <c r="MIV120" s="364"/>
      <c r="MIW120" s="364"/>
      <c r="MIX120" s="364"/>
      <c r="MIY120" s="364"/>
      <c r="MIZ120" s="364"/>
      <c r="MJA120" s="364"/>
      <c r="MJB120" s="364"/>
      <c r="MJC120" s="364"/>
      <c r="MJD120" s="364"/>
      <c r="MJE120" s="364"/>
      <c r="MJF120" s="364"/>
      <c r="MJG120" s="364"/>
      <c r="MJH120" s="364"/>
      <c r="MJI120" s="364"/>
      <c r="MJJ120" s="364"/>
      <c r="MJK120" s="364"/>
      <c r="MJL120" s="364"/>
      <c r="MJM120" s="364"/>
      <c r="MJN120" s="364"/>
      <c r="MJO120" s="364"/>
      <c r="MJP120" s="364"/>
      <c r="MJQ120" s="364"/>
      <c r="MJR120" s="364"/>
      <c r="MJS120" s="364"/>
      <c r="MJT120" s="364"/>
      <c r="MJU120" s="364"/>
      <c r="MJV120" s="364"/>
      <c r="MJW120" s="364"/>
      <c r="MJX120" s="364"/>
      <c r="MJY120" s="364"/>
      <c r="MJZ120" s="364"/>
      <c r="MKA120" s="364"/>
      <c r="MKB120" s="364"/>
      <c r="MKC120" s="364"/>
      <c r="MKD120" s="364"/>
      <c r="MKE120" s="364"/>
      <c r="MKF120" s="364"/>
      <c r="MKG120" s="364"/>
      <c r="MKH120" s="364"/>
      <c r="MKI120" s="364"/>
      <c r="MKJ120" s="364"/>
      <c r="MKK120" s="364"/>
      <c r="MKL120" s="364"/>
      <c r="MKM120" s="364"/>
      <c r="MKN120" s="364"/>
      <c r="MKO120" s="364"/>
      <c r="MKP120" s="364"/>
      <c r="MKQ120" s="364"/>
      <c r="MKR120" s="364"/>
      <c r="MKS120" s="364"/>
      <c r="MKT120" s="364"/>
      <c r="MKU120" s="364"/>
      <c r="MKV120" s="364"/>
      <c r="MKW120" s="364"/>
      <c r="MKX120" s="364"/>
      <c r="MKY120" s="364"/>
      <c r="MKZ120" s="364"/>
      <c r="MLA120" s="364"/>
      <c r="MLB120" s="364"/>
      <c r="MLC120" s="364"/>
      <c r="MLD120" s="364"/>
      <c r="MLE120" s="364"/>
      <c r="MLF120" s="364"/>
      <c r="MLG120" s="364"/>
      <c r="MLH120" s="364"/>
      <c r="MLI120" s="364"/>
      <c r="MLJ120" s="364"/>
      <c r="MLK120" s="364"/>
      <c r="MLL120" s="364"/>
      <c r="MLM120" s="364"/>
      <c r="MLN120" s="364"/>
      <c r="MLO120" s="364"/>
      <c r="MLP120" s="364"/>
      <c r="MLQ120" s="364"/>
      <c r="MLR120" s="364"/>
      <c r="MLS120" s="364"/>
      <c r="MLT120" s="364"/>
      <c r="MLU120" s="364"/>
      <c r="MLV120" s="364"/>
      <c r="MLW120" s="364"/>
      <c r="MLX120" s="364"/>
      <c r="MLY120" s="364"/>
      <c r="MLZ120" s="364"/>
      <c r="MMA120" s="364"/>
      <c r="MMB120" s="364"/>
      <c r="MMC120" s="364"/>
      <c r="MMD120" s="364"/>
      <c r="MME120" s="364"/>
      <c r="MMF120" s="364"/>
      <c r="MMG120" s="364"/>
      <c r="MMH120" s="364"/>
      <c r="MMI120" s="364"/>
      <c r="MMJ120" s="364"/>
      <c r="MMK120" s="364"/>
      <c r="MML120" s="364"/>
      <c r="MMM120" s="364"/>
      <c r="MMN120" s="364"/>
      <c r="MMO120" s="364"/>
      <c r="MMP120" s="364"/>
      <c r="MMQ120" s="364"/>
      <c r="MMR120" s="364"/>
      <c r="MMS120" s="364"/>
      <c r="MMT120" s="364"/>
      <c r="MMU120" s="364"/>
      <c r="MMV120" s="364"/>
      <c r="MMW120" s="364"/>
      <c r="MMX120" s="364"/>
      <c r="MMY120" s="364"/>
      <c r="MMZ120" s="364"/>
      <c r="MNA120" s="364"/>
      <c r="MNB120" s="364"/>
      <c r="MNC120" s="364"/>
      <c r="MND120" s="364"/>
      <c r="MNE120" s="364"/>
      <c r="MNF120" s="364"/>
      <c r="MNG120" s="364"/>
      <c r="MNH120" s="364"/>
      <c r="MNI120" s="364"/>
      <c r="MNJ120" s="364"/>
      <c r="MNK120" s="364"/>
      <c r="MNL120" s="364"/>
      <c r="MNM120" s="364"/>
      <c r="MNN120" s="364"/>
      <c r="MNO120" s="364"/>
      <c r="MNP120" s="364"/>
      <c r="MNQ120" s="364"/>
      <c r="MNR120" s="364"/>
      <c r="MNS120" s="364"/>
      <c r="MNT120" s="364"/>
      <c r="MNU120" s="364"/>
      <c r="MNV120" s="364"/>
      <c r="MNW120" s="364"/>
      <c r="MNX120" s="364"/>
      <c r="MNY120" s="364"/>
      <c r="MNZ120" s="364"/>
      <c r="MOA120" s="364"/>
      <c r="MOB120" s="364"/>
      <c r="MOC120" s="364"/>
      <c r="MOD120" s="364"/>
      <c r="MOE120" s="364"/>
      <c r="MOF120" s="364"/>
      <c r="MOG120" s="364"/>
      <c r="MOH120" s="364"/>
      <c r="MOI120" s="364"/>
      <c r="MOJ120" s="364"/>
      <c r="MOK120" s="364"/>
      <c r="MOL120" s="364"/>
      <c r="MOM120" s="364"/>
      <c r="MON120" s="364"/>
      <c r="MOO120" s="364"/>
      <c r="MOP120" s="364"/>
      <c r="MOQ120" s="364"/>
      <c r="MOR120" s="364"/>
      <c r="MOS120" s="364"/>
      <c r="MOT120" s="364"/>
      <c r="MOU120" s="364"/>
      <c r="MOV120" s="364"/>
      <c r="MOW120" s="364"/>
      <c r="MOX120" s="364"/>
      <c r="MOY120" s="364"/>
      <c r="MOZ120" s="364"/>
      <c r="MPA120" s="364"/>
      <c r="MPB120" s="364"/>
      <c r="MPC120" s="364"/>
      <c r="MPD120" s="364"/>
      <c r="MPE120" s="364"/>
      <c r="MPF120" s="364"/>
      <c r="MPG120" s="364"/>
      <c r="MPH120" s="364"/>
      <c r="MPI120" s="364"/>
      <c r="MPJ120" s="364"/>
      <c r="MPK120" s="364"/>
      <c r="MPL120" s="364"/>
      <c r="MPM120" s="364"/>
      <c r="MPN120" s="364"/>
      <c r="MPO120" s="364"/>
      <c r="MPP120" s="364"/>
      <c r="MPQ120" s="364"/>
      <c r="MPR120" s="364"/>
      <c r="MPS120" s="364"/>
      <c r="MPT120" s="364"/>
      <c r="MPU120" s="364"/>
      <c r="MPV120" s="364"/>
      <c r="MPW120" s="364"/>
      <c r="MPX120" s="364"/>
      <c r="MPY120" s="364"/>
      <c r="MPZ120" s="364"/>
      <c r="MQA120" s="364"/>
      <c r="MQB120" s="364"/>
      <c r="MQC120" s="364"/>
      <c r="MQD120" s="364"/>
      <c r="MQE120" s="364"/>
      <c r="MQF120" s="364"/>
      <c r="MQG120" s="364"/>
      <c r="MQH120" s="364"/>
      <c r="MQI120" s="364"/>
      <c r="MQJ120" s="364"/>
      <c r="MQK120" s="364"/>
      <c r="MQL120" s="364"/>
      <c r="MQM120" s="364"/>
      <c r="MQN120" s="364"/>
      <c r="MQO120" s="364"/>
      <c r="MQP120" s="364"/>
      <c r="MQQ120" s="364"/>
      <c r="MQR120" s="364"/>
      <c r="MQS120" s="364"/>
      <c r="MQT120" s="364"/>
      <c r="MQU120" s="364"/>
      <c r="MQV120" s="364"/>
      <c r="MQW120" s="364"/>
      <c r="MQX120" s="364"/>
      <c r="MQY120" s="364"/>
      <c r="MQZ120" s="364"/>
      <c r="MRA120" s="364"/>
      <c r="MRB120" s="364"/>
      <c r="MRC120" s="364"/>
      <c r="MRD120" s="364"/>
      <c r="MRE120" s="364"/>
      <c r="MRF120" s="364"/>
      <c r="MRG120" s="364"/>
      <c r="MRH120" s="364"/>
      <c r="MRI120" s="364"/>
      <c r="MRJ120" s="364"/>
      <c r="MRK120" s="364"/>
      <c r="MRL120" s="364"/>
      <c r="MRM120" s="364"/>
      <c r="MRN120" s="364"/>
      <c r="MRO120" s="364"/>
      <c r="MRP120" s="364"/>
      <c r="MRQ120" s="364"/>
      <c r="MRR120" s="364"/>
      <c r="MRS120" s="364"/>
      <c r="MRT120" s="364"/>
      <c r="MRU120" s="364"/>
      <c r="MRV120" s="364"/>
      <c r="MRW120" s="364"/>
      <c r="MRX120" s="364"/>
      <c r="MRY120" s="364"/>
      <c r="MRZ120" s="364"/>
      <c r="MSA120" s="364"/>
      <c r="MSB120" s="364"/>
      <c r="MSC120" s="364"/>
      <c r="MSD120" s="364"/>
      <c r="MSE120" s="364"/>
      <c r="MSF120" s="364"/>
      <c r="MSG120" s="364"/>
      <c r="MSH120" s="364"/>
      <c r="MSI120" s="364"/>
      <c r="MSJ120" s="364"/>
      <c r="MSK120" s="364"/>
      <c r="MSL120" s="364"/>
      <c r="MSM120" s="364"/>
      <c r="MSN120" s="364"/>
      <c r="MSO120" s="364"/>
      <c r="MSP120" s="364"/>
      <c r="MSQ120" s="364"/>
      <c r="MSR120" s="364"/>
      <c r="MSS120" s="364"/>
      <c r="MST120" s="364"/>
      <c r="MSU120" s="364"/>
      <c r="MSV120" s="364"/>
      <c r="MSW120" s="364"/>
      <c r="MSX120" s="364"/>
      <c r="MSY120" s="364"/>
      <c r="MSZ120" s="364"/>
      <c r="MTA120" s="364"/>
      <c r="MTB120" s="364"/>
      <c r="MTC120" s="364"/>
      <c r="MTD120" s="364"/>
      <c r="MTE120" s="364"/>
      <c r="MTF120" s="364"/>
      <c r="MTG120" s="364"/>
      <c r="MTH120" s="364"/>
      <c r="MTI120" s="364"/>
      <c r="MTJ120" s="364"/>
      <c r="MTK120" s="364"/>
      <c r="MTL120" s="364"/>
      <c r="MTM120" s="364"/>
      <c r="MTN120" s="364"/>
      <c r="MTO120" s="364"/>
      <c r="MTP120" s="364"/>
      <c r="MTQ120" s="364"/>
      <c r="MTR120" s="364"/>
      <c r="MTS120" s="364"/>
      <c r="MTT120" s="364"/>
      <c r="MTU120" s="364"/>
      <c r="MTV120" s="364"/>
      <c r="MTW120" s="364"/>
      <c r="MTX120" s="364"/>
      <c r="MTY120" s="364"/>
      <c r="MTZ120" s="364"/>
      <c r="MUA120" s="364"/>
      <c r="MUB120" s="364"/>
      <c r="MUC120" s="364"/>
      <c r="MUD120" s="364"/>
      <c r="MUE120" s="364"/>
      <c r="MUF120" s="364"/>
      <c r="MUG120" s="364"/>
      <c r="MUH120" s="364"/>
      <c r="MUI120" s="364"/>
      <c r="MUJ120" s="364"/>
      <c r="MUK120" s="364"/>
      <c r="MUL120" s="364"/>
      <c r="MUM120" s="364"/>
      <c r="MUN120" s="364"/>
      <c r="MUO120" s="364"/>
      <c r="MUP120" s="364"/>
      <c r="MUQ120" s="364"/>
      <c r="MUR120" s="364"/>
      <c r="MUS120" s="364"/>
      <c r="MUT120" s="364"/>
      <c r="MUU120" s="364"/>
      <c r="MUV120" s="364"/>
      <c r="MUW120" s="364"/>
      <c r="MUX120" s="364"/>
      <c r="MUY120" s="364"/>
      <c r="MUZ120" s="364"/>
      <c r="MVA120" s="364"/>
      <c r="MVB120" s="364"/>
      <c r="MVC120" s="364"/>
      <c r="MVD120" s="364"/>
      <c r="MVE120" s="364"/>
      <c r="MVF120" s="364"/>
      <c r="MVG120" s="364"/>
      <c r="MVH120" s="364"/>
      <c r="MVI120" s="364"/>
      <c r="MVJ120" s="364"/>
      <c r="MVK120" s="364"/>
      <c r="MVL120" s="364"/>
      <c r="MVM120" s="364"/>
      <c r="MVN120" s="364"/>
      <c r="MVO120" s="364"/>
      <c r="MVP120" s="364"/>
      <c r="MVQ120" s="364"/>
      <c r="MVR120" s="364"/>
      <c r="MVS120" s="364"/>
      <c r="MVT120" s="364"/>
      <c r="MVU120" s="364"/>
      <c r="MVV120" s="364"/>
      <c r="MVW120" s="364"/>
      <c r="MVX120" s="364"/>
      <c r="MVY120" s="364"/>
      <c r="MVZ120" s="364"/>
      <c r="MWA120" s="364"/>
      <c r="MWB120" s="364"/>
      <c r="MWC120" s="364"/>
      <c r="MWD120" s="364"/>
      <c r="MWE120" s="364"/>
      <c r="MWF120" s="364"/>
      <c r="MWG120" s="364"/>
      <c r="MWH120" s="364"/>
      <c r="MWI120" s="364"/>
      <c r="MWJ120" s="364"/>
      <c r="MWK120" s="364"/>
      <c r="MWL120" s="364"/>
      <c r="MWM120" s="364"/>
      <c r="MWN120" s="364"/>
      <c r="MWO120" s="364"/>
      <c r="MWP120" s="364"/>
      <c r="MWQ120" s="364"/>
      <c r="MWR120" s="364"/>
      <c r="MWS120" s="364"/>
      <c r="MWT120" s="364"/>
      <c r="MWU120" s="364"/>
      <c r="MWV120" s="364"/>
      <c r="MWW120" s="364"/>
      <c r="MWX120" s="364"/>
      <c r="MWY120" s="364"/>
      <c r="MWZ120" s="364"/>
      <c r="MXA120" s="364"/>
      <c r="MXB120" s="364"/>
      <c r="MXC120" s="364"/>
      <c r="MXD120" s="364"/>
      <c r="MXE120" s="364"/>
      <c r="MXF120" s="364"/>
      <c r="MXG120" s="364"/>
      <c r="MXH120" s="364"/>
      <c r="MXI120" s="364"/>
      <c r="MXJ120" s="364"/>
      <c r="MXK120" s="364"/>
      <c r="MXL120" s="364"/>
      <c r="MXM120" s="364"/>
      <c r="MXN120" s="364"/>
      <c r="MXO120" s="364"/>
      <c r="MXP120" s="364"/>
      <c r="MXQ120" s="364"/>
      <c r="MXR120" s="364"/>
      <c r="MXS120" s="364"/>
      <c r="MXT120" s="364"/>
      <c r="MXU120" s="364"/>
      <c r="MXV120" s="364"/>
      <c r="MXW120" s="364"/>
      <c r="MXX120" s="364"/>
      <c r="MXY120" s="364"/>
      <c r="MXZ120" s="364"/>
      <c r="MYA120" s="364"/>
      <c r="MYB120" s="364"/>
      <c r="MYC120" s="364"/>
      <c r="MYD120" s="364"/>
      <c r="MYE120" s="364"/>
      <c r="MYF120" s="364"/>
      <c r="MYG120" s="364"/>
      <c r="MYH120" s="364"/>
      <c r="MYI120" s="364"/>
      <c r="MYJ120" s="364"/>
      <c r="MYK120" s="364"/>
      <c r="MYL120" s="364"/>
      <c r="MYM120" s="364"/>
      <c r="MYN120" s="364"/>
      <c r="MYO120" s="364"/>
      <c r="MYP120" s="364"/>
      <c r="MYQ120" s="364"/>
      <c r="MYR120" s="364"/>
      <c r="MYS120" s="364"/>
      <c r="MYT120" s="364"/>
      <c r="MYU120" s="364"/>
      <c r="MYV120" s="364"/>
      <c r="MYW120" s="364"/>
      <c r="MYX120" s="364"/>
      <c r="MYY120" s="364"/>
      <c r="MYZ120" s="364"/>
      <c r="MZA120" s="364"/>
      <c r="MZB120" s="364"/>
      <c r="MZC120" s="364"/>
      <c r="MZD120" s="364"/>
      <c r="MZE120" s="364"/>
      <c r="MZF120" s="364"/>
      <c r="MZG120" s="364"/>
      <c r="MZH120" s="364"/>
      <c r="MZI120" s="364"/>
      <c r="MZJ120" s="364"/>
      <c r="MZK120" s="364"/>
      <c r="MZL120" s="364"/>
      <c r="MZM120" s="364"/>
      <c r="MZN120" s="364"/>
      <c r="MZO120" s="364"/>
      <c r="MZP120" s="364"/>
      <c r="MZQ120" s="364"/>
      <c r="MZR120" s="364"/>
      <c r="MZS120" s="364"/>
      <c r="MZT120" s="364"/>
      <c r="MZU120" s="364"/>
      <c r="MZV120" s="364"/>
      <c r="MZW120" s="364"/>
      <c r="MZX120" s="364"/>
      <c r="MZY120" s="364"/>
      <c r="MZZ120" s="364"/>
      <c r="NAA120" s="364"/>
      <c r="NAB120" s="364"/>
      <c r="NAC120" s="364"/>
      <c r="NAD120" s="364"/>
      <c r="NAE120" s="364"/>
      <c r="NAF120" s="364"/>
      <c r="NAG120" s="364"/>
      <c r="NAH120" s="364"/>
      <c r="NAI120" s="364"/>
      <c r="NAJ120" s="364"/>
      <c r="NAK120" s="364"/>
      <c r="NAL120" s="364"/>
      <c r="NAM120" s="364"/>
      <c r="NAN120" s="364"/>
      <c r="NAO120" s="364"/>
      <c r="NAP120" s="364"/>
      <c r="NAQ120" s="364"/>
      <c r="NAR120" s="364"/>
      <c r="NAS120" s="364"/>
      <c r="NAT120" s="364"/>
      <c r="NAU120" s="364"/>
      <c r="NAV120" s="364"/>
      <c r="NAW120" s="364"/>
      <c r="NAX120" s="364"/>
      <c r="NAY120" s="364"/>
      <c r="NAZ120" s="364"/>
      <c r="NBA120" s="364"/>
      <c r="NBB120" s="364"/>
      <c r="NBC120" s="364"/>
      <c r="NBD120" s="364"/>
      <c r="NBE120" s="364"/>
      <c r="NBF120" s="364"/>
      <c r="NBG120" s="364"/>
      <c r="NBH120" s="364"/>
      <c r="NBI120" s="364"/>
      <c r="NBJ120" s="364"/>
      <c r="NBK120" s="364"/>
      <c r="NBL120" s="364"/>
      <c r="NBM120" s="364"/>
      <c r="NBN120" s="364"/>
      <c r="NBO120" s="364"/>
      <c r="NBP120" s="364"/>
      <c r="NBQ120" s="364"/>
      <c r="NBR120" s="364"/>
      <c r="NBS120" s="364"/>
      <c r="NBT120" s="364"/>
      <c r="NBU120" s="364"/>
      <c r="NBV120" s="364"/>
      <c r="NBW120" s="364"/>
      <c r="NBX120" s="364"/>
      <c r="NBY120" s="364"/>
      <c r="NBZ120" s="364"/>
      <c r="NCA120" s="364"/>
      <c r="NCB120" s="364"/>
      <c r="NCC120" s="364"/>
      <c r="NCD120" s="364"/>
      <c r="NCE120" s="364"/>
      <c r="NCF120" s="364"/>
      <c r="NCG120" s="364"/>
      <c r="NCH120" s="364"/>
      <c r="NCI120" s="364"/>
      <c r="NCJ120" s="364"/>
      <c r="NCK120" s="364"/>
      <c r="NCL120" s="364"/>
      <c r="NCM120" s="364"/>
      <c r="NCN120" s="364"/>
      <c r="NCO120" s="364"/>
      <c r="NCP120" s="364"/>
      <c r="NCQ120" s="364"/>
      <c r="NCR120" s="364"/>
      <c r="NCS120" s="364"/>
      <c r="NCT120" s="364"/>
      <c r="NCU120" s="364"/>
      <c r="NCV120" s="364"/>
      <c r="NCW120" s="364"/>
      <c r="NCX120" s="364"/>
      <c r="NCY120" s="364"/>
      <c r="NCZ120" s="364"/>
      <c r="NDA120" s="364"/>
      <c r="NDB120" s="364"/>
      <c r="NDC120" s="364"/>
      <c r="NDD120" s="364"/>
      <c r="NDE120" s="364"/>
      <c r="NDF120" s="364"/>
      <c r="NDG120" s="364"/>
      <c r="NDH120" s="364"/>
      <c r="NDI120" s="364"/>
      <c r="NDJ120" s="364"/>
      <c r="NDK120" s="364"/>
      <c r="NDL120" s="364"/>
      <c r="NDM120" s="364"/>
      <c r="NDN120" s="364"/>
      <c r="NDO120" s="364"/>
      <c r="NDP120" s="364"/>
      <c r="NDQ120" s="364"/>
      <c r="NDR120" s="364"/>
      <c r="NDS120" s="364"/>
      <c r="NDT120" s="364"/>
      <c r="NDU120" s="364"/>
      <c r="NDV120" s="364"/>
      <c r="NDW120" s="364"/>
      <c r="NDX120" s="364"/>
      <c r="NDY120" s="364"/>
      <c r="NDZ120" s="364"/>
      <c r="NEA120" s="364"/>
      <c r="NEB120" s="364"/>
      <c r="NEC120" s="364"/>
      <c r="NED120" s="364"/>
      <c r="NEE120" s="364"/>
      <c r="NEF120" s="364"/>
      <c r="NEG120" s="364"/>
      <c r="NEH120" s="364"/>
      <c r="NEI120" s="364"/>
      <c r="NEJ120" s="364"/>
      <c r="NEK120" s="364"/>
      <c r="NEL120" s="364"/>
      <c r="NEM120" s="364"/>
      <c r="NEN120" s="364"/>
      <c r="NEO120" s="364"/>
      <c r="NEP120" s="364"/>
      <c r="NEQ120" s="364"/>
      <c r="NER120" s="364"/>
      <c r="NES120" s="364"/>
      <c r="NET120" s="364"/>
      <c r="NEU120" s="364"/>
      <c r="NEV120" s="364"/>
      <c r="NEW120" s="364"/>
      <c r="NEX120" s="364"/>
      <c r="NEY120" s="364"/>
      <c r="NEZ120" s="364"/>
      <c r="NFA120" s="364"/>
      <c r="NFB120" s="364"/>
      <c r="NFC120" s="364"/>
      <c r="NFD120" s="364"/>
      <c r="NFE120" s="364"/>
      <c r="NFF120" s="364"/>
      <c r="NFG120" s="364"/>
      <c r="NFH120" s="364"/>
      <c r="NFI120" s="364"/>
      <c r="NFJ120" s="364"/>
      <c r="NFK120" s="364"/>
      <c r="NFL120" s="364"/>
      <c r="NFM120" s="364"/>
      <c r="NFN120" s="364"/>
      <c r="NFO120" s="364"/>
      <c r="NFP120" s="364"/>
      <c r="NFQ120" s="364"/>
      <c r="NFR120" s="364"/>
      <c r="NFS120" s="364"/>
      <c r="NFT120" s="364"/>
      <c r="NFU120" s="364"/>
      <c r="NFV120" s="364"/>
      <c r="NFW120" s="364"/>
      <c r="NFX120" s="364"/>
      <c r="NFY120" s="364"/>
      <c r="NFZ120" s="364"/>
      <c r="NGA120" s="364"/>
      <c r="NGB120" s="364"/>
      <c r="NGC120" s="364"/>
      <c r="NGD120" s="364"/>
      <c r="NGE120" s="364"/>
      <c r="NGF120" s="364"/>
      <c r="NGG120" s="364"/>
      <c r="NGH120" s="364"/>
      <c r="NGI120" s="364"/>
      <c r="NGJ120" s="364"/>
      <c r="NGK120" s="364"/>
      <c r="NGL120" s="364"/>
      <c r="NGM120" s="364"/>
      <c r="NGN120" s="364"/>
      <c r="NGO120" s="364"/>
      <c r="NGP120" s="364"/>
      <c r="NGQ120" s="364"/>
      <c r="NGR120" s="364"/>
      <c r="NGS120" s="364"/>
      <c r="NGT120" s="364"/>
      <c r="NGU120" s="364"/>
      <c r="NGV120" s="364"/>
      <c r="NGW120" s="364"/>
      <c r="NGX120" s="364"/>
      <c r="NGY120" s="364"/>
      <c r="NGZ120" s="364"/>
      <c r="NHA120" s="364"/>
      <c r="NHB120" s="364"/>
      <c r="NHC120" s="364"/>
      <c r="NHD120" s="364"/>
      <c r="NHE120" s="364"/>
      <c r="NHF120" s="364"/>
      <c r="NHG120" s="364"/>
      <c r="NHH120" s="364"/>
      <c r="NHI120" s="364"/>
      <c r="NHJ120" s="364"/>
      <c r="NHK120" s="364"/>
      <c r="NHL120" s="364"/>
      <c r="NHM120" s="364"/>
      <c r="NHN120" s="364"/>
      <c r="NHO120" s="364"/>
      <c r="NHP120" s="364"/>
      <c r="NHQ120" s="364"/>
      <c r="NHR120" s="364"/>
      <c r="NHS120" s="364"/>
      <c r="NHT120" s="364"/>
      <c r="NHU120" s="364"/>
      <c r="NHV120" s="364"/>
      <c r="NHW120" s="364"/>
      <c r="NHX120" s="364"/>
      <c r="NHY120" s="364"/>
      <c r="NHZ120" s="364"/>
      <c r="NIA120" s="364"/>
      <c r="NIB120" s="364"/>
      <c r="NIC120" s="364"/>
      <c r="NID120" s="364"/>
      <c r="NIE120" s="364"/>
      <c r="NIF120" s="364"/>
      <c r="NIG120" s="364"/>
      <c r="NIH120" s="364"/>
      <c r="NII120" s="364"/>
      <c r="NIJ120" s="364"/>
      <c r="NIK120" s="364"/>
      <c r="NIL120" s="364"/>
      <c r="NIM120" s="364"/>
      <c r="NIN120" s="364"/>
      <c r="NIO120" s="364"/>
      <c r="NIP120" s="364"/>
      <c r="NIQ120" s="364"/>
      <c r="NIR120" s="364"/>
      <c r="NIS120" s="364"/>
      <c r="NIT120" s="364"/>
      <c r="NIU120" s="364"/>
      <c r="NIV120" s="364"/>
      <c r="NIW120" s="364"/>
      <c r="NIX120" s="364"/>
      <c r="NIY120" s="364"/>
      <c r="NIZ120" s="364"/>
      <c r="NJA120" s="364"/>
      <c r="NJB120" s="364"/>
      <c r="NJC120" s="364"/>
      <c r="NJD120" s="364"/>
      <c r="NJE120" s="364"/>
      <c r="NJF120" s="364"/>
      <c r="NJG120" s="364"/>
      <c r="NJH120" s="364"/>
      <c r="NJI120" s="364"/>
      <c r="NJJ120" s="364"/>
      <c r="NJK120" s="364"/>
      <c r="NJL120" s="364"/>
      <c r="NJM120" s="364"/>
      <c r="NJN120" s="364"/>
      <c r="NJO120" s="364"/>
      <c r="NJP120" s="364"/>
      <c r="NJQ120" s="364"/>
      <c r="NJR120" s="364"/>
      <c r="NJS120" s="364"/>
      <c r="NJT120" s="364"/>
      <c r="NJU120" s="364"/>
      <c r="NJV120" s="364"/>
      <c r="NJW120" s="364"/>
      <c r="NJX120" s="364"/>
      <c r="NJY120" s="364"/>
      <c r="NJZ120" s="364"/>
      <c r="NKA120" s="364"/>
      <c r="NKB120" s="364"/>
      <c r="NKC120" s="364"/>
      <c r="NKD120" s="364"/>
      <c r="NKE120" s="364"/>
      <c r="NKF120" s="364"/>
      <c r="NKG120" s="364"/>
      <c r="NKH120" s="364"/>
      <c r="NKI120" s="364"/>
      <c r="NKJ120" s="364"/>
      <c r="NKK120" s="364"/>
      <c r="NKL120" s="364"/>
      <c r="NKM120" s="364"/>
      <c r="NKN120" s="364"/>
      <c r="NKO120" s="364"/>
      <c r="NKP120" s="364"/>
      <c r="NKQ120" s="364"/>
      <c r="NKR120" s="364"/>
      <c r="NKS120" s="364"/>
      <c r="NKT120" s="364"/>
      <c r="NKU120" s="364"/>
      <c r="NKV120" s="364"/>
      <c r="NKW120" s="364"/>
      <c r="NKX120" s="364"/>
      <c r="NKY120" s="364"/>
      <c r="NKZ120" s="364"/>
      <c r="NLA120" s="364"/>
      <c r="NLB120" s="364"/>
      <c r="NLC120" s="364"/>
      <c r="NLD120" s="364"/>
      <c r="NLE120" s="364"/>
      <c r="NLF120" s="364"/>
      <c r="NLG120" s="364"/>
      <c r="NLH120" s="364"/>
      <c r="NLI120" s="364"/>
      <c r="NLJ120" s="364"/>
      <c r="NLK120" s="364"/>
      <c r="NLL120" s="364"/>
      <c r="NLM120" s="364"/>
      <c r="NLN120" s="364"/>
      <c r="NLO120" s="364"/>
      <c r="NLP120" s="364"/>
      <c r="NLQ120" s="364"/>
      <c r="NLR120" s="364"/>
      <c r="NLS120" s="364"/>
      <c r="NLT120" s="364"/>
      <c r="NLU120" s="364"/>
      <c r="NLV120" s="364"/>
      <c r="NLW120" s="364"/>
      <c r="NLX120" s="364"/>
      <c r="NLY120" s="364"/>
      <c r="NLZ120" s="364"/>
      <c r="NMA120" s="364"/>
      <c r="NMB120" s="364"/>
      <c r="NMC120" s="364"/>
      <c r="NMD120" s="364"/>
      <c r="NME120" s="364"/>
      <c r="NMF120" s="364"/>
      <c r="NMG120" s="364"/>
      <c r="NMH120" s="364"/>
      <c r="NMI120" s="364"/>
      <c r="NMJ120" s="364"/>
      <c r="NMK120" s="364"/>
      <c r="NML120" s="364"/>
      <c r="NMM120" s="364"/>
      <c r="NMN120" s="364"/>
      <c r="NMO120" s="364"/>
      <c r="NMP120" s="364"/>
      <c r="NMQ120" s="364"/>
      <c r="NMR120" s="364"/>
      <c r="NMS120" s="364"/>
      <c r="NMT120" s="364"/>
      <c r="NMU120" s="364"/>
      <c r="NMV120" s="364"/>
      <c r="NMW120" s="364"/>
      <c r="NMX120" s="364"/>
      <c r="NMY120" s="364"/>
      <c r="NMZ120" s="364"/>
      <c r="NNA120" s="364"/>
      <c r="NNB120" s="364"/>
      <c r="NNC120" s="364"/>
      <c r="NND120" s="364"/>
      <c r="NNE120" s="364"/>
      <c r="NNF120" s="364"/>
      <c r="NNG120" s="364"/>
      <c r="NNH120" s="364"/>
      <c r="NNI120" s="364"/>
      <c r="NNJ120" s="364"/>
      <c r="NNK120" s="364"/>
      <c r="NNL120" s="364"/>
      <c r="NNM120" s="364"/>
      <c r="NNN120" s="364"/>
      <c r="NNO120" s="364"/>
      <c r="NNP120" s="364"/>
      <c r="NNQ120" s="364"/>
      <c r="NNR120" s="364"/>
      <c r="NNS120" s="364"/>
      <c r="NNT120" s="364"/>
      <c r="NNU120" s="364"/>
      <c r="NNV120" s="364"/>
      <c r="NNW120" s="364"/>
      <c r="NNX120" s="364"/>
      <c r="NNY120" s="364"/>
      <c r="NNZ120" s="364"/>
      <c r="NOA120" s="364"/>
      <c r="NOB120" s="364"/>
      <c r="NOC120" s="364"/>
      <c r="NOD120" s="364"/>
      <c r="NOE120" s="364"/>
      <c r="NOF120" s="364"/>
      <c r="NOG120" s="364"/>
      <c r="NOH120" s="364"/>
      <c r="NOI120" s="364"/>
      <c r="NOJ120" s="364"/>
      <c r="NOK120" s="364"/>
      <c r="NOL120" s="364"/>
      <c r="NOM120" s="364"/>
      <c r="NON120" s="364"/>
      <c r="NOO120" s="364"/>
      <c r="NOP120" s="364"/>
      <c r="NOQ120" s="364"/>
      <c r="NOR120" s="364"/>
      <c r="NOS120" s="364"/>
      <c r="NOT120" s="364"/>
      <c r="NOU120" s="364"/>
      <c r="NOV120" s="364"/>
      <c r="NOW120" s="364"/>
      <c r="NOX120" s="364"/>
      <c r="NOY120" s="364"/>
      <c r="NOZ120" s="364"/>
      <c r="NPA120" s="364"/>
      <c r="NPB120" s="364"/>
      <c r="NPC120" s="364"/>
      <c r="NPD120" s="364"/>
      <c r="NPE120" s="364"/>
      <c r="NPF120" s="364"/>
      <c r="NPG120" s="364"/>
      <c r="NPH120" s="364"/>
      <c r="NPI120" s="364"/>
      <c r="NPJ120" s="364"/>
      <c r="NPK120" s="364"/>
      <c r="NPL120" s="364"/>
      <c r="NPM120" s="364"/>
      <c r="NPN120" s="364"/>
      <c r="NPO120" s="364"/>
      <c r="NPP120" s="364"/>
      <c r="NPQ120" s="364"/>
      <c r="NPR120" s="364"/>
      <c r="NPS120" s="364"/>
      <c r="NPT120" s="364"/>
      <c r="NPU120" s="364"/>
      <c r="NPV120" s="364"/>
      <c r="NPW120" s="364"/>
      <c r="NPX120" s="364"/>
      <c r="NPY120" s="364"/>
      <c r="NPZ120" s="364"/>
      <c r="NQA120" s="364"/>
      <c r="NQB120" s="364"/>
      <c r="NQC120" s="364"/>
      <c r="NQD120" s="364"/>
      <c r="NQE120" s="364"/>
      <c r="NQF120" s="364"/>
      <c r="NQG120" s="364"/>
      <c r="NQH120" s="364"/>
      <c r="NQI120" s="364"/>
      <c r="NQJ120" s="364"/>
      <c r="NQK120" s="364"/>
      <c r="NQL120" s="364"/>
      <c r="NQM120" s="364"/>
      <c r="NQN120" s="364"/>
      <c r="NQO120" s="364"/>
      <c r="NQP120" s="364"/>
      <c r="NQQ120" s="364"/>
      <c r="NQR120" s="364"/>
      <c r="NQS120" s="364"/>
      <c r="NQT120" s="364"/>
      <c r="NQU120" s="364"/>
      <c r="NQV120" s="364"/>
      <c r="NQW120" s="364"/>
      <c r="NQX120" s="364"/>
      <c r="NQY120" s="364"/>
      <c r="NQZ120" s="364"/>
      <c r="NRA120" s="364"/>
      <c r="NRB120" s="364"/>
      <c r="NRC120" s="364"/>
      <c r="NRD120" s="364"/>
      <c r="NRE120" s="364"/>
      <c r="NRF120" s="364"/>
      <c r="NRG120" s="364"/>
      <c r="NRH120" s="364"/>
      <c r="NRI120" s="364"/>
      <c r="NRJ120" s="364"/>
      <c r="NRK120" s="364"/>
      <c r="NRL120" s="364"/>
      <c r="NRM120" s="364"/>
      <c r="NRN120" s="364"/>
      <c r="NRO120" s="364"/>
      <c r="NRP120" s="364"/>
      <c r="NRQ120" s="364"/>
      <c r="NRR120" s="364"/>
      <c r="NRS120" s="364"/>
      <c r="NRT120" s="364"/>
      <c r="NRU120" s="364"/>
      <c r="NRV120" s="364"/>
      <c r="NRW120" s="364"/>
      <c r="NRX120" s="364"/>
      <c r="NRY120" s="364"/>
      <c r="NRZ120" s="364"/>
      <c r="NSA120" s="364"/>
      <c r="NSB120" s="364"/>
      <c r="NSC120" s="364"/>
      <c r="NSD120" s="364"/>
      <c r="NSE120" s="364"/>
      <c r="NSF120" s="364"/>
      <c r="NSG120" s="364"/>
      <c r="NSH120" s="364"/>
      <c r="NSI120" s="364"/>
      <c r="NSJ120" s="364"/>
      <c r="NSK120" s="364"/>
      <c r="NSL120" s="364"/>
      <c r="NSM120" s="364"/>
      <c r="NSN120" s="364"/>
      <c r="NSO120" s="364"/>
      <c r="NSP120" s="364"/>
      <c r="NSQ120" s="364"/>
      <c r="NSR120" s="364"/>
      <c r="NSS120" s="364"/>
      <c r="NST120" s="364"/>
      <c r="NSU120" s="364"/>
      <c r="NSV120" s="364"/>
      <c r="NSW120" s="364"/>
      <c r="NSX120" s="364"/>
      <c r="NSY120" s="364"/>
      <c r="NSZ120" s="364"/>
      <c r="NTA120" s="364"/>
      <c r="NTB120" s="364"/>
      <c r="NTC120" s="364"/>
      <c r="NTD120" s="364"/>
      <c r="NTE120" s="364"/>
      <c r="NTF120" s="364"/>
      <c r="NTG120" s="364"/>
      <c r="NTH120" s="364"/>
      <c r="NTI120" s="364"/>
      <c r="NTJ120" s="364"/>
      <c r="NTK120" s="364"/>
      <c r="NTL120" s="364"/>
      <c r="NTM120" s="364"/>
      <c r="NTN120" s="364"/>
      <c r="NTO120" s="364"/>
      <c r="NTP120" s="364"/>
      <c r="NTQ120" s="364"/>
      <c r="NTR120" s="364"/>
      <c r="NTS120" s="364"/>
      <c r="NTT120" s="364"/>
      <c r="NTU120" s="364"/>
      <c r="NTV120" s="364"/>
      <c r="NTW120" s="364"/>
      <c r="NTX120" s="364"/>
      <c r="NTY120" s="364"/>
      <c r="NTZ120" s="364"/>
      <c r="NUA120" s="364"/>
      <c r="NUB120" s="364"/>
      <c r="NUC120" s="364"/>
      <c r="NUD120" s="364"/>
      <c r="NUE120" s="364"/>
      <c r="NUF120" s="364"/>
      <c r="NUG120" s="364"/>
      <c r="NUH120" s="364"/>
      <c r="NUI120" s="364"/>
      <c r="NUJ120" s="364"/>
      <c r="NUK120" s="364"/>
      <c r="NUL120" s="364"/>
      <c r="NUM120" s="364"/>
      <c r="NUN120" s="364"/>
      <c r="NUO120" s="364"/>
      <c r="NUP120" s="364"/>
      <c r="NUQ120" s="364"/>
      <c r="NUR120" s="364"/>
      <c r="NUS120" s="364"/>
      <c r="NUT120" s="364"/>
      <c r="NUU120" s="364"/>
      <c r="NUV120" s="364"/>
      <c r="NUW120" s="364"/>
      <c r="NUX120" s="364"/>
      <c r="NUY120" s="364"/>
      <c r="NUZ120" s="364"/>
      <c r="NVA120" s="364"/>
      <c r="NVB120" s="364"/>
      <c r="NVC120" s="364"/>
      <c r="NVD120" s="364"/>
      <c r="NVE120" s="364"/>
      <c r="NVF120" s="364"/>
      <c r="NVG120" s="364"/>
      <c r="NVH120" s="364"/>
      <c r="NVI120" s="364"/>
      <c r="NVJ120" s="364"/>
      <c r="NVK120" s="364"/>
      <c r="NVL120" s="364"/>
      <c r="NVM120" s="364"/>
      <c r="NVN120" s="364"/>
      <c r="NVO120" s="364"/>
      <c r="NVP120" s="364"/>
      <c r="NVQ120" s="364"/>
      <c r="NVR120" s="364"/>
      <c r="NVS120" s="364"/>
      <c r="NVT120" s="364"/>
      <c r="NVU120" s="364"/>
      <c r="NVV120" s="364"/>
      <c r="NVW120" s="364"/>
      <c r="NVX120" s="364"/>
      <c r="NVY120" s="364"/>
      <c r="NVZ120" s="364"/>
      <c r="NWA120" s="364"/>
      <c r="NWB120" s="364"/>
      <c r="NWC120" s="364"/>
      <c r="NWD120" s="364"/>
      <c r="NWE120" s="364"/>
      <c r="NWF120" s="364"/>
      <c r="NWG120" s="364"/>
      <c r="NWH120" s="364"/>
      <c r="NWI120" s="364"/>
      <c r="NWJ120" s="364"/>
      <c r="NWK120" s="364"/>
      <c r="NWL120" s="364"/>
      <c r="NWM120" s="364"/>
      <c r="NWN120" s="364"/>
      <c r="NWO120" s="364"/>
      <c r="NWP120" s="364"/>
      <c r="NWQ120" s="364"/>
      <c r="NWR120" s="364"/>
      <c r="NWS120" s="364"/>
      <c r="NWT120" s="364"/>
      <c r="NWU120" s="364"/>
      <c r="NWV120" s="364"/>
      <c r="NWW120" s="364"/>
      <c r="NWX120" s="364"/>
      <c r="NWY120" s="364"/>
      <c r="NWZ120" s="364"/>
      <c r="NXA120" s="364"/>
      <c r="NXB120" s="364"/>
      <c r="NXC120" s="364"/>
      <c r="NXD120" s="364"/>
      <c r="NXE120" s="364"/>
      <c r="NXF120" s="364"/>
      <c r="NXG120" s="364"/>
      <c r="NXH120" s="364"/>
      <c r="NXI120" s="364"/>
      <c r="NXJ120" s="364"/>
      <c r="NXK120" s="364"/>
      <c r="NXL120" s="364"/>
      <c r="NXM120" s="364"/>
      <c r="NXN120" s="364"/>
      <c r="NXO120" s="364"/>
      <c r="NXP120" s="364"/>
      <c r="NXQ120" s="364"/>
      <c r="NXR120" s="364"/>
      <c r="NXS120" s="364"/>
      <c r="NXT120" s="364"/>
      <c r="NXU120" s="364"/>
      <c r="NXV120" s="364"/>
      <c r="NXW120" s="364"/>
      <c r="NXX120" s="364"/>
      <c r="NXY120" s="364"/>
      <c r="NXZ120" s="364"/>
      <c r="NYA120" s="364"/>
      <c r="NYB120" s="364"/>
      <c r="NYC120" s="364"/>
      <c r="NYD120" s="364"/>
      <c r="NYE120" s="364"/>
      <c r="NYF120" s="364"/>
      <c r="NYG120" s="364"/>
      <c r="NYH120" s="364"/>
      <c r="NYI120" s="364"/>
      <c r="NYJ120" s="364"/>
      <c r="NYK120" s="364"/>
      <c r="NYL120" s="364"/>
      <c r="NYM120" s="364"/>
      <c r="NYN120" s="364"/>
      <c r="NYO120" s="364"/>
      <c r="NYP120" s="364"/>
      <c r="NYQ120" s="364"/>
      <c r="NYR120" s="364"/>
      <c r="NYS120" s="364"/>
      <c r="NYT120" s="364"/>
      <c r="NYU120" s="364"/>
      <c r="NYV120" s="364"/>
      <c r="NYW120" s="364"/>
      <c r="NYX120" s="364"/>
      <c r="NYY120" s="364"/>
      <c r="NYZ120" s="364"/>
      <c r="NZA120" s="364"/>
      <c r="NZB120" s="364"/>
      <c r="NZC120" s="364"/>
      <c r="NZD120" s="364"/>
      <c r="NZE120" s="364"/>
      <c r="NZF120" s="364"/>
      <c r="NZG120" s="364"/>
      <c r="NZH120" s="364"/>
      <c r="NZI120" s="364"/>
      <c r="NZJ120" s="364"/>
      <c r="NZK120" s="364"/>
      <c r="NZL120" s="364"/>
      <c r="NZM120" s="364"/>
      <c r="NZN120" s="364"/>
      <c r="NZO120" s="364"/>
      <c r="NZP120" s="364"/>
      <c r="NZQ120" s="364"/>
      <c r="NZR120" s="364"/>
      <c r="NZS120" s="364"/>
      <c r="NZT120" s="364"/>
      <c r="NZU120" s="364"/>
      <c r="NZV120" s="364"/>
      <c r="NZW120" s="364"/>
      <c r="NZX120" s="364"/>
      <c r="NZY120" s="364"/>
      <c r="NZZ120" s="364"/>
      <c r="OAA120" s="364"/>
      <c r="OAB120" s="364"/>
      <c r="OAC120" s="364"/>
      <c r="OAD120" s="364"/>
      <c r="OAE120" s="364"/>
      <c r="OAF120" s="364"/>
      <c r="OAG120" s="364"/>
      <c r="OAH120" s="364"/>
      <c r="OAI120" s="364"/>
      <c r="OAJ120" s="364"/>
      <c r="OAK120" s="364"/>
      <c r="OAL120" s="364"/>
      <c r="OAM120" s="364"/>
      <c r="OAN120" s="364"/>
      <c r="OAO120" s="364"/>
      <c r="OAP120" s="364"/>
      <c r="OAQ120" s="364"/>
      <c r="OAR120" s="364"/>
      <c r="OAS120" s="364"/>
      <c r="OAT120" s="364"/>
      <c r="OAU120" s="364"/>
      <c r="OAV120" s="364"/>
      <c r="OAW120" s="364"/>
      <c r="OAX120" s="364"/>
      <c r="OAY120" s="364"/>
      <c r="OAZ120" s="364"/>
      <c r="OBA120" s="364"/>
      <c r="OBB120" s="364"/>
      <c r="OBC120" s="364"/>
      <c r="OBD120" s="364"/>
      <c r="OBE120" s="364"/>
      <c r="OBF120" s="364"/>
      <c r="OBG120" s="364"/>
      <c r="OBH120" s="364"/>
      <c r="OBI120" s="364"/>
      <c r="OBJ120" s="364"/>
      <c r="OBK120" s="364"/>
      <c r="OBL120" s="364"/>
      <c r="OBM120" s="364"/>
      <c r="OBN120" s="364"/>
      <c r="OBO120" s="364"/>
      <c r="OBP120" s="364"/>
      <c r="OBQ120" s="364"/>
      <c r="OBR120" s="364"/>
      <c r="OBS120" s="364"/>
      <c r="OBT120" s="364"/>
      <c r="OBU120" s="364"/>
      <c r="OBV120" s="364"/>
      <c r="OBW120" s="364"/>
      <c r="OBX120" s="364"/>
      <c r="OBY120" s="364"/>
      <c r="OBZ120" s="364"/>
      <c r="OCA120" s="364"/>
      <c r="OCB120" s="364"/>
      <c r="OCC120" s="364"/>
      <c r="OCD120" s="364"/>
      <c r="OCE120" s="364"/>
      <c r="OCF120" s="364"/>
      <c r="OCG120" s="364"/>
      <c r="OCH120" s="364"/>
      <c r="OCI120" s="364"/>
      <c r="OCJ120" s="364"/>
      <c r="OCK120" s="364"/>
      <c r="OCL120" s="364"/>
      <c r="OCM120" s="364"/>
      <c r="OCN120" s="364"/>
      <c r="OCO120" s="364"/>
      <c r="OCP120" s="364"/>
      <c r="OCQ120" s="364"/>
      <c r="OCR120" s="364"/>
      <c r="OCS120" s="364"/>
      <c r="OCT120" s="364"/>
      <c r="OCU120" s="364"/>
      <c r="OCV120" s="364"/>
      <c r="OCW120" s="364"/>
      <c r="OCX120" s="364"/>
      <c r="OCY120" s="364"/>
      <c r="OCZ120" s="364"/>
      <c r="ODA120" s="364"/>
      <c r="ODB120" s="364"/>
      <c r="ODC120" s="364"/>
      <c r="ODD120" s="364"/>
      <c r="ODE120" s="364"/>
      <c r="ODF120" s="364"/>
      <c r="ODG120" s="364"/>
      <c r="ODH120" s="364"/>
      <c r="ODI120" s="364"/>
      <c r="ODJ120" s="364"/>
      <c r="ODK120" s="364"/>
      <c r="ODL120" s="364"/>
      <c r="ODM120" s="364"/>
      <c r="ODN120" s="364"/>
      <c r="ODO120" s="364"/>
      <c r="ODP120" s="364"/>
      <c r="ODQ120" s="364"/>
      <c r="ODR120" s="364"/>
      <c r="ODS120" s="364"/>
      <c r="ODT120" s="364"/>
      <c r="ODU120" s="364"/>
      <c r="ODV120" s="364"/>
      <c r="ODW120" s="364"/>
      <c r="ODX120" s="364"/>
      <c r="ODY120" s="364"/>
      <c r="ODZ120" s="364"/>
      <c r="OEA120" s="364"/>
      <c r="OEB120" s="364"/>
      <c r="OEC120" s="364"/>
      <c r="OED120" s="364"/>
      <c r="OEE120" s="364"/>
      <c r="OEF120" s="364"/>
      <c r="OEG120" s="364"/>
      <c r="OEH120" s="364"/>
      <c r="OEI120" s="364"/>
      <c r="OEJ120" s="364"/>
      <c r="OEK120" s="364"/>
      <c r="OEL120" s="364"/>
      <c r="OEM120" s="364"/>
      <c r="OEN120" s="364"/>
      <c r="OEO120" s="364"/>
      <c r="OEP120" s="364"/>
      <c r="OEQ120" s="364"/>
      <c r="OER120" s="364"/>
      <c r="OES120" s="364"/>
      <c r="OET120" s="364"/>
      <c r="OEU120" s="364"/>
      <c r="OEV120" s="364"/>
      <c r="OEW120" s="364"/>
      <c r="OEX120" s="364"/>
      <c r="OEY120" s="364"/>
      <c r="OEZ120" s="364"/>
      <c r="OFA120" s="364"/>
      <c r="OFB120" s="364"/>
      <c r="OFC120" s="364"/>
      <c r="OFD120" s="364"/>
      <c r="OFE120" s="364"/>
      <c r="OFF120" s="364"/>
      <c r="OFG120" s="364"/>
      <c r="OFH120" s="364"/>
      <c r="OFI120" s="364"/>
      <c r="OFJ120" s="364"/>
      <c r="OFK120" s="364"/>
      <c r="OFL120" s="364"/>
      <c r="OFM120" s="364"/>
      <c r="OFN120" s="364"/>
      <c r="OFO120" s="364"/>
      <c r="OFP120" s="364"/>
      <c r="OFQ120" s="364"/>
      <c r="OFR120" s="364"/>
      <c r="OFS120" s="364"/>
      <c r="OFT120" s="364"/>
      <c r="OFU120" s="364"/>
      <c r="OFV120" s="364"/>
      <c r="OFW120" s="364"/>
      <c r="OFX120" s="364"/>
      <c r="OFY120" s="364"/>
      <c r="OFZ120" s="364"/>
      <c r="OGA120" s="364"/>
      <c r="OGB120" s="364"/>
      <c r="OGC120" s="364"/>
      <c r="OGD120" s="364"/>
      <c r="OGE120" s="364"/>
      <c r="OGF120" s="364"/>
      <c r="OGG120" s="364"/>
      <c r="OGH120" s="364"/>
      <c r="OGI120" s="364"/>
      <c r="OGJ120" s="364"/>
      <c r="OGK120" s="364"/>
      <c r="OGL120" s="364"/>
      <c r="OGM120" s="364"/>
      <c r="OGN120" s="364"/>
      <c r="OGO120" s="364"/>
      <c r="OGP120" s="364"/>
      <c r="OGQ120" s="364"/>
      <c r="OGR120" s="364"/>
      <c r="OGS120" s="364"/>
      <c r="OGT120" s="364"/>
      <c r="OGU120" s="364"/>
      <c r="OGV120" s="364"/>
      <c r="OGW120" s="364"/>
      <c r="OGX120" s="364"/>
      <c r="OGY120" s="364"/>
      <c r="OGZ120" s="364"/>
      <c r="OHA120" s="364"/>
      <c r="OHB120" s="364"/>
      <c r="OHC120" s="364"/>
      <c r="OHD120" s="364"/>
      <c r="OHE120" s="364"/>
      <c r="OHF120" s="364"/>
      <c r="OHG120" s="364"/>
      <c r="OHH120" s="364"/>
      <c r="OHI120" s="364"/>
      <c r="OHJ120" s="364"/>
      <c r="OHK120" s="364"/>
      <c r="OHL120" s="364"/>
      <c r="OHM120" s="364"/>
      <c r="OHN120" s="364"/>
      <c r="OHO120" s="364"/>
      <c r="OHP120" s="364"/>
      <c r="OHQ120" s="364"/>
      <c r="OHR120" s="364"/>
      <c r="OHS120" s="364"/>
      <c r="OHT120" s="364"/>
      <c r="OHU120" s="364"/>
      <c r="OHV120" s="364"/>
      <c r="OHW120" s="364"/>
      <c r="OHX120" s="364"/>
      <c r="OHY120" s="364"/>
      <c r="OHZ120" s="364"/>
      <c r="OIA120" s="364"/>
      <c r="OIB120" s="364"/>
      <c r="OIC120" s="364"/>
      <c r="OID120" s="364"/>
      <c r="OIE120" s="364"/>
      <c r="OIF120" s="364"/>
      <c r="OIG120" s="364"/>
      <c r="OIH120" s="364"/>
      <c r="OII120" s="364"/>
      <c r="OIJ120" s="364"/>
      <c r="OIK120" s="364"/>
      <c r="OIL120" s="364"/>
      <c r="OIM120" s="364"/>
      <c r="OIN120" s="364"/>
      <c r="OIO120" s="364"/>
      <c r="OIP120" s="364"/>
      <c r="OIQ120" s="364"/>
      <c r="OIR120" s="364"/>
      <c r="OIS120" s="364"/>
      <c r="OIT120" s="364"/>
      <c r="OIU120" s="364"/>
      <c r="OIV120" s="364"/>
      <c r="OIW120" s="364"/>
      <c r="OIX120" s="364"/>
      <c r="OIY120" s="364"/>
      <c r="OIZ120" s="364"/>
      <c r="OJA120" s="364"/>
      <c r="OJB120" s="364"/>
      <c r="OJC120" s="364"/>
      <c r="OJD120" s="364"/>
      <c r="OJE120" s="364"/>
      <c r="OJF120" s="364"/>
      <c r="OJG120" s="364"/>
      <c r="OJH120" s="364"/>
      <c r="OJI120" s="364"/>
      <c r="OJJ120" s="364"/>
      <c r="OJK120" s="364"/>
      <c r="OJL120" s="364"/>
      <c r="OJM120" s="364"/>
      <c r="OJN120" s="364"/>
      <c r="OJO120" s="364"/>
      <c r="OJP120" s="364"/>
      <c r="OJQ120" s="364"/>
      <c r="OJR120" s="364"/>
      <c r="OJS120" s="364"/>
      <c r="OJT120" s="364"/>
      <c r="OJU120" s="364"/>
      <c r="OJV120" s="364"/>
      <c r="OJW120" s="364"/>
      <c r="OJX120" s="364"/>
      <c r="OJY120" s="364"/>
      <c r="OJZ120" s="364"/>
      <c r="OKA120" s="364"/>
      <c r="OKB120" s="364"/>
      <c r="OKC120" s="364"/>
      <c r="OKD120" s="364"/>
      <c r="OKE120" s="364"/>
      <c r="OKF120" s="364"/>
      <c r="OKG120" s="364"/>
      <c r="OKH120" s="364"/>
      <c r="OKI120" s="364"/>
      <c r="OKJ120" s="364"/>
      <c r="OKK120" s="364"/>
      <c r="OKL120" s="364"/>
      <c r="OKM120" s="364"/>
      <c r="OKN120" s="364"/>
      <c r="OKO120" s="364"/>
      <c r="OKP120" s="364"/>
      <c r="OKQ120" s="364"/>
      <c r="OKR120" s="364"/>
      <c r="OKS120" s="364"/>
      <c r="OKT120" s="364"/>
      <c r="OKU120" s="364"/>
      <c r="OKV120" s="364"/>
      <c r="OKW120" s="364"/>
      <c r="OKX120" s="364"/>
      <c r="OKY120" s="364"/>
      <c r="OKZ120" s="364"/>
      <c r="OLA120" s="364"/>
      <c r="OLB120" s="364"/>
      <c r="OLC120" s="364"/>
      <c r="OLD120" s="364"/>
      <c r="OLE120" s="364"/>
      <c r="OLF120" s="364"/>
      <c r="OLG120" s="364"/>
      <c r="OLH120" s="364"/>
      <c r="OLI120" s="364"/>
      <c r="OLJ120" s="364"/>
      <c r="OLK120" s="364"/>
      <c r="OLL120" s="364"/>
      <c r="OLM120" s="364"/>
      <c r="OLN120" s="364"/>
      <c r="OLO120" s="364"/>
      <c r="OLP120" s="364"/>
      <c r="OLQ120" s="364"/>
      <c r="OLR120" s="364"/>
      <c r="OLS120" s="364"/>
      <c r="OLT120" s="364"/>
      <c r="OLU120" s="364"/>
      <c r="OLV120" s="364"/>
      <c r="OLW120" s="364"/>
      <c r="OLX120" s="364"/>
      <c r="OLY120" s="364"/>
      <c r="OLZ120" s="364"/>
      <c r="OMA120" s="364"/>
      <c r="OMB120" s="364"/>
      <c r="OMC120" s="364"/>
      <c r="OMD120" s="364"/>
      <c r="OME120" s="364"/>
      <c r="OMF120" s="364"/>
      <c r="OMG120" s="364"/>
      <c r="OMH120" s="364"/>
      <c r="OMI120" s="364"/>
      <c r="OMJ120" s="364"/>
      <c r="OMK120" s="364"/>
      <c r="OML120" s="364"/>
      <c r="OMM120" s="364"/>
      <c r="OMN120" s="364"/>
      <c r="OMO120" s="364"/>
      <c r="OMP120" s="364"/>
      <c r="OMQ120" s="364"/>
      <c r="OMR120" s="364"/>
      <c r="OMS120" s="364"/>
      <c r="OMT120" s="364"/>
      <c r="OMU120" s="364"/>
      <c r="OMV120" s="364"/>
      <c r="OMW120" s="364"/>
      <c r="OMX120" s="364"/>
      <c r="OMY120" s="364"/>
      <c r="OMZ120" s="364"/>
      <c r="ONA120" s="364"/>
      <c r="ONB120" s="364"/>
      <c r="ONC120" s="364"/>
      <c r="OND120" s="364"/>
      <c r="ONE120" s="364"/>
      <c r="ONF120" s="364"/>
      <c r="ONG120" s="364"/>
      <c r="ONH120" s="364"/>
      <c r="ONI120" s="364"/>
      <c r="ONJ120" s="364"/>
      <c r="ONK120" s="364"/>
      <c r="ONL120" s="364"/>
      <c r="ONM120" s="364"/>
      <c r="ONN120" s="364"/>
      <c r="ONO120" s="364"/>
      <c r="ONP120" s="364"/>
      <c r="ONQ120" s="364"/>
      <c r="ONR120" s="364"/>
      <c r="ONS120" s="364"/>
      <c r="ONT120" s="364"/>
      <c r="ONU120" s="364"/>
      <c r="ONV120" s="364"/>
      <c r="ONW120" s="364"/>
      <c r="ONX120" s="364"/>
      <c r="ONY120" s="364"/>
      <c r="ONZ120" s="364"/>
      <c r="OOA120" s="364"/>
      <c r="OOB120" s="364"/>
      <c r="OOC120" s="364"/>
      <c r="OOD120" s="364"/>
      <c r="OOE120" s="364"/>
      <c r="OOF120" s="364"/>
      <c r="OOG120" s="364"/>
      <c r="OOH120" s="364"/>
      <c r="OOI120" s="364"/>
      <c r="OOJ120" s="364"/>
      <c r="OOK120" s="364"/>
      <c r="OOL120" s="364"/>
      <c r="OOM120" s="364"/>
      <c r="OON120" s="364"/>
      <c r="OOO120" s="364"/>
      <c r="OOP120" s="364"/>
      <c r="OOQ120" s="364"/>
      <c r="OOR120" s="364"/>
      <c r="OOS120" s="364"/>
      <c r="OOT120" s="364"/>
      <c r="OOU120" s="364"/>
      <c r="OOV120" s="364"/>
      <c r="OOW120" s="364"/>
      <c r="OOX120" s="364"/>
      <c r="OOY120" s="364"/>
      <c r="OOZ120" s="364"/>
      <c r="OPA120" s="364"/>
      <c r="OPB120" s="364"/>
      <c r="OPC120" s="364"/>
      <c r="OPD120" s="364"/>
      <c r="OPE120" s="364"/>
      <c r="OPF120" s="364"/>
      <c r="OPG120" s="364"/>
      <c r="OPH120" s="364"/>
      <c r="OPI120" s="364"/>
      <c r="OPJ120" s="364"/>
      <c r="OPK120" s="364"/>
      <c r="OPL120" s="364"/>
      <c r="OPM120" s="364"/>
      <c r="OPN120" s="364"/>
      <c r="OPO120" s="364"/>
      <c r="OPP120" s="364"/>
      <c r="OPQ120" s="364"/>
      <c r="OPR120" s="364"/>
      <c r="OPS120" s="364"/>
      <c r="OPT120" s="364"/>
      <c r="OPU120" s="364"/>
      <c r="OPV120" s="364"/>
      <c r="OPW120" s="364"/>
      <c r="OPX120" s="364"/>
      <c r="OPY120" s="364"/>
      <c r="OPZ120" s="364"/>
      <c r="OQA120" s="364"/>
      <c r="OQB120" s="364"/>
      <c r="OQC120" s="364"/>
      <c r="OQD120" s="364"/>
      <c r="OQE120" s="364"/>
      <c r="OQF120" s="364"/>
      <c r="OQG120" s="364"/>
      <c r="OQH120" s="364"/>
      <c r="OQI120" s="364"/>
      <c r="OQJ120" s="364"/>
      <c r="OQK120" s="364"/>
      <c r="OQL120" s="364"/>
      <c r="OQM120" s="364"/>
      <c r="OQN120" s="364"/>
      <c r="OQO120" s="364"/>
      <c r="OQP120" s="364"/>
      <c r="OQQ120" s="364"/>
      <c r="OQR120" s="364"/>
      <c r="OQS120" s="364"/>
      <c r="OQT120" s="364"/>
      <c r="OQU120" s="364"/>
      <c r="OQV120" s="364"/>
      <c r="OQW120" s="364"/>
      <c r="OQX120" s="364"/>
      <c r="OQY120" s="364"/>
      <c r="OQZ120" s="364"/>
      <c r="ORA120" s="364"/>
      <c r="ORB120" s="364"/>
      <c r="ORC120" s="364"/>
      <c r="ORD120" s="364"/>
      <c r="ORE120" s="364"/>
      <c r="ORF120" s="364"/>
      <c r="ORG120" s="364"/>
      <c r="ORH120" s="364"/>
      <c r="ORI120" s="364"/>
      <c r="ORJ120" s="364"/>
      <c r="ORK120" s="364"/>
      <c r="ORL120" s="364"/>
      <c r="ORM120" s="364"/>
      <c r="ORN120" s="364"/>
      <c r="ORO120" s="364"/>
      <c r="ORP120" s="364"/>
      <c r="ORQ120" s="364"/>
      <c r="ORR120" s="364"/>
      <c r="ORS120" s="364"/>
      <c r="ORT120" s="364"/>
      <c r="ORU120" s="364"/>
      <c r="ORV120" s="364"/>
      <c r="ORW120" s="364"/>
      <c r="ORX120" s="364"/>
      <c r="ORY120" s="364"/>
      <c r="ORZ120" s="364"/>
      <c r="OSA120" s="364"/>
      <c r="OSB120" s="364"/>
      <c r="OSC120" s="364"/>
      <c r="OSD120" s="364"/>
      <c r="OSE120" s="364"/>
      <c r="OSF120" s="364"/>
      <c r="OSG120" s="364"/>
      <c r="OSH120" s="364"/>
      <c r="OSI120" s="364"/>
      <c r="OSJ120" s="364"/>
      <c r="OSK120" s="364"/>
      <c r="OSL120" s="364"/>
      <c r="OSM120" s="364"/>
      <c r="OSN120" s="364"/>
      <c r="OSO120" s="364"/>
      <c r="OSP120" s="364"/>
      <c r="OSQ120" s="364"/>
      <c r="OSR120" s="364"/>
      <c r="OSS120" s="364"/>
      <c r="OST120" s="364"/>
      <c r="OSU120" s="364"/>
      <c r="OSV120" s="364"/>
      <c r="OSW120" s="364"/>
      <c r="OSX120" s="364"/>
      <c r="OSY120" s="364"/>
      <c r="OSZ120" s="364"/>
      <c r="OTA120" s="364"/>
      <c r="OTB120" s="364"/>
      <c r="OTC120" s="364"/>
      <c r="OTD120" s="364"/>
      <c r="OTE120" s="364"/>
      <c r="OTF120" s="364"/>
      <c r="OTG120" s="364"/>
      <c r="OTH120" s="364"/>
      <c r="OTI120" s="364"/>
      <c r="OTJ120" s="364"/>
      <c r="OTK120" s="364"/>
      <c r="OTL120" s="364"/>
      <c r="OTM120" s="364"/>
      <c r="OTN120" s="364"/>
      <c r="OTO120" s="364"/>
      <c r="OTP120" s="364"/>
      <c r="OTQ120" s="364"/>
      <c r="OTR120" s="364"/>
      <c r="OTS120" s="364"/>
      <c r="OTT120" s="364"/>
      <c r="OTU120" s="364"/>
      <c r="OTV120" s="364"/>
      <c r="OTW120" s="364"/>
      <c r="OTX120" s="364"/>
      <c r="OTY120" s="364"/>
      <c r="OTZ120" s="364"/>
      <c r="OUA120" s="364"/>
      <c r="OUB120" s="364"/>
      <c r="OUC120" s="364"/>
      <c r="OUD120" s="364"/>
      <c r="OUE120" s="364"/>
      <c r="OUF120" s="364"/>
      <c r="OUG120" s="364"/>
      <c r="OUH120" s="364"/>
      <c r="OUI120" s="364"/>
      <c r="OUJ120" s="364"/>
      <c r="OUK120" s="364"/>
      <c r="OUL120" s="364"/>
      <c r="OUM120" s="364"/>
      <c r="OUN120" s="364"/>
      <c r="OUO120" s="364"/>
      <c r="OUP120" s="364"/>
      <c r="OUQ120" s="364"/>
      <c r="OUR120" s="364"/>
      <c r="OUS120" s="364"/>
      <c r="OUT120" s="364"/>
      <c r="OUU120" s="364"/>
      <c r="OUV120" s="364"/>
      <c r="OUW120" s="364"/>
      <c r="OUX120" s="364"/>
      <c r="OUY120" s="364"/>
      <c r="OUZ120" s="364"/>
      <c r="OVA120" s="364"/>
      <c r="OVB120" s="364"/>
      <c r="OVC120" s="364"/>
      <c r="OVD120" s="364"/>
      <c r="OVE120" s="364"/>
      <c r="OVF120" s="364"/>
      <c r="OVG120" s="364"/>
      <c r="OVH120" s="364"/>
      <c r="OVI120" s="364"/>
      <c r="OVJ120" s="364"/>
      <c r="OVK120" s="364"/>
      <c r="OVL120" s="364"/>
      <c r="OVM120" s="364"/>
      <c r="OVN120" s="364"/>
      <c r="OVO120" s="364"/>
      <c r="OVP120" s="364"/>
      <c r="OVQ120" s="364"/>
      <c r="OVR120" s="364"/>
      <c r="OVS120" s="364"/>
      <c r="OVT120" s="364"/>
      <c r="OVU120" s="364"/>
      <c r="OVV120" s="364"/>
      <c r="OVW120" s="364"/>
      <c r="OVX120" s="364"/>
      <c r="OVY120" s="364"/>
      <c r="OVZ120" s="364"/>
      <c r="OWA120" s="364"/>
      <c r="OWB120" s="364"/>
      <c r="OWC120" s="364"/>
      <c r="OWD120" s="364"/>
      <c r="OWE120" s="364"/>
      <c r="OWF120" s="364"/>
      <c r="OWG120" s="364"/>
      <c r="OWH120" s="364"/>
      <c r="OWI120" s="364"/>
      <c r="OWJ120" s="364"/>
      <c r="OWK120" s="364"/>
      <c r="OWL120" s="364"/>
      <c r="OWM120" s="364"/>
      <c r="OWN120" s="364"/>
      <c r="OWO120" s="364"/>
      <c r="OWP120" s="364"/>
      <c r="OWQ120" s="364"/>
      <c r="OWR120" s="364"/>
      <c r="OWS120" s="364"/>
      <c r="OWT120" s="364"/>
      <c r="OWU120" s="364"/>
      <c r="OWV120" s="364"/>
      <c r="OWW120" s="364"/>
      <c r="OWX120" s="364"/>
      <c r="OWY120" s="364"/>
      <c r="OWZ120" s="364"/>
      <c r="OXA120" s="364"/>
      <c r="OXB120" s="364"/>
      <c r="OXC120" s="364"/>
      <c r="OXD120" s="364"/>
      <c r="OXE120" s="364"/>
      <c r="OXF120" s="364"/>
      <c r="OXG120" s="364"/>
      <c r="OXH120" s="364"/>
      <c r="OXI120" s="364"/>
      <c r="OXJ120" s="364"/>
      <c r="OXK120" s="364"/>
      <c r="OXL120" s="364"/>
      <c r="OXM120" s="364"/>
      <c r="OXN120" s="364"/>
      <c r="OXO120" s="364"/>
      <c r="OXP120" s="364"/>
      <c r="OXQ120" s="364"/>
      <c r="OXR120" s="364"/>
      <c r="OXS120" s="364"/>
      <c r="OXT120" s="364"/>
      <c r="OXU120" s="364"/>
      <c r="OXV120" s="364"/>
      <c r="OXW120" s="364"/>
      <c r="OXX120" s="364"/>
      <c r="OXY120" s="364"/>
      <c r="OXZ120" s="364"/>
      <c r="OYA120" s="364"/>
      <c r="OYB120" s="364"/>
      <c r="OYC120" s="364"/>
      <c r="OYD120" s="364"/>
      <c r="OYE120" s="364"/>
      <c r="OYF120" s="364"/>
      <c r="OYG120" s="364"/>
      <c r="OYH120" s="364"/>
      <c r="OYI120" s="364"/>
      <c r="OYJ120" s="364"/>
      <c r="OYK120" s="364"/>
      <c r="OYL120" s="364"/>
      <c r="OYM120" s="364"/>
      <c r="OYN120" s="364"/>
      <c r="OYO120" s="364"/>
      <c r="OYP120" s="364"/>
      <c r="OYQ120" s="364"/>
      <c r="OYR120" s="364"/>
      <c r="OYS120" s="364"/>
      <c r="OYT120" s="364"/>
      <c r="OYU120" s="364"/>
      <c r="OYV120" s="364"/>
      <c r="OYW120" s="364"/>
      <c r="OYX120" s="364"/>
      <c r="OYY120" s="364"/>
      <c r="OYZ120" s="364"/>
      <c r="OZA120" s="364"/>
      <c r="OZB120" s="364"/>
      <c r="OZC120" s="364"/>
      <c r="OZD120" s="364"/>
      <c r="OZE120" s="364"/>
      <c r="OZF120" s="364"/>
      <c r="OZG120" s="364"/>
      <c r="OZH120" s="364"/>
      <c r="OZI120" s="364"/>
      <c r="OZJ120" s="364"/>
      <c r="OZK120" s="364"/>
      <c r="OZL120" s="364"/>
      <c r="OZM120" s="364"/>
      <c r="OZN120" s="364"/>
      <c r="OZO120" s="364"/>
      <c r="OZP120" s="364"/>
      <c r="OZQ120" s="364"/>
      <c r="OZR120" s="364"/>
      <c r="OZS120" s="364"/>
      <c r="OZT120" s="364"/>
      <c r="OZU120" s="364"/>
      <c r="OZV120" s="364"/>
      <c r="OZW120" s="364"/>
      <c r="OZX120" s="364"/>
      <c r="OZY120" s="364"/>
      <c r="OZZ120" s="364"/>
      <c r="PAA120" s="364"/>
      <c r="PAB120" s="364"/>
      <c r="PAC120" s="364"/>
      <c r="PAD120" s="364"/>
      <c r="PAE120" s="364"/>
      <c r="PAF120" s="364"/>
      <c r="PAG120" s="364"/>
      <c r="PAH120" s="364"/>
      <c r="PAI120" s="364"/>
      <c r="PAJ120" s="364"/>
      <c r="PAK120" s="364"/>
      <c r="PAL120" s="364"/>
      <c r="PAM120" s="364"/>
      <c r="PAN120" s="364"/>
      <c r="PAO120" s="364"/>
      <c r="PAP120" s="364"/>
      <c r="PAQ120" s="364"/>
      <c r="PAR120" s="364"/>
      <c r="PAS120" s="364"/>
      <c r="PAT120" s="364"/>
      <c r="PAU120" s="364"/>
      <c r="PAV120" s="364"/>
      <c r="PAW120" s="364"/>
      <c r="PAX120" s="364"/>
      <c r="PAY120" s="364"/>
      <c r="PAZ120" s="364"/>
      <c r="PBA120" s="364"/>
      <c r="PBB120" s="364"/>
      <c r="PBC120" s="364"/>
      <c r="PBD120" s="364"/>
      <c r="PBE120" s="364"/>
      <c r="PBF120" s="364"/>
      <c r="PBG120" s="364"/>
      <c r="PBH120" s="364"/>
      <c r="PBI120" s="364"/>
      <c r="PBJ120" s="364"/>
      <c r="PBK120" s="364"/>
      <c r="PBL120" s="364"/>
      <c r="PBM120" s="364"/>
      <c r="PBN120" s="364"/>
      <c r="PBO120" s="364"/>
      <c r="PBP120" s="364"/>
      <c r="PBQ120" s="364"/>
      <c r="PBR120" s="364"/>
      <c r="PBS120" s="364"/>
      <c r="PBT120" s="364"/>
      <c r="PBU120" s="364"/>
      <c r="PBV120" s="364"/>
      <c r="PBW120" s="364"/>
      <c r="PBX120" s="364"/>
      <c r="PBY120" s="364"/>
      <c r="PBZ120" s="364"/>
      <c r="PCA120" s="364"/>
      <c r="PCB120" s="364"/>
      <c r="PCC120" s="364"/>
      <c r="PCD120" s="364"/>
      <c r="PCE120" s="364"/>
      <c r="PCF120" s="364"/>
      <c r="PCG120" s="364"/>
      <c r="PCH120" s="364"/>
      <c r="PCI120" s="364"/>
      <c r="PCJ120" s="364"/>
      <c r="PCK120" s="364"/>
      <c r="PCL120" s="364"/>
      <c r="PCM120" s="364"/>
      <c r="PCN120" s="364"/>
      <c r="PCO120" s="364"/>
      <c r="PCP120" s="364"/>
      <c r="PCQ120" s="364"/>
      <c r="PCR120" s="364"/>
      <c r="PCS120" s="364"/>
      <c r="PCT120" s="364"/>
      <c r="PCU120" s="364"/>
      <c r="PCV120" s="364"/>
      <c r="PCW120" s="364"/>
      <c r="PCX120" s="364"/>
      <c r="PCY120" s="364"/>
      <c r="PCZ120" s="364"/>
      <c r="PDA120" s="364"/>
      <c r="PDB120" s="364"/>
      <c r="PDC120" s="364"/>
      <c r="PDD120" s="364"/>
      <c r="PDE120" s="364"/>
      <c r="PDF120" s="364"/>
      <c r="PDG120" s="364"/>
      <c r="PDH120" s="364"/>
      <c r="PDI120" s="364"/>
      <c r="PDJ120" s="364"/>
      <c r="PDK120" s="364"/>
      <c r="PDL120" s="364"/>
      <c r="PDM120" s="364"/>
      <c r="PDN120" s="364"/>
      <c r="PDO120" s="364"/>
      <c r="PDP120" s="364"/>
      <c r="PDQ120" s="364"/>
      <c r="PDR120" s="364"/>
      <c r="PDS120" s="364"/>
      <c r="PDT120" s="364"/>
      <c r="PDU120" s="364"/>
      <c r="PDV120" s="364"/>
      <c r="PDW120" s="364"/>
      <c r="PDX120" s="364"/>
      <c r="PDY120" s="364"/>
      <c r="PDZ120" s="364"/>
      <c r="PEA120" s="364"/>
      <c r="PEB120" s="364"/>
      <c r="PEC120" s="364"/>
      <c r="PED120" s="364"/>
      <c r="PEE120" s="364"/>
      <c r="PEF120" s="364"/>
      <c r="PEG120" s="364"/>
      <c r="PEH120" s="364"/>
      <c r="PEI120" s="364"/>
      <c r="PEJ120" s="364"/>
      <c r="PEK120" s="364"/>
      <c r="PEL120" s="364"/>
      <c r="PEM120" s="364"/>
      <c r="PEN120" s="364"/>
      <c r="PEO120" s="364"/>
      <c r="PEP120" s="364"/>
      <c r="PEQ120" s="364"/>
      <c r="PER120" s="364"/>
      <c r="PES120" s="364"/>
      <c r="PET120" s="364"/>
      <c r="PEU120" s="364"/>
      <c r="PEV120" s="364"/>
      <c r="PEW120" s="364"/>
      <c r="PEX120" s="364"/>
      <c r="PEY120" s="364"/>
      <c r="PEZ120" s="364"/>
      <c r="PFA120" s="364"/>
      <c r="PFB120" s="364"/>
      <c r="PFC120" s="364"/>
      <c r="PFD120" s="364"/>
      <c r="PFE120" s="364"/>
      <c r="PFF120" s="364"/>
      <c r="PFG120" s="364"/>
      <c r="PFH120" s="364"/>
      <c r="PFI120" s="364"/>
      <c r="PFJ120" s="364"/>
      <c r="PFK120" s="364"/>
      <c r="PFL120" s="364"/>
      <c r="PFM120" s="364"/>
      <c r="PFN120" s="364"/>
      <c r="PFO120" s="364"/>
      <c r="PFP120" s="364"/>
      <c r="PFQ120" s="364"/>
      <c r="PFR120" s="364"/>
      <c r="PFS120" s="364"/>
      <c r="PFT120" s="364"/>
      <c r="PFU120" s="364"/>
      <c r="PFV120" s="364"/>
      <c r="PFW120" s="364"/>
      <c r="PFX120" s="364"/>
      <c r="PFY120" s="364"/>
      <c r="PFZ120" s="364"/>
      <c r="PGA120" s="364"/>
      <c r="PGB120" s="364"/>
      <c r="PGC120" s="364"/>
      <c r="PGD120" s="364"/>
      <c r="PGE120" s="364"/>
      <c r="PGF120" s="364"/>
      <c r="PGG120" s="364"/>
      <c r="PGH120" s="364"/>
      <c r="PGI120" s="364"/>
      <c r="PGJ120" s="364"/>
      <c r="PGK120" s="364"/>
      <c r="PGL120" s="364"/>
      <c r="PGM120" s="364"/>
      <c r="PGN120" s="364"/>
      <c r="PGO120" s="364"/>
      <c r="PGP120" s="364"/>
      <c r="PGQ120" s="364"/>
      <c r="PGR120" s="364"/>
      <c r="PGS120" s="364"/>
      <c r="PGT120" s="364"/>
      <c r="PGU120" s="364"/>
      <c r="PGV120" s="364"/>
      <c r="PGW120" s="364"/>
      <c r="PGX120" s="364"/>
      <c r="PGY120" s="364"/>
      <c r="PGZ120" s="364"/>
      <c r="PHA120" s="364"/>
      <c r="PHB120" s="364"/>
      <c r="PHC120" s="364"/>
      <c r="PHD120" s="364"/>
      <c r="PHE120" s="364"/>
      <c r="PHF120" s="364"/>
      <c r="PHG120" s="364"/>
      <c r="PHH120" s="364"/>
      <c r="PHI120" s="364"/>
      <c r="PHJ120" s="364"/>
      <c r="PHK120" s="364"/>
      <c r="PHL120" s="364"/>
      <c r="PHM120" s="364"/>
      <c r="PHN120" s="364"/>
      <c r="PHO120" s="364"/>
      <c r="PHP120" s="364"/>
      <c r="PHQ120" s="364"/>
      <c r="PHR120" s="364"/>
      <c r="PHS120" s="364"/>
      <c r="PHT120" s="364"/>
      <c r="PHU120" s="364"/>
      <c r="PHV120" s="364"/>
      <c r="PHW120" s="364"/>
      <c r="PHX120" s="364"/>
      <c r="PHY120" s="364"/>
      <c r="PHZ120" s="364"/>
      <c r="PIA120" s="364"/>
      <c r="PIB120" s="364"/>
      <c r="PIC120" s="364"/>
      <c r="PID120" s="364"/>
      <c r="PIE120" s="364"/>
      <c r="PIF120" s="364"/>
      <c r="PIG120" s="364"/>
      <c r="PIH120" s="364"/>
      <c r="PII120" s="364"/>
      <c r="PIJ120" s="364"/>
      <c r="PIK120" s="364"/>
      <c r="PIL120" s="364"/>
      <c r="PIM120" s="364"/>
      <c r="PIN120" s="364"/>
      <c r="PIO120" s="364"/>
      <c r="PIP120" s="364"/>
      <c r="PIQ120" s="364"/>
      <c r="PIR120" s="364"/>
      <c r="PIS120" s="364"/>
      <c r="PIT120" s="364"/>
      <c r="PIU120" s="364"/>
      <c r="PIV120" s="364"/>
      <c r="PIW120" s="364"/>
      <c r="PIX120" s="364"/>
      <c r="PIY120" s="364"/>
      <c r="PIZ120" s="364"/>
      <c r="PJA120" s="364"/>
      <c r="PJB120" s="364"/>
      <c r="PJC120" s="364"/>
      <c r="PJD120" s="364"/>
      <c r="PJE120" s="364"/>
      <c r="PJF120" s="364"/>
      <c r="PJG120" s="364"/>
      <c r="PJH120" s="364"/>
      <c r="PJI120" s="364"/>
      <c r="PJJ120" s="364"/>
      <c r="PJK120" s="364"/>
      <c r="PJL120" s="364"/>
      <c r="PJM120" s="364"/>
      <c r="PJN120" s="364"/>
      <c r="PJO120" s="364"/>
      <c r="PJP120" s="364"/>
      <c r="PJQ120" s="364"/>
      <c r="PJR120" s="364"/>
      <c r="PJS120" s="364"/>
      <c r="PJT120" s="364"/>
      <c r="PJU120" s="364"/>
      <c r="PJV120" s="364"/>
      <c r="PJW120" s="364"/>
      <c r="PJX120" s="364"/>
      <c r="PJY120" s="364"/>
      <c r="PJZ120" s="364"/>
      <c r="PKA120" s="364"/>
      <c r="PKB120" s="364"/>
      <c r="PKC120" s="364"/>
      <c r="PKD120" s="364"/>
      <c r="PKE120" s="364"/>
      <c r="PKF120" s="364"/>
      <c r="PKG120" s="364"/>
      <c r="PKH120" s="364"/>
      <c r="PKI120" s="364"/>
      <c r="PKJ120" s="364"/>
      <c r="PKK120" s="364"/>
      <c r="PKL120" s="364"/>
      <c r="PKM120" s="364"/>
      <c r="PKN120" s="364"/>
      <c r="PKO120" s="364"/>
      <c r="PKP120" s="364"/>
      <c r="PKQ120" s="364"/>
      <c r="PKR120" s="364"/>
      <c r="PKS120" s="364"/>
      <c r="PKT120" s="364"/>
      <c r="PKU120" s="364"/>
      <c r="PKV120" s="364"/>
      <c r="PKW120" s="364"/>
      <c r="PKX120" s="364"/>
      <c r="PKY120" s="364"/>
      <c r="PKZ120" s="364"/>
      <c r="PLA120" s="364"/>
      <c r="PLB120" s="364"/>
      <c r="PLC120" s="364"/>
      <c r="PLD120" s="364"/>
      <c r="PLE120" s="364"/>
      <c r="PLF120" s="364"/>
      <c r="PLG120" s="364"/>
      <c r="PLH120" s="364"/>
      <c r="PLI120" s="364"/>
      <c r="PLJ120" s="364"/>
      <c r="PLK120" s="364"/>
      <c r="PLL120" s="364"/>
      <c r="PLM120" s="364"/>
      <c r="PLN120" s="364"/>
      <c r="PLO120" s="364"/>
      <c r="PLP120" s="364"/>
      <c r="PLQ120" s="364"/>
      <c r="PLR120" s="364"/>
      <c r="PLS120" s="364"/>
      <c r="PLT120" s="364"/>
      <c r="PLU120" s="364"/>
      <c r="PLV120" s="364"/>
      <c r="PLW120" s="364"/>
      <c r="PLX120" s="364"/>
      <c r="PLY120" s="364"/>
      <c r="PLZ120" s="364"/>
      <c r="PMA120" s="364"/>
      <c r="PMB120" s="364"/>
      <c r="PMC120" s="364"/>
      <c r="PMD120" s="364"/>
      <c r="PME120" s="364"/>
      <c r="PMF120" s="364"/>
      <c r="PMG120" s="364"/>
      <c r="PMH120" s="364"/>
      <c r="PMI120" s="364"/>
      <c r="PMJ120" s="364"/>
      <c r="PMK120" s="364"/>
      <c r="PML120" s="364"/>
      <c r="PMM120" s="364"/>
      <c r="PMN120" s="364"/>
      <c r="PMO120" s="364"/>
      <c r="PMP120" s="364"/>
      <c r="PMQ120" s="364"/>
      <c r="PMR120" s="364"/>
      <c r="PMS120" s="364"/>
      <c r="PMT120" s="364"/>
      <c r="PMU120" s="364"/>
      <c r="PMV120" s="364"/>
      <c r="PMW120" s="364"/>
      <c r="PMX120" s="364"/>
      <c r="PMY120" s="364"/>
      <c r="PMZ120" s="364"/>
      <c r="PNA120" s="364"/>
      <c r="PNB120" s="364"/>
      <c r="PNC120" s="364"/>
      <c r="PND120" s="364"/>
      <c r="PNE120" s="364"/>
      <c r="PNF120" s="364"/>
      <c r="PNG120" s="364"/>
      <c r="PNH120" s="364"/>
      <c r="PNI120" s="364"/>
      <c r="PNJ120" s="364"/>
      <c r="PNK120" s="364"/>
      <c r="PNL120" s="364"/>
      <c r="PNM120" s="364"/>
      <c r="PNN120" s="364"/>
      <c r="PNO120" s="364"/>
      <c r="PNP120" s="364"/>
      <c r="PNQ120" s="364"/>
      <c r="PNR120" s="364"/>
      <c r="PNS120" s="364"/>
      <c r="PNT120" s="364"/>
      <c r="PNU120" s="364"/>
      <c r="PNV120" s="364"/>
      <c r="PNW120" s="364"/>
      <c r="PNX120" s="364"/>
      <c r="PNY120" s="364"/>
      <c r="PNZ120" s="364"/>
      <c r="POA120" s="364"/>
      <c r="POB120" s="364"/>
      <c r="POC120" s="364"/>
      <c r="POD120" s="364"/>
      <c r="POE120" s="364"/>
      <c r="POF120" s="364"/>
      <c r="POG120" s="364"/>
      <c r="POH120" s="364"/>
      <c r="POI120" s="364"/>
      <c r="POJ120" s="364"/>
      <c r="POK120" s="364"/>
      <c r="POL120" s="364"/>
      <c r="POM120" s="364"/>
      <c r="PON120" s="364"/>
      <c r="POO120" s="364"/>
      <c r="POP120" s="364"/>
      <c r="POQ120" s="364"/>
      <c r="POR120" s="364"/>
      <c r="POS120" s="364"/>
      <c r="POT120" s="364"/>
      <c r="POU120" s="364"/>
      <c r="POV120" s="364"/>
      <c r="POW120" s="364"/>
      <c r="POX120" s="364"/>
      <c r="POY120" s="364"/>
      <c r="POZ120" s="364"/>
      <c r="PPA120" s="364"/>
      <c r="PPB120" s="364"/>
      <c r="PPC120" s="364"/>
      <c r="PPD120" s="364"/>
      <c r="PPE120" s="364"/>
      <c r="PPF120" s="364"/>
      <c r="PPG120" s="364"/>
      <c r="PPH120" s="364"/>
      <c r="PPI120" s="364"/>
      <c r="PPJ120" s="364"/>
      <c r="PPK120" s="364"/>
      <c r="PPL120" s="364"/>
      <c r="PPM120" s="364"/>
      <c r="PPN120" s="364"/>
      <c r="PPO120" s="364"/>
      <c r="PPP120" s="364"/>
      <c r="PPQ120" s="364"/>
      <c r="PPR120" s="364"/>
      <c r="PPS120" s="364"/>
      <c r="PPT120" s="364"/>
      <c r="PPU120" s="364"/>
      <c r="PPV120" s="364"/>
      <c r="PPW120" s="364"/>
      <c r="PPX120" s="364"/>
      <c r="PPY120" s="364"/>
      <c r="PPZ120" s="364"/>
      <c r="PQA120" s="364"/>
      <c r="PQB120" s="364"/>
      <c r="PQC120" s="364"/>
      <c r="PQD120" s="364"/>
      <c r="PQE120" s="364"/>
      <c r="PQF120" s="364"/>
      <c r="PQG120" s="364"/>
      <c r="PQH120" s="364"/>
      <c r="PQI120" s="364"/>
      <c r="PQJ120" s="364"/>
      <c r="PQK120" s="364"/>
      <c r="PQL120" s="364"/>
      <c r="PQM120" s="364"/>
      <c r="PQN120" s="364"/>
      <c r="PQO120" s="364"/>
      <c r="PQP120" s="364"/>
      <c r="PQQ120" s="364"/>
      <c r="PQR120" s="364"/>
      <c r="PQS120" s="364"/>
      <c r="PQT120" s="364"/>
      <c r="PQU120" s="364"/>
      <c r="PQV120" s="364"/>
      <c r="PQW120" s="364"/>
      <c r="PQX120" s="364"/>
      <c r="PQY120" s="364"/>
      <c r="PQZ120" s="364"/>
      <c r="PRA120" s="364"/>
      <c r="PRB120" s="364"/>
      <c r="PRC120" s="364"/>
      <c r="PRD120" s="364"/>
      <c r="PRE120" s="364"/>
      <c r="PRF120" s="364"/>
      <c r="PRG120" s="364"/>
      <c r="PRH120" s="364"/>
      <c r="PRI120" s="364"/>
      <c r="PRJ120" s="364"/>
      <c r="PRK120" s="364"/>
      <c r="PRL120" s="364"/>
      <c r="PRM120" s="364"/>
      <c r="PRN120" s="364"/>
      <c r="PRO120" s="364"/>
      <c r="PRP120" s="364"/>
      <c r="PRQ120" s="364"/>
      <c r="PRR120" s="364"/>
      <c r="PRS120" s="364"/>
      <c r="PRT120" s="364"/>
      <c r="PRU120" s="364"/>
      <c r="PRV120" s="364"/>
      <c r="PRW120" s="364"/>
      <c r="PRX120" s="364"/>
      <c r="PRY120" s="364"/>
      <c r="PRZ120" s="364"/>
      <c r="PSA120" s="364"/>
      <c r="PSB120" s="364"/>
      <c r="PSC120" s="364"/>
      <c r="PSD120" s="364"/>
      <c r="PSE120" s="364"/>
      <c r="PSF120" s="364"/>
      <c r="PSG120" s="364"/>
      <c r="PSH120" s="364"/>
      <c r="PSI120" s="364"/>
      <c r="PSJ120" s="364"/>
      <c r="PSK120" s="364"/>
      <c r="PSL120" s="364"/>
      <c r="PSM120" s="364"/>
      <c r="PSN120" s="364"/>
      <c r="PSO120" s="364"/>
      <c r="PSP120" s="364"/>
      <c r="PSQ120" s="364"/>
      <c r="PSR120" s="364"/>
      <c r="PSS120" s="364"/>
      <c r="PST120" s="364"/>
      <c r="PSU120" s="364"/>
      <c r="PSV120" s="364"/>
      <c r="PSW120" s="364"/>
      <c r="PSX120" s="364"/>
      <c r="PSY120" s="364"/>
      <c r="PSZ120" s="364"/>
      <c r="PTA120" s="364"/>
      <c r="PTB120" s="364"/>
      <c r="PTC120" s="364"/>
      <c r="PTD120" s="364"/>
      <c r="PTE120" s="364"/>
      <c r="PTF120" s="364"/>
      <c r="PTG120" s="364"/>
      <c r="PTH120" s="364"/>
      <c r="PTI120" s="364"/>
      <c r="PTJ120" s="364"/>
      <c r="PTK120" s="364"/>
      <c r="PTL120" s="364"/>
      <c r="PTM120" s="364"/>
      <c r="PTN120" s="364"/>
      <c r="PTO120" s="364"/>
      <c r="PTP120" s="364"/>
      <c r="PTQ120" s="364"/>
      <c r="PTR120" s="364"/>
      <c r="PTS120" s="364"/>
      <c r="PTT120" s="364"/>
      <c r="PTU120" s="364"/>
      <c r="PTV120" s="364"/>
      <c r="PTW120" s="364"/>
      <c r="PTX120" s="364"/>
      <c r="PTY120" s="364"/>
      <c r="PTZ120" s="364"/>
      <c r="PUA120" s="364"/>
      <c r="PUB120" s="364"/>
      <c r="PUC120" s="364"/>
      <c r="PUD120" s="364"/>
      <c r="PUE120" s="364"/>
      <c r="PUF120" s="364"/>
      <c r="PUG120" s="364"/>
      <c r="PUH120" s="364"/>
      <c r="PUI120" s="364"/>
      <c r="PUJ120" s="364"/>
      <c r="PUK120" s="364"/>
      <c r="PUL120" s="364"/>
      <c r="PUM120" s="364"/>
      <c r="PUN120" s="364"/>
      <c r="PUO120" s="364"/>
      <c r="PUP120" s="364"/>
      <c r="PUQ120" s="364"/>
      <c r="PUR120" s="364"/>
      <c r="PUS120" s="364"/>
      <c r="PUT120" s="364"/>
      <c r="PUU120" s="364"/>
      <c r="PUV120" s="364"/>
      <c r="PUW120" s="364"/>
      <c r="PUX120" s="364"/>
      <c r="PUY120" s="364"/>
      <c r="PUZ120" s="364"/>
      <c r="PVA120" s="364"/>
      <c r="PVB120" s="364"/>
      <c r="PVC120" s="364"/>
      <c r="PVD120" s="364"/>
      <c r="PVE120" s="364"/>
      <c r="PVF120" s="364"/>
      <c r="PVG120" s="364"/>
      <c r="PVH120" s="364"/>
      <c r="PVI120" s="364"/>
      <c r="PVJ120" s="364"/>
      <c r="PVK120" s="364"/>
      <c r="PVL120" s="364"/>
      <c r="PVM120" s="364"/>
      <c r="PVN120" s="364"/>
      <c r="PVO120" s="364"/>
      <c r="PVP120" s="364"/>
      <c r="PVQ120" s="364"/>
      <c r="PVR120" s="364"/>
      <c r="PVS120" s="364"/>
      <c r="PVT120" s="364"/>
      <c r="PVU120" s="364"/>
      <c r="PVV120" s="364"/>
      <c r="PVW120" s="364"/>
      <c r="PVX120" s="364"/>
      <c r="PVY120" s="364"/>
      <c r="PVZ120" s="364"/>
      <c r="PWA120" s="364"/>
      <c r="PWB120" s="364"/>
      <c r="PWC120" s="364"/>
      <c r="PWD120" s="364"/>
      <c r="PWE120" s="364"/>
      <c r="PWF120" s="364"/>
      <c r="PWG120" s="364"/>
      <c r="PWH120" s="364"/>
      <c r="PWI120" s="364"/>
      <c r="PWJ120" s="364"/>
      <c r="PWK120" s="364"/>
      <c r="PWL120" s="364"/>
      <c r="PWM120" s="364"/>
      <c r="PWN120" s="364"/>
      <c r="PWO120" s="364"/>
      <c r="PWP120" s="364"/>
      <c r="PWQ120" s="364"/>
      <c r="PWR120" s="364"/>
      <c r="PWS120" s="364"/>
      <c r="PWT120" s="364"/>
      <c r="PWU120" s="364"/>
      <c r="PWV120" s="364"/>
      <c r="PWW120" s="364"/>
      <c r="PWX120" s="364"/>
      <c r="PWY120" s="364"/>
      <c r="PWZ120" s="364"/>
      <c r="PXA120" s="364"/>
      <c r="PXB120" s="364"/>
      <c r="PXC120" s="364"/>
      <c r="PXD120" s="364"/>
      <c r="PXE120" s="364"/>
      <c r="PXF120" s="364"/>
      <c r="PXG120" s="364"/>
      <c r="PXH120" s="364"/>
      <c r="PXI120" s="364"/>
      <c r="PXJ120" s="364"/>
      <c r="PXK120" s="364"/>
      <c r="PXL120" s="364"/>
      <c r="PXM120" s="364"/>
      <c r="PXN120" s="364"/>
      <c r="PXO120" s="364"/>
      <c r="PXP120" s="364"/>
      <c r="PXQ120" s="364"/>
      <c r="PXR120" s="364"/>
      <c r="PXS120" s="364"/>
      <c r="PXT120" s="364"/>
      <c r="PXU120" s="364"/>
      <c r="PXV120" s="364"/>
      <c r="PXW120" s="364"/>
      <c r="PXX120" s="364"/>
      <c r="PXY120" s="364"/>
      <c r="PXZ120" s="364"/>
      <c r="PYA120" s="364"/>
      <c r="PYB120" s="364"/>
      <c r="PYC120" s="364"/>
      <c r="PYD120" s="364"/>
      <c r="PYE120" s="364"/>
      <c r="PYF120" s="364"/>
      <c r="PYG120" s="364"/>
      <c r="PYH120" s="364"/>
      <c r="PYI120" s="364"/>
      <c r="PYJ120" s="364"/>
      <c r="PYK120" s="364"/>
      <c r="PYL120" s="364"/>
      <c r="PYM120" s="364"/>
      <c r="PYN120" s="364"/>
      <c r="PYO120" s="364"/>
      <c r="PYP120" s="364"/>
      <c r="PYQ120" s="364"/>
      <c r="PYR120" s="364"/>
      <c r="PYS120" s="364"/>
      <c r="PYT120" s="364"/>
      <c r="PYU120" s="364"/>
      <c r="PYV120" s="364"/>
      <c r="PYW120" s="364"/>
      <c r="PYX120" s="364"/>
      <c r="PYY120" s="364"/>
      <c r="PYZ120" s="364"/>
      <c r="PZA120" s="364"/>
      <c r="PZB120" s="364"/>
      <c r="PZC120" s="364"/>
      <c r="PZD120" s="364"/>
      <c r="PZE120" s="364"/>
      <c r="PZF120" s="364"/>
      <c r="PZG120" s="364"/>
      <c r="PZH120" s="364"/>
      <c r="PZI120" s="364"/>
      <c r="PZJ120" s="364"/>
      <c r="PZK120" s="364"/>
      <c r="PZL120" s="364"/>
      <c r="PZM120" s="364"/>
      <c r="PZN120" s="364"/>
      <c r="PZO120" s="364"/>
      <c r="PZP120" s="364"/>
      <c r="PZQ120" s="364"/>
      <c r="PZR120" s="364"/>
      <c r="PZS120" s="364"/>
      <c r="PZT120" s="364"/>
      <c r="PZU120" s="364"/>
      <c r="PZV120" s="364"/>
      <c r="PZW120" s="364"/>
      <c r="PZX120" s="364"/>
      <c r="PZY120" s="364"/>
      <c r="PZZ120" s="364"/>
      <c r="QAA120" s="364"/>
      <c r="QAB120" s="364"/>
      <c r="QAC120" s="364"/>
      <c r="QAD120" s="364"/>
      <c r="QAE120" s="364"/>
      <c r="QAF120" s="364"/>
      <c r="QAG120" s="364"/>
      <c r="QAH120" s="364"/>
      <c r="QAI120" s="364"/>
      <c r="QAJ120" s="364"/>
      <c r="QAK120" s="364"/>
      <c r="QAL120" s="364"/>
      <c r="QAM120" s="364"/>
      <c r="QAN120" s="364"/>
      <c r="QAO120" s="364"/>
      <c r="QAP120" s="364"/>
      <c r="QAQ120" s="364"/>
      <c r="QAR120" s="364"/>
      <c r="QAS120" s="364"/>
      <c r="QAT120" s="364"/>
      <c r="QAU120" s="364"/>
      <c r="QAV120" s="364"/>
      <c r="QAW120" s="364"/>
      <c r="QAX120" s="364"/>
      <c r="QAY120" s="364"/>
      <c r="QAZ120" s="364"/>
      <c r="QBA120" s="364"/>
      <c r="QBB120" s="364"/>
      <c r="QBC120" s="364"/>
      <c r="QBD120" s="364"/>
      <c r="QBE120" s="364"/>
      <c r="QBF120" s="364"/>
      <c r="QBG120" s="364"/>
      <c r="QBH120" s="364"/>
      <c r="QBI120" s="364"/>
      <c r="QBJ120" s="364"/>
      <c r="QBK120" s="364"/>
      <c r="QBL120" s="364"/>
      <c r="QBM120" s="364"/>
      <c r="QBN120" s="364"/>
      <c r="QBO120" s="364"/>
      <c r="QBP120" s="364"/>
      <c r="QBQ120" s="364"/>
      <c r="QBR120" s="364"/>
      <c r="QBS120" s="364"/>
      <c r="QBT120" s="364"/>
      <c r="QBU120" s="364"/>
      <c r="QBV120" s="364"/>
      <c r="QBW120" s="364"/>
      <c r="QBX120" s="364"/>
      <c r="QBY120" s="364"/>
      <c r="QBZ120" s="364"/>
      <c r="QCA120" s="364"/>
      <c r="QCB120" s="364"/>
      <c r="QCC120" s="364"/>
      <c r="QCD120" s="364"/>
      <c r="QCE120" s="364"/>
      <c r="QCF120" s="364"/>
      <c r="QCG120" s="364"/>
      <c r="QCH120" s="364"/>
      <c r="QCI120" s="364"/>
      <c r="QCJ120" s="364"/>
      <c r="QCK120" s="364"/>
      <c r="QCL120" s="364"/>
      <c r="QCM120" s="364"/>
      <c r="QCN120" s="364"/>
      <c r="QCO120" s="364"/>
      <c r="QCP120" s="364"/>
      <c r="QCQ120" s="364"/>
      <c r="QCR120" s="364"/>
      <c r="QCS120" s="364"/>
      <c r="QCT120" s="364"/>
      <c r="QCU120" s="364"/>
      <c r="QCV120" s="364"/>
      <c r="QCW120" s="364"/>
      <c r="QCX120" s="364"/>
      <c r="QCY120" s="364"/>
      <c r="QCZ120" s="364"/>
      <c r="QDA120" s="364"/>
      <c r="QDB120" s="364"/>
      <c r="QDC120" s="364"/>
      <c r="QDD120" s="364"/>
      <c r="QDE120" s="364"/>
      <c r="QDF120" s="364"/>
      <c r="QDG120" s="364"/>
      <c r="QDH120" s="364"/>
      <c r="QDI120" s="364"/>
      <c r="QDJ120" s="364"/>
      <c r="QDK120" s="364"/>
      <c r="QDL120" s="364"/>
      <c r="QDM120" s="364"/>
      <c r="QDN120" s="364"/>
      <c r="QDO120" s="364"/>
      <c r="QDP120" s="364"/>
      <c r="QDQ120" s="364"/>
      <c r="QDR120" s="364"/>
      <c r="QDS120" s="364"/>
      <c r="QDT120" s="364"/>
      <c r="QDU120" s="364"/>
      <c r="QDV120" s="364"/>
      <c r="QDW120" s="364"/>
      <c r="QDX120" s="364"/>
      <c r="QDY120" s="364"/>
      <c r="QDZ120" s="364"/>
      <c r="QEA120" s="364"/>
      <c r="QEB120" s="364"/>
      <c r="QEC120" s="364"/>
      <c r="QED120" s="364"/>
      <c r="QEE120" s="364"/>
      <c r="QEF120" s="364"/>
      <c r="QEG120" s="364"/>
      <c r="QEH120" s="364"/>
      <c r="QEI120" s="364"/>
      <c r="QEJ120" s="364"/>
      <c r="QEK120" s="364"/>
      <c r="QEL120" s="364"/>
      <c r="QEM120" s="364"/>
      <c r="QEN120" s="364"/>
      <c r="QEO120" s="364"/>
      <c r="QEP120" s="364"/>
      <c r="QEQ120" s="364"/>
      <c r="QER120" s="364"/>
      <c r="QES120" s="364"/>
      <c r="QET120" s="364"/>
      <c r="QEU120" s="364"/>
      <c r="QEV120" s="364"/>
      <c r="QEW120" s="364"/>
      <c r="QEX120" s="364"/>
      <c r="QEY120" s="364"/>
      <c r="QEZ120" s="364"/>
      <c r="QFA120" s="364"/>
      <c r="QFB120" s="364"/>
      <c r="QFC120" s="364"/>
      <c r="QFD120" s="364"/>
      <c r="QFE120" s="364"/>
      <c r="QFF120" s="364"/>
      <c r="QFG120" s="364"/>
      <c r="QFH120" s="364"/>
      <c r="QFI120" s="364"/>
      <c r="QFJ120" s="364"/>
      <c r="QFK120" s="364"/>
      <c r="QFL120" s="364"/>
      <c r="QFM120" s="364"/>
      <c r="QFN120" s="364"/>
      <c r="QFO120" s="364"/>
      <c r="QFP120" s="364"/>
      <c r="QFQ120" s="364"/>
      <c r="QFR120" s="364"/>
      <c r="QFS120" s="364"/>
      <c r="QFT120" s="364"/>
      <c r="QFU120" s="364"/>
      <c r="QFV120" s="364"/>
      <c r="QFW120" s="364"/>
      <c r="QFX120" s="364"/>
      <c r="QFY120" s="364"/>
      <c r="QFZ120" s="364"/>
      <c r="QGA120" s="364"/>
      <c r="QGB120" s="364"/>
      <c r="QGC120" s="364"/>
      <c r="QGD120" s="364"/>
      <c r="QGE120" s="364"/>
      <c r="QGF120" s="364"/>
      <c r="QGG120" s="364"/>
      <c r="QGH120" s="364"/>
      <c r="QGI120" s="364"/>
      <c r="QGJ120" s="364"/>
      <c r="QGK120" s="364"/>
      <c r="QGL120" s="364"/>
      <c r="QGM120" s="364"/>
      <c r="QGN120" s="364"/>
      <c r="QGO120" s="364"/>
      <c r="QGP120" s="364"/>
      <c r="QGQ120" s="364"/>
      <c r="QGR120" s="364"/>
      <c r="QGS120" s="364"/>
      <c r="QGT120" s="364"/>
      <c r="QGU120" s="364"/>
      <c r="QGV120" s="364"/>
      <c r="QGW120" s="364"/>
      <c r="QGX120" s="364"/>
      <c r="QGY120" s="364"/>
      <c r="QGZ120" s="364"/>
      <c r="QHA120" s="364"/>
      <c r="QHB120" s="364"/>
      <c r="QHC120" s="364"/>
      <c r="QHD120" s="364"/>
      <c r="QHE120" s="364"/>
      <c r="QHF120" s="364"/>
      <c r="QHG120" s="364"/>
      <c r="QHH120" s="364"/>
      <c r="QHI120" s="364"/>
      <c r="QHJ120" s="364"/>
      <c r="QHK120" s="364"/>
      <c r="QHL120" s="364"/>
      <c r="QHM120" s="364"/>
      <c r="QHN120" s="364"/>
      <c r="QHO120" s="364"/>
      <c r="QHP120" s="364"/>
      <c r="QHQ120" s="364"/>
      <c r="QHR120" s="364"/>
      <c r="QHS120" s="364"/>
      <c r="QHT120" s="364"/>
      <c r="QHU120" s="364"/>
      <c r="QHV120" s="364"/>
      <c r="QHW120" s="364"/>
      <c r="QHX120" s="364"/>
      <c r="QHY120" s="364"/>
      <c r="QHZ120" s="364"/>
      <c r="QIA120" s="364"/>
      <c r="QIB120" s="364"/>
      <c r="QIC120" s="364"/>
      <c r="QID120" s="364"/>
      <c r="QIE120" s="364"/>
      <c r="QIF120" s="364"/>
      <c r="QIG120" s="364"/>
      <c r="QIH120" s="364"/>
      <c r="QII120" s="364"/>
      <c r="QIJ120" s="364"/>
      <c r="QIK120" s="364"/>
      <c r="QIL120" s="364"/>
      <c r="QIM120" s="364"/>
      <c r="QIN120" s="364"/>
      <c r="QIO120" s="364"/>
      <c r="QIP120" s="364"/>
      <c r="QIQ120" s="364"/>
      <c r="QIR120" s="364"/>
      <c r="QIS120" s="364"/>
      <c r="QIT120" s="364"/>
      <c r="QIU120" s="364"/>
      <c r="QIV120" s="364"/>
      <c r="QIW120" s="364"/>
      <c r="QIX120" s="364"/>
      <c r="QIY120" s="364"/>
      <c r="QIZ120" s="364"/>
      <c r="QJA120" s="364"/>
      <c r="QJB120" s="364"/>
      <c r="QJC120" s="364"/>
      <c r="QJD120" s="364"/>
      <c r="QJE120" s="364"/>
      <c r="QJF120" s="364"/>
      <c r="QJG120" s="364"/>
      <c r="QJH120" s="364"/>
      <c r="QJI120" s="364"/>
      <c r="QJJ120" s="364"/>
      <c r="QJK120" s="364"/>
      <c r="QJL120" s="364"/>
      <c r="QJM120" s="364"/>
      <c r="QJN120" s="364"/>
      <c r="QJO120" s="364"/>
      <c r="QJP120" s="364"/>
      <c r="QJQ120" s="364"/>
      <c r="QJR120" s="364"/>
      <c r="QJS120" s="364"/>
      <c r="QJT120" s="364"/>
      <c r="QJU120" s="364"/>
      <c r="QJV120" s="364"/>
      <c r="QJW120" s="364"/>
      <c r="QJX120" s="364"/>
      <c r="QJY120" s="364"/>
      <c r="QJZ120" s="364"/>
      <c r="QKA120" s="364"/>
      <c r="QKB120" s="364"/>
      <c r="QKC120" s="364"/>
      <c r="QKD120" s="364"/>
      <c r="QKE120" s="364"/>
      <c r="QKF120" s="364"/>
      <c r="QKG120" s="364"/>
      <c r="QKH120" s="364"/>
      <c r="QKI120" s="364"/>
      <c r="QKJ120" s="364"/>
      <c r="QKK120" s="364"/>
      <c r="QKL120" s="364"/>
      <c r="QKM120" s="364"/>
      <c r="QKN120" s="364"/>
      <c r="QKO120" s="364"/>
      <c r="QKP120" s="364"/>
      <c r="QKQ120" s="364"/>
      <c r="QKR120" s="364"/>
      <c r="QKS120" s="364"/>
      <c r="QKT120" s="364"/>
      <c r="QKU120" s="364"/>
      <c r="QKV120" s="364"/>
      <c r="QKW120" s="364"/>
      <c r="QKX120" s="364"/>
      <c r="QKY120" s="364"/>
      <c r="QKZ120" s="364"/>
      <c r="QLA120" s="364"/>
      <c r="QLB120" s="364"/>
      <c r="QLC120" s="364"/>
      <c r="QLD120" s="364"/>
      <c r="QLE120" s="364"/>
      <c r="QLF120" s="364"/>
      <c r="QLG120" s="364"/>
      <c r="QLH120" s="364"/>
      <c r="QLI120" s="364"/>
      <c r="QLJ120" s="364"/>
      <c r="QLK120" s="364"/>
      <c r="QLL120" s="364"/>
      <c r="QLM120" s="364"/>
      <c r="QLN120" s="364"/>
      <c r="QLO120" s="364"/>
      <c r="QLP120" s="364"/>
      <c r="QLQ120" s="364"/>
      <c r="QLR120" s="364"/>
      <c r="QLS120" s="364"/>
      <c r="QLT120" s="364"/>
      <c r="QLU120" s="364"/>
      <c r="QLV120" s="364"/>
      <c r="QLW120" s="364"/>
      <c r="QLX120" s="364"/>
      <c r="QLY120" s="364"/>
      <c r="QLZ120" s="364"/>
      <c r="QMA120" s="364"/>
      <c r="QMB120" s="364"/>
      <c r="QMC120" s="364"/>
      <c r="QMD120" s="364"/>
      <c r="QME120" s="364"/>
      <c r="QMF120" s="364"/>
      <c r="QMG120" s="364"/>
      <c r="QMH120" s="364"/>
      <c r="QMI120" s="364"/>
      <c r="QMJ120" s="364"/>
      <c r="QMK120" s="364"/>
      <c r="QML120" s="364"/>
      <c r="QMM120" s="364"/>
      <c r="QMN120" s="364"/>
      <c r="QMO120" s="364"/>
      <c r="QMP120" s="364"/>
      <c r="QMQ120" s="364"/>
      <c r="QMR120" s="364"/>
      <c r="QMS120" s="364"/>
      <c r="QMT120" s="364"/>
      <c r="QMU120" s="364"/>
      <c r="QMV120" s="364"/>
      <c r="QMW120" s="364"/>
      <c r="QMX120" s="364"/>
      <c r="QMY120" s="364"/>
      <c r="QMZ120" s="364"/>
      <c r="QNA120" s="364"/>
      <c r="QNB120" s="364"/>
      <c r="QNC120" s="364"/>
      <c r="QND120" s="364"/>
      <c r="QNE120" s="364"/>
      <c r="QNF120" s="364"/>
      <c r="QNG120" s="364"/>
      <c r="QNH120" s="364"/>
      <c r="QNI120" s="364"/>
      <c r="QNJ120" s="364"/>
      <c r="QNK120" s="364"/>
      <c r="QNL120" s="364"/>
      <c r="QNM120" s="364"/>
      <c r="QNN120" s="364"/>
      <c r="QNO120" s="364"/>
      <c r="QNP120" s="364"/>
      <c r="QNQ120" s="364"/>
      <c r="QNR120" s="364"/>
      <c r="QNS120" s="364"/>
      <c r="QNT120" s="364"/>
      <c r="QNU120" s="364"/>
      <c r="QNV120" s="364"/>
      <c r="QNW120" s="364"/>
      <c r="QNX120" s="364"/>
      <c r="QNY120" s="364"/>
      <c r="QNZ120" s="364"/>
      <c r="QOA120" s="364"/>
      <c r="QOB120" s="364"/>
      <c r="QOC120" s="364"/>
      <c r="QOD120" s="364"/>
      <c r="QOE120" s="364"/>
      <c r="QOF120" s="364"/>
      <c r="QOG120" s="364"/>
      <c r="QOH120" s="364"/>
      <c r="QOI120" s="364"/>
      <c r="QOJ120" s="364"/>
      <c r="QOK120" s="364"/>
      <c r="QOL120" s="364"/>
      <c r="QOM120" s="364"/>
      <c r="QON120" s="364"/>
      <c r="QOO120" s="364"/>
      <c r="QOP120" s="364"/>
      <c r="QOQ120" s="364"/>
      <c r="QOR120" s="364"/>
      <c r="QOS120" s="364"/>
      <c r="QOT120" s="364"/>
      <c r="QOU120" s="364"/>
      <c r="QOV120" s="364"/>
      <c r="QOW120" s="364"/>
      <c r="QOX120" s="364"/>
      <c r="QOY120" s="364"/>
      <c r="QOZ120" s="364"/>
      <c r="QPA120" s="364"/>
      <c r="QPB120" s="364"/>
      <c r="QPC120" s="364"/>
      <c r="QPD120" s="364"/>
      <c r="QPE120" s="364"/>
      <c r="QPF120" s="364"/>
      <c r="QPG120" s="364"/>
      <c r="QPH120" s="364"/>
      <c r="QPI120" s="364"/>
      <c r="QPJ120" s="364"/>
      <c r="QPK120" s="364"/>
      <c r="QPL120" s="364"/>
      <c r="QPM120" s="364"/>
      <c r="QPN120" s="364"/>
      <c r="QPO120" s="364"/>
      <c r="QPP120" s="364"/>
      <c r="QPQ120" s="364"/>
      <c r="QPR120" s="364"/>
      <c r="QPS120" s="364"/>
      <c r="QPT120" s="364"/>
      <c r="QPU120" s="364"/>
      <c r="QPV120" s="364"/>
      <c r="QPW120" s="364"/>
      <c r="QPX120" s="364"/>
      <c r="QPY120" s="364"/>
      <c r="QPZ120" s="364"/>
      <c r="QQA120" s="364"/>
      <c r="QQB120" s="364"/>
      <c r="QQC120" s="364"/>
      <c r="QQD120" s="364"/>
      <c r="QQE120" s="364"/>
      <c r="QQF120" s="364"/>
      <c r="QQG120" s="364"/>
      <c r="QQH120" s="364"/>
      <c r="QQI120" s="364"/>
      <c r="QQJ120" s="364"/>
      <c r="QQK120" s="364"/>
      <c r="QQL120" s="364"/>
      <c r="QQM120" s="364"/>
      <c r="QQN120" s="364"/>
      <c r="QQO120" s="364"/>
      <c r="QQP120" s="364"/>
      <c r="QQQ120" s="364"/>
      <c r="QQR120" s="364"/>
      <c r="QQS120" s="364"/>
      <c r="QQT120" s="364"/>
      <c r="QQU120" s="364"/>
      <c r="QQV120" s="364"/>
      <c r="QQW120" s="364"/>
      <c r="QQX120" s="364"/>
      <c r="QQY120" s="364"/>
      <c r="QQZ120" s="364"/>
      <c r="QRA120" s="364"/>
      <c r="QRB120" s="364"/>
      <c r="QRC120" s="364"/>
      <c r="QRD120" s="364"/>
      <c r="QRE120" s="364"/>
      <c r="QRF120" s="364"/>
      <c r="QRG120" s="364"/>
      <c r="QRH120" s="364"/>
      <c r="QRI120" s="364"/>
      <c r="QRJ120" s="364"/>
      <c r="QRK120" s="364"/>
      <c r="QRL120" s="364"/>
      <c r="QRM120" s="364"/>
      <c r="QRN120" s="364"/>
      <c r="QRO120" s="364"/>
      <c r="QRP120" s="364"/>
      <c r="QRQ120" s="364"/>
      <c r="QRR120" s="364"/>
      <c r="QRS120" s="364"/>
      <c r="QRT120" s="364"/>
      <c r="QRU120" s="364"/>
      <c r="QRV120" s="364"/>
      <c r="QRW120" s="364"/>
      <c r="QRX120" s="364"/>
      <c r="QRY120" s="364"/>
      <c r="QRZ120" s="364"/>
      <c r="QSA120" s="364"/>
      <c r="QSB120" s="364"/>
      <c r="QSC120" s="364"/>
      <c r="QSD120" s="364"/>
      <c r="QSE120" s="364"/>
      <c r="QSF120" s="364"/>
      <c r="QSG120" s="364"/>
      <c r="QSH120" s="364"/>
      <c r="QSI120" s="364"/>
      <c r="QSJ120" s="364"/>
      <c r="QSK120" s="364"/>
      <c r="QSL120" s="364"/>
      <c r="QSM120" s="364"/>
      <c r="QSN120" s="364"/>
      <c r="QSO120" s="364"/>
      <c r="QSP120" s="364"/>
      <c r="QSQ120" s="364"/>
      <c r="QSR120" s="364"/>
      <c r="QSS120" s="364"/>
      <c r="QST120" s="364"/>
      <c r="QSU120" s="364"/>
      <c r="QSV120" s="364"/>
      <c r="QSW120" s="364"/>
      <c r="QSX120" s="364"/>
      <c r="QSY120" s="364"/>
      <c r="QSZ120" s="364"/>
      <c r="QTA120" s="364"/>
      <c r="QTB120" s="364"/>
      <c r="QTC120" s="364"/>
      <c r="QTD120" s="364"/>
      <c r="QTE120" s="364"/>
      <c r="QTF120" s="364"/>
      <c r="QTG120" s="364"/>
      <c r="QTH120" s="364"/>
      <c r="QTI120" s="364"/>
      <c r="QTJ120" s="364"/>
      <c r="QTK120" s="364"/>
      <c r="QTL120" s="364"/>
      <c r="QTM120" s="364"/>
      <c r="QTN120" s="364"/>
      <c r="QTO120" s="364"/>
      <c r="QTP120" s="364"/>
      <c r="QTQ120" s="364"/>
      <c r="QTR120" s="364"/>
      <c r="QTS120" s="364"/>
      <c r="QTT120" s="364"/>
      <c r="QTU120" s="364"/>
      <c r="QTV120" s="364"/>
      <c r="QTW120" s="364"/>
      <c r="QTX120" s="364"/>
      <c r="QTY120" s="364"/>
      <c r="QTZ120" s="364"/>
      <c r="QUA120" s="364"/>
      <c r="QUB120" s="364"/>
      <c r="QUC120" s="364"/>
      <c r="QUD120" s="364"/>
      <c r="QUE120" s="364"/>
      <c r="QUF120" s="364"/>
      <c r="QUG120" s="364"/>
      <c r="QUH120" s="364"/>
      <c r="QUI120" s="364"/>
      <c r="QUJ120" s="364"/>
      <c r="QUK120" s="364"/>
      <c r="QUL120" s="364"/>
      <c r="QUM120" s="364"/>
      <c r="QUN120" s="364"/>
      <c r="QUO120" s="364"/>
      <c r="QUP120" s="364"/>
      <c r="QUQ120" s="364"/>
      <c r="QUR120" s="364"/>
      <c r="QUS120" s="364"/>
      <c r="QUT120" s="364"/>
      <c r="QUU120" s="364"/>
      <c r="QUV120" s="364"/>
      <c r="QUW120" s="364"/>
      <c r="QUX120" s="364"/>
      <c r="QUY120" s="364"/>
      <c r="QUZ120" s="364"/>
      <c r="QVA120" s="364"/>
      <c r="QVB120" s="364"/>
      <c r="QVC120" s="364"/>
      <c r="QVD120" s="364"/>
      <c r="QVE120" s="364"/>
      <c r="QVF120" s="364"/>
      <c r="QVG120" s="364"/>
      <c r="QVH120" s="364"/>
      <c r="QVI120" s="364"/>
      <c r="QVJ120" s="364"/>
      <c r="QVK120" s="364"/>
      <c r="QVL120" s="364"/>
      <c r="QVM120" s="364"/>
      <c r="QVN120" s="364"/>
      <c r="QVO120" s="364"/>
      <c r="QVP120" s="364"/>
      <c r="QVQ120" s="364"/>
      <c r="QVR120" s="364"/>
      <c r="QVS120" s="364"/>
      <c r="QVT120" s="364"/>
      <c r="QVU120" s="364"/>
      <c r="QVV120" s="364"/>
      <c r="QVW120" s="364"/>
      <c r="QVX120" s="364"/>
      <c r="QVY120" s="364"/>
      <c r="QVZ120" s="364"/>
      <c r="QWA120" s="364"/>
      <c r="QWB120" s="364"/>
      <c r="QWC120" s="364"/>
      <c r="QWD120" s="364"/>
      <c r="QWE120" s="364"/>
      <c r="QWF120" s="364"/>
      <c r="QWG120" s="364"/>
      <c r="QWH120" s="364"/>
      <c r="QWI120" s="364"/>
      <c r="QWJ120" s="364"/>
      <c r="QWK120" s="364"/>
      <c r="QWL120" s="364"/>
      <c r="QWM120" s="364"/>
      <c r="QWN120" s="364"/>
      <c r="QWO120" s="364"/>
      <c r="QWP120" s="364"/>
      <c r="QWQ120" s="364"/>
      <c r="QWR120" s="364"/>
      <c r="QWS120" s="364"/>
      <c r="QWT120" s="364"/>
      <c r="QWU120" s="364"/>
      <c r="QWV120" s="364"/>
      <c r="QWW120" s="364"/>
      <c r="QWX120" s="364"/>
      <c r="QWY120" s="364"/>
      <c r="QWZ120" s="364"/>
      <c r="QXA120" s="364"/>
      <c r="QXB120" s="364"/>
      <c r="QXC120" s="364"/>
      <c r="QXD120" s="364"/>
      <c r="QXE120" s="364"/>
      <c r="QXF120" s="364"/>
      <c r="QXG120" s="364"/>
      <c r="QXH120" s="364"/>
      <c r="QXI120" s="364"/>
      <c r="QXJ120" s="364"/>
      <c r="QXK120" s="364"/>
      <c r="QXL120" s="364"/>
      <c r="QXM120" s="364"/>
      <c r="QXN120" s="364"/>
      <c r="QXO120" s="364"/>
      <c r="QXP120" s="364"/>
      <c r="QXQ120" s="364"/>
      <c r="QXR120" s="364"/>
      <c r="QXS120" s="364"/>
      <c r="QXT120" s="364"/>
      <c r="QXU120" s="364"/>
      <c r="QXV120" s="364"/>
      <c r="QXW120" s="364"/>
      <c r="QXX120" s="364"/>
      <c r="QXY120" s="364"/>
      <c r="QXZ120" s="364"/>
      <c r="QYA120" s="364"/>
      <c r="QYB120" s="364"/>
      <c r="QYC120" s="364"/>
      <c r="QYD120" s="364"/>
      <c r="QYE120" s="364"/>
      <c r="QYF120" s="364"/>
      <c r="QYG120" s="364"/>
      <c r="QYH120" s="364"/>
      <c r="QYI120" s="364"/>
      <c r="QYJ120" s="364"/>
      <c r="QYK120" s="364"/>
      <c r="QYL120" s="364"/>
      <c r="QYM120" s="364"/>
      <c r="QYN120" s="364"/>
      <c r="QYO120" s="364"/>
      <c r="QYP120" s="364"/>
      <c r="QYQ120" s="364"/>
      <c r="QYR120" s="364"/>
      <c r="QYS120" s="364"/>
      <c r="QYT120" s="364"/>
      <c r="QYU120" s="364"/>
      <c r="QYV120" s="364"/>
      <c r="QYW120" s="364"/>
      <c r="QYX120" s="364"/>
      <c r="QYY120" s="364"/>
      <c r="QYZ120" s="364"/>
      <c r="QZA120" s="364"/>
      <c r="QZB120" s="364"/>
      <c r="QZC120" s="364"/>
      <c r="QZD120" s="364"/>
      <c r="QZE120" s="364"/>
      <c r="QZF120" s="364"/>
      <c r="QZG120" s="364"/>
      <c r="QZH120" s="364"/>
      <c r="QZI120" s="364"/>
      <c r="QZJ120" s="364"/>
      <c r="QZK120" s="364"/>
      <c r="QZL120" s="364"/>
      <c r="QZM120" s="364"/>
      <c r="QZN120" s="364"/>
      <c r="QZO120" s="364"/>
      <c r="QZP120" s="364"/>
      <c r="QZQ120" s="364"/>
      <c r="QZR120" s="364"/>
      <c r="QZS120" s="364"/>
      <c r="QZT120" s="364"/>
      <c r="QZU120" s="364"/>
      <c r="QZV120" s="364"/>
      <c r="QZW120" s="364"/>
      <c r="QZX120" s="364"/>
      <c r="QZY120" s="364"/>
      <c r="QZZ120" s="364"/>
      <c r="RAA120" s="364"/>
      <c r="RAB120" s="364"/>
      <c r="RAC120" s="364"/>
      <c r="RAD120" s="364"/>
      <c r="RAE120" s="364"/>
      <c r="RAF120" s="364"/>
      <c r="RAG120" s="364"/>
      <c r="RAH120" s="364"/>
      <c r="RAI120" s="364"/>
      <c r="RAJ120" s="364"/>
      <c r="RAK120" s="364"/>
      <c r="RAL120" s="364"/>
      <c r="RAM120" s="364"/>
      <c r="RAN120" s="364"/>
      <c r="RAO120" s="364"/>
      <c r="RAP120" s="364"/>
      <c r="RAQ120" s="364"/>
      <c r="RAR120" s="364"/>
      <c r="RAS120" s="364"/>
      <c r="RAT120" s="364"/>
      <c r="RAU120" s="364"/>
      <c r="RAV120" s="364"/>
      <c r="RAW120" s="364"/>
      <c r="RAX120" s="364"/>
      <c r="RAY120" s="364"/>
      <c r="RAZ120" s="364"/>
      <c r="RBA120" s="364"/>
      <c r="RBB120" s="364"/>
      <c r="RBC120" s="364"/>
      <c r="RBD120" s="364"/>
      <c r="RBE120" s="364"/>
      <c r="RBF120" s="364"/>
      <c r="RBG120" s="364"/>
      <c r="RBH120" s="364"/>
      <c r="RBI120" s="364"/>
      <c r="RBJ120" s="364"/>
      <c r="RBK120" s="364"/>
      <c r="RBL120" s="364"/>
      <c r="RBM120" s="364"/>
      <c r="RBN120" s="364"/>
      <c r="RBO120" s="364"/>
      <c r="RBP120" s="364"/>
      <c r="RBQ120" s="364"/>
      <c r="RBR120" s="364"/>
      <c r="RBS120" s="364"/>
      <c r="RBT120" s="364"/>
      <c r="RBU120" s="364"/>
      <c r="RBV120" s="364"/>
      <c r="RBW120" s="364"/>
      <c r="RBX120" s="364"/>
      <c r="RBY120" s="364"/>
      <c r="RBZ120" s="364"/>
      <c r="RCA120" s="364"/>
      <c r="RCB120" s="364"/>
      <c r="RCC120" s="364"/>
      <c r="RCD120" s="364"/>
      <c r="RCE120" s="364"/>
      <c r="RCF120" s="364"/>
      <c r="RCG120" s="364"/>
      <c r="RCH120" s="364"/>
      <c r="RCI120" s="364"/>
      <c r="RCJ120" s="364"/>
      <c r="RCK120" s="364"/>
      <c r="RCL120" s="364"/>
      <c r="RCM120" s="364"/>
      <c r="RCN120" s="364"/>
      <c r="RCO120" s="364"/>
      <c r="RCP120" s="364"/>
      <c r="RCQ120" s="364"/>
      <c r="RCR120" s="364"/>
      <c r="RCS120" s="364"/>
      <c r="RCT120" s="364"/>
      <c r="RCU120" s="364"/>
      <c r="RCV120" s="364"/>
      <c r="RCW120" s="364"/>
      <c r="RCX120" s="364"/>
      <c r="RCY120" s="364"/>
      <c r="RCZ120" s="364"/>
      <c r="RDA120" s="364"/>
      <c r="RDB120" s="364"/>
      <c r="RDC120" s="364"/>
      <c r="RDD120" s="364"/>
      <c r="RDE120" s="364"/>
      <c r="RDF120" s="364"/>
      <c r="RDG120" s="364"/>
      <c r="RDH120" s="364"/>
      <c r="RDI120" s="364"/>
      <c r="RDJ120" s="364"/>
      <c r="RDK120" s="364"/>
      <c r="RDL120" s="364"/>
      <c r="RDM120" s="364"/>
      <c r="RDN120" s="364"/>
      <c r="RDO120" s="364"/>
      <c r="RDP120" s="364"/>
      <c r="RDQ120" s="364"/>
      <c r="RDR120" s="364"/>
      <c r="RDS120" s="364"/>
      <c r="RDT120" s="364"/>
      <c r="RDU120" s="364"/>
      <c r="RDV120" s="364"/>
      <c r="RDW120" s="364"/>
      <c r="RDX120" s="364"/>
      <c r="RDY120" s="364"/>
      <c r="RDZ120" s="364"/>
      <c r="REA120" s="364"/>
      <c r="REB120" s="364"/>
      <c r="REC120" s="364"/>
      <c r="RED120" s="364"/>
      <c r="REE120" s="364"/>
      <c r="REF120" s="364"/>
      <c r="REG120" s="364"/>
      <c r="REH120" s="364"/>
      <c r="REI120" s="364"/>
      <c r="REJ120" s="364"/>
      <c r="REK120" s="364"/>
      <c r="REL120" s="364"/>
      <c r="REM120" s="364"/>
      <c r="REN120" s="364"/>
      <c r="REO120" s="364"/>
      <c r="REP120" s="364"/>
      <c r="REQ120" s="364"/>
      <c r="RER120" s="364"/>
      <c r="RES120" s="364"/>
      <c r="RET120" s="364"/>
      <c r="REU120" s="364"/>
      <c r="REV120" s="364"/>
      <c r="REW120" s="364"/>
      <c r="REX120" s="364"/>
      <c r="REY120" s="364"/>
      <c r="REZ120" s="364"/>
      <c r="RFA120" s="364"/>
      <c r="RFB120" s="364"/>
      <c r="RFC120" s="364"/>
      <c r="RFD120" s="364"/>
      <c r="RFE120" s="364"/>
      <c r="RFF120" s="364"/>
      <c r="RFG120" s="364"/>
      <c r="RFH120" s="364"/>
      <c r="RFI120" s="364"/>
      <c r="RFJ120" s="364"/>
      <c r="RFK120" s="364"/>
      <c r="RFL120" s="364"/>
      <c r="RFM120" s="364"/>
      <c r="RFN120" s="364"/>
      <c r="RFO120" s="364"/>
      <c r="RFP120" s="364"/>
      <c r="RFQ120" s="364"/>
      <c r="RFR120" s="364"/>
      <c r="RFS120" s="364"/>
      <c r="RFT120" s="364"/>
      <c r="RFU120" s="364"/>
      <c r="RFV120" s="364"/>
      <c r="RFW120" s="364"/>
      <c r="RFX120" s="364"/>
      <c r="RFY120" s="364"/>
      <c r="RFZ120" s="364"/>
      <c r="RGA120" s="364"/>
      <c r="RGB120" s="364"/>
      <c r="RGC120" s="364"/>
      <c r="RGD120" s="364"/>
      <c r="RGE120" s="364"/>
      <c r="RGF120" s="364"/>
      <c r="RGG120" s="364"/>
      <c r="RGH120" s="364"/>
      <c r="RGI120" s="364"/>
      <c r="RGJ120" s="364"/>
      <c r="RGK120" s="364"/>
      <c r="RGL120" s="364"/>
      <c r="RGM120" s="364"/>
      <c r="RGN120" s="364"/>
      <c r="RGO120" s="364"/>
      <c r="RGP120" s="364"/>
      <c r="RGQ120" s="364"/>
      <c r="RGR120" s="364"/>
      <c r="RGS120" s="364"/>
      <c r="RGT120" s="364"/>
      <c r="RGU120" s="364"/>
      <c r="RGV120" s="364"/>
      <c r="RGW120" s="364"/>
      <c r="RGX120" s="364"/>
      <c r="RGY120" s="364"/>
      <c r="RGZ120" s="364"/>
      <c r="RHA120" s="364"/>
      <c r="RHB120" s="364"/>
      <c r="RHC120" s="364"/>
      <c r="RHD120" s="364"/>
      <c r="RHE120" s="364"/>
      <c r="RHF120" s="364"/>
      <c r="RHG120" s="364"/>
      <c r="RHH120" s="364"/>
      <c r="RHI120" s="364"/>
      <c r="RHJ120" s="364"/>
      <c r="RHK120" s="364"/>
      <c r="RHL120" s="364"/>
      <c r="RHM120" s="364"/>
      <c r="RHN120" s="364"/>
      <c r="RHO120" s="364"/>
      <c r="RHP120" s="364"/>
      <c r="RHQ120" s="364"/>
      <c r="RHR120" s="364"/>
      <c r="RHS120" s="364"/>
      <c r="RHT120" s="364"/>
      <c r="RHU120" s="364"/>
      <c r="RHV120" s="364"/>
      <c r="RHW120" s="364"/>
      <c r="RHX120" s="364"/>
      <c r="RHY120" s="364"/>
      <c r="RHZ120" s="364"/>
      <c r="RIA120" s="364"/>
      <c r="RIB120" s="364"/>
      <c r="RIC120" s="364"/>
      <c r="RID120" s="364"/>
      <c r="RIE120" s="364"/>
      <c r="RIF120" s="364"/>
      <c r="RIG120" s="364"/>
      <c r="RIH120" s="364"/>
      <c r="RII120" s="364"/>
      <c r="RIJ120" s="364"/>
      <c r="RIK120" s="364"/>
      <c r="RIL120" s="364"/>
      <c r="RIM120" s="364"/>
      <c r="RIN120" s="364"/>
      <c r="RIO120" s="364"/>
      <c r="RIP120" s="364"/>
      <c r="RIQ120" s="364"/>
      <c r="RIR120" s="364"/>
      <c r="RIS120" s="364"/>
      <c r="RIT120" s="364"/>
      <c r="RIU120" s="364"/>
      <c r="RIV120" s="364"/>
      <c r="RIW120" s="364"/>
      <c r="RIX120" s="364"/>
      <c r="RIY120" s="364"/>
      <c r="RIZ120" s="364"/>
      <c r="RJA120" s="364"/>
      <c r="RJB120" s="364"/>
      <c r="RJC120" s="364"/>
      <c r="RJD120" s="364"/>
      <c r="RJE120" s="364"/>
      <c r="RJF120" s="364"/>
      <c r="RJG120" s="364"/>
      <c r="RJH120" s="364"/>
      <c r="RJI120" s="364"/>
      <c r="RJJ120" s="364"/>
      <c r="RJK120" s="364"/>
      <c r="RJL120" s="364"/>
      <c r="RJM120" s="364"/>
      <c r="RJN120" s="364"/>
      <c r="RJO120" s="364"/>
      <c r="RJP120" s="364"/>
      <c r="RJQ120" s="364"/>
      <c r="RJR120" s="364"/>
      <c r="RJS120" s="364"/>
      <c r="RJT120" s="364"/>
      <c r="RJU120" s="364"/>
      <c r="RJV120" s="364"/>
      <c r="RJW120" s="364"/>
      <c r="RJX120" s="364"/>
      <c r="RJY120" s="364"/>
      <c r="RJZ120" s="364"/>
      <c r="RKA120" s="364"/>
      <c r="RKB120" s="364"/>
      <c r="RKC120" s="364"/>
      <c r="RKD120" s="364"/>
      <c r="RKE120" s="364"/>
      <c r="RKF120" s="364"/>
      <c r="RKG120" s="364"/>
      <c r="RKH120" s="364"/>
      <c r="RKI120" s="364"/>
      <c r="RKJ120" s="364"/>
      <c r="RKK120" s="364"/>
      <c r="RKL120" s="364"/>
      <c r="RKM120" s="364"/>
      <c r="RKN120" s="364"/>
      <c r="RKO120" s="364"/>
      <c r="RKP120" s="364"/>
      <c r="RKQ120" s="364"/>
      <c r="RKR120" s="364"/>
      <c r="RKS120" s="364"/>
      <c r="RKT120" s="364"/>
      <c r="RKU120" s="364"/>
      <c r="RKV120" s="364"/>
      <c r="RKW120" s="364"/>
      <c r="RKX120" s="364"/>
      <c r="RKY120" s="364"/>
      <c r="RKZ120" s="364"/>
      <c r="RLA120" s="364"/>
      <c r="RLB120" s="364"/>
      <c r="RLC120" s="364"/>
      <c r="RLD120" s="364"/>
      <c r="RLE120" s="364"/>
      <c r="RLF120" s="364"/>
      <c r="RLG120" s="364"/>
      <c r="RLH120" s="364"/>
      <c r="RLI120" s="364"/>
      <c r="RLJ120" s="364"/>
      <c r="RLK120" s="364"/>
      <c r="RLL120" s="364"/>
      <c r="RLM120" s="364"/>
      <c r="RLN120" s="364"/>
      <c r="RLO120" s="364"/>
      <c r="RLP120" s="364"/>
      <c r="RLQ120" s="364"/>
      <c r="RLR120" s="364"/>
      <c r="RLS120" s="364"/>
      <c r="RLT120" s="364"/>
      <c r="RLU120" s="364"/>
      <c r="RLV120" s="364"/>
      <c r="RLW120" s="364"/>
      <c r="RLX120" s="364"/>
      <c r="RLY120" s="364"/>
      <c r="RLZ120" s="364"/>
      <c r="RMA120" s="364"/>
      <c r="RMB120" s="364"/>
      <c r="RMC120" s="364"/>
      <c r="RMD120" s="364"/>
      <c r="RME120" s="364"/>
      <c r="RMF120" s="364"/>
      <c r="RMG120" s="364"/>
      <c r="RMH120" s="364"/>
      <c r="RMI120" s="364"/>
      <c r="RMJ120" s="364"/>
      <c r="RMK120" s="364"/>
      <c r="RML120" s="364"/>
      <c r="RMM120" s="364"/>
      <c r="RMN120" s="364"/>
      <c r="RMO120" s="364"/>
      <c r="RMP120" s="364"/>
      <c r="RMQ120" s="364"/>
      <c r="RMR120" s="364"/>
      <c r="RMS120" s="364"/>
      <c r="RMT120" s="364"/>
      <c r="RMU120" s="364"/>
      <c r="RMV120" s="364"/>
      <c r="RMW120" s="364"/>
      <c r="RMX120" s="364"/>
      <c r="RMY120" s="364"/>
      <c r="RMZ120" s="364"/>
      <c r="RNA120" s="364"/>
      <c r="RNB120" s="364"/>
      <c r="RNC120" s="364"/>
      <c r="RND120" s="364"/>
      <c r="RNE120" s="364"/>
      <c r="RNF120" s="364"/>
      <c r="RNG120" s="364"/>
      <c r="RNH120" s="364"/>
      <c r="RNI120" s="364"/>
      <c r="RNJ120" s="364"/>
      <c r="RNK120" s="364"/>
      <c r="RNL120" s="364"/>
      <c r="RNM120" s="364"/>
      <c r="RNN120" s="364"/>
      <c r="RNO120" s="364"/>
      <c r="RNP120" s="364"/>
      <c r="RNQ120" s="364"/>
      <c r="RNR120" s="364"/>
      <c r="RNS120" s="364"/>
      <c r="RNT120" s="364"/>
      <c r="RNU120" s="364"/>
      <c r="RNV120" s="364"/>
      <c r="RNW120" s="364"/>
      <c r="RNX120" s="364"/>
      <c r="RNY120" s="364"/>
      <c r="RNZ120" s="364"/>
      <c r="ROA120" s="364"/>
      <c r="ROB120" s="364"/>
      <c r="ROC120" s="364"/>
      <c r="ROD120" s="364"/>
      <c r="ROE120" s="364"/>
      <c r="ROF120" s="364"/>
      <c r="ROG120" s="364"/>
      <c r="ROH120" s="364"/>
      <c r="ROI120" s="364"/>
      <c r="ROJ120" s="364"/>
      <c r="ROK120" s="364"/>
      <c r="ROL120" s="364"/>
      <c r="ROM120" s="364"/>
      <c r="RON120" s="364"/>
      <c r="ROO120" s="364"/>
      <c r="ROP120" s="364"/>
      <c r="ROQ120" s="364"/>
      <c r="ROR120" s="364"/>
      <c r="ROS120" s="364"/>
      <c r="ROT120" s="364"/>
      <c r="ROU120" s="364"/>
      <c r="ROV120" s="364"/>
      <c r="ROW120" s="364"/>
      <c r="ROX120" s="364"/>
      <c r="ROY120" s="364"/>
      <c r="ROZ120" s="364"/>
      <c r="RPA120" s="364"/>
      <c r="RPB120" s="364"/>
      <c r="RPC120" s="364"/>
      <c r="RPD120" s="364"/>
      <c r="RPE120" s="364"/>
      <c r="RPF120" s="364"/>
      <c r="RPG120" s="364"/>
      <c r="RPH120" s="364"/>
      <c r="RPI120" s="364"/>
      <c r="RPJ120" s="364"/>
      <c r="RPK120" s="364"/>
      <c r="RPL120" s="364"/>
      <c r="RPM120" s="364"/>
      <c r="RPN120" s="364"/>
      <c r="RPO120" s="364"/>
      <c r="RPP120" s="364"/>
      <c r="RPQ120" s="364"/>
      <c r="RPR120" s="364"/>
      <c r="RPS120" s="364"/>
      <c r="RPT120" s="364"/>
      <c r="RPU120" s="364"/>
      <c r="RPV120" s="364"/>
      <c r="RPW120" s="364"/>
      <c r="RPX120" s="364"/>
      <c r="RPY120" s="364"/>
      <c r="RPZ120" s="364"/>
      <c r="RQA120" s="364"/>
      <c r="RQB120" s="364"/>
      <c r="RQC120" s="364"/>
      <c r="RQD120" s="364"/>
      <c r="RQE120" s="364"/>
      <c r="RQF120" s="364"/>
      <c r="RQG120" s="364"/>
      <c r="RQH120" s="364"/>
      <c r="RQI120" s="364"/>
      <c r="RQJ120" s="364"/>
      <c r="RQK120" s="364"/>
      <c r="RQL120" s="364"/>
      <c r="RQM120" s="364"/>
      <c r="RQN120" s="364"/>
      <c r="RQO120" s="364"/>
      <c r="RQP120" s="364"/>
      <c r="RQQ120" s="364"/>
      <c r="RQR120" s="364"/>
      <c r="RQS120" s="364"/>
      <c r="RQT120" s="364"/>
      <c r="RQU120" s="364"/>
      <c r="RQV120" s="364"/>
      <c r="RQW120" s="364"/>
      <c r="RQX120" s="364"/>
      <c r="RQY120" s="364"/>
      <c r="RQZ120" s="364"/>
      <c r="RRA120" s="364"/>
      <c r="RRB120" s="364"/>
      <c r="RRC120" s="364"/>
      <c r="RRD120" s="364"/>
      <c r="RRE120" s="364"/>
      <c r="RRF120" s="364"/>
      <c r="RRG120" s="364"/>
      <c r="RRH120" s="364"/>
      <c r="RRI120" s="364"/>
      <c r="RRJ120" s="364"/>
      <c r="RRK120" s="364"/>
      <c r="RRL120" s="364"/>
      <c r="RRM120" s="364"/>
      <c r="RRN120" s="364"/>
      <c r="RRO120" s="364"/>
      <c r="RRP120" s="364"/>
      <c r="RRQ120" s="364"/>
      <c r="RRR120" s="364"/>
      <c r="RRS120" s="364"/>
      <c r="RRT120" s="364"/>
      <c r="RRU120" s="364"/>
      <c r="RRV120" s="364"/>
      <c r="RRW120" s="364"/>
      <c r="RRX120" s="364"/>
      <c r="RRY120" s="364"/>
      <c r="RRZ120" s="364"/>
      <c r="RSA120" s="364"/>
      <c r="RSB120" s="364"/>
      <c r="RSC120" s="364"/>
      <c r="RSD120" s="364"/>
      <c r="RSE120" s="364"/>
      <c r="RSF120" s="364"/>
      <c r="RSG120" s="364"/>
      <c r="RSH120" s="364"/>
      <c r="RSI120" s="364"/>
      <c r="RSJ120" s="364"/>
      <c r="RSK120" s="364"/>
      <c r="RSL120" s="364"/>
      <c r="RSM120" s="364"/>
      <c r="RSN120" s="364"/>
      <c r="RSO120" s="364"/>
      <c r="RSP120" s="364"/>
      <c r="RSQ120" s="364"/>
      <c r="RSR120" s="364"/>
      <c r="RSS120" s="364"/>
      <c r="RST120" s="364"/>
      <c r="RSU120" s="364"/>
      <c r="RSV120" s="364"/>
      <c r="RSW120" s="364"/>
      <c r="RSX120" s="364"/>
      <c r="RSY120" s="364"/>
      <c r="RSZ120" s="364"/>
      <c r="RTA120" s="364"/>
      <c r="RTB120" s="364"/>
      <c r="RTC120" s="364"/>
      <c r="RTD120" s="364"/>
      <c r="RTE120" s="364"/>
      <c r="RTF120" s="364"/>
      <c r="RTG120" s="364"/>
      <c r="RTH120" s="364"/>
      <c r="RTI120" s="364"/>
      <c r="RTJ120" s="364"/>
      <c r="RTK120" s="364"/>
      <c r="RTL120" s="364"/>
      <c r="RTM120" s="364"/>
      <c r="RTN120" s="364"/>
      <c r="RTO120" s="364"/>
      <c r="RTP120" s="364"/>
      <c r="RTQ120" s="364"/>
      <c r="RTR120" s="364"/>
      <c r="RTS120" s="364"/>
      <c r="RTT120" s="364"/>
      <c r="RTU120" s="364"/>
      <c r="RTV120" s="364"/>
      <c r="RTW120" s="364"/>
      <c r="RTX120" s="364"/>
      <c r="RTY120" s="364"/>
      <c r="RTZ120" s="364"/>
      <c r="RUA120" s="364"/>
      <c r="RUB120" s="364"/>
      <c r="RUC120" s="364"/>
      <c r="RUD120" s="364"/>
      <c r="RUE120" s="364"/>
      <c r="RUF120" s="364"/>
      <c r="RUG120" s="364"/>
      <c r="RUH120" s="364"/>
      <c r="RUI120" s="364"/>
      <c r="RUJ120" s="364"/>
      <c r="RUK120" s="364"/>
      <c r="RUL120" s="364"/>
      <c r="RUM120" s="364"/>
      <c r="RUN120" s="364"/>
      <c r="RUO120" s="364"/>
      <c r="RUP120" s="364"/>
      <c r="RUQ120" s="364"/>
      <c r="RUR120" s="364"/>
      <c r="RUS120" s="364"/>
      <c r="RUT120" s="364"/>
      <c r="RUU120" s="364"/>
      <c r="RUV120" s="364"/>
      <c r="RUW120" s="364"/>
      <c r="RUX120" s="364"/>
      <c r="RUY120" s="364"/>
      <c r="RUZ120" s="364"/>
      <c r="RVA120" s="364"/>
      <c r="RVB120" s="364"/>
      <c r="RVC120" s="364"/>
      <c r="RVD120" s="364"/>
      <c r="RVE120" s="364"/>
      <c r="RVF120" s="364"/>
      <c r="RVG120" s="364"/>
      <c r="RVH120" s="364"/>
      <c r="RVI120" s="364"/>
      <c r="RVJ120" s="364"/>
      <c r="RVK120" s="364"/>
      <c r="RVL120" s="364"/>
      <c r="RVM120" s="364"/>
      <c r="RVN120" s="364"/>
      <c r="RVO120" s="364"/>
      <c r="RVP120" s="364"/>
      <c r="RVQ120" s="364"/>
      <c r="RVR120" s="364"/>
      <c r="RVS120" s="364"/>
      <c r="RVT120" s="364"/>
      <c r="RVU120" s="364"/>
      <c r="RVV120" s="364"/>
      <c r="RVW120" s="364"/>
      <c r="RVX120" s="364"/>
      <c r="RVY120" s="364"/>
      <c r="RVZ120" s="364"/>
      <c r="RWA120" s="364"/>
      <c r="RWB120" s="364"/>
      <c r="RWC120" s="364"/>
      <c r="RWD120" s="364"/>
      <c r="RWE120" s="364"/>
      <c r="RWF120" s="364"/>
      <c r="RWG120" s="364"/>
      <c r="RWH120" s="364"/>
      <c r="RWI120" s="364"/>
      <c r="RWJ120" s="364"/>
      <c r="RWK120" s="364"/>
      <c r="RWL120" s="364"/>
      <c r="RWM120" s="364"/>
      <c r="RWN120" s="364"/>
      <c r="RWO120" s="364"/>
      <c r="RWP120" s="364"/>
      <c r="RWQ120" s="364"/>
      <c r="RWR120" s="364"/>
      <c r="RWS120" s="364"/>
      <c r="RWT120" s="364"/>
      <c r="RWU120" s="364"/>
      <c r="RWV120" s="364"/>
      <c r="RWW120" s="364"/>
      <c r="RWX120" s="364"/>
      <c r="RWY120" s="364"/>
      <c r="RWZ120" s="364"/>
      <c r="RXA120" s="364"/>
      <c r="RXB120" s="364"/>
      <c r="RXC120" s="364"/>
      <c r="RXD120" s="364"/>
      <c r="RXE120" s="364"/>
      <c r="RXF120" s="364"/>
      <c r="RXG120" s="364"/>
      <c r="RXH120" s="364"/>
      <c r="RXI120" s="364"/>
      <c r="RXJ120" s="364"/>
      <c r="RXK120" s="364"/>
      <c r="RXL120" s="364"/>
      <c r="RXM120" s="364"/>
      <c r="RXN120" s="364"/>
      <c r="RXO120" s="364"/>
      <c r="RXP120" s="364"/>
      <c r="RXQ120" s="364"/>
      <c r="RXR120" s="364"/>
      <c r="RXS120" s="364"/>
      <c r="RXT120" s="364"/>
      <c r="RXU120" s="364"/>
      <c r="RXV120" s="364"/>
      <c r="RXW120" s="364"/>
      <c r="RXX120" s="364"/>
      <c r="RXY120" s="364"/>
      <c r="RXZ120" s="364"/>
      <c r="RYA120" s="364"/>
      <c r="RYB120" s="364"/>
      <c r="RYC120" s="364"/>
      <c r="RYD120" s="364"/>
      <c r="RYE120" s="364"/>
      <c r="RYF120" s="364"/>
      <c r="RYG120" s="364"/>
      <c r="RYH120" s="364"/>
      <c r="RYI120" s="364"/>
      <c r="RYJ120" s="364"/>
      <c r="RYK120" s="364"/>
      <c r="RYL120" s="364"/>
      <c r="RYM120" s="364"/>
      <c r="RYN120" s="364"/>
      <c r="RYO120" s="364"/>
      <c r="RYP120" s="364"/>
      <c r="RYQ120" s="364"/>
      <c r="RYR120" s="364"/>
      <c r="RYS120" s="364"/>
      <c r="RYT120" s="364"/>
      <c r="RYU120" s="364"/>
      <c r="RYV120" s="364"/>
      <c r="RYW120" s="364"/>
      <c r="RYX120" s="364"/>
      <c r="RYY120" s="364"/>
      <c r="RYZ120" s="364"/>
      <c r="RZA120" s="364"/>
      <c r="RZB120" s="364"/>
      <c r="RZC120" s="364"/>
      <c r="RZD120" s="364"/>
      <c r="RZE120" s="364"/>
      <c r="RZF120" s="364"/>
      <c r="RZG120" s="364"/>
      <c r="RZH120" s="364"/>
      <c r="RZI120" s="364"/>
      <c r="RZJ120" s="364"/>
      <c r="RZK120" s="364"/>
      <c r="RZL120" s="364"/>
      <c r="RZM120" s="364"/>
      <c r="RZN120" s="364"/>
      <c r="RZO120" s="364"/>
      <c r="RZP120" s="364"/>
      <c r="RZQ120" s="364"/>
      <c r="RZR120" s="364"/>
      <c r="RZS120" s="364"/>
      <c r="RZT120" s="364"/>
      <c r="RZU120" s="364"/>
      <c r="RZV120" s="364"/>
      <c r="RZW120" s="364"/>
      <c r="RZX120" s="364"/>
      <c r="RZY120" s="364"/>
      <c r="RZZ120" s="364"/>
      <c r="SAA120" s="364"/>
      <c r="SAB120" s="364"/>
      <c r="SAC120" s="364"/>
      <c r="SAD120" s="364"/>
      <c r="SAE120" s="364"/>
      <c r="SAF120" s="364"/>
      <c r="SAG120" s="364"/>
      <c r="SAH120" s="364"/>
      <c r="SAI120" s="364"/>
      <c r="SAJ120" s="364"/>
      <c r="SAK120" s="364"/>
      <c r="SAL120" s="364"/>
      <c r="SAM120" s="364"/>
      <c r="SAN120" s="364"/>
      <c r="SAO120" s="364"/>
      <c r="SAP120" s="364"/>
      <c r="SAQ120" s="364"/>
      <c r="SAR120" s="364"/>
      <c r="SAS120" s="364"/>
      <c r="SAT120" s="364"/>
      <c r="SAU120" s="364"/>
      <c r="SAV120" s="364"/>
      <c r="SAW120" s="364"/>
      <c r="SAX120" s="364"/>
      <c r="SAY120" s="364"/>
      <c r="SAZ120" s="364"/>
      <c r="SBA120" s="364"/>
      <c r="SBB120" s="364"/>
      <c r="SBC120" s="364"/>
      <c r="SBD120" s="364"/>
      <c r="SBE120" s="364"/>
      <c r="SBF120" s="364"/>
      <c r="SBG120" s="364"/>
      <c r="SBH120" s="364"/>
      <c r="SBI120" s="364"/>
      <c r="SBJ120" s="364"/>
      <c r="SBK120" s="364"/>
      <c r="SBL120" s="364"/>
      <c r="SBM120" s="364"/>
      <c r="SBN120" s="364"/>
      <c r="SBO120" s="364"/>
      <c r="SBP120" s="364"/>
      <c r="SBQ120" s="364"/>
      <c r="SBR120" s="364"/>
      <c r="SBS120" s="364"/>
      <c r="SBT120" s="364"/>
      <c r="SBU120" s="364"/>
      <c r="SBV120" s="364"/>
      <c r="SBW120" s="364"/>
      <c r="SBX120" s="364"/>
      <c r="SBY120" s="364"/>
      <c r="SBZ120" s="364"/>
      <c r="SCA120" s="364"/>
      <c r="SCB120" s="364"/>
      <c r="SCC120" s="364"/>
      <c r="SCD120" s="364"/>
      <c r="SCE120" s="364"/>
      <c r="SCF120" s="364"/>
      <c r="SCG120" s="364"/>
      <c r="SCH120" s="364"/>
      <c r="SCI120" s="364"/>
      <c r="SCJ120" s="364"/>
      <c r="SCK120" s="364"/>
      <c r="SCL120" s="364"/>
      <c r="SCM120" s="364"/>
      <c r="SCN120" s="364"/>
      <c r="SCO120" s="364"/>
      <c r="SCP120" s="364"/>
      <c r="SCQ120" s="364"/>
      <c r="SCR120" s="364"/>
      <c r="SCS120" s="364"/>
      <c r="SCT120" s="364"/>
      <c r="SCU120" s="364"/>
      <c r="SCV120" s="364"/>
      <c r="SCW120" s="364"/>
      <c r="SCX120" s="364"/>
      <c r="SCY120" s="364"/>
      <c r="SCZ120" s="364"/>
      <c r="SDA120" s="364"/>
      <c r="SDB120" s="364"/>
      <c r="SDC120" s="364"/>
      <c r="SDD120" s="364"/>
      <c r="SDE120" s="364"/>
      <c r="SDF120" s="364"/>
      <c r="SDG120" s="364"/>
      <c r="SDH120" s="364"/>
      <c r="SDI120" s="364"/>
      <c r="SDJ120" s="364"/>
      <c r="SDK120" s="364"/>
      <c r="SDL120" s="364"/>
      <c r="SDM120" s="364"/>
      <c r="SDN120" s="364"/>
      <c r="SDO120" s="364"/>
      <c r="SDP120" s="364"/>
      <c r="SDQ120" s="364"/>
      <c r="SDR120" s="364"/>
      <c r="SDS120" s="364"/>
      <c r="SDT120" s="364"/>
      <c r="SDU120" s="364"/>
      <c r="SDV120" s="364"/>
      <c r="SDW120" s="364"/>
      <c r="SDX120" s="364"/>
      <c r="SDY120" s="364"/>
      <c r="SDZ120" s="364"/>
      <c r="SEA120" s="364"/>
      <c r="SEB120" s="364"/>
      <c r="SEC120" s="364"/>
      <c r="SED120" s="364"/>
      <c r="SEE120" s="364"/>
      <c r="SEF120" s="364"/>
      <c r="SEG120" s="364"/>
      <c r="SEH120" s="364"/>
      <c r="SEI120" s="364"/>
      <c r="SEJ120" s="364"/>
      <c r="SEK120" s="364"/>
      <c r="SEL120" s="364"/>
      <c r="SEM120" s="364"/>
      <c r="SEN120" s="364"/>
      <c r="SEO120" s="364"/>
      <c r="SEP120" s="364"/>
      <c r="SEQ120" s="364"/>
      <c r="SER120" s="364"/>
      <c r="SES120" s="364"/>
      <c r="SET120" s="364"/>
      <c r="SEU120" s="364"/>
      <c r="SEV120" s="364"/>
      <c r="SEW120" s="364"/>
      <c r="SEX120" s="364"/>
      <c r="SEY120" s="364"/>
      <c r="SEZ120" s="364"/>
      <c r="SFA120" s="364"/>
      <c r="SFB120" s="364"/>
      <c r="SFC120" s="364"/>
      <c r="SFD120" s="364"/>
      <c r="SFE120" s="364"/>
      <c r="SFF120" s="364"/>
      <c r="SFG120" s="364"/>
      <c r="SFH120" s="364"/>
      <c r="SFI120" s="364"/>
      <c r="SFJ120" s="364"/>
      <c r="SFK120" s="364"/>
      <c r="SFL120" s="364"/>
      <c r="SFM120" s="364"/>
      <c r="SFN120" s="364"/>
      <c r="SFO120" s="364"/>
      <c r="SFP120" s="364"/>
      <c r="SFQ120" s="364"/>
      <c r="SFR120" s="364"/>
      <c r="SFS120" s="364"/>
      <c r="SFT120" s="364"/>
      <c r="SFU120" s="364"/>
      <c r="SFV120" s="364"/>
      <c r="SFW120" s="364"/>
      <c r="SFX120" s="364"/>
      <c r="SFY120" s="364"/>
      <c r="SFZ120" s="364"/>
      <c r="SGA120" s="364"/>
      <c r="SGB120" s="364"/>
      <c r="SGC120" s="364"/>
      <c r="SGD120" s="364"/>
      <c r="SGE120" s="364"/>
      <c r="SGF120" s="364"/>
      <c r="SGG120" s="364"/>
      <c r="SGH120" s="364"/>
      <c r="SGI120" s="364"/>
      <c r="SGJ120" s="364"/>
      <c r="SGK120" s="364"/>
      <c r="SGL120" s="364"/>
      <c r="SGM120" s="364"/>
      <c r="SGN120" s="364"/>
      <c r="SGO120" s="364"/>
      <c r="SGP120" s="364"/>
      <c r="SGQ120" s="364"/>
      <c r="SGR120" s="364"/>
      <c r="SGS120" s="364"/>
      <c r="SGT120" s="364"/>
      <c r="SGU120" s="364"/>
      <c r="SGV120" s="364"/>
      <c r="SGW120" s="364"/>
      <c r="SGX120" s="364"/>
      <c r="SGY120" s="364"/>
      <c r="SGZ120" s="364"/>
      <c r="SHA120" s="364"/>
      <c r="SHB120" s="364"/>
      <c r="SHC120" s="364"/>
      <c r="SHD120" s="364"/>
      <c r="SHE120" s="364"/>
      <c r="SHF120" s="364"/>
      <c r="SHG120" s="364"/>
      <c r="SHH120" s="364"/>
      <c r="SHI120" s="364"/>
      <c r="SHJ120" s="364"/>
      <c r="SHK120" s="364"/>
      <c r="SHL120" s="364"/>
      <c r="SHM120" s="364"/>
      <c r="SHN120" s="364"/>
      <c r="SHO120" s="364"/>
      <c r="SHP120" s="364"/>
      <c r="SHQ120" s="364"/>
      <c r="SHR120" s="364"/>
      <c r="SHS120" s="364"/>
      <c r="SHT120" s="364"/>
      <c r="SHU120" s="364"/>
      <c r="SHV120" s="364"/>
      <c r="SHW120" s="364"/>
      <c r="SHX120" s="364"/>
      <c r="SHY120" s="364"/>
      <c r="SHZ120" s="364"/>
      <c r="SIA120" s="364"/>
      <c r="SIB120" s="364"/>
      <c r="SIC120" s="364"/>
      <c r="SID120" s="364"/>
      <c r="SIE120" s="364"/>
      <c r="SIF120" s="364"/>
      <c r="SIG120" s="364"/>
      <c r="SIH120" s="364"/>
      <c r="SII120" s="364"/>
      <c r="SIJ120" s="364"/>
      <c r="SIK120" s="364"/>
      <c r="SIL120" s="364"/>
      <c r="SIM120" s="364"/>
      <c r="SIN120" s="364"/>
      <c r="SIO120" s="364"/>
      <c r="SIP120" s="364"/>
      <c r="SIQ120" s="364"/>
      <c r="SIR120" s="364"/>
      <c r="SIS120" s="364"/>
      <c r="SIT120" s="364"/>
      <c r="SIU120" s="364"/>
      <c r="SIV120" s="364"/>
      <c r="SIW120" s="364"/>
      <c r="SIX120" s="364"/>
      <c r="SIY120" s="364"/>
      <c r="SIZ120" s="364"/>
      <c r="SJA120" s="364"/>
      <c r="SJB120" s="364"/>
      <c r="SJC120" s="364"/>
      <c r="SJD120" s="364"/>
      <c r="SJE120" s="364"/>
      <c r="SJF120" s="364"/>
      <c r="SJG120" s="364"/>
      <c r="SJH120" s="364"/>
      <c r="SJI120" s="364"/>
      <c r="SJJ120" s="364"/>
      <c r="SJK120" s="364"/>
      <c r="SJL120" s="364"/>
      <c r="SJM120" s="364"/>
      <c r="SJN120" s="364"/>
      <c r="SJO120" s="364"/>
      <c r="SJP120" s="364"/>
      <c r="SJQ120" s="364"/>
      <c r="SJR120" s="364"/>
      <c r="SJS120" s="364"/>
      <c r="SJT120" s="364"/>
      <c r="SJU120" s="364"/>
      <c r="SJV120" s="364"/>
      <c r="SJW120" s="364"/>
      <c r="SJX120" s="364"/>
      <c r="SJY120" s="364"/>
      <c r="SJZ120" s="364"/>
      <c r="SKA120" s="364"/>
      <c r="SKB120" s="364"/>
      <c r="SKC120" s="364"/>
      <c r="SKD120" s="364"/>
      <c r="SKE120" s="364"/>
      <c r="SKF120" s="364"/>
      <c r="SKG120" s="364"/>
      <c r="SKH120" s="364"/>
      <c r="SKI120" s="364"/>
      <c r="SKJ120" s="364"/>
      <c r="SKK120" s="364"/>
      <c r="SKL120" s="364"/>
      <c r="SKM120" s="364"/>
      <c r="SKN120" s="364"/>
      <c r="SKO120" s="364"/>
      <c r="SKP120" s="364"/>
      <c r="SKQ120" s="364"/>
      <c r="SKR120" s="364"/>
      <c r="SKS120" s="364"/>
      <c r="SKT120" s="364"/>
      <c r="SKU120" s="364"/>
      <c r="SKV120" s="364"/>
      <c r="SKW120" s="364"/>
      <c r="SKX120" s="364"/>
      <c r="SKY120" s="364"/>
      <c r="SKZ120" s="364"/>
      <c r="SLA120" s="364"/>
      <c r="SLB120" s="364"/>
      <c r="SLC120" s="364"/>
      <c r="SLD120" s="364"/>
      <c r="SLE120" s="364"/>
      <c r="SLF120" s="364"/>
      <c r="SLG120" s="364"/>
      <c r="SLH120" s="364"/>
      <c r="SLI120" s="364"/>
      <c r="SLJ120" s="364"/>
      <c r="SLK120" s="364"/>
      <c r="SLL120" s="364"/>
      <c r="SLM120" s="364"/>
      <c r="SLN120" s="364"/>
      <c r="SLO120" s="364"/>
      <c r="SLP120" s="364"/>
      <c r="SLQ120" s="364"/>
      <c r="SLR120" s="364"/>
      <c r="SLS120" s="364"/>
      <c r="SLT120" s="364"/>
      <c r="SLU120" s="364"/>
      <c r="SLV120" s="364"/>
      <c r="SLW120" s="364"/>
      <c r="SLX120" s="364"/>
      <c r="SLY120" s="364"/>
      <c r="SLZ120" s="364"/>
      <c r="SMA120" s="364"/>
      <c r="SMB120" s="364"/>
      <c r="SMC120" s="364"/>
      <c r="SMD120" s="364"/>
      <c r="SME120" s="364"/>
      <c r="SMF120" s="364"/>
      <c r="SMG120" s="364"/>
      <c r="SMH120" s="364"/>
      <c r="SMI120" s="364"/>
      <c r="SMJ120" s="364"/>
      <c r="SMK120" s="364"/>
      <c r="SML120" s="364"/>
      <c r="SMM120" s="364"/>
      <c r="SMN120" s="364"/>
      <c r="SMO120" s="364"/>
      <c r="SMP120" s="364"/>
      <c r="SMQ120" s="364"/>
      <c r="SMR120" s="364"/>
      <c r="SMS120" s="364"/>
      <c r="SMT120" s="364"/>
      <c r="SMU120" s="364"/>
      <c r="SMV120" s="364"/>
      <c r="SMW120" s="364"/>
      <c r="SMX120" s="364"/>
      <c r="SMY120" s="364"/>
      <c r="SMZ120" s="364"/>
      <c r="SNA120" s="364"/>
      <c r="SNB120" s="364"/>
      <c r="SNC120" s="364"/>
      <c r="SND120" s="364"/>
      <c r="SNE120" s="364"/>
      <c r="SNF120" s="364"/>
      <c r="SNG120" s="364"/>
      <c r="SNH120" s="364"/>
      <c r="SNI120" s="364"/>
      <c r="SNJ120" s="364"/>
      <c r="SNK120" s="364"/>
      <c r="SNL120" s="364"/>
      <c r="SNM120" s="364"/>
      <c r="SNN120" s="364"/>
      <c r="SNO120" s="364"/>
      <c r="SNP120" s="364"/>
      <c r="SNQ120" s="364"/>
      <c r="SNR120" s="364"/>
      <c r="SNS120" s="364"/>
      <c r="SNT120" s="364"/>
      <c r="SNU120" s="364"/>
      <c r="SNV120" s="364"/>
      <c r="SNW120" s="364"/>
      <c r="SNX120" s="364"/>
      <c r="SNY120" s="364"/>
      <c r="SNZ120" s="364"/>
      <c r="SOA120" s="364"/>
      <c r="SOB120" s="364"/>
      <c r="SOC120" s="364"/>
      <c r="SOD120" s="364"/>
      <c r="SOE120" s="364"/>
      <c r="SOF120" s="364"/>
      <c r="SOG120" s="364"/>
      <c r="SOH120" s="364"/>
      <c r="SOI120" s="364"/>
      <c r="SOJ120" s="364"/>
      <c r="SOK120" s="364"/>
      <c r="SOL120" s="364"/>
      <c r="SOM120" s="364"/>
      <c r="SON120" s="364"/>
      <c r="SOO120" s="364"/>
      <c r="SOP120" s="364"/>
      <c r="SOQ120" s="364"/>
      <c r="SOR120" s="364"/>
      <c r="SOS120" s="364"/>
      <c r="SOT120" s="364"/>
      <c r="SOU120" s="364"/>
      <c r="SOV120" s="364"/>
      <c r="SOW120" s="364"/>
      <c r="SOX120" s="364"/>
      <c r="SOY120" s="364"/>
      <c r="SOZ120" s="364"/>
      <c r="SPA120" s="364"/>
      <c r="SPB120" s="364"/>
      <c r="SPC120" s="364"/>
      <c r="SPD120" s="364"/>
      <c r="SPE120" s="364"/>
      <c r="SPF120" s="364"/>
      <c r="SPG120" s="364"/>
      <c r="SPH120" s="364"/>
      <c r="SPI120" s="364"/>
      <c r="SPJ120" s="364"/>
      <c r="SPK120" s="364"/>
      <c r="SPL120" s="364"/>
      <c r="SPM120" s="364"/>
      <c r="SPN120" s="364"/>
      <c r="SPO120" s="364"/>
      <c r="SPP120" s="364"/>
      <c r="SPQ120" s="364"/>
      <c r="SPR120" s="364"/>
      <c r="SPS120" s="364"/>
      <c r="SPT120" s="364"/>
      <c r="SPU120" s="364"/>
      <c r="SPV120" s="364"/>
      <c r="SPW120" s="364"/>
      <c r="SPX120" s="364"/>
      <c r="SPY120" s="364"/>
      <c r="SPZ120" s="364"/>
      <c r="SQA120" s="364"/>
      <c r="SQB120" s="364"/>
      <c r="SQC120" s="364"/>
      <c r="SQD120" s="364"/>
      <c r="SQE120" s="364"/>
      <c r="SQF120" s="364"/>
      <c r="SQG120" s="364"/>
      <c r="SQH120" s="364"/>
      <c r="SQI120" s="364"/>
      <c r="SQJ120" s="364"/>
      <c r="SQK120" s="364"/>
      <c r="SQL120" s="364"/>
      <c r="SQM120" s="364"/>
      <c r="SQN120" s="364"/>
      <c r="SQO120" s="364"/>
      <c r="SQP120" s="364"/>
      <c r="SQQ120" s="364"/>
      <c r="SQR120" s="364"/>
      <c r="SQS120" s="364"/>
      <c r="SQT120" s="364"/>
      <c r="SQU120" s="364"/>
      <c r="SQV120" s="364"/>
      <c r="SQW120" s="364"/>
      <c r="SQX120" s="364"/>
      <c r="SQY120" s="364"/>
      <c r="SQZ120" s="364"/>
      <c r="SRA120" s="364"/>
      <c r="SRB120" s="364"/>
      <c r="SRC120" s="364"/>
      <c r="SRD120" s="364"/>
      <c r="SRE120" s="364"/>
      <c r="SRF120" s="364"/>
      <c r="SRG120" s="364"/>
      <c r="SRH120" s="364"/>
      <c r="SRI120" s="364"/>
      <c r="SRJ120" s="364"/>
      <c r="SRK120" s="364"/>
      <c r="SRL120" s="364"/>
      <c r="SRM120" s="364"/>
      <c r="SRN120" s="364"/>
      <c r="SRO120" s="364"/>
      <c r="SRP120" s="364"/>
      <c r="SRQ120" s="364"/>
      <c r="SRR120" s="364"/>
      <c r="SRS120" s="364"/>
      <c r="SRT120" s="364"/>
      <c r="SRU120" s="364"/>
      <c r="SRV120" s="364"/>
      <c r="SRW120" s="364"/>
      <c r="SRX120" s="364"/>
      <c r="SRY120" s="364"/>
      <c r="SRZ120" s="364"/>
      <c r="SSA120" s="364"/>
      <c r="SSB120" s="364"/>
      <c r="SSC120" s="364"/>
      <c r="SSD120" s="364"/>
      <c r="SSE120" s="364"/>
      <c r="SSF120" s="364"/>
      <c r="SSG120" s="364"/>
      <c r="SSH120" s="364"/>
      <c r="SSI120" s="364"/>
      <c r="SSJ120" s="364"/>
      <c r="SSK120" s="364"/>
      <c r="SSL120" s="364"/>
      <c r="SSM120" s="364"/>
      <c r="SSN120" s="364"/>
      <c r="SSO120" s="364"/>
      <c r="SSP120" s="364"/>
      <c r="SSQ120" s="364"/>
      <c r="SSR120" s="364"/>
      <c r="SSS120" s="364"/>
      <c r="SST120" s="364"/>
      <c r="SSU120" s="364"/>
      <c r="SSV120" s="364"/>
      <c r="SSW120" s="364"/>
      <c r="SSX120" s="364"/>
      <c r="SSY120" s="364"/>
      <c r="SSZ120" s="364"/>
      <c r="STA120" s="364"/>
      <c r="STB120" s="364"/>
      <c r="STC120" s="364"/>
      <c r="STD120" s="364"/>
      <c r="STE120" s="364"/>
      <c r="STF120" s="364"/>
      <c r="STG120" s="364"/>
      <c r="STH120" s="364"/>
      <c r="STI120" s="364"/>
      <c r="STJ120" s="364"/>
      <c r="STK120" s="364"/>
      <c r="STL120" s="364"/>
      <c r="STM120" s="364"/>
      <c r="STN120" s="364"/>
      <c r="STO120" s="364"/>
      <c r="STP120" s="364"/>
      <c r="STQ120" s="364"/>
      <c r="STR120" s="364"/>
      <c r="STS120" s="364"/>
      <c r="STT120" s="364"/>
      <c r="STU120" s="364"/>
      <c r="STV120" s="364"/>
      <c r="STW120" s="364"/>
      <c r="STX120" s="364"/>
      <c r="STY120" s="364"/>
      <c r="STZ120" s="364"/>
      <c r="SUA120" s="364"/>
      <c r="SUB120" s="364"/>
      <c r="SUC120" s="364"/>
      <c r="SUD120" s="364"/>
      <c r="SUE120" s="364"/>
      <c r="SUF120" s="364"/>
      <c r="SUG120" s="364"/>
      <c r="SUH120" s="364"/>
      <c r="SUI120" s="364"/>
      <c r="SUJ120" s="364"/>
      <c r="SUK120" s="364"/>
      <c r="SUL120" s="364"/>
      <c r="SUM120" s="364"/>
      <c r="SUN120" s="364"/>
      <c r="SUO120" s="364"/>
      <c r="SUP120" s="364"/>
      <c r="SUQ120" s="364"/>
      <c r="SUR120" s="364"/>
      <c r="SUS120" s="364"/>
      <c r="SUT120" s="364"/>
      <c r="SUU120" s="364"/>
      <c r="SUV120" s="364"/>
      <c r="SUW120" s="364"/>
      <c r="SUX120" s="364"/>
      <c r="SUY120" s="364"/>
      <c r="SUZ120" s="364"/>
      <c r="SVA120" s="364"/>
      <c r="SVB120" s="364"/>
      <c r="SVC120" s="364"/>
      <c r="SVD120" s="364"/>
      <c r="SVE120" s="364"/>
      <c r="SVF120" s="364"/>
      <c r="SVG120" s="364"/>
      <c r="SVH120" s="364"/>
      <c r="SVI120" s="364"/>
      <c r="SVJ120" s="364"/>
      <c r="SVK120" s="364"/>
      <c r="SVL120" s="364"/>
      <c r="SVM120" s="364"/>
      <c r="SVN120" s="364"/>
      <c r="SVO120" s="364"/>
      <c r="SVP120" s="364"/>
      <c r="SVQ120" s="364"/>
      <c r="SVR120" s="364"/>
      <c r="SVS120" s="364"/>
      <c r="SVT120" s="364"/>
      <c r="SVU120" s="364"/>
      <c r="SVV120" s="364"/>
      <c r="SVW120" s="364"/>
      <c r="SVX120" s="364"/>
      <c r="SVY120" s="364"/>
      <c r="SVZ120" s="364"/>
      <c r="SWA120" s="364"/>
      <c r="SWB120" s="364"/>
      <c r="SWC120" s="364"/>
      <c r="SWD120" s="364"/>
      <c r="SWE120" s="364"/>
      <c r="SWF120" s="364"/>
      <c r="SWG120" s="364"/>
      <c r="SWH120" s="364"/>
      <c r="SWI120" s="364"/>
      <c r="SWJ120" s="364"/>
      <c r="SWK120" s="364"/>
      <c r="SWL120" s="364"/>
      <c r="SWM120" s="364"/>
      <c r="SWN120" s="364"/>
      <c r="SWO120" s="364"/>
      <c r="SWP120" s="364"/>
      <c r="SWQ120" s="364"/>
      <c r="SWR120" s="364"/>
      <c r="SWS120" s="364"/>
      <c r="SWT120" s="364"/>
      <c r="SWU120" s="364"/>
      <c r="SWV120" s="364"/>
      <c r="SWW120" s="364"/>
      <c r="SWX120" s="364"/>
      <c r="SWY120" s="364"/>
      <c r="SWZ120" s="364"/>
      <c r="SXA120" s="364"/>
      <c r="SXB120" s="364"/>
      <c r="SXC120" s="364"/>
      <c r="SXD120" s="364"/>
      <c r="SXE120" s="364"/>
      <c r="SXF120" s="364"/>
      <c r="SXG120" s="364"/>
      <c r="SXH120" s="364"/>
      <c r="SXI120" s="364"/>
      <c r="SXJ120" s="364"/>
      <c r="SXK120" s="364"/>
      <c r="SXL120" s="364"/>
      <c r="SXM120" s="364"/>
      <c r="SXN120" s="364"/>
      <c r="SXO120" s="364"/>
      <c r="SXP120" s="364"/>
      <c r="SXQ120" s="364"/>
      <c r="SXR120" s="364"/>
      <c r="SXS120" s="364"/>
      <c r="SXT120" s="364"/>
      <c r="SXU120" s="364"/>
      <c r="SXV120" s="364"/>
      <c r="SXW120" s="364"/>
      <c r="SXX120" s="364"/>
      <c r="SXY120" s="364"/>
      <c r="SXZ120" s="364"/>
      <c r="SYA120" s="364"/>
      <c r="SYB120" s="364"/>
      <c r="SYC120" s="364"/>
      <c r="SYD120" s="364"/>
      <c r="SYE120" s="364"/>
      <c r="SYF120" s="364"/>
      <c r="SYG120" s="364"/>
      <c r="SYH120" s="364"/>
      <c r="SYI120" s="364"/>
      <c r="SYJ120" s="364"/>
      <c r="SYK120" s="364"/>
      <c r="SYL120" s="364"/>
      <c r="SYM120" s="364"/>
      <c r="SYN120" s="364"/>
      <c r="SYO120" s="364"/>
      <c r="SYP120" s="364"/>
      <c r="SYQ120" s="364"/>
      <c r="SYR120" s="364"/>
      <c r="SYS120" s="364"/>
      <c r="SYT120" s="364"/>
      <c r="SYU120" s="364"/>
      <c r="SYV120" s="364"/>
      <c r="SYW120" s="364"/>
      <c r="SYX120" s="364"/>
      <c r="SYY120" s="364"/>
      <c r="SYZ120" s="364"/>
      <c r="SZA120" s="364"/>
      <c r="SZB120" s="364"/>
      <c r="SZC120" s="364"/>
      <c r="SZD120" s="364"/>
      <c r="SZE120" s="364"/>
      <c r="SZF120" s="364"/>
      <c r="SZG120" s="364"/>
      <c r="SZH120" s="364"/>
      <c r="SZI120" s="364"/>
      <c r="SZJ120" s="364"/>
      <c r="SZK120" s="364"/>
      <c r="SZL120" s="364"/>
      <c r="SZM120" s="364"/>
      <c r="SZN120" s="364"/>
      <c r="SZO120" s="364"/>
      <c r="SZP120" s="364"/>
      <c r="SZQ120" s="364"/>
      <c r="SZR120" s="364"/>
      <c r="SZS120" s="364"/>
      <c r="SZT120" s="364"/>
      <c r="SZU120" s="364"/>
      <c r="SZV120" s="364"/>
      <c r="SZW120" s="364"/>
      <c r="SZX120" s="364"/>
      <c r="SZY120" s="364"/>
      <c r="SZZ120" s="364"/>
      <c r="TAA120" s="364"/>
      <c r="TAB120" s="364"/>
      <c r="TAC120" s="364"/>
      <c r="TAD120" s="364"/>
      <c r="TAE120" s="364"/>
      <c r="TAF120" s="364"/>
      <c r="TAG120" s="364"/>
      <c r="TAH120" s="364"/>
      <c r="TAI120" s="364"/>
      <c r="TAJ120" s="364"/>
      <c r="TAK120" s="364"/>
      <c r="TAL120" s="364"/>
      <c r="TAM120" s="364"/>
      <c r="TAN120" s="364"/>
      <c r="TAO120" s="364"/>
      <c r="TAP120" s="364"/>
      <c r="TAQ120" s="364"/>
      <c r="TAR120" s="364"/>
      <c r="TAS120" s="364"/>
      <c r="TAT120" s="364"/>
      <c r="TAU120" s="364"/>
      <c r="TAV120" s="364"/>
      <c r="TAW120" s="364"/>
      <c r="TAX120" s="364"/>
      <c r="TAY120" s="364"/>
      <c r="TAZ120" s="364"/>
      <c r="TBA120" s="364"/>
      <c r="TBB120" s="364"/>
      <c r="TBC120" s="364"/>
      <c r="TBD120" s="364"/>
      <c r="TBE120" s="364"/>
      <c r="TBF120" s="364"/>
      <c r="TBG120" s="364"/>
      <c r="TBH120" s="364"/>
      <c r="TBI120" s="364"/>
      <c r="TBJ120" s="364"/>
      <c r="TBK120" s="364"/>
      <c r="TBL120" s="364"/>
      <c r="TBM120" s="364"/>
      <c r="TBN120" s="364"/>
      <c r="TBO120" s="364"/>
      <c r="TBP120" s="364"/>
      <c r="TBQ120" s="364"/>
      <c r="TBR120" s="364"/>
      <c r="TBS120" s="364"/>
      <c r="TBT120" s="364"/>
      <c r="TBU120" s="364"/>
      <c r="TBV120" s="364"/>
      <c r="TBW120" s="364"/>
      <c r="TBX120" s="364"/>
      <c r="TBY120" s="364"/>
      <c r="TBZ120" s="364"/>
      <c r="TCA120" s="364"/>
      <c r="TCB120" s="364"/>
      <c r="TCC120" s="364"/>
      <c r="TCD120" s="364"/>
      <c r="TCE120" s="364"/>
      <c r="TCF120" s="364"/>
      <c r="TCG120" s="364"/>
      <c r="TCH120" s="364"/>
      <c r="TCI120" s="364"/>
      <c r="TCJ120" s="364"/>
      <c r="TCK120" s="364"/>
      <c r="TCL120" s="364"/>
      <c r="TCM120" s="364"/>
      <c r="TCN120" s="364"/>
      <c r="TCO120" s="364"/>
      <c r="TCP120" s="364"/>
      <c r="TCQ120" s="364"/>
      <c r="TCR120" s="364"/>
      <c r="TCS120" s="364"/>
      <c r="TCT120" s="364"/>
      <c r="TCU120" s="364"/>
      <c r="TCV120" s="364"/>
      <c r="TCW120" s="364"/>
      <c r="TCX120" s="364"/>
      <c r="TCY120" s="364"/>
      <c r="TCZ120" s="364"/>
      <c r="TDA120" s="364"/>
      <c r="TDB120" s="364"/>
      <c r="TDC120" s="364"/>
      <c r="TDD120" s="364"/>
      <c r="TDE120" s="364"/>
      <c r="TDF120" s="364"/>
      <c r="TDG120" s="364"/>
      <c r="TDH120" s="364"/>
      <c r="TDI120" s="364"/>
      <c r="TDJ120" s="364"/>
      <c r="TDK120" s="364"/>
      <c r="TDL120" s="364"/>
      <c r="TDM120" s="364"/>
      <c r="TDN120" s="364"/>
      <c r="TDO120" s="364"/>
      <c r="TDP120" s="364"/>
      <c r="TDQ120" s="364"/>
      <c r="TDR120" s="364"/>
      <c r="TDS120" s="364"/>
      <c r="TDT120" s="364"/>
      <c r="TDU120" s="364"/>
      <c r="TDV120" s="364"/>
      <c r="TDW120" s="364"/>
      <c r="TDX120" s="364"/>
      <c r="TDY120" s="364"/>
      <c r="TDZ120" s="364"/>
      <c r="TEA120" s="364"/>
      <c r="TEB120" s="364"/>
      <c r="TEC120" s="364"/>
      <c r="TED120" s="364"/>
      <c r="TEE120" s="364"/>
      <c r="TEF120" s="364"/>
      <c r="TEG120" s="364"/>
      <c r="TEH120" s="364"/>
      <c r="TEI120" s="364"/>
      <c r="TEJ120" s="364"/>
      <c r="TEK120" s="364"/>
      <c r="TEL120" s="364"/>
      <c r="TEM120" s="364"/>
      <c r="TEN120" s="364"/>
      <c r="TEO120" s="364"/>
      <c r="TEP120" s="364"/>
      <c r="TEQ120" s="364"/>
      <c r="TER120" s="364"/>
      <c r="TES120" s="364"/>
      <c r="TET120" s="364"/>
      <c r="TEU120" s="364"/>
      <c r="TEV120" s="364"/>
      <c r="TEW120" s="364"/>
      <c r="TEX120" s="364"/>
      <c r="TEY120" s="364"/>
      <c r="TEZ120" s="364"/>
      <c r="TFA120" s="364"/>
      <c r="TFB120" s="364"/>
      <c r="TFC120" s="364"/>
      <c r="TFD120" s="364"/>
      <c r="TFE120" s="364"/>
      <c r="TFF120" s="364"/>
      <c r="TFG120" s="364"/>
      <c r="TFH120" s="364"/>
      <c r="TFI120" s="364"/>
      <c r="TFJ120" s="364"/>
      <c r="TFK120" s="364"/>
      <c r="TFL120" s="364"/>
      <c r="TFM120" s="364"/>
      <c r="TFN120" s="364"/>
      <c r="TFO120" s="364"/>
      <c r="TFP120" s="364"/>
      <c r="TFQ120" s="364"/>
      <c r="TFR120" s="364"/>
      <c r="TFS120" s="364"/>
      <c r="TFT120" s="364"/>
      <c r="TFU120" s="364"/>
      <c r="TFV120" s="364"/>
      <c r="TFW120" s="364"/>
      <c r="TFX120" s="364"/>
      <c r="TFY120" s="364"/>
      <c r="TFZ120" s="364"/>
      <c r="TGA120" s="364"/>
      <c r="TGB120" s="364"/>
      <c r="TGC120" s="364"/>
      <c r="TGD120" s="364"/>
      <c r="TGE120" s="364"/>
      <c r="TGF120" s="364"/>
      <c r="TGG120" s="364"/>
      <c r="TGH120" s="364"/>
      <c r="TGI120" s="364"/>
      <c r="TGJ120" s="364"/>
      <c r="TGK120" s="364"/>
      <c r="TGL120" s="364"/>
      <c r="TGM120" s="364"/>
      <c r="TGN120" s="364"/>
      <c r="TGO120" s="364"/>
      <c r="TGP120" s="364"/>
      <c r="TGQ120" s="364"/>
      <c r="TGR120" s="364"/>
      <c r="TGS120" s="364"/>
      <c r="TGT120" s="364"/>
      <c r="TGU120" s="364"/>
      <c r="TGV120" s="364"/>
      <c r="TGW120" s="364"/>
      <c r="TGX120" s="364"/>
      <c r="TGY120" s="364"/>
      <c r="TGZ120" s="364"/>
      <c r="THA120" s="364"/>
      <c r="THB120" s="364"/>
      <c r="THC120" s="364"/>
      <c r="THD120" s="364"/>
      <c r="THE120" s="364"/>
      <c r="THF120" s="364"/>
      <c r="THG120" s="364"/>
      <c r="THH120" s="364"/>
      <c r="THI120" s="364"/>
      <c r="THJ120" s="364"/>
      <c r="THK120" s="364"/>
      <c r="THL120" s="364"/>
      <c r="THM120" s="364"/>
      <c r="THN120" s="364"/>
      <c r="THO120" s="364"/>
      <c r="THP120" s="364"/>
      <c r="THQ120" s="364"/>
      <c r="THR120" s="364"/>
      <c r="THS120" s="364"/>
      <c r="THT120" s="364"/>
      <c r="THU120" s="364"/>
      <c r="THV120" s="364"/>
      <c r="THW120" s="364"/>
      <c r="THX120" s="364"/>
      <c r="THY120" s="364"/>
      <c r="THZ120" s="364"/>
      <c r="TIA120" s="364"/>
      <c r="TIB120" s="364"/>
      <c r="TIC120" s="364"/>
      <c r="TID120" s="364"/>
      <c r="TIE120" s="364"/>
      <c r="TIF120" s="364"/>
      <c r="TIG120" s="364"/>
      <c r="TIH120" s="364"/>
      <c r="TII120" s="364"/>
      <c r="TIJ120" s="364"/>
      <c r="TIK120" s="364"/>
      <c r="TIL120" s="364"/>
      <c r="TIM120" s="364"/>
      <c r="TIN120" s="364"/>
      <c r="TIO120" s="364"/>
      <c r="TIP120" s="364"/>
      <c r="TIQ120" s="364"/>
      <c r="TIR120" s="364"/>
      <c r="TIS120" s="364"/>
      <c r="TIT120" s="364"/>
      <c r="TIU120" s="364"/>
      <c r="TIV120" s="364"/>
      <c r="TIW120" s="364"/>
      <c r="TIX120" s="364"/>
      <c r="TIY120" s="364"/>
      <c r="TIZ120" s="364"/>
      <c r="TJA120" s="364"/>
      <c r="TJB120" s="364"/>
      <c r="TJC120" s="364"/>
      <c r="TJD120" s="364"/>
      <c r="TJE120" s="364"/>
      <c r="TJF120" s="364"/>
      <c r="TJG120" s="364"/>
      <c r="TJH120" s="364"/>
      <c r="TJI120" s="364"/>
      <c r="TJJ120" s="364"/>
      <c r="TJK120" s="364"/>
      <c r="TJL120" s="364"/>
      <c r="TJM120" s="364"/>
      <c r="TJN120" s="364"/>
      <c r="TJO120" s="364"/>
      <c r="TJP120" s="364"/>
      <c r="TJQ120" s="364"/>
      <c r="TJR120" s="364"/>
      <c r="TJS120" s="364"/>
      <c r="TJT120" s="364"/>
      <c r="TJU120" s="364"/>
      <c r="TJV120" s="364"/>
      <c r="TJW120" s="364"/>
      <c r="TJX120" s="364"/>
      <c r="TJY120" s="364"/>
      <c r="TJZ120" s="364"/>
      <c r="TKA120" s="364"/>
      <c r="TKB120" s="364"/>
      <c r="TKC120" s="364"/>
      <c r="TKD120" s="364"/>
      <c r="TKE120" s="364"/>
      <c r="TKF120" s="364"/>
      <c r="TKG120" s="364"/>
      <c r="TKH120" s="364"/>
      <c r="TKI120" s="364"/>
      <c r="TKJ120" s="364"/>
      <c r="TKK120" s="364"/>
      <c r="TKL120" s="364"/>
      <c r="TKM120" s="364"/>
      <c r="TKN120" s="364"/>
      <c r="TKO120" s="364"/>
      <c r="TKP120" s="364"/>
      <c r="TKQ120" s="364"/>
      <c r="TKR120" s="364"/>
      <c r="TKS120" s="364"/>
      <c r="TKT120" s="364"/>
      <c r="TKU120" s="364"/>
      <c r="TKV120" s="364"/>
      <c r="TKW120" s="364"/>
      <c r="TKX120" s="364"/>
      <c r="TKY120" s="364"/>
      <c r="TKZ120" s="364"/>
      <c r="TLA120" s="364"/>
      <c r="TLB120" s="364"/>
      <c r="TLC120" s="364"/>
      <c r="TLD120" s="364"/>
      <c r="TLE120" s="364"/>
      <c r="TLF120" s="364"/>
      <c r="TLG120" s="364"/>
      <c r="TLH120" s="364"/>
      <c r="TLI120" s="364"/>
      <c r="TLJ120" s="364"/>
      <c r="TLK120" s="364"/>
      <c r="TLL120" s="364"/>
      <c r="TLM120" s="364"/>
      <c r="TLN120" s="364"/>
      <c r="TLO120" s="364"/>
      <c r="TLP120" s="364"/>
      <c r="TLQ120" s="364"/>
      <c r="TLR120" s="364"/>
      <c r="TLS120" s="364"/>
      <c r="TLT120" s="364"/>
      <c r="TLU120" s="364"/>
      <c r="TLV120" s="364"/>
      <c r="TLW120" s="364"/>
      <c r="TLX120" s="364"/>
      <c r="TLY120" s="364"/>
      <c r="TLZ120" s="364"/>
      <c r="TMA120" s="364"/>
      <c r="TMB120" s="364"/>
      <c r="TMC120" s="364"/>
      <c r="TMD120" s="364"/>
      <c r="TME120" s="364"/>
      <c r="TMF120" s="364"/>
      <c r="TMG120" s="364"/>
      <c r="TMH120" s="364"/>
      <c r="TMI120" s="364"/>
      <c r="TMJ120" s="364"/>
      <c r="TMK120" s="364"/>
      <c r="TML120" s="364"/>
      <c r="TMM120" s="364"/>
      <c r="TMN120" s="364"/>
      <c r="TMO120" s="364"/>
      <c r="TMP120" s="364"/>
      <c r="TMQ120" s="364"/>
      <c r="TMR120" s="364"/>
      <c r="TMS120" s="364"/>
      <c r="TMT120" s="364"/>
      <c r="TMU120" s="364"/>
      <c r="TMV120" s="364"/>
      <c r="TMW120" s="364"/>
      <c r="TMX120" s="364"/>
      <c r="TMY120" s="364"/>
      <c r="TMZ120" s="364"/>
      <c r="TNA120" s="364"/>
      <c r="TNB120" s="364"/>
      <c r="TNC120" s="364"/>
      <c r="TND120" s="364"/>
      <c r="TNE120" s="364"/>
      <c r="TNF120" s="364"/>
      <c r="TNG120" s="364"/>
      <c r="TNH120" s="364"/>
      <c r="TNI120" s="364"/>
      <c r="TNJ120" s="364"/>
      <c r="TNK120" s="364"/>
      <c r="TNL120" s="364"/>
      <c r="TNM120" s="364"/>
      <c r="TNN120" s="364"/>
      <c r="TNO120" s="364"/>
      <c r="TNP120" s="364"/>
      <c r="TNQ120" s="364"/>
      <c r="TNR120" s="364"/>
      <c r="TNS120" s="364"/>
      <c r="TNT120" s="364"/>
      <c r="TNU120" s="364"/>
      <c r="TNV120" s="364"/>
      <c r="TNW120" s="364"/>
      <c r="TNX120" s="364"/>
      <c r="TNY120" s="364"/>
      <c r="TNZ120" s="364"/>
      <c r="TOA120" s="364"/>
      <c r="TOB120" s="364"/>
      <c r="TOC120" s="364"/>
      <c r="TOD120" s="364"/>
      <c r="TOE120" s="364"/>
      <c r="TOF120" s="364"/>
      <c r="TOG120" s="364"/>
      <c r="TOH120" s="364"/>
      <c r="TOI120" s="364"/>
      <c r="TOJ120" s="364"/>
      <c r="TOK120" s="364"/>
      <c r="TOL120" s="364"/>
      <c r="TOM120" s="364"/>
      <c r="TON120" s="364"/>
      <c r="TOO120" s="364"/>
      <c r="TOP120" s="364"/>
      <c r="TOQ120" s="364"/>
      <c r="TOR120" s="364"/>
      <c r="TOS120" s="364"/>
      <c r="TOT120" s="364"/>
      <c r="TOU120" s="364"/>
      <c r="TOV120" s="364"/>
      <c r="TOW120" s="364"/>
      <c r="TOX120" s="364"/>
      <c r="TOY120" s="364"/>
      <c r="TOZ120" s="364"/>
      <c r="TPA120" s="364"/>
      <c r="TPB120" s="364"/>
      <c r="TPC120" s="364"/>
      <c r="TPD120" s="364"/>
      <c r="TPE120" s="364"/>
      <c r="TPF120" s="364"/>
      <c r="TPG120" s="364"/>
      <c r="TPH120" s="364"/>
      <c r="TPI120" s="364"/>
      <c r="TPJ120" s="364"/>
      <c r="TPK120" s="364"/>
      <c r="TPL120" s="364"/>
      <c r="TPM120" s="364"/>
      <c r="TPN120" s="364"/>
      <c r="TPO120" s="364"/>
      <c r="TPP120" s="364"/>
      <c r="TPQ120" s="364"/>
      <c r="TPR120" s="364"/>
      <c r="TPS120" s="364"/>
      <c r="TPT120" s="364"/>
      <c r="TPU120" s="364"/>
      <c r="TPV120" s="364"/>
      <c r="TPW120" s="364"/>
      <c r="TPX120" s="364"/>
      <c r="TPY120" s="364"/>
      <c r="TPZ120" s="364"/>
      <c r="TQA120" s="364"/>
      <c r="TQB120" s="364"/>
      <c r="TQC120" s="364"/>
      <c r="TQD120" s="364"/>
      <c r="TQE120" s="364"/>
      <c r="TQF120" s="364"/>
      <c r="TQG120" s="364"/>
      <c r="TQH120" s="364"/>
      <c r="TQI120" s="364"/>
      <c r="TQJ120" s="364"/>
      <c r="TQK120" s="364"/>
      <c r="TQL120" s="364"/>
      <c r="TQM120" s="364"/>
      <c r="TQN120" s="364"/>
      <c r="TQO120" s="364"/>
      <c r="TQP120" s="364"/>
      <c r="TQQ120" s="364"/>
      <c r="TQR120" s="364"/>
      <c r="TQS120" s="364"/>
      <c r="TQT120" s="364"/>
      <c r="TQU120" s="364"/>
      <c r="TQV120" s="364"/>
      <c r="TQW120" s="364"/>
      <c r="TQX120" s="364"/>
      <c r="TQY120" s="364"/>
      <c r="TQZ120" s="364"/>
      <c r="TRA120" s="364"/>
      <c r="TRB120" s="364"/>
      <c r="TRC120" s="364"/>
      <c r="TRD120" s="364"/>
      <c r="TRE120" s="364"/>
      <c r="TRF120" s="364"/>
      <c r="TRG120" s="364"/>
      <c r="TRH120" s="364"/>
      <c r="TRI120" s="364"/>
      <c r="TRJ120" s="364"/>
      <c r="TRK120" s="364"/>
      <c r="TRL120" s="364"/>
      <c r="TRM120" s="364"/>
      <c r="TRN120" s="364"/>
      <c r="TRO120" s="364"/>
      <c r="TRP120" s="364"/>
      <c r="TRQ120" s="364"/>
      <c r="TRR120" s="364"/>
      <c r="TRS120" s="364"/>
      <c r="TRT120" s="364"/>
      <c r="TRU120" s="364"/>
      <c r="TRV120" s="364"/>
      <c r="TRW120" s="364"/>
      <c r="TRX120" s="364"/>
      <c r="TRY120" s="364"/>
      <c r="TRZ120" s="364"/>
      <c r="TSA120" s="364"/>
      <c r="TSB120" s="364"/>
      <c r="TSC120" s="364"/>
      <c r="TSD120" s="364"/>
      <c r="TSE120" s="364"/>
      <c r="TSF120" s="364"/>
      <c r="TSG120" s="364"/>
      <c r="TSH120" s="364"/>
      <c r="TSI120" s="364"/>
      <c r="TSJ120" s="364"/>
      <c r="TSK120" s="364"/>
      <c r="TSL120" s="364"/>
      <c r="TSM120" s="364"/>
      <c r="TSN120" s="364"/>
      <c r="TSO120" s="364"/>
      <c r="TSP120" s="364"/>
      <c r="TSQ120" s="364"/>
      <c r="TSR120" s="364"/>
      <c r="TSS120" s="364"/>
      <c r="TST120" s="364"/>
      <c r="TSU120" s="364"/>
      <c r="TSV120" s="364"/>
      <c r="TSW120" s="364"/>
      <c r="TSX120" s="364"/>
      <c r="TSY120" s="364"/>
      <c r="TSZ120" s="364"/>
      <c r="TTA120" s="364"/>
      <c r="TTB120" s="364"/>
      <c r="TTC120" s="364"/>
      <c r="TTD120" s="364"/>
      <c r="TTE120" s="364"/>
      <c r="TTF120" s="364"/>
      <c r="TTG120" s="364"/>
      <c r="TTH120" s="364"/>
      <c r="TTI120" s="364"/>
      <c r="TTJ120" s="364"/>
      <c r="TTK120" s="364"/>
      <c r="TTL120" s="364"/>
      <c r="TTM120" s="364"/>
      <c r="TTN120" s="364"/>
      <c r="TTO120" s="364"/>
      <c r="TTP120" s="364"/>
      <c r="TTQ120" s="364"/>
      <c r="TTR120" s="364"/>
      <c r="TTS120" s="364"/>
      <c r="TTT120" s="364"/>
      <c r="TTU120" s="364"/>
      <c r="TTV120" s="364"/>
      <c r="TTW120" s="364"/>
      <c r="TTX120" s="364"/>
      <c r="TTY120" s="364"/>
      <c r="TTZ120" s="364"/>
      <c r="TUA120" s="364"/>
      <c r="TUB120" s="364"/>
      <c r="TUC120" s="364"/>
      <c r="TUD120" s="364"/>
      <c r="TUE120" s="364"/>
      <c r="TUF120" s="364"/>
      <c r="TUG120" s="364"/>
      <c r="TUH120" s="364"/>
      <c r="TUI120" s="364"/>
      <c r="TUJ120" s="364"/>
      <c r="TUK120" s="364"/>
      <c r="TUL120" s="364"/>
      <c r="TUM120" s="364"/>
      <c r="TUN120" s="364"/>
      <c r="TUO120" s="364"/>
      <c r="TUP120" s="364"/>
      <c r="TUQ120" s="364"/>
      <c r="TUR120" s="364"/>
      <c r="TUS120" s="364"/>
      <c r="TUT120" s="364"/>
      <c r="TUU120" s="364"/>
      <c r="TUV120" s="364"/>
      <c r="TUW120" s="364"/>
      <c r="TUX120" s="364"/>
      <c r="TUY120" s="364"/>
      <c r="TUZ120" s="364"/>
      <c r="TVA120" s="364"/>
      <c r="TVB120" s="364"/>
      <c r="TVC120" s="364"/>
      <c r="TVD120" s="364"/>
      <c r="TVE120" s="364"/>
      <c r="TVF120" s="364"/>
      <c r="TVG120" s="364"/>
      <c r="TVH120" s="364"/>
      <c r="TVI120" s="364"/>
      <c r="TVJ120" s="364"/>
      <c r="TVK120" s="364"/>
      <c r="TVL120" s="364"/>
      <c r="TVM120" s="364"/>
      <c r="TVN120" s="364"/>
      <c r="TVO120" s="364"/>
      <c r="TVP120" s="364"/>
      <c r="TVQ120" s="364"/>
      <c r="TVR120" s="364"/>
      <c r="TVS120" s="364"/>
      <c r="TVT120" s="364"/>
      <c r="TVU120" s="364"/>
      <c r="TVV120" s="364"/>
      <c r="TVW120" s="364"/>
      <c r="TVX120" s="364"/>
      <c r="TVY120" s="364"/>
      <c r="TVZ120" s="364"/>
      <c r="TWA120" s="364"/>
      <c r="TWB120" s="364"/>
      <c r="TWC120" s="364"/>
      <c r="TWD120" s="364"/>
      <c r="TWE120" s="364"/>
      <c r="TWF120" s="364"/>
      <c r="TWG120" s="364"/>
      <c r="TWH120" s="364"/>
      <c r="TWI120" s="364"/>
      <c r="TWJ120" s="364"/>
      <c r="TWK120" s="364"/>
      <c r="TWL120" s="364"/>
      <c r="TWM120" s="364"/>
      <c r="TWN120" s="364"/>
      <c r="TWO120" s="364"/>
      <c r="TWP120" s="364"/>
      <c r="TWQ120" s="364"/>
      <c r="TWR120" s="364"/>
      <c r="TWS120" s="364"/>
      <c r="TWT120" s="364"/>
      <c r="TWU120" s="364"/>
      <c r="TWV120" s="364"/>
      <c r="TWW120" s="364"/>
      <c r="TWX120" s="364"/>
      <c r="TWY120" s="364"/>
      <c r="TWZ120" s="364"/>
      <c r="TXA120" s="364"/>
      <c r="TXB120" s="364"/>
      <c r="TXC120" s="364"/>
      <c r="TXD120" s="364"/>
      <c r="TXE120" s="364"/>
      <c r="TXF120" s="364"/>
      <c r="TXG120" s="364"/>
      <c r="TXH120" s="364"/>
      <c r="TXI120" s="364"/>
      <c r="TXJ120" s="364"/>
      <c r="TXK120" s="364"/>
      <c r="TXL120" s="364"/>
      <c r="TXM120" s="364"/>
      <c r="TXN120" s="364"/>
      <c r="TXO120" s="364"/>
      <c r="TXP120" s="364"/>
      <c r="TXQ120" s="364"/>
      <c r="TXR120" s="364"/>
      <c r="TXS120" s="364"/>
      <c r="TXT120" s="364"/>
      <c r="TXU120" s="364"/>
      <c r="TXV120" s="364"/>
      <c r="TXW120" s="364"/>
      <c r="TXX120" s="364"/>
      <c r="TXY120" s="364"/>
      <c r="TXZ120" s="364"/>
      <c r="TYA120" s="364"/>
      <c r="TYB120" s="364"/>
      <c r="TYC120" s="364"/>
      <c r="TYD120" s="364"/>
      <c r="TYE120" s="364"/>
      <c r="TYF120" s="364"/>
      <c r="TYG120" s="364"/>
      <c r="TYH120" s="364"/>
      <c r="TYI120" s="364"/>
      <c r="TYJ120" s="364"/>
      <c r="TYK120" s="364"/>
      <c r="TYL120" s="364"/>
      <c r="TYM120" s="364"/>
      <c r="TYN120" s="364"/>
      <c r="TYO120" s="364"/>
      <c r="TYP120" s="364"/>
      <c r="TYQ120" s="364"/>
      <c r="TYR120" s="364"/>
      <c r="TYS120" s="364"/>
      <c r="TYT120" s="364"/>
      <c r="TYU120" s="364"/>
      <c r="TYV120" s="364"/>
      <c r="TYW120" s="364"/>
      <c r="TYX120" s="364"/>
      <c r="TYY120" s="364"/>
      <c r="TYZ120" s="364"/>
      <c r="TZA120" s="364"/>
      <c r="TZB120" s="364"/>
      <c r="TZC120" s="364"/>
      <c r="TZD120" s="364"/>
      <c r="TZE120" s="364"/>
      <c r="TZF120" s="364"/>
      <c r="TZG120" s="364"/>
      <c r="TZH120" s="364"/>
      <c r="TZI120" s="364"/>
      <c r="TZJ120" s="364"/>
      <c r="TZK120" s="364"/>
      <c r="TZL120" s="364"/>
      <c r="TZM120" s="364"/>
      <c r="TZN120" s="364"/>
      <c r="TZO120" s="364"/>
      <c r="TZP120" s="364"/>
      <c r="TZQ120" s="364"/>
      <c r="TZR120" s="364"/>
      <c r="TZS120" s="364"/>
      <c r="TZT120" s="364"/>
      <c r="TZU120" s="364"/>
      <c r="TZV120" s="364"/>
      <c r="TZW120" s="364"/>
      <c r="TZX120" s="364"/>
      <c r="TZY120" s="364"/>
      <c r="TZZ120" s="364"/>
      <c r="UAA120" s="364"/>
      <c r="UAB120" s="364"/>
      <c r="UAC120" s="364"/>
      <c r="UAD120" s="364"/>
      <c r="UAE120" s="364"/>
      <c r="UAF120" s="364"/>
      <c r="UAG120" s="364"/>
      <c r="UAH120" s="364"/>
      <c r="UAI120" s="364"/>
      <c r="UAJ120" s="364"/>
      <c r="UAK120" s="364"/>
      <c r="UAL120" s="364"/>
      <c r="UAM120" s="364"/>
      <c r="UAN120" s="364"/>
      <c r="UAO120" s="364"/>
      <c r="UAP120" s="364"/>
      <c r="UAQ120" s="364"/>
      <c r="UAR120" s="364"/>
      <c r="UAS120" s="364"/>
      <c r="UAT120" s="364"/>
      <c r="UAU120" s="364"/>
      <c r="UAV120" s="364"/>
      <c r="UAW120" s="364"/>
      <c r="UAX120" s="364"/>
      <c r="UAY120" s="364"/>
      <c r="UAZ120" s="364"/>
      <c r="UBA120" s="364"/>
      <c r="UBB120" s="364"/>
      <c r="UBC120" s="364"/>
      <c r="UBD120" s="364"/>
      <c r="UBE120" s="364"/>
      <c r="UBF120" s="364"/>
      <c r="UBG120" s="364"/>
      <c r="UBH120" s="364"/>
      <c r="UBI120" s="364"/>
      <c r="UBJ120" s="364"/>
      <c r="UBK120" s="364"/>
      <c r="UBL120" s="364"/>
      <c r="UBM120" s="364"/>
      <c r="UBN120" s="364"/>
      <c r="UBO120" s="364"/>
      <c r="UBP120" s="364"/>
      <c r="UBQ120" s="364"/>
      <c r="UBR120" s="364"/>
      <c r="UBS120" s="364"/>
      <c r="UBT120" s="364"/>
      <c r="UBU120" s="364"/>
      <c r="UBV120" s="364"/>
      <c r="UBW120" s="364"/>
      <c r="UBX120" s="364"/>
      <c r="UBY120" s="364"/>
      <c r="UBZ120" s="364"/>
      <c r="UCA120" s="364"/>
      <c r="UCB120" s="364"/>
      <c r="UCC120" s="364"/>
      <c r="UCD120" s="364"/>
      <c r="UCE120" s="364"/>
      <c r="UCF120" s="364"/>
      <c r="UCG120" s="364"/>
      <c r="UCH120" s="364"/>
      <c r="UCI120" s="364"/>
      <c r="UCJ120" s="364"/>
      <c r="UCK120" s="364"/>
      <c r="UCL120" s="364"/>
      <c r="UCM120" s="364"/>
      <c r="UCN120" s="364"/>
      <c r="UCO120" s="364"/>
      <c r="UCP120" s="364"/>
      <c r="UCQ120" s="364"/>
      <c r="UCR120" s="364"/>
      <c r="UCS120" s="364"/>
      <c r="UCT120" s="364"/>
      <c r="UCU120" s="364"/>
      <c r="UCV120" s="364"/>
      <c r="UCW120" s="364"/>
      <c r="UCX120" s="364"/>
      <c r="UCY120" s="364"/>
      <c r="UCZ120" s="364"/>
      <c r="UDA120" s="364"/>
      <c r="UDB120" s="364"/>
      <c r="UDC120" s="364"/>
      <c r="UDD120" s="364"/>
      <c r="UDE120" s="364"/>
      <c r="UDF120" s="364"/>
      <c r="UDG120" s="364"/>
      <c r="UDH120" s="364"/>
      <c r="UDI120" s="364"/>
      <c r="UDJ120" s="364"/>
      <c r="UDK120" s="364"/>
      <c r="UDL120" s="364"/>
      <c r="UDM120" s="364"/>
      <c r="UDN120" s="364"/>
      <c r="UDO120" s="364"/>
      <c r="UDP120" s="364"/>
      <c r="UDQ120" s="364"/>
      <c r="UDR120" s="364"/>
      <c r="UDS120" s="364"/>
      <c r="UDT120" s="364"/>
      <c r="UDU120" s="364"/>
      <c r="UDV120" s="364"/>
      <c r="UDW120" s="364"/>
      <c r="UDX120" s="364"/>
      <c r="UDY120" s="364"/>
      <c r="UDZ120" s="364"/>
      <c r="UEA120" s="364"/>
      <c r="UEB120" s="364"/>
      <c r="UEC120" s="364"/>
      <c r="UED120" s="364"/>
      <c r="UEE120" s="364"/>
      <c r="UEF120" s="364"/>
      <c r="UEG120" s="364"/>
      <c r="UEH120" s="364"/>
      <c r="UEI120" s="364"/>
      <c r="UEJ120" s="364"/>
      <c r="UEK120" s="364"/>
      <c r="UEL120" s="364"/>
      <c r="UEM120" s="364"/>
      <c r="UEN120" s="364"/>
      <c r="UEO120" s="364"/>
      <c r="UEP120" s="364"/>
      <c r="UEQ120" s="364"/>
      <c r="UER120" s="364"/>
      <c r="UES120" s="364"/>
      <c r="UET120" s="364"/>
      <c r="UEU120" s="364"/>
      <c r="UEV120" s="364"/>
      <c r="UEW120" s="364"/>
      <c r="UEX120" s="364"/>
      <c r="UEY120" s="364"/>
      <c r="UEZ120" s="364"/>
      <c r="UFA120" s="364"/>
      <c r="UFB120" s="364"/>
      <c r="UFC120" s="364"/>
      <c r="UFD120" s="364"/>
      <c r="UFE120" s="364"/>
      <c r="UFF120" s="364"/>
      <c r="UFG120" s="364"/>
      <c r="UFH120" s="364"/>
      <c r="UFI120" s="364"/>
      <c r="UFJ120" s="364"/>
      <c r="UFK120" s="364"/>
      <c r="UFL120" s="364"/>
      <c r="UFM120" s="364"/>
      <c r="UFN120" s="364"/>
      <c r="UFO120" s="364"/>
      <c r="UFP120" s="364"/>
      <c r="UFQ120" s="364"/>
      <c r="UFR120" s="364"/>
      <c r="UFS120" s="364"/>
      <c r="UFT120" s="364"/>
      <c r="UFU120" s="364"/>
      <c r="UFV120" s="364"/>
      <c r="UFW120" s="364"/>
      <c r="UFX120" s="364"/>
      <c r="UFY120" s="364"/>
      <c r="UFZ120" s="364"/>
      <c r="UGA120" s="364"/>
      <c r="UGB120" s="364"/>
      <c r="UGC120" s="364"/>
      <c r="UGD120" s="364"/>
      <c r="UGE120" s="364"/>
      <c r="UGF120" s="364"/>
      <c r="UGG120" s="364"/>
      <c r="UGH120" s="364"/>
      <c r="UGI120" s="364"/>
      <c r="UGJ120" s="364"/>
      <c r="UGK120" s="364"/>
      <c r="UGL120" s="364"/>
      <c r="UGM120" s="364"/>
      <c r="UGN120" s="364"/>
      <c r="UGO120" s="364"/>
      <c r="UGP120" s="364"/>
      <c r="UGQ120" s="364"/>
      <c r="UGR120" s="364"/>
      <c r="UGS120" s="364"/>
      <c r="UGT120" s="364"/>
      <c r="UGU120" s="364"/>
      <c r="UGV120" s="364"/>
      <c r="UGW120" s="364"/>
      <c r="UGX120" s="364"/>
      <c r="UGY120" s="364"/>
      <c r="UGZ120" s="364"/>
      <c r="UHA120" s="364"/>
      <c r="UHB120" s="364"/>
      <c r="UHC120" s="364"/>
      <c r="UHD120" s="364"/>
      <c r="UHE120" s="364"/>
      <c r="UHF120" s="364"/>
      <c r="UHG120" s="364"/>
      <c r="UHH120" s="364"/>
      <c r="UHI120" s="364"/>
      <c r="UHJ120" s="364"/>
      <c r="UHK120" s="364"/>
      <c r="UHL120" s="364"/>
      <c r="UHM120" s="364"/>
      <c r="UHN120" s="364"/>
      <c r="UHO120" s="364"/>
      <c r="UHP120" s="364"/>
      <c r="UHQ120" s="364"/>
      <c r="UHR120" s="364"/>
      <c r="UHS120" s="364"/>
      <c r="UHT120" s="364"/>
      <c r="UHU120" s="364"/>
      <c r="UHV120" s="364"/>
      <c r="UHW120" s="364"/>
      <c r="UHX120" s="364"/>
      <c r="UHY120" s="364"/>
      <c r="UHZ120" s="364"/>
      <c r="UIA120" s="364"/>
      <c r="UIB120" s="364"/>
      <c r="UIC120" s="364"/>
      <c r="UID120" s="364"/>
      <c r="UIE120" s="364"/>
      <c r="UIF120" s="364"/>
      <c r="UIG120" s="364"/>
      <c r="UIH120" s="364"/>
      <c r="UII120" s="364"/>
      <c r="UIJ120" s="364"/>
      <c r="UIK120" s="364"/>
      <c r="UIL120" s="364"/>
      <c r="UIM120" s="364"/>
      <c r="UIN120" s="364"/>
      <c r="UIO120" s="364"/>
      <c r="UIP120" s="364"/>
      <c r="UIQ120" s="364"/>
      <c r="UIR120" s="364"/>
      <c r="UIS120" s="364"/>
      <c r="UIT120" s="364"/>
      <c r="UIU120" s="364"/>
      <c r="UIV120" s="364"/>
      <c r="UIW120" s="364"/>
      <c r="UIX120" s="364"/>
      <c r="UIY120" s="364"/>
      <c r="UIZ120" s="364"/>
      <c r="UJA120" s="364"/>
      <c r="UJB120" s="364"/>
      <c r="UJC120" s="364"/>
      <c r="UJD120" s="364"/>
      <c r="UJE120" s="364"/>
      <c r="UJF120" s="364"/>
      <c r="UJG120" s="364"/>
      <c r="UJH120" s="364"/>
      <c r="UJI120" s="364"/>
      <c r="UJJ120" s="364"/>
      <c r="UJK120" s="364"/>
      <c r="UJL120" s="364"/>
      <c r="UJM120" s="364"/>
      <c r="UJN120" s="364"/>
      <c r="UJO120" s="364"/>
      <c r="UJP120" s="364"/>
      <c r="UJQ120" s="364"/>
      <c r="UJR120" s="364"/>
      <c r="UJS120" s="364"/>
      <c r="UJT120" s="364"/>
      <c r="UJU120" s="364"/>
      <c r="UJV120" s="364"/>
      <c r="UJW120" s="364"/>
      <c r="UJX120" s="364"/>
      <c r="UJY120" s="364"/>
      <c r="UJZ120" s="364"/>
      <c r="UKA120" s="364"/>
      <c r="UKB120" s="364"/>
      <c r="UKC120" s="364"/>
      <c r="UKD120" s="364"/>
      <c r="UKE120" s="364"/>
      <c r="UKF120" s="364"/>
      <c r="UKG120" s="364"/>
      <c r="UKH120" s="364"/>
      <c r="UKI120" s="364"/>
      <c r="UKJ120" s="364"/>
      <c r="UKK120" s="364"/>
      <c r="UKL120" s="364"/>
      <c r="UKM120" s="364"/>
      <c r="UKN120" s="364"/>
      <c r="UKO120" s="364"/>
      <c r="UKP120" s="364"/>
      <c r="UKQ120" s="364"/>
      <c r="UKR120" s="364"/>
      <c r="UKS120" s="364"/>
      <c r="UKT120" s="364"/>
      <c r="UKU120" s="364"/>
      <c r="UKV120" s="364"/>
      <c r="UKW120" s="364"/>
      <c r="UKX120" s="364"/>
      <c r="UKY120" s="364"/>
      <c r="UKZ120" s="364"/>
      <c r="ULA120" s="364"/>
      <c r="ULB120" s="364"/>
      <c r="ULC120" s="364"/>
      <c r="ULD120" s="364"/>
      <c r="ULE120" s="364"/>
      <c r="ULF120" s="364"/>
      <c r="ULG120" s="364"/>
      <c r="ULH120" s="364"/>
      <c r="ULI120" s="364"/>
      <c r="ULJ120" s="364"/>
      <c r="ULK120" s="364"/>
      <c r="ULL120" s="364"/>
      <c r="ULM120" s="364"/>
      <c r="ULN120" s="364"/>
      <c r="ULO120" s="364"/>
      <c r="ULP120" s="364"/>
      <c r="ULQ120" s="364"/>
      <c r="ULR120" s="364"/>
      <c r="ULS120" s="364"/>
      <c r="ULT120" s="364"/>
      <c r="ULU120" s="364"/>
      <c r="ULV120" s="364"/>
      <c r="ULW120" s="364"/>
      <c r="ULX120" s="364"/>
      <c r="ULY120" s="364"/>
      <c r="ULZ120" s="364"/>
      <c r="UMA120" s="364"/>
      <c r="UMB120" s="364"/>
      <c r="UMC120" s="364"/>
      <c r="UMD120" s="364"/>
      <c r="UME120" s="364"/>
      <c r="UMF120" s="364"/>
      <c r="UMG120" s="364"/>
      <c r="UMH120" s="364"/>
      <c r="UMI120" s="364"/>
      <c r="UMJ120" s="364"/>
      <c r="UMK120" s="364"/>
      <c r="UML120" s="364"/>
      <c r="UMM120" s="364"/>
      <c r="UMN120" s="364"/>
      <c r="UMO120" s="364"/>
      <c r="UMP120" s="364"/>
      <c r="UMQ120" s="364"/>
      <c r="UMR120" s="364"/>
      <c r="UMS120" s="364"/>
      <c r="UMT120" s="364"/>
      <c r="UMU120" s="364"/>
      <c r="UMV120" s="364"/>
      <c r="UMW120" s="364"/>
      <c r="UMX120" s="364"/>
      <c r="UMY120" s="364"/>
      <c r="UMZ120" s="364"/>
      <c r="UNA120" s="364"/>
      <c r="UNB120" s="364"/>
      <c r="UNC120" s="364"/>
      <c r="UND120" s="364"/>
      <c r="UNE120" s="364"/>
      <c r="UNF120" s="364"/>
      <c r="UNG120" s="364"/>
      <c r="UNH120" s="364"/>
      <c r="UNI120" s="364"/>
      <c r="UNJ120" s="364"/>
      <c r="UNK120" s="364"/>
      <c r="UNL120" s="364"/>
      <c r="UNM120" s="364"/>
      <c r="UNN120" s="364"/>
      <c r="UNO120" s="364"/>
      <c r="UNP120" s="364"/>
      <c r="UNQ120" s="364"/>
      <c r="UNR120" s="364"/>
      <c r="UNS120" s="364"/>
      <c r="UNT120" s="364"/>
      <c r="UNU120" s="364"/>
      <c r="UNV120" s="364"/>
      <c r="UNW120" s="364"/>
      <c r="UNX120" s="364"/>
      <c r="UNY120" s="364"/>
      <c r="UNZ120" s="364"/>
      <c r="UOA120" s="364"/>
      <c r="UOB120" s="364"/>
      <c r="UOC120" s="364"/>
      <c r="UOD120" s="364"/>
      <c r="UOE120" s="364"/>
      <c r="UOF120" s="364"/>
      <c r="UOG120" s="364"/>
      <c r="UOH120" s="364"/>
      <c r="UOI120" s="364"/>
      <c r="UOJ120" s="364"/>
      <c r="UOK120" s="364"/>
      <c r="UOL120" s="364"/>
      <c r="UOM120" s="364"/>
      <c r="UON120" s="364"/>
      <c r="UOO120" s="364"/>
      <c r="UOP120" s="364"/>
      <c r="UOQ120" s="364"/>
      <c r="UOR120" s="364"/>
      <c r="UOS120" s="364"/>
      <c r="UOT120" s="364"/>
      <c r="UOU120" s="364"/>
      <c r="UOV120" s="364"/>
      <c r="UOW120" s="364"/>
      <c r="UOX120" s="364"/>
      <c r="UOY120" s="364"/>
      <c r="UOZ120" s="364"/>
      <c r="UPA120" s="364"/>
      <c r="UPB120" s="364"/>
      <c r="UPC120" s="364"/>
      <c r="UPD120" s="364"/>
      <c r="UPE120" s="364"/>
      <c r="UPF120" s="364"/>
      <c r="UPG120" s="364"/>
      <c r="UPH120" s="364"/>
      <c r="UPI120" s="364"/>
      <c r="UPJ120" s="364"/>
      <c r="UPK120" s="364"/>
      <c r="UPL120" s="364"/>
      <c r="UPM120" s="364"/>
      <c r="UPN120" s="364"/>
      <c r="UPO120" s="364"/>
      <c r="UPP120" s="364"/>
      <c r="UPQ120" s="364"/>
      <c r="UPR120" s="364"/>
      <c r="UPS120" s="364"/>
      <c r="UPT120" s="364"/>
      <c r="UPU120" s="364"/>
      <c r="UPV120" s="364"/>
      <c r="UPW120" s="364"/>
      <c r="UPX120" s="364"/>
      <c r="UPY120" s="364"/>
      <c r="UPZ120" s="364"/>
      <c r="UQA120" s="364"/>
      <c r="UQB120" s="364"/>
      <c r="UQC120" s="364"/>
      <c r="UQD120" s="364"/>
      <c r="UQE120" s="364"/>
      <c r="UQF120" s="364"/>
      <c r="UQG120" s="364"/>
      <c r="UQH120" s="364"/>
      <c r="UQI120" s="364"/>
      <c r="UQJ120" s="364"/>
      <c r="UQK120" s="364"/>
      <c r="UQL120" s="364"/>
      <c r="UQM120" s="364"/>
      <c r="UQN120" s="364"/>
      <c r="UQO120" s="364"/>
      <c r="UQP120" s="364"/>
      <c r="UQQ120" s="364"/>
      <c r="UQR120" s="364"/>
      <c r="UQS120" s="364"/>
      <c r="UQT120" s="364"/>
      <c r="UQU120" s="364"/>
      <c r="UQV120" s="364"/>
      <c r="UQW120" s="364"/>
      <c r="UQX120" s="364"/>
      <c r="UQY120" s="364"/>
      <c r="UQZ120" s="364"/>
      <c r="URA120" s="364"/>
      <c r="URB120" s="364"/>
      <c r="URC120" s="364"/>
      <c r="URD120" s="364"/>
      <c r="URE120" s="364"/>
      <c r="URF120" s="364"/>
      <c r="URG120" s="364"/>
      <c r="URH120" s="364"/>
      <c r="URI120" s="364"/>
      <c r="URJ120" s="364"/>
      <c r="URK120" s="364"/>
      <c r="URL120" s="364"/>
      <c r="URM120" s="364"/>
      <c r="URN120" s="364"/>
      <c r="URO120" s="364"/>
      <c r="URP120" s="364"/>
      <c r="URQ120" s="364"/>
      <c r="URR120" s="364"/>
      <c r="URS120" s="364"/>
      <c r="URT120" s="364"/>
      <c r="URU120" s="364"/>
      <c r="URV120" s="364"/>
      <c r="URW120" s="364"/>
      <c r="URX120" s="364"/>
      <c r="URY120" s="364"/>
      <c r="URZ120" s="364"/>
      <c r="USA120" s="364"/>
      <c r="USB120" s="364"/>
      <c r="USC120" s="364"/>
      <c r="USD120" s="364"/>
      <c r="USE120" s="364"/>
      <c r="USF120" s="364"/>
      <c r="USG120" s="364"/>
      <c r="USH120" s="364"/>
      <c r="USI120" s="364"/>
      <c r="USJ120" s="364"/>
      <c r="USK120" s="364"/>
      <c r="USL120" s="364"/>
      <c r="USM120" s="364"/>
      <c r="USN120" s="364"/>
      <c r="USO120" s="364"/>
      <c r="USP120" s="364"/>
      <c r="USQ120" s="364"/>
      <c r="USR120" s="364"/>
      <c r="USS120" s="364"/>
      <c r="UST120" s="364"/>
      <c r="USU120" s="364"/>
      <c r="USV120" s="364"/>
      <c r="USW120" s="364"/>
      <c r="USX120" s="364"/>
      <c r="USY120" s="364"/>
      <c r="USZ120" s="364"/>
      <c r="UTA120" s="364"/>
      <c r="UTB120" s="364"/>
      <c r="UTC120" s="364"/>
      <c r="UTD120" s="364"/>
      <c r="UTE120" s="364"/>
      <c r="UTF120" s="364"/>
      <c r="UTG120" s="364"/>
      <c r="UTH120" s="364"/>
      <c r="UTI120" s="364"/>
      <c r="UTJ120" s="364"/>
      <c r="UTK120" s="364"/>
      <c r="UTL120" s="364"/>
      <c r="UTM120" s="364"/>
      <c r="UTN120" s="364"/>
      <c r="UTO120" s="364"/>
      <c r="UTP120" s="364"/>
      <c r="UTQ120" s="364"/>
      <c r="UTR120" s="364"/>
      <c r="UTS120" s="364"/>
      <c r="UTT120" s="364"/>
      <c r="UTU120" s="364"/>
      <c r="UTV120" s="364"/>
      <c r="UTW120" s="364"/>
      <c r="UTX120" s="364"/>
      <c r="UTY120" s="364"/>
      <c r="UTZ120" s="364"/>
      <c r="UUA120" s="364"/>
      <c r="UUB120" s="364"/>
      <c r="UUC120" s="364"/>
      <c r="UUD120" s="364"/>
      <c r="UUE120" s="364"/>
      <c r="UUF120" s="364"/>
      <c r="UUG120" s="364"/>
      <c r="UUH120" s="364"/>
      <c r="UUI120" s="364"/>
      <c r="UUJ120" s="364"/>
      <c r="UUK120" s="364"/>
      <c r="UUL120" s="364"/>
      <c r="UUM120" s="364"/>
      <c r="UUN120" s="364"/>
      <c r="UUO120" s="364"/>
      <c r="UUP120" s="364"/>
      <c r="UUQ120" s="364"/>
      <c r="UUR120" s="364"/>
      <c r="UUS120" s="364"/>
      <c r="UUT120" s="364"/>
      <c r="UUU120" s="364"/>
      <c r="UUV120" s="364"/>
      <c r="UUW120" s="364"/>
      <c r="UUX120" s="364"/>
      <c r="UUY120" s="364"/>
      <c r="UUZ120" s="364"/>
      <c r="UVA120" s="364"/>
      <c r="UVB120" s="364"/>
      <c r="UVC120" s="364"/>
      <c r="UVD120" s="364"/>
      <c r="UVE120" s="364"/>
      <c r="UVF120" s="364"/>
      <c r="UVG120" s="364"/>
      <c r="UVH120" s="364"/>
      <c r="UVI120" s="364"/>
      <c r="UVJ120" s="364"/>
      <c r="UVK120" s="364"/>
      <c r="UVL120" s="364"/>
      <c r="UVM120" s="364"/>
      <c r="UVN120" s="364"/>
      <c r="UVO120" s="364"/>
      <c r="UVP120" s="364"/>
      <c r="UVQ120" s="364"/>
      <c r="UVR120" s="364"/>
      <c r="UVS120" s="364"/>
      <c r="UVT120" s="364"/>
      <c r="UVU120" s="364"/>
      <c r="UVV120" s="364"/>
      <c r="UVW120" s="364"/>
      <c r="UVX120" s="364"/>
      <c r="UVY120" s="364"/>
      <c r="UVZ120" s="364"/>
      <c r="UWA120" s="364"/>
      <c r="UWB120" s="364"/>
      <c r="UWC120" s="364"/>
      <c r="UWD120" s="364"/>
      <c r="UWE120" s="364"/>
      <c r="UWF120" s="364"/>
      <c r="UWG120" s="364"/>
      <c r="UWH120" s="364"/>
      <c r="UWI120" s="364"/>
      <c r="UWJ120" s="364"/>
      <c r="UWK120" s="364"/>
      <c r="UWL120" s="364"/>
      <c r="UWM120" s="364"/>
      <c r="UWN120" s="364"/>
      <c r="UWO120" s="364"/>
      <c r="UWP120" s="364"/>
      <c r="UWQ120" s="364"/>
      <c r="UWR120" s="364"/>
      <c r="UWS120" s="364"/>
      <c r="UWT120" s="364"/>
      <c r="UWU120" s="364"/>
      <c r="UWV120" s="364"/>
      <c r="UWW120" s="364"/>
      <c r="UWX120" s="364"/>
      <c r="UWY120" s="364"/>
      <c r="UWZ120" s="364"/>
      <c r="UXA120" s="364"/>
      <c r="UXB120" s="364"/>
      <c r="UXC120" s="364"/>
      <c r="UXD120" s="364"/>
      <c r="UXE120" s="364"/>
      <c r="UXF120" s="364"/>
      <c r="UXG120" s="364"/>
      <c r="UXH120" s="364"/>
      <c r="UXI120" s="364"/>
      <c r="UXJ120" s="364"/>
      <c r="UXK120" s="364"/>
      <c r="UXL120" s="364"/>
      <c r="UXM120" s="364"/>
      <c r="UXN120" s="364"/>
      <c r="UXO120" s="364"/>
      <c r="UXP120" s="364"/>
      <c r="UXQ120" s="364"/>
      <c r="UXR120" s="364"/>
      <c r="UXS120" s="364"/>
      <c r="UXT120" s="364"/>
      <c r="UXU120" s="364"/>
      <c r="UXV120" s="364"/>
      <c r="UXW120" s="364"/>
      <c r="UXX120" s="364"/>
      <c r="UXY120" s="364"/>
      <c r="UXZ120" s="364"/>
      <c r="UYA120" s="364"/>
      <c r="UYB120" s="364"/>
      <c r="UYC120" s="364"/>
      <c r="UYD120" s="364"/>
      <c r="UYE120" s="364"/>
      <c r="UYF120" s="364"/>
      <c r="UYG120" s="364"/>
      <c r="UYH120" s="364"/>
      <c r="UYI120" s="364"/>
      <c r="UYJ120" s="364"/>
      <c r="UYK120" s="364"/>
      <c r="UYL120" s="364"/>
      <c r="UYM120" s="364"/>
      <c r="UYN120" s="364"/>
      <c r="UYO120" s="364"/>
      <c r="UYP120" s="364"/>
      <c r="UYQ120" s="364"/>
      <c r="UYR120" s="364"/>
      <c r="UYS120" s="364"/>
      <c r="UYT120" s="364"/>
      <c r="UYU120" s="364"/>
      <c r="UYV120" s="364"/>
      <c r="UYW120" s="364"/>
      <c r="UYX120" s="364"/>
      <c r="UYY120" s="364"/>
      <c r="UYZ120" s="364"/>
      <c r="UZA120" s="364"/>
      <c r="UZB120" s="364"/>
      <c r="UZC120" s="364"/>
      <c r="UZD120" s="364"/>
      <c r="UZE120" s="364"/>
      <c r="UZF120" s="364"/>
      <c r="UZG120" s="364"/>
      <c r="UZH120" s="364"/>
      <c r="UZI120" s="364"/>
      <c r="UZJ120" s="364"/>
      <c r="UZK120" s="364"/>
      <c r="UZL120" s="364"/>
      <c r="UZM120" s="364"/>
      <c r="UZN120" s="364"/>
      <c r="UZO120" s="364"/>
      <c r="UZP120" s="364"/>
      <c r="UZQ120" s="364"/>
      <c r="UZR120" s="364"/>
      <c r="UZS120" s="364"/>
      <c r="UZT120" s="364"/>
      <c r="UZU120" s="364"/>
      <c r="UZV120" s="364"/>
      <c r="UZW120" s="364"/>
      <c r="UZX120" s="364"/>
      <c r="UZY120" s="364"/>
      <c r="UZZ120" s="364"/>
      <c r="VAA120" s="364"/>
      <c r="VAB120" s="364"/>
      <c r="VAC120" s="364"/>
      <c r="VAD120" s="364"/>
      <c r="VAE120" s="364"/>
      <c r="VAF120" s="364"/>
      <c r="VAG120" s="364"/>
      <c r="VAH120" s="364"/>
      <c r="VAI120" s="364"/>
      <c r="VAJ120" s="364"/>
      <c r="VAK120" s="364"/>
      <c r="VAL120" s="364"/>
      <c r="VAM120" s="364"/>
      <c r="VAN120" s="364"/>
      <c r="VAO120" s="364"/>
      <c r="VAP120" s="364"/>
      <c r="VAQ120" s="364"/>
      <c r="VAR120" s="364"/>
      <c r="VAS120" s="364"/>
      <c r="VAT120" s="364"/>
      <c r="VAU120" s="364"/>
      <c r="VAV120" s="364"/>
      <c r="VAW120" s="364"/>
      <c r="VAX120" s="364"/>
      <c r="VAY120" s="364"/>
      <c r="VAZ120" s="364"/>
      <c r="VBA120" s="364"/>
      <c r="VBB120" s="364"/>
      <c r="VBC120" s="364"/>
      <c r="VBD120" s="364"/>
      <c r="VBE120" s="364"/>
      <c r="VBF120" s="364"/>
      <c r="VBG120" s="364"/>
      <c r="VBH120" s="364"/>
      <c r="VBI120" s="364"/>
      <c r="VBJ120" s="364"/>
      <c r="VBK120" s="364"/>
      <c r="VBL120" s="364"/>
      <c r="VBM120" s="364"/>
      <c r="VBN120" s="364"/>
      <c r="VBO120" s="364"/>
      <c r="VBP120" s="364"/>
      <c r="VBQ120" s="364"/>
      <c r="VBR120" s="364"/>
      <c r="VBS120" s="364"/>
      <c r="VBT120" s="364"/>
      <c r="VBU120" s="364"/>
      <c r="VBV120" s="364"/>
      <c r="VBW120" s="364"/>
      <c r="VBX120" s="364"/>
      <c r="VBY120" s="364"/>
      <c r="VBZ120" s="364"/>
      <c r="VCA120" s="364"/>
      <c r="VCB120" s="364"/>
      <c r="VCC120" s="364"/>
      <c r="VCD120" s="364"/>
      <c r="VCE120" s="364"/>
      <c r="VCF120" s="364"/>
      <c r="VCG120" s="364"/>
      <c r="VCH120" s="364"/>
      <c r="VCI120" s="364"/>
      <c r="VCJ120" s="364"/>
      <c r="VCK120" s="364"/>
      <c r="VCL120" s="364"/>
      <c r="VCM120" s="364"/>
      <c r="VCN120" s="364"/>
      <c r="VCO120" s="364"/>
      <c r="VCP120" s="364"/>
      <c r="VCQ120" s="364"/>
      <c r="VCR120" s="364"/>
      <c r="VCS120" s="364"/>
      <c r="VCT120" s="364"/>
      <c r="VCU120" s="364"/>
      <c r="VCV120" s="364"/>
      <c r="VCW120" s="364"/>
      <c r="VCX120" s="364"/>
      <c r="VCY120" s="364"/>
      <c r="VCZ120" s="364"/>
      <c r="VDA120" s="364"/>
      <c r="VDB120" s="364"/>
      <c r="VDC120" s="364"/>
      <c r="VDD120" s="364"/>
      <c r="VDE120" s="364"/>
      <c r="VDF120" s="364"/>
      <c r="VDG120" s="364"/>
      <c r="VDH120" s="364"/>
      <c r="VDI120" s="364"/>
      <c r="VDJ120" s="364"/>
      <c r="VDK120" s="364"/>
      <c r="VDL120" s="364"/>
      <c r="VDM120" s="364"/>
      <c r="VDN120" s="364"/>
      <c r="VDO120" s="364"/>
      <c r="VDP120" s="364"/>
      <c r="VDQ120" s="364"/>
      <c r="VDR120" s="364"/>
      <c r="VDS120" s="364"/>
      <c r="VDT120" s="364"/>
      <c r="VDU120" s="364"/>
      <c r="VDV120" s="364"/>
      <c r="VDW120" s="364"/>
      <c r="VDX120" s="364"/>
      <c r="VDY120" s="364"/>
      <c r="VDZ120" s="364"/>
      <c r="VEA120" s="364"/>
      <c r="VEB120" s="364"/>
      <c r="VEC120" s="364"/>
      <c r="VED120" s="364"/>
      <c r="VEE120" s="364"/>
      <c r="VEF120" s="364"/>
      <c r="VEG120" s="364"/>
      <c r="VEH120" s="364"/>
      <c r="VEI120" s="364"/>
      <c r="VEJ120" s="364"/>
      <c r="VEK120" s="364"/>
      <c r="VEL120" s="364"/>
      <c r="VEM120" s="364"/>
      <c r="VEN120" s="364"/>
      <c r="VEO120" s="364"/>
      <c r="VEP120" s="364"/>
      <c r="VEQ120" s="364"/>
      <c r="VER120" s="364"/>
      <c r="VES120" s="364"/>
      <c r="VET120" s="364"/>
      <c r="VEU120" s="364"/>
      <c r="VEV120" s="364"/>
      <c r="VEW120" s="364"/>
      <c r="VEX120" s="364"/>
      <c r="VEY120" s="364"/>
      <c r="VEZ120" s="364"/>
      <c r="VFA120" s="364"/>
      <c r="VFB120" s="364"/>
      <c r="VFC120" s="364"/>
      <c r="VFD120" s="364"/>
      <c r="VFE120" s="364"/>
      <c r="VFF120" s="364"/>
      <c r="VFG120" s="364"/>
      <c r="VFH120" s="364"/>
      <c r="VFI120" s="364"/>
      <c r="VFJ120" s="364"/>
      <c r="VFK120" s="364"/>
      <c r="VFL120" s="364"/>
      <c r="VFM120" s="364"/>
      <c r="VFN120" s="364"/>
      <c r="VFO120" s="364"/>
      <c r="VFP120" s="364"/>
      <c r="VFQ120" s="364"/>
      <c r="VFR120" s="364"/>
      <c r="VFS120" s="364"/>
      <c r="VFT120" s="364"/>
      <c r="VFU120" s="364"/>
      <c r="VFV120" s="364"/>
      <c r="VFW120" s="364"/>
      <c r="VFX120" s="364"/>
      <c r="VFY120" s="364"/>
      <c r="VFZ120" s="364"/>
      <c r="VGA120" s="364"/>
      <c r="VGB120" s="364"/>
      <c r="VGC120" s="364"/>
      <c r="VGD120" s="364"/>
      <c r="VGE120" s="364"/>
      <c r="VGF120" s="364"/>
      <c r="VGG120" s="364"/>
      <c r="VGH120" s="364"/>
      <c r="VGI120" s="364"/>
      <c r="VGJ120" s="364"/>
      <c r="VGK120" s="364"/>
      <c r="VGL120" s="364"/>
      <c r="VGM120" s="364"/>
      <c r="VGN120" s="364"/>
      <c r="VGO120" s="364"/>
      <c r="VGP120" s="364"/>
      <c r="VGQ120" s="364"/>
      <c r="VGR120" s="364"/>
      <c r="VGS120" s="364"/>
      <c r="VGT120" s="364"/>
      <c r="VGU120" s="364"/>
      <c r="VGV120" s="364"/>
      <c r="VGW120" s="364"/>
      <c r="VGX120" s="364"/>
      <c r="VGY120" s="364"/>
      <c r="VGZ120" s="364"/>
      <c r="VHA120" s="364"/>
      <c r="VHB120" s="364"/>
      <c r="VHC120" s="364"/>
      <c r="VHD120" s="364"/>
      <c r="VHE120" s="364"/>
      <c r="VHF120" s="364"/>
      <c r="VHG120" s="364"/>
      <c r="VHH120" s="364"/>
      <c r="VHI120" s="364"/>
      <c r="VHJ120" s="364"/>
      <c r="VHK120" s="364"/>
      <c r="VHL120" s="364"/>
      <c r="VHM120" s="364"/>
      <c r="VHN120" s="364"/>
      <c r="VHO120" s="364"/>
      <c r="VHP120" s="364"/>
      <c r="VHQ120" s="364"/>
      <c r="VHR120" s="364"/>
      <c r="VHS120" s="364"/>
      <c r="VHT120" s="364"/>
      <c r="VHU120" s="364"/>
      <c r="VHV120" s="364"/>
      <c r="VHW120" s="364"/>
      <c r="VHX120" s="364"/>
      <c r="VHY120" s="364"/>
      <c r="VHZ120" s="364"/>
      <c r="VIA120" s="364"/>
      <c r="VIB120" s="364"/>
      <c r="VIC120" s="364"/>
      <c r="VID120" s="364"/>
      <c r="VIE120" s="364"/>
      <c r="VIF120" s="364"/>
      <c r="VIG120" s="364"/>
      <c r="VIH120" s="364"/>
      <c r="VII120" s="364"/>
      <c r="VIJ120" s="364"/>
      <c r="VIK120" s="364"/>
      <c r="VIL120" s="364"/>
      <c r="VIM120" s="364"/>
      <c r="VIN120" s="364"/>
      <c r="VIO120" s="364"/>
      <c r="VIP120" s="364"/>
      <c r="VIQ120" s="364"/>
      <c r="VIR120" s="364"/>
      <c r="VIS120" s="364"/>
      <c r="VIT120" s="364"/>
      <c r="VIU120" s="364"/>
      <c r="VIV120" s="364"/>
      <c r="VIW120" s="364"/>
      <c r="VIX120" s="364"/>
      <c r="VIY120" s="364"/>
      <c r="VIZ120" s="364"/>
      <c r="VJA120" s="364"/>
      <c r="VJB120" s="364"/>
      <c r="VJC120" s="364"/>
      <c r="VJD120" s="364"/>
      <c r="VJE120" s="364"/>
      <c r="VJF120" s="364"/>
      <c r="VJG120" s="364"/>
      <c r="VJH120" s="364"/>
      <c r="VJI120" s="364"/>
      <c r="VJJ120" s="364"/>
      <c r="VJK120" s="364"/>
      <c r="VJL120" s="364"/>
      <c r="VJM120" s="364"/>
      <c r="VJN120" s="364"/>
      <c r="VJO120" s="364"/>
      <c r="VJP120" s="364"/>
      <c r="VJQ120" s="364"/>
      <c r="VJR120" s="364"/>
      <c r="VJS120" s="364"/>
      <c r="VJT120" s="364"/>
      <c r="VJU120" s="364"/>
      <c r="VJV120" s="364"/>
      <c r="VJW120" s="364"/>
      <c r="VJX120" s="364"/>
      <c r="VJY120" s="364"/>
      <c r="VJZ120" s="364"/>
      <c r="VKA120" s="364"/>
      <c r="VKB120" s="364"/>
      <c r="VKC120" s="364"/>
      <c r="VKD120" s="364"/>
      <c r="VKE120" s="364"/>
      <c r="VKF120" s="364"/>
      <c r="VKG120" s="364"/>
      <c r="VKH120" s="364"/>
      <c r="VKI120" s="364"/>
      <c r="VKJ120" s="364"/>
      <c r="VKK120" s="364"/>
      <c r="VKL120" s="364"/>
      <c r="VKM120" s="364"/>
      <c r="VKN120" s="364"/>
      <c r="VKO120" s="364"/>
      <c r="VKP120" s="364"/>
      <c r="VKQ120" s="364"/>
      <c r="VKR120" s="364"/>
      <c r="VKS120" s="364"/>
      <c r="VKT120" s="364"/>
      <c r="VKU120" s="364"/>
      <c r="VKV120" s="364"/>
      <c r="VKW120" s="364"/>
      <c r="VKX120" s="364"/>
      <c r="VKY120" s="364"/>
      <c r="VKZ120" s="364"/>
      <c r="VLA120" s="364"/>
      <c r="VLB120" s="364"/>
      <c r="VLC120" s="364"/>
      <c r="VLD120" s="364"/>
      <c r="VLE120" s="364"/>
      <c r="VLF120" s="364"/>
      <c r="VLG120" s="364"/>
      <c r="VLH120" s="364"/>
      <c r="VLI120" s="364"/>
      <c r="VLJ120" s="364"/>
      <c r="VLK120" s="364"/>
      <c r="VLL120" s="364"/>
      <c r="VLM120" s="364"/>
      <c r="VLN120" s="364"/>
      <c r="VLO120" s="364"/>
      <c r="VLP120" s="364"/>
      <c r="VLQ120" s="364"/>
      <c r="VLR120" s="364"/>
      <c r="VLS120" s="364"/>
      <c r="VLT120" s="364"/>
      <c r="VLU120" s="364"/>
      <c r="VLV120" s="364"/>
      <c r="VLW120" s="364"/>
      <c r="VLX120" s="364"/>
      <c r="VLY120" s="364"/>
      <c r="VLZ120" s="364"/>
      <c r="VMA120" s="364"/>
      <c r="VMB120" s="364"/>
      <c r="VMC120" s="364"/>
      <c r="VMD120" s="364"/>
      <c r="VME120" s="364"/>
      <c r="VMF120" s="364"/>
      <c r="VMG120" s="364"/>
      <c r="VMH120" s="364"/>
      <c r="VMI120" s="364"/>
      <c r="VMJ120" s="364"/>
      <c r="VMK120" s="364"/>
      <c r="VML120" s="364"/>
      <c r="VMM120" s="364"/>
      <c r="VMN120" s="364"/>
      <c r="VMO120" s="364"/>
      <c r="VMP120" s="364"/>
      <c r="VMQ120" s="364"/>
      <c r="VMR120" s="364"/>
      <c r="VMS120" s="364"/>
      <c r="VMT120" s="364"/>
      <c r="VMU120" s="364"/>
      <c r="VMV120" s="364"/>
      <c r="VMW120" s="364"/>
      <c r="VMX120" s="364"/>
      <c r="VMY120" s="364"/>
      <c r="VMZ120" s="364"/>
      <c r="VNA120" s="364"/>
      <c r="VNB120" s="364"/>
      <c r="VNC120" s="364"/>
      <c r="VND120" s="364"/>
      <c r="VNE120" s="364"/>
      <c r="VNF120" s="364"/>
      <c r="VNG120" s="364"/>
      <c r="VNH120" s="364"/>
      <c r="VNI120" s="364"/>
      <c r="VNJ120" s="364"/>
      <c r="VNK120" s="364"/>
      <c r="VNL120" s="364"/>
      <c r="VNM120" s="364"/>
      <c r="VNN120" s="364"/>
      <c r="VNO120" s="364"/>
      <c r="VNP120" s="364"/>
      <c r="VNQ120" s="364"/>
      <c r="VNR120" s="364"/>
      <c r="VNS120" s="364"/>
      <c r="VNT120" s="364"/>
      <c r="VNU120" s="364"/>
      <c r="VNV120" s="364"/>
      <c r="VNW120" s="364"/>
      <c r="VNX120" s="364"/>
      <c r="VNY120" s="364"/>
      <c r="VNZ120" s="364"/>
      <c r="VOA120" s="364"/>
      <c r="VOB120" s="364"/>
      <c r="VOC120" s="364"/>
      <c r="VOD120" s="364"/>
      <c r="VOE120" s="364"/>
      <c r="VOF120" s="364"/>
      <c r="VOG120" s="364"/>
      <c r="VOH120" s="364"/>
      <c r="VOI120" s="364"/>
      <c r="VOJ120" s="364"/>
      <c r="VOK120" s="364"/>
      <c r="VOL120" s="364"/>
      <c r="VOM120" s="364"/>
      <c r="VON120" s="364"/>
      <c r="VOO120" s="364"/>
      <c r="VOP120" s="364"/>
      <c r="VOQ120" s="364"/>
      <c r="VOR120" s="364"/>
      <c r="VOS120" s="364"/>
      <c r="VOT120" s="364"/>
      <c r="VOU120" s="364"/>
      <c r="VOV120" s="364"/>
      <c r="VOW120" s="364"/>
      <c r="VOX120" s="364"/>
      <c r="VOY120" s="364"/>
      <c r="VOZ120" s="364"/>
      <c r="VPA120" s="364"/>
      <c r="VPB120" s="364"/>
      <c r="VPC120" s="364"/>
      <c r="VPD120" s="364"/>
      <c r="VPE120" s="364"/>
      <c r="VPF120" s="364"/>
      <c r="VPG120" s="364"/>
      <c r="VPH120" s="364"/>
      <c r="VPI120" s="364"/>
      <c r="VPJ120" s="364"/>
      <c r="VPK120" s="364"/>
      <c r="VPL120" s="364"/>
      <c r="VPM120" s="364"/>
      <c r="VPN120" s="364"/>
      <c r="VPO120" s="364"/>
      <c r="VPP120" s="364"/>
      <c r="VPQ120" s="364"/>
      <c r="VPR120" s="364"/>
      <c r="VPS120" s="364"/>
      <c r="VPT120" s="364"/>
      <c r="VPU120" s="364"/>
      <c r="VPV120" s="364"/>
      <c r="VPW120" s="364"/>
      <c r="VPX120" s="364"/>
      <c r="VPY120" s="364"/>
      <c r="VPZ120" s="364"/>
      <c r="VQA120" s="364"/>
      <c r="VQB120" s="364"/>
      <c r="VQC120" s="364"/>
      <c r="VQD120" s="364"/>
      <c r="VQE120" s="364"/>
      <c r="VQF120" s="364"/>
      <c r="VQG120" s="364"/>
      <c r="VQH120" s="364"/>
      <c r="VQI120" s="364"/>
      <c r="VQJ120" s="364"/>
      <c r="VQK120" s="364"/>
      <c r="VQL120" s="364"/>
      <c r="VQM120" s="364"/>
      <c r="VQN120" s="364"/>
      <c r="VQO120" s="364"/>
      <c r="VQP120" s="364"/>
      <c r="VQQ120" s="364"/>
      <c r="VQR120" s="364"/>
      <c r="VQS120" s="364"/>
      <c r="VQT120" s="364"/>
      <c r="VQU120" s="364"/>
      <c r="VQV120" s="364"/>
      <c r="VQW120" s="364"/>
      <c r="VQX120" s="364"/>
      <c r="VQY120" s="364"/>
      <c r="VQZ120" s="364"/>
      <c r="VRA120" s="364"/>
      <c r="VRB120" s="364"/>
      <c r="VRC120" s="364"/>
      <c r="VRD120" s="364"/>
      <c r="VRE120" s="364"/>
      <c r="VRF120" s="364"/>
      <c r="VRG120" s="364"/>
      <c r="VRH120" s="364"/>
      <c r="VRI120" s="364"/>
      <c r="VRJ120" s="364"/>
      <c r="VRK120" s="364"/>
      <c r="VRL120" s="364"/>
      <c r="VRM120" s="364"/>
      <c r="VRN120" s="364"/>
      <c r="VRO120" s="364"/>
      <c r="VRP120" s="364"/>
      <c r="VRQ120" s="364"/>
      <c r="VRR120" s="364"/>
      <c r="VRS120" s="364"/>
      <c r="VRT120" s="364"/>
      <c r="VRU120" s="364"/>
      <c r="VRV120" s="364"/>
      <c r="VRW120" s="364"/>
      <c r="VRX120" s="364"/>
      <c r="VRY120" s="364"/>
      <c r="VRZ120" s="364"/>
      <c r="VSA120" s="364"/>
      <c r="VSB120" s="364"/>
      <c r="VSC120" s="364"/>
      <c r="VSD120" s="364"/>
      <c r="VSE120" s="364"/>
      <c r="VSF120" s="364"/>
      <c r="VSG120" s="364"/>
      <c r="VSH120" s="364"/>
      <c r="VSI120" s="364"/>
      <c r="VSJ120" s="364"/>
      <c r="VSK120" s="364"/>
      <c r="VSL120" s="364"/>
      <c r="VSM120" s="364"/>
      <c r="VSN120" s="364"/>
      <c r="VSO120" s="364"/>
      <c r="VSP120" s="364"/>
      <c r="VSQ120" s="364"/>
      <c r="VSR120" s="364"/>
      <c r="VSS120" s="364"/>
      <c r="VST120" s="364"/>
      <c r="VSU120" s="364"/>
      <c r="VSV120" s="364"/>
      <c r="VSW120" s="364"/>
      <c r="VSX120" s="364"/>
      <c r="VSY120" s="364"/>
      <c r="VSZ120" s="364"/>
      <c r="VTA120" s="364"/>
      <c r="VTB120" s="364"/>
      <c r="VTC120" s="364"/>
      <c r="VTD120" s="364"/>
      <c r="VTE120" s="364"/>
      <c r="VTF120" s="364"/>
      <c r="VTG120" s="364"/>
      <c r="VTH120" s="364"/>
      <c r="VTI120" s="364"/>
      <c r="VTJ120" s="364"/>
      <c r="VTK120" s="364"/>
      <c r="VTL120" s="364"/>
      <c r="VTM120" s="364"/>
      <c r="VTN120" s="364"/>
      <c r="VTO120" s="364"/>
      <c r="VTP120" s="364"/>
      <c r="VTQ120" s="364"/>
      <c r="VTR120" s="364"/>
      <c r="VTS120" s="364"/>
      <c r="VTT120" s="364"/>
      <c r="VTU120" s="364"/>
      <c r="VTV120" s="364"/>
      <c r="VTW120" s="364"/>
      <c r="VTX120" s="364"/>
      <c r="VTY120" s="364"/>
      <c r="VTZ120" s="364"/>
      <c r="VUA120" s="364"/>
      <c r="VUB120" s="364"/>
      <c r="VUC120" s="364"/>
      <c r="VUD120" s="364"/>
      <c r="VUE120" s="364"/>
      <c r="VUF120" s="364"/>
      <c r="VUG120" s="364"/>
      <c r="VUH120" s="364"/>
      <c r="VUI120" s="364"/>
      <c r="VUJ120" s="364"/>
      <c r="VUK120" s="364"/>
      <c r="VUL120" s="364"/>
      <c r="VUM120" s="364"/>
      <c r="VUN120" s="364"/>
      <c r="VUO120" s="364"/>
      <c r="VUP120" s="364"/>
      <c r="VUQ120" s="364"/>
      <c r="VUR120" s="364"/>
      <c r="VUS120" s="364"/>
      <c r="VUT120" s="364"/>
      <c r="VUU120" s="364"/>
      <c r="VUV120" s="364"/>
      <c r="VUW120" s="364"/>
      <c r="VUX120" s="364"/>
      <c r="VUY120" s="364"/>
      <c r="VUZ120" s="364"/>
      <c r="VVA120" s="364"/>
      <c r="VVB120" s="364"/>
      <c r="VVC120" s="364"/>
      <c r="VVD120" s="364"/>
      <c r="VVE120" s="364"/>
      <c r="VVF120" s="364"/>
      <c r="VVG120" s="364"/>
      <c r="VVH120" s="364"/>
      <c r="VVI120" s="364"/>
      <c r="VVJ120" s="364"/>
      <c r="VVK120" s="364"/>
      <c r="VVL120" s="364"/>
      <c r="VVM120" s="364"/>
      <c r="VVN120" s="364"/>
      <c r="VVO120" s="364"/>
      <c r="VVP120" s="364"/>
      <c r="VVQ120" s="364"/>
      <c r="VVR120" s="364"/>
      <c r="VVS120" s="364"/>
      <c r="VVT120" s="364"/>
      <c r="VVU120" s="364"/>
      <c r="VVV120" s="364"/>
      <c r="VVW120" s="364"/>
      <c r="VVX120" s="364"/>
      <c r="VVY120" s="364"/>
      <c r="VVZ120" s="364"/>
      <c r="VWA120" s="364"/>
      <c r="VWB120" s="364"/>
      <c r="VWC120" s="364"/>
      <c r="VWD120" s="364"/>
      <c r="VWE120" s="364"/>
      <c r="VWF120" s="364"/>
      <c r="VWG120" s="364"/>
      <c r="VWH120" s="364"/>
      <c r="VWI120" s="364"/>
      <c r="VWJ120" s="364"/>
      <c r="VWK120" s="364"/>
      <c r="VWL120" s="364"/>
      <c r="VWM120" s="364"/>
      <c r="VWN120" s="364"/>
      <c r="VWO120" s="364"/>
      <c r="VWP120" s="364"/>
      <c r="VWQ120" s="364"/>
      <c r="VWR120" s="364"/>
      <c r="VWS120" s="364"/>
      <c r="VWT120" s="364"/>
      <c r="VWU120" s="364"/>
      <c r="VWV120" s="364"/>
      <c r="VWW120" s="364"/>
      <c r="VWX120" s="364"/>
      <c r="VWY120" s="364"/>
      <c r="VWZ120" s="364"/>
      <c r="VXA120" s="364"/>
      <c r="VXB120" s="364"/>
      <c r="VXC120" s="364"/>
      <c r="VXD120" s="364"/>
      <c r="VXE120" s="364"/>
      <c r="VXF120" s="364"/>
      <c r="VXG120" s="364"/>
      <c r="VXH120" s="364"/>
      <c r="VXI120" s="364"/>
      <c r="VXJ120" s="364"/>
      <c r="VXK120" s="364"/>
      <c r="VXL120" s="364"/>
      <c r="VXM120" s="364"/>
      <c r="VXN120" s="364"/>
      <c r="VXO120" s="364"/>
      <c r="VXP120" s="364"/>
      <c r="VXQ120" s="364"/>
      <c r="VXR120" s="364"/>
      <c r="VXS120" s="364"/>
      <c r="VXT120" s="364"/>
      <c r="VXU120" s="364"/>
      <c r="VXV120" s="364"/>
      <c r="VXW120" s="364"/>
      <c r="VXX120" s="364"/>
      <c r="VXY120" s="364"/>
      <c r="VXZ120" s="364"/>
      <c r="VYA120" s="364"/>
      <c r="VYB120" s="364"/>
      <c r="VYC120" s="364"/>
      <c r="VYD120" s="364"/>
      <c r="VYE120" s="364"/>
      <c r="VYF120" s="364"/>
      <c r="VYG120" s="364"/>
      <c r="VYH120" s="364"/>
      <c r="VYI120" s="364"/>
      <c r="VYJ120" s="364"/>
      <c r="VYK120" s="364"/>
      <c r="VYL120" s="364"/>
      <c r="VYM120" s="364"/>
      <c r="VYN120" s="364"/>
      <c r="VYO120" s="364"/>
      <c r="VYP120" s="364"/>
      <c r="VYQ120" s="364"/>
      <c r="VYR120" s="364"/>
      <c r="VYS120" s="364"/>
      <c r="VYT120" s="364"/>
      <c r="VYU120" s="364"/>
      <c r="VYV120" s="364"/>
      <c r="VYW120" s="364"/>
      <c r="VYX120" s="364"/>
      <c r="VYY120" s="364"/>
      <c r="VYZ120" s="364"/>
      <c r="VZA120" s="364"/>
      <c r="VZB120" s="364"/>
      <c r="VZC120" s="364"/>
      <c r="VZD120" s="364"/>
      <c r="VZE120" s="364"/>
      <c r="VZF120" s="364"/>
      <c r="VZG120" s="364"/>
      <c r="VZH120" s="364"/>
      <c r="VZI120" s="364"/>
      <c r="VZJ120" s="364"/>
      <c r="VZK120" s="364"/>
      <c r="VZL120" s="364"/>
      <c r="VZM120" s="364"/>
      <c r="VZN120" s="364"/>
      <c r="VZO120" s="364"/>
      <c r="VZP120" s="364"/>
      <c r="VZQ120" s="364"/>
      <c r="VZR120" s="364"/>
      <c r="VZS120" s="364"/>
      <c r="VZT120" s="364"/>
      <c r="VZU120" s="364"/>
      <c r="VZV120" s="364"/>
      <c r="VZW120" s="364"/>
      <c r="VZX120" s="364"/>
      <c r="VZY120" s="364"/>
      <c r="VZZ120" s="364"/>
      <c r="WAA120" s="364"/>
      <c r="WAB120" s="364"/>
      <c r="WAC120" s="364"/>
      <c r="WAD120" s="364"/>
      <c r="WAE120" s="364"/>
      <c r="WAF120" s="364"/>
      <c r="WAG120" s="364"/>
      <c r="WAH120" s="364"/>
      <c r="WAI120" s="364"/>
      <c r="WAJ120" s="364"/>
      <c r="WAK120" s="364"/>
      <c r="WAL120" s="364"/>
      <c r="WAM120" s="364"/>
      <c r="WAN120" s="364"/>
      <c r="WAO120" s="364"/>
      <c r="WAP120" s="364"/>
      <c r="WAQ120" s="364"/>
      <c r="WAR120" s="364"/>
      <c r="WAS120" s="364"/>
      <c r="WAT120" s="364"/>
      <c r="WAU120" s="364"/>
      <c r="WAV120" s="364"/>
      <c r="WAW120" s="364"/>
      <c r="WAX120" s="364"/>
      <c r="WAY120" s="364"/>
      <c r="WAZ120" s="364"/>
      <c r="WBA120" s="364"/>
      <c r="WBB120" s="364"/>
      <c r="WBC120" s="364"/>
      <c r="WBD120" s="364"/>
      <c r="WBE120" s="364"/>
      <c r="WBF120" s="364"/>
      <c r="WBG120" s="364"/>
      <c r="WBH120" s="364"/>
      <c r="WBI120" s="364"/>
      <c r="WBJ120" s="364"/>
      <c r="WBK120" s="364"/>
      <c r="WBL120" s="364"/>
      <c r="WBM120" s="364"/>
      <c r="WBN120" s="364"/>
      <c r="WBO120" s="364"/>
      <c r="WBP120" s="364"/>
      <c r="WBQ120" s="364"/>
      <c r="WBR120" s="364"/>
      <c r="WBS120" s="364"/>
      <c r="WBT120" s="364"/>
      <c r="WBU120" s="364"/>
      <c r="WBV120" s="364"/>
      <c r="WBW120" s="364"/>
      <c r="WBX120" s="364"/>
      <c r="WBY120" s="364"/>
      <c r="WBZ120" s="364"/>
      <c r="WCA120" s="364"/>
      <c r="WCB120" s="364"/>
      <c r="WCC120" s="364"/>
      <c r="WCD120" s="364"/>
      <c r="WCE120" s="364"/>
      <c r="WCF120" s="364"/>
      <c r="WCG120" s="364"/>
      <c r="WCH120" s="364"/>
      <c r="WCI120" s="364"/>
      <c r="WCJ120" s="364"/>
      <c r="WCK120" s="364"/>
      <c r="WCL120" s="364"/>
      <c r="WCM120" s="364"/>
      <c r="WCN120" s="364"/>
      <c r="WCO120" s="364"/>
      <c r="WCP120" s="364"/>
      <c r="WCQ120" s="364"/>
      <c r="WCR120" s="364"/>
      <c r="WCS120" s="364"/>
      <c r="WCT120" s="364"/>
      <c r="WCU120" s="364"/>
      <c r="WCV120" s="364"/>
      <c r="WCW120" s="364"/>
      <c r="WCX120" s="364"/>
      <c r="WCY120" s="364"/>
      <c r="WCZ120" s="364"/>
      <c r="WDA120" s="364"/>
      <c r="WDB120" s="364"/>
      <c r="WDC120" s="364"/>
      <c r="WDD120" s="364"/>
      <c r="WDE120" s="364"/>
      <c r="WDF120" s="364"/>
      <c r="WDG120" s="364"/>
      <c r="WDH120" s="364"/>
      <c r="WDI120" s="364"/>
      <c r="WDJ120" s="364"/>
      <c r="WDK120" s="364"/>
      <c r="WDL120" s="364"/>
      <c r="WDM120" s="364"/>
      <c r="WDN120" s="364"/>
      <c r="WDO120" s="364"/>
      <c r="WDP120" s="364"/>
      <c r="WDQ120" s="364"/>
      <c r="WDR120" s="364"/>
      <c r="WDS120" s="364"/>
      <c r="WDT120" s="364"/>
      <c r="WDU120" s="364"/>
      <c r="WDV120" s="364"/>
      <c r="WDW120" s="364"/>
      <c r="WDX120" s="364"/>
      <c r="WDY120" s="364"/>
      <c r="WDZ120" s="364"/>
      <c r="WEA120" s="364"/>
      <c r="WEB120" s="364"/>
      <c r="WEC120" s="364"/>
      <c r="WED120" s="364"/>
      <c r="WEE120" s="364"/>
      <c r="WEF120" s="364"/>
      <c r="WEG120" s="364"/>
      <c r="WEH120" s="364"/>
      <c r="WEI120" s="364"/>
      <c r="WEJ120" s="364"/>
      <c r="WEK120" s="364"/>
      <c r="WEL120" s="364"/>
      <c r="WEM120" s="364"/>
      <c r="WEN120" s="364"/>
      <c r="WEO120" s="364"/>
      <c r="WEP120" s="364"/>
      <c r="WEQ120" s="364"/>
      <c r="WER120" s="364"/>
      <c r="WES120" s="364"/>
      <c r="WET120" s="364"/>
      <c r="WEU120" s="364"/>
      <c r="WEV120" s="364"/>
      <c r="WEW120" s="364"/>
      <c r="WEX120" s="364"/>
      <c r="WEY120" s="364"/>
      <c r="WEZ120" s="364"/>
      <c r="WFA120" s="364"/>
      <c r="WFB120" s="364"/>
      <c r="WFC120" s="364"/>
      <c r="WFD120" s="364"/>
      <c r="WFE120" s="364"/>
      <c r="WFF120" s="364"/>
      <c r="WFG120" s="364"/>
      <c r="WFH120" s="364"/>
      <c r="WFI120" s="364"/>
      <c r="WFJ120" s="364"/>
      <c r="WFK120" s="364"/>
      <c r="WFL120" s="364"/>
      <c r="WFM120" s="364"/>
      <c r="WFN120" s="364"/>
      <c r="WFO120" s="364"/>
      <c r="WFP120" s="364"/>
      <c r="WFQ120" s="364"/>
      <c r="WFR120" s="364"/>
      <c r="WFS120" s="364"/>
      <c r="WFT120" s="364"/>
      <c r="WFU120" s="364"/>
      <c r="WFV120" s="364"/>
      <c r="WFW120" s="364"/>
      <c r="WFX120" s="364"/>
      <c r="WFY120" s="364"/>
      <c r="WFZ120" s="364"/>
      <c r="WGA120" s="364"/>
      <c r="WGB120" s="364"/>
      <c r="WGC120" s="364"/>
      <c r="WGD120" s="364"/>
      <c r="WGE120" s="364"/>
      <c r="WGF120" s="364"/>
      <c r="WGG120" s="364"/>
      <c r="WGH120" s="364"/>
      <c r="WGI120" s="364"/>
      <c r="WGJ120" s="364"/>
      <c r="WGK120" s="364"/>
      <c r="WGL120" s="364"/>
      <c r="WGM120" s="364"/>
      <c r="WGN120" s="364"/>
      <c r="WGO120" s="364"/>
      <c r="WGP120" s="364"/>
      <c r="WGQ120" s="364"/>
      <c r="WGR120" s="364"/>
      <c r="WGS120" s="364"/>
      <c r="WGT120" s="364"/>
      <c r="WGU120" s="364"/>
      <c r="WGV120" s="364"/>
      <c r="WGW120" s="364"/>
      <c r="WGX120" s="364"/>
      <c r="WGY120" s="364"/>
      <c r="WGZ120" s="364"/>
      <c r="WHA120" s="364"/>
      <c r="WHB120" s="364"/>
      <c r="WHC120" s="364"/>
      <c r="WHD120" s="364"/>
      <c r="WHE120" s="364"/>
      <c r="WHF120" s="364"/>
      <c r="WHG120" s="364"/>
      <c r="WHH120" s="364"/>
      <c r="WHI120" s="364"/>
      <c r="WHJ120" s="364"/>
      <c r="WHK120" s="364"/>
      <c r="WHL120" s="364"/>
      <c r="WHM120" s="364"/>
      <c r="WHN120" s="364"/>
      <c r="WHO120" s="364"/>
      <c r="WHP120" s="364"/>
      <c r="WHQ120" s="364"/>
      <c r="WHR120" s="364"/>
      <c r="WHS120" s="364"/>
      <c r="WHT120" s="364"/>
      <c r="WHU120" s="364"/>
      <c r="WHV120" s="364"/>
      <c r="WHW120" s="364"/>
      <c r="WHX120" s="364"/>
      <c r="WHY120" s="364"/>
      <c r="WHZ120" s="364"/>
      <c r="WIA120" s="364"/>
      <c r="WIB120" s="364"/>
      <c r="WIC120" s="364"/>
      <c r="WID120" s="364"/>
      <c r="WIE120" s="364"/>
      <c r="WIF120" s="364"/>
      <c r="WIG120" s="364"/>
      <c r="WIH120" s="364"/>
      <c r="WII120" s="364"/>
      <c r="WIJ120" s="364"/>
      <c r="WIK120" s="364"/>
      <c r="WIL120" s="364"/>
      <c r="WIM120" s="364"/>
      <c r="WIN120" s="364"/>
      <c r="WIO120" s="364"/>
      <c r="WIP120" s="364"/>
      <c r="WIQ120" s="364"/>
      <c r="WIR120" s="364"/>
      <c r="WIS120" s="364"/>
      <c r="WIT120" s="364"/>
      <c r="WIU120" s="364"/>
      <c r="WIV120" s="364"/>
      <c r="WIW120" s="364"/>
      <c r="WIX120" s="364"/>
      <c r="WIY120" s="364"/>
      <c r="WIZ120" s="364"/>
      <c r="WJA120" s="364"/>
      <c r="WJB120" s="364"/>
      <c r="WJC120" s="364"/>
      <c r="WJD120" s="364"/>
      <c r="WJE120" s="364"/>
      <c r="WJF120" s="364"/>
      <c r="WJG120" s="364"/>
      <c r="WJH120" s="364"/>
      <c r="WJI120" s="364"/>
      <c r="WJJ120" s="364"/>
      <c r="WJK120" s="364"/>
      <c r="WJL120" s="364"/>
      <c r="WJM120" s="364"/>
      <c r="WJN120" s="364"/>
      <c r="WJO120" s="364"/>
      <c r="WJP120" s="364"/>
      <c r="WJQ120" s="364"/>
      <c r="WJR120" s="364"/>
      <c r="WJS120" s="364"/>
      <c r="WJT120" s="364"/>
      <c r="WJU120" s="364"/>
      <c r="WJV120" s="364"/>
      <c r="WJW120" s="364"/>
      <c r="WJX120" s="364"/>
      <c r="WJY120" s="364"/>
      <c r="WJZ120" s="364"/>
      <c r="WKA120" s="364"/>
      <c r="WKB120" s="364"/>
      <c r="WKC120" s="364"/>
      <c r="WKD120" s="364"/>
      <c r="WKE120" s="364"/>
      <c r="WKF120" s="364"/>
      <c r="WKG120" s="364"/>
      <c r="WKH120" s="364"/>
      <c r="WKI120" s="364"/>
      <c r="WKJ120" s="364"/>
      <c r="WKK120" s="364"/>
      <c r="WKL120" s="364"/>
      <c r="WKM120" s="364"/>
      <c r="WKN120" s="364"/>
      <c r="WKO120" s="364"/>
      <c r="WKP120" s="364"/>
      <c r="WKQ120" s="364"/>
      <c r="WKR120" s="364"/>
      <c r="WKS120" s="364"/>
      <c r="WKT120" s="364"/>
      <c r="WKU120" s="364"/>
      <c r="WKV120" s="364"/>
      <c r="WKW120" s="364"/>
      <c r="WKX120" s="364"/>
      <c r="WKY120" s="364"/>
      <c r="WKZ120" s="364"/>
      <c r="WLA120" s="364"/>
      <c r="WLB120" s="364"/>
      <c r="WLC120" s="364"/>
      <c r="WLD120" s="364"/>
      <c r="WLE120" s="364"/>
      <c r="WLF120" s="364"/>
      <c r="WLG120" s="364"/>
      <c r="WLH120" s="364"/>
      <c r="WLI120" s="364"/>
      <c r="WLJ120" s="364"/>
      <c r="WLK120" s="364"/>
      <c r="WLL120" s="364"/>
      <c r="WLM120" s="364"/>
      <c r="WLN120" s="364"/>
      <c r="WLO120" s="364"/>
      <c r="WLP120" s="364"/>
      <c r="WLQ120" s="364"/>
      <c r="WLR120" s="364"/>
      <c r="WLS120" s="364"/>
      <c r="WLT120" s="364"/>
      <c r="WLU120" s="364"/>
      <c r="WLV120" s="364"/>
      <c r="WLW120" s="364"/>
      <c r="WLX120" s="364"/>
      <c r="WLY120" s="364"/>
      <c r="WLZ120" s="364"/>
      <c r="WMA120" s="364"/>
      <c r="WMB120" s="364"/>
      <c r="WMC120" s="364"/>
      <c r="WMD120" s="364"/>
      <c r="WME120" s="364"/>
      <c r="WMF120" s="364"/>
      <c r="WMG120" s="364"/>
      <c r="WMH120" s="364"/>
      <c r="WMI120" s="364"/>
      <c r="WMJ120" s="364"/>
      <c r="WMK120" s="364"/>
      <c r="WML120" s="364"/>
      <c r="WMM120" s="364"/>
      <c r="WMN120" s="364"/>
      <c r="WMO120" s="364"/>
      <c r="WMP120" s="364"/>
      <c r="WMQ120" s="364"/>
      <c r="WMR120" s="364"/>
      <c r="WMS120" s="364"/>
      <c r="WMT120" s="364"/>
      <c r="WMU120" s="364"/>
      <c r="WMV120" s="364"/>
      <c r="WMW120" s="364"/>
      <c r="WMX120" s="364"/>
      <c r="WMY120" s="364"/>
      <c r="WMZ120" s="364"/>
      <c r="WNA120" s="364"/>
      <c r="WNB120" s="364"/>
      <c r="WNC120" s="364"/>
      <c r="WND120" s="364"/>
      <c r="WNE120" s="364"/>
      <c r="WNF120" s="364"/>
      <c r="WNG120" s="364"/>
      <c r="WNH120" s="364"/>
      <c r="WNI120" s="364"/>
      <c r="WNJ120" s="364"/>
      <c r="WNK120" s="364"/>
      <c r="WNL120" s="364"/>
      <c r="WNM120" s="364"/>
      <c r="WNN120" s="364"/>
      <c r="WNO120" s="364"/>
      <c r="WNP120" s="364"/>
      <c r="WNQ120" s="364"/>
      <c r="WNR120" s="364"/>
      <c r="WNS120" s="364"/>
      <c r="WNT120" s="364"/>
      <c r="WNU120" s="364"/>
      <c r="WNV120" s="364"/>
      <c r="WNW120" s="364"/>
      <c r="WNX120" s="364"/>
      <c r="WNY120" s="364"/>
      <c r="WNZ120" s="364"/>
      <c r="WOA120" s="364"/>
      <c r="WOB120" s="364"/>
      <c r="WOC120" s="364"/>
      <c r="WOD120" s="364"/>
      <c r="WOE120" s="364"/>
      <c r="WOF120" s="364"/>
      <c r="WOG120" s="364"/>
      <c r="WOH120" s="364"/>
      <c r="WOI120" s="364"/>
      <c r="WOJ120" s="364"/>
      <c r="WOK120" s="364"/>
      <c r="WOL120" s="364"/>
      <c r="WOM120" s="364"/>
      <c r="WON120" s="364"/>
      <c r="WOO120" s="364"/>
      <c r="WOP120" s="364"/>
      <c r="WOQ120" s="364"/>
      <c r="WOR120" s="364"/>
      <c r="WOS120" s="364"/>
      <c r="WOT120" s="364"/>
      <c r="WOU120" s="364"/>
      <c r="WOV120" s="364"/>
      <c r="WOW120" s="364"/>
      <c r="WOX120" s="364"/>
      <c r="WOY120" s="364"/>
      <c r="WOZ120" s="364"/>
      <c r="WPA120" s="364"/>
      <c r="WPB120" s="364"/>
      <c r="WPC120" s="364"/>
      <c r="WPD120" s="364"/>
      <c r="WPE120" s="364"/>
      <c r="WPF120" s="364"/>
      <c r="WPG120" s="364"/>
      <c r="WPH120" s="364"/>
      <c r="WPI120" s="364"/>
      <c r="WPJ120" s="364"/>
      <c r="WPK120" s="364"/>
      <c r="WPL120" s="364"/>
      <c r="WPM120" s="364"/>
      <c r="WPN120" s="364"/>
      <c r="WPO120" s="364"/>
      <c r="WPP120" s="364"/>
      <c r="WPQ120" s="364"/>
      <c r="WPR120" s="364"/>
      <c r="WPS120" s="364"/>
      <c r="WPT120" s="364"/>
      <c r="WPU120" s="364"/>
      <c r="WPV120" s="364"/>
      <c r="WPW120" s="364"/>
      <c r="WPX120" s="364"/>
      <c r="WPY120" s="364"/>
      <c r="WPZ120" s="364"/>
      <c r="WQA120" s="364"/>
      <c r="WQB120" s="364"/>
      <c r="WQC120" s="364"/>
      <c r="WQD120" s="364"/>
      <c r="WQE120" s="364"/>
      <c r="WQF120" s="364"/>
      <c r="WQG120" s="364"/>
      <c r="WQH120" s="364"/>
      <c r="WQI120" s="364"/>
      <c r="WQJ120" s="364"/>
      <c r="WQK120" s="364"/>
      <c r="WQL120" s="364"/>
      <c r="WQM120" s="364"/>
      <c r="WQN120" s="364"/>
      <c r="WQO120" s="364"/>
      <c r="WQP120" s="364"/>
      <c r="WQQ120" s="364"/>
      <c r="WQR120" s="364"/>
      <c r="WQS120" s="364"/>
      <c r="WQT120" s="364"/>
      <c r="WQU120" s="364"/>
      <c r="WQV120" s="364"/>
      <c r="WQW120" s="364"/>
      <c r="WQX120" s="364"/>
      <c r="WQY120" s="364"/>
      <c r="WQZ120" s="364"/>
      <c r="WRA120" s="364"/>
      <c r="WRB120" s="364"/>
      <c r="WRC120" s="364"/>
      <c r="WRD120" s="364"/>
      <c r="WRE120" s="364"/>
      <c r="WRF120" s="364"/>
      <c r="WRG120" s="364"/>
      <c r="WRH120" s="364"/>
      <c r="WRI120" s="364"/>
      <c r="WRJ120" s="364"/>
      <c r="WRK120" s="364"/>
      <c r="WRL120" s="364"/>
      <c r="WRM120" s="364"/>
      <c r="WRN120" s="364"/>
      <c r="WRO120" s="364"/>
      <c r="WRP120" s="364"/>
      <c r="WRQ120" s="364"/>
      <c r="WRR120" s="364"/>
      <c r="WRS120" s="364"/>
      <c r="WRT120" s="364"/>
      <c r="WRU120" s="364"/>
      <c r="WRV120" s="364"/>
      <c r="WRW120" s="364"/>
      <c r="WRX120" s="364"/>
      <c r="WRY120" s="364"/>
      <c r="WRZ120" s="364"/>
      <c r="WSA120" s="364"/>
      <c r="WSB120" s="364"/>
      <c r="WSC120" s="364"/>
      <c r="WSD120" s="364"/>
      <c r="WSE120" s="364"/>
      <c r="WSF120" s="364"/>
      <c r="WSG120" s="364"/>
      <c r="WSH120" s="364"/>
      <c r="WSI120" s="364"/>
      <c r="WSJ120" s="364"/>
      <c r="WSK120" s="364"/>
      <c r="WSL120" s="364"/>
      <c r="WSM120" s="364"/>
      <c r="WSN120" s="364"/>
      <c r="WSO120" s="364"/>
      <c r="WSP120" s="364"/>
      <c r="WSQ120" s="364"/>
      <c r="WSR120" s="364"/>
      <c r="WSS120" s="364"/>
      <c r="WST120" s="364"/>
      <c r="WSU120" s="364"/>
      <c r="WSV120" s="364"/>
      <c r="WSW120" s="364"/>
      <c r="WSX120" s="364"/>
      <c r="WSY120" s="364"/>
      <c r="WSZ120" s="364"/>
      <c r="WTA120" s="364"/>
      <c r="WTB120" s="364"/>
      <c r="WTC120" s="364"/>
      <c r="WTD120" s="364"/>
      <c r="WTE120" s="364"/>
      <c r="WTF120" s="364"/>
      <c r="WTG120" s="364"/>
      <c r="WTH120" s="364"/>
      <c r="WTI120" s="364"/>
      <c r="WTJ120" s="364"/>
      <c r="WTK120" s="364"/>
      <c r="WTL120" s="364"/>
      <c r="WTM120" s="364"/>
      <c r="WTN120" s="364"/>
      <c r="WTO120" s="364"/>
      <c r="WTP120" s="364"/>
      <c r="WTQ120" s="364"/>
      <c r="WTR120" s="364"/>
      <c r="WTS120" s="364"/>
      <c r="WTT120" s="364"/>
      <c r="WTU120" s="364"/>
      <c r="WTV120" s="364"/>
      <c r="WTW120" s="364"/>
      <c r="WTX120" s="364"/>
      <c r="WTY120" s="364"/>
      <c r="WTZ120" s="364"/>
      <c r="WUA120" s="364"/>
      <c r="WUB120" s="364"/>
      <c r="WUC120" s="364"/>
      <c r="WUD120" s="364"/>
      <c r="WUE120" s="364"/>
      <c r="WUF120" s="364"/>
      <c r="WUG120" s="364"/>
      <c r="WUH120" s="364"/>
      <c r="WUI120" s="364"/>
      <c r="WUJ120" s="364"/>
      <c r="WUK120" s="364"/>
      <c r="WUL120" s="364"/>
      <c r="WUM120" s="364"/>
      <c r="WUN120" s="364"/>
      <c r="WUO120" s="364"/>
      <c r="WUP120" s="364"/>
      <c r="WUQ120" s="364"/>
      <c r="WUR120" s="364"/>
      <c r="WUS120" s="364"/>
      <c r="WUT120" s="364"/>
      <c r="WUU120" s="364"/>
      <c r="WUV120" s="364"/>
      <c r="WUW120" s="364"/>
      <c r="WUX120" s="364"/>
      <c r="WUY120" s="364"/>
      <c r="WUZ120" s="364"/>
      <c r="WVA120" s="364"/>
      <c r="WVB120" s="364"/>
      <c r="WVC120" s="364"/>
      <c r="WVD120" s="364"/>
      <c r="WVE120" s="364"/>
      <c r="WVF120" s="364"/>
      <c r="WVG120" s="364"/>
      <c r="WVH120" s="364"/>
      <c r="WVI120" s="364"/>
      <c r="WVJ120" s="364"/>
      <c r="WVK120" s="364"/>
      <c r="WVL120" s="364"/>
      <c r="WVM120" s="364"/>
      <c r="WVN120" s="364"/>
      <c r="WVO120" s="364"/>
      <c r="WVP120" s="364"/>
      <c r="WVQ120" s="364"/>
      <c r="WVR120" s="364"/>
      <c r="WVS120" s="364"/>
      <c r="WVT120" s="364"/>
      <c r="WVU120" s="364"/>
      <c r="WVV120" s="364"/>
      <c r="WVW120" s="364"/>
      <c r="WVX120" s="364"/>
      <c r="WVY120" s="364"/>
      <c r="WVZ120" s="364"/>
      <c r="WWA120" s="364"/>
      <c r="WWB120" s="364"/>
      <c r="WWC120" s="364"/>
      <c r="WWD120" s="364"/>
      <c r="WWE120" s="364"/>
      <c r="WWF120" s="364"/>
      <c r="WWG120" s="364"/>
      <c r="WWH120" s="364"/>
      <c r="WWI120" s="364"/>
      <c r="WWJ120" s="364"/>
      <c r="WWK120" s="364"/>
      <c r="WWL120" s="364"/>
      <c r="WWM120" s="364"/>
      <c r="WWN120" s="364"/>
      <c r="WWO120" s="364"/>
      <c r="WWP120" s="364"/>
      <c r="WWQ120" s="364"/>
      <c r="WWR120" s="364"/>
      <c r="WWS120" s="364"/>
      <c r="WWT120" s="364"/>
      <c r="WWU120" s="364"/>
      <c r="WWV120" s="364"/>
      <c r="WWW120" s="364"/>
      <c r="WWX120" s="364"/>
      <c r="WWY120" s="364"/>
      <c r="WWZ120" s="364"/>
      <c r="WXA120" s="364"/>
      <c r="WXB120" s="364"/>
      <c r="WXC120" s="364"/>
      <c r="WXD120" s="364"/>
      <c r="WXE120" s="364"/>
      <c r="WXF120" s="364"/>
      <c r="WXG120" s="364"/>
      <c r="WXH120" s="364"/>
      <c r="WXI120" s="364"/>
      <c r="WXJ120" s="364"/>
      <c r="WXK120" s="364"/>
      <c r="WXL120" s="364"/>
      <c r="WXM120" s="364"/>
      <c r="WXN120" s="364"/>
      <c r="WXO120" s="364"/>
      <c r="WXP120" s="364"/>
      <c r="WXQ120" s="364"/>
      <c r="WXR120" s="364"/>
      <c r="WXS120" s="364"/>
      <c r="WXT120" s="364"/>
      <c r="WXU120" s="364"/>
      <c r="WXV120" s="364"/>
      <c r="WXW120" s="364"/>
      <c r="WXX120" s="364"/>
      <c r="WXY120" s="364"/>
      <c r="WXZ120" s="364"/>
      <c r="WYA120" s="364"/>
      <c r="WYB120" s="364"/>
      <c r="WYC120" s="364"/>
      <c r="WYD120" s="364"/>
      <c r="WYE120" s="364"/>
      <c r="WYF120" s="364"/>
      <c r="WYG120" s="364"/>
      <c r="WYH120" s="364"/>
      <c r="WYI120" s="364"/>
      <c r="WYJ120" s="364"/>
      <c r="WYK120" s="364"/>
      <c r="WYL120" s="364"/>
      <c r="WYM120" s="364"/>
      <c r="WYN120" s="364"/>
      <c r="WYO120" s="364"/>
      <c r="WYP120" s="364"/>
      <c r="WYQ120" s="364"/>
      <c r="WYR120" s="364"/>
      <c r="WYS120" s="364"/>
      <c r="WYT120" s="364"/>
      <c r="WYU120" s="364"/>
      <c r="WYV120" s="364"/>
      <c r="WYW120" s="364"/>
      <c r="WYX120" s="364"/>
      <c r="WYY120" s="364"/>
      <c r="WYZ120" s="364"/>
      <c r="WZA120" s="364"/>
      <c r="WZB120" s="364"/>
      <c r="WZC120" s="364"/>
      <c r="WZD120" s="364"/>
      <c r="WZE120" s="364"/>
      <c r="WZF120" s="364"/>
      <c r="WZG120" s="364"/>
      <c r="WZH120" s="364"/>
      <c r="WZI120" s="364"/>
      <c r="WZJ120" s="364"/>
      <c r="WZK120" s="364"/>
      <c r="WZL120" s="364"/>
      <c r="WZM120" s="364"/>
      <c r="WZN120" s="364"/>
      <c r="WZO120" s="364"/>
      <c r="WZP120" s="364"/>
      <c r="WZQ120" s="364"/>
      <c r="WZR120" s="364"/>
      <c r="WZS120" s="364"/>
      <c r="WZT120" s="364"/>
      <c r="WZU120" s="364"/>
      <c r="WZV120" s="364"/>
      <c r="WZW120" s="364"/>
      <c r="WZX120" s="364"/>
      <c r="WZY120" s="364"/>
      <c r="WZZ120" s="364"/>
      <c r="XAA120" s="364"/>
      <c r="XAB120" s="364"/>
      <c r="XAC120" s="364"/>
      <c r="XAD120" s="364"/>
      <c r="XAE120" s="364"/>
      <c r="XAF120" s="364"/>
      <c r="XAG120" s="364"/>
      <c r="XAH120" s="364"/>
      <c r="XAI120" s="364"/>
      <c r="XAJ120" s="364"/>
      <c r="XAK120" s="364"/>
      <c r="XAL120" s="364"/>
      <c r="XAM120" s="364"/>
      <c r="XAN120" s="364"/>
      <c r="XAO120" s="364"/>
      <c r="XAP120" s="364"/>
      <c r="XAQ120" s="364"/>
      <c r="XAR120" s="364"/>
      <c r="XAS120" s="364"/>
      <c r="XAT120" s="364"/>
      <c r="XAU120" s="364"/>
      <c r="XAV120" s="364"/>
      <c r="XAW120" s="364"/>
      <c r="XAX120" s="364"/>
      <c r="XAY120" s="364"/>
      <c r="XAZ120" s="364"/>
      <c r="XBA120" s="364"/>
      <c r="XBB120" s="364"/>
      <c r="XBC120" s="364"/>
      <c r="XBD120" s="364"/>
      <c r="XBE120" s="364"/>
    </row>
    <row r="121" spans="1:16281" x14ac:dyDescent="0.25">
      <c r="A121" s="412" t="s">
        <v>130</v>
      </c>
      <c r="C121" s="396"/>
    </row>
    <row r="122" spans="1:16281" hidden="1" x14ac:dyDescent="0.25">
      <c r="A122" s="162" t="s">
        <v>92</v>
      </c>
      <c r="B122" s="166"/>
      <c r="C122" s="168">
        <f>IF(C$95=2,af_2,0)+IF(C$95=3,af_3,0)+IF(C$95=4,af_4,0)+IF(C$95=5,af_5,0)+IF(C$95=6,af_6,0)</f>
        <v>0</v>
      </c>
    </row>
    <row r="123" spans="1:16281" hidden="1" x14ac:dyDescent="0.25">
      <c r="A123" s="161" t="s">
        <v>93</v>
      </c>
      <c r="B123" s="6"/>
      <c r="C123" s="100">
        <f>(C$95&gt;=3)*C99*af_majo_âge+(C$95=2)*(MIN(C4:C5)&gt;=14)*af_majo_âge</f>
        <v>0</v>
      </c>
    </row>
    <row r="124" spans="1:16281" hidden="1" x14ac:dyDescent="0.25">
      <c r="A124" s="161" t="s">
        <v>126</v>
      </c>
      <c r="B124" s="6"/>
      <c r="C124" s="100">
        <f>(C$95=C$96-1)*(C$96&gt;=3)*af_forfait</f>
        <v>0</v>
      </c>
    </row>
    <row r="125" spans="1:16281" hidden="1" x14ac:dyDescent="0.25">
      <c r="A125" s="161" t="s">
        <v>131</v>
      </c>
      <c r="B125" s="6"/>
      <c r="C125" s="100">
        <f>(af_plaf1+MAX(0,C$95-2)*af_plaf_suppl_enf)</f>
        <v>69933</v>
      </c>
    </row>
    <row r="126" spans="1:16281" hidden="1" x14ac:dyDescent="0.25">
      <c r="A126" s="161" t="s">
        <v>132</v>
      </c>
      <c r="B126" s="6"/>
      <c r="C126" s="100">
        <f>(af_plaf2+MAX(0,C$95-2)*af_plaf_suppl_enf)</f>
        <v>93212</v>
      </c>
    </row>
    <row r="127" spans="1:16281" ht="13.8" hidden="1" thickBot="1" x14ac:dyDescent="0.3">
      <c r="A127" s="164" t="s">
        <v>142</v>
      </c>
      <c r="B127" s="167"/>
      <c r="C127" s="169">
        <f>(C$119&gt;C125)*(IF(C$119&gt;C126,(IF((C$119-C126&lt;(C122*0.25)),(C122*0.25+C126-C$119),0)),IF(C$119&gt;C125,IF(C$119-C125&lt;(C122*0.5),(C125+C122*0.5-C$119),0))))</f>
        <v>0</v>
      </c>
    </row>
    <row r="128" spans="1:16281" x14ac:dyDescent="0.25">
      <c r="A128" s="5"/>
      <c r="B128" s="6"/>
      <c r="C128" s="399"/>
    </row>
    <row r="129" spans="1:3" x14ac:dyDescent="0.25">
      <c r="A129" s="412" t="s">
        <v>87</v>
      </c>
      <c r="C129" s="399"/>
    </row>
    <row r="130" spans="1:3" hidden="1" x14ac:dyDescent="0.25">
      <c r="A130" s="162" t="s">
        <v>122</v>
      </c>
      <c r="B130" s="166"/>
      <c r="C130" s="168">
        <f>IF(AND(C$95&gt;=3,C$98=0),1,0)*IF(OR(C$3="isolé",AND(Coef_n_2*C$37&gt;=cf_seuil_act,Coef_n_2*C$38&gt;=cf_seuil_act)),cf_plaf1_couple_biact_ou_iso_3_enf+(C$95-3)*cf_plaf1_sup_enf,cf_plaf1_couple_monoact_3_enf+(C$95-3)*cf_plaf1_sup_enf)</f>
        <v>0</v>
      </c>
    </row>
    <row r="131" spans="1:3" hidden="1" x14ac:dyDescent="0.25">
      <c r="A131" s="161" t="s">
        <v>123</v>
      </c>
      <c r="B131" s="6"/>
      <c r="C131" s="100">
        <f>IF(AND(C$95&gt;=3,C$98=0),1,0)*IF(OR(C$3="isolé",AND(Coef_n_2*C$37&gt;=cf_seuil_act,Coef_n_2*C$38&gt;=cf_seuil_act)),cf_plaf2_couple_biact_ou_iso_3_enf+(C$95-3)*cf_plaf2_sup_enf,cf_plaf2_couple_monoact_3_enf+(C$95-3)*cf_plaf2_sup_enf)</f>
        <v>0</v>
      </c>
    </row>
    <row r="132" spans="1:3" hidden="1" x14ac:dyDescent="0.25">
      <c r="A132" s="161" t="s">
        <v>134</v>
      </c>
      <c r="B132" s="6"/>
      <c r="C132" s="100">
        <f>(C$95&gt;=3)*(C$98=0)*(IF(C$119&lt;C$131,cf_base,IF(C$119&lt;C$131+12*cf_base,(C$131+12*cf_base-C$119)/12,0)))</f>
        <v>0</v>
      </c>
    </row>
    <row r="133" spans="1:3" ht="13.8" hidden="1" thickBot="1" x14ac:dyDescent="0.3">
      <c r="A133" s="164" t="s">
        <v>135</v>
      </c>
      <c r="B133" s="167"/>
      <c r="C133" s="169">
        <f>(C$96&gt;=3)*(C$98=0)*IF(C$119&lt;C130,cf_majoration,0)</f>
        <v>0</v>
      </c>
    </row>
    <row r="134" spans="1:3" x14ac:dyDescent="0.25">
      <c r="A134" s="355"/>
      <c r="B134" s="358"/>
      <c r="C134" s="399"/>
    </row>
    <row r="135" spans="1:3" x14ac:dyDescent="0.25">
      <c r="A135" s="412" t="s">
        <v>88</v>
      </c>
      <c r="B135" s="358"/>
      <c r="C135" s="399"/>
    </row>
    <row r="136" spans="1:3" hidden="1" x14ac:dyDescent="0.25">
      <c r="A136" s="162" t="s">
        <v>69</v>
      </c>
      <c r="B136" s="166"/>
      <c r="C136" s="168">
        <f>IF(C$95&gt;0,ars_plaf_1_enf+ars_plaf_sup_enf*(C$95-1),0)</f>
        <v>0</v>
      </c>
    </row>
    <row r="137" spans="1:3" hidden="1" x14ac:dyDescent="0.25">
      <c r="A137" s="161" t="s">
        <v>84</v>
      </c>
      <c r="B137" s="358"/>
      <c r="C137" s="370">
        <f t="shared" ref="C137" si="29">((6&lt;=C$4)*(C$4&lt;=10)*ars_6_10+(11&lt;=C$4)*(C$4&lt;=14)*ars_11_14+(15&lt;=C$4)*(C$4&lt;=18)*ars_15_18)+((6&lt;=C$5)*(C$5&lt;=10)*ars_6_10+(11&lt;=C$5)*(C$5&lt;=14)*ars_11_14+(15&lt;=C$5)*(C$5&lt;=18)*ars_15_18)+((6&lt;=C$6)*(C$6&lt;=10)*ars_6_10+(11&lt;=C$6)*(C$6&lt;=14)*ars_11_14+(15&lt;=C$6)*(C$6&lt;=18)*ars_15_18)+((6&lt;=C$7)*(C$7&lt;=10)*ars_6_10+(11&lt;=C$7)*(C$7&lt;=14)*ars_11_14+(15&lt;=C$7)*(C$7&lt;=18)*ars_15_18)+((6&lt;=C$8)*(C$8&lt;=10)*ars_6_10+(11&lt;=C$8)*(C$8&lt;=14)*ars_11_14+(15&lt;=C$8)*(C$8&lt;=18)*ars_15_18)+((6&lt;=C$9)*(C$9&lt;=10)*ars_6_10+(11&lt;=C$9)*(C$9&lt;=14)*ars_11_14+(15&lt;=C$9)*(C$9&lt;=18)*ars_15_18)</f>
        <v>0</v>
      </c>
    </row>
    <row r="138" spans="1:3" ht="13.8" hidden="1" thickBot="1" x14ac:dyDescent="0.3">
      <c r="A138" s="173" t="s">
        <v>83</v>
      </c>
      <c r="B138" s="408"/>
      <c r="C138" s="409">
        <f>IF(C$119&lt;C$136,C137,IF(C$119&lt;C$136+C$137,C$136+C$137-C$119,0))</f>
        <v>0</v>
      </c>
    </row>
    <row r="139" spans="1:3" x14ac:dyDescent="0.25">
      <c r="A139" s="355"/>
      <c r="B139" s="358"/>
      <c r="C139" s="399"/>
    </row>
    <row r="140" spans="1:3" x14ac:dyDescent="0.25">
      <c r="A140" s="412" t="s">
        <v>89</v>
      </c>
      <c r="B140" s="358"/>
      <c r="C140" s="399"/>
    </row>
    <row r="141" spans="1:3" ht="12.6" hidden="1" customHeight="1" x14ac:dyDescent="0.25">
      <c r="A141" s="162" t="s">
        <v>125</v>
      </c>
      <c r="B141" s="166"/>
      <c r="C141" s="168">
        <f>IF(C$98&gt;0,1,0)*IF(OR(C$3="isolé",AND(Coef_n_2*C$37&gt;=cf_seuil_act,Coef_n_2*C$38&gt;=cf_seuil_act)),(C$95=1)*ab_plaf1_couple_biact_ou_iso_1_enf+(C$95&gt;1)*(ab_plaf1_couple_biact_ou_iso_2_enf+(C$95-2)*ab_plaf1_sup_enf),(C$95=1)*ab_plaf1_couple_monoact_1_enf+(C$95&gt;1)*(ab_plaf1_couple_monact_2_enf+(C$95-2)*ab_plaf1_sup_enf))</f>
        <v>0</v>
      </c>
    </row>
    <row r="142" spans="1:3" ht="12.6" hidden="1" customHeight="1" thickBot="1" x14ac:dyDescent="0.3">
      <c r="A142" s="164" t="s">
        <v>124</v>
      </c>
      <c r="B142" s="167"/>
      <c r="C142" s="169">
        <f>IF(C$98&gt;0,1,0)*IF(OR(C$3="isolé",AND(Coef_n_2*C$37&gt;=cf_seuil_act,Coef_n_2*C$38&gt;=cf_seuil_act)),(C$95=1)*ab_plaf2_couple_biact_ou_iso_1_enf+(C$95&gt;1)*(ab_plaf2_couple_biact_ou_iso_2_enf+(C$95-2)*ab_plaf2_sup_enf),(C$95=1)*ab_plaf2_couple_monoact_1_enf+(C$95&gt;1)*(ab_plaf2_couple_monact_2_enf+(C$95-2)*ab_plaf2_sup_enf))</f>
        <v>0</v>
      </c>
    </row>
    <row r="143" spans="1:3" ht="12.6" customHeight="1" x14ac:dyDescent="0.25">
      <c r="A143" s="355"/>
      <c r="B143" s="358"/>
      <c r="C143" s="399"/>
    </row>
    <row r="144" spans="1:3" x14ac:dyDescent="0.25">
      <c r="A144" s="412" t="s">
        <v>248</v>
      </c>
      <c r="B144" s="358"/>
      <c r="C144" s="399"/>
    </row>
    <row r="145" spans="1:3" hidden="1" x14ac:dyDescent="0.25">
      <c r="A145" s="394" t="s">
        <v>251</v>
      </c>
      <c r="B145" s="425"/>
      <c r="C145" s="382">
        <f>(C$98&gt;0)*(IF(C$24=0,clca_tp,IF(C$24&lt;=50%,clca_tr_1,IF(C$24&lt;=80%,clca_tr_2,0))))</f>
        <v>0</v>
      </c>
    </row>
    <row r="146" spans="1:3" hidden="1" x14ac:dyDescent="0.25">
      <c r="A146" s="385" t="s">
        <v>252</v>
      </c>
      <c r="B146" s="358"/>
      <c r="C146" s="370">
        <f>(C$3="couple")*(C$98&gt;0)*(IF(C$25=0,clca_tp,IF(C$25&lt;=50%,clca_tr_1,IF(C$25&lt;=80%,clca_tr_2,0))))</f>
        <v>0</v>
      </c>
    </row>
    <row r="147" spans="1:3" ht="13.8" hidden="1" thickBot="1" x14ac:dyDescent="0.3">
      <c r="A147" s="391" t="s">
        <v>253</v>
      </c>
      <c r="B147" s="426"/>
      <c r="C147" s="427">
        <f t="shared" ref="C147" si="30">MIN(C145+C146,clca_tp)</f>
        <v>0</v>
      </c>
    </row>
    <row r="148" spans="1:3" x14ac:dyDescent="0.25">
      <c r="A148" s="356"/>
      <c r="B148" s="356"/>
      <c r="C148" s="399"/>
    </row>
    <row r="149" spans="1:3" x14ac:dyDescent="0.25">
      <c r="A149" s="412" t="s">
        <v>254</v>
      </c>
      <c r="B149" s="356"/>
      <c r="C149" s="399"/>
    </row>
    <row r="150" spans="1:3" s="359" customFormat="1" hidden="1" x14ac:dyDescent="0.25">
      <c r="A150" s="394" t="s">
        <v>255</v>
      </c>
      <c r="B150" s="423"/>
      <c r="C150" s="397">
        <f t="shared" ref="C150" si="31">C$20*cmg_cout_net_assmat</f>
        <v>0</v>
      </c>
    </row>
    <row r="151" spans="1:3" s="359" customFormat="1" hidden="1" x14ac:dyDescent="0.25">
      <c r="A151" s="385" t="s">
        <v>256</v>
      </c>
      <c r="B151" s="415"/>
      <c r="C151" s="371">
        <f t="shared" ref="C151" si="32">C$20*cmg_cotis_assmat</f>
        <v>0</v>
      </c>
    </row>
    <row r="152" spans="1:3" s="359" customFormat="1" ht="13.8" hidden="1" thickBot="1" x14ac:dyDescent="0.3">
      <c r="A152" s="391" t="s">
        <v>257</v>
      </c>
      <c r="B152" s="424"/>
      <c r="C152" s="398">
        <f>MAX(0,C$20*irpp_cout_net_assmat-C$64)</f>
        <v>0</v>
      </c>
    </row>
    <row r="153" spans="1:3" s="359" customFormat="1" x14ac:dyDescent="0.25">
      <c r="A153" s="364"/>
      <c r="B153" s="368"/>
      <c r="C153" s="399"/>
    </row>
    <row r="154" spans="1:3" s="359" customFormat="1" x14ac:dyDescent="0.25">
      <c r="A154" s="412" t="s">
        <v>258</v>
      </c>
      <c r="B154" s="368"/>
      <c r="C154" s="420"/>
    </row>
    <row r="155" spans="1:3" s="359" customFormat="1" hidden="1" x14ac:dyDescent="0.25">
      <c r="A155" s="394" t="s">
        <v>259</v>
      </c>
      <c r="B155" s="421"/>
      <c r="C155" s="397">
        <f t="shared" ref="C155" si="33">(C$21+C$22/2)*(cmg_cout_net_gdom+cmg_cotis_gdom)</f>
        <v>0</v>
      </c>
    </row>
    <row r="156" spans="1:3" s="359" customFormat="1" hidden="1" x14ac:dyDescent="0.25">
      <c r="A156" s="385" t="s">
        <v>256</v>
      </c>
      <c r="B156" s="368"/>
      <c r="C156" s="371">
        <f t="shared" ref="C156" si="34">MIN(0.5*(C$21+C$22/2)*(cmg_cotis_gdom),cmg_max_pccs_gdom)</f>
        <v>0</v>
      </c>
    </row>
    <row r="157" spans="1:3" s="359" customFormat="1" hidden="1" x14ac:dyDescent="0.25">
      <c r="A157" s="385" t="s">
        <v>260</v>
      </c>
      <c r="B157" s="368"/>
      <c r="C157" s="371">
        <f t="shared" ref="C157" si="35">(C$21+C$22/2)*(cmg_cout_net_gdom)</f>
        <v>0</v>
      </c>
    </row>
    <row r="158" spans="1:3" s="359" customFormat="1" ht="13.8" hidden="1" thickBot="1" x14ac:dyDescent="0.3">
      <c r="A158" s="391" t="s">
        <v>257</v>
      </c>
      <c r="B158" s="422"/>
      <c r="C158" s="398">
        <f>MAX(0,C$155-C$156-C$64)</f>
        <v>0</v>
      </c>
    </row>
    <row r="159" spans="1:3" s="359" customFormat="1" x14ac:dyDescent="0.25">
      <c r="A159" s="364"/>
      <c r="B159" s="368"/>
      <c r="C159" s="420"/>
    </row>
    <row r="160" spans="1:3" s="359" customFormat="1" x14ac:dyDescent="0.25">
      <c r="A160" s="412" t="s">
        <v>301</v>
      </c>
      <c r="B160" s="368"/>
      <c r="C160" s="420"/>
    </row>
    <row r="161" spans="1:3" s="359" customFormat="1" ht="13.8" hidden="1" thickBot="1" x14ac:dyDescent="0.3">
      <c r="A161" s="428" t="s">
        <v>299</v>
      </c>
      <c r="B161" s="429"/>
      <c r="C161" s="430">
        <f>(C$97&gt;0)*IF(C$3="isolé",(1+cmg_majo_plaf_isolé),1)*((C$95=1)*cmg_plaf_inter_1_enf+(C$95&gt;=2)*(cmg_plaf_inter_2_enf+cmg_plaf_inter_sup_enf*(C$95-2)))</f>
        <v>0</v>
      </c>
    </row>
    <row r="162" spans="1:3" s="359" customFormat="1" x14ac:dyDescent="0.25">
      <c r="A162" s="356"/>
      <c r="B162" s="368"/>
      <c r="C162" s="420"/>
    </row>
    <row r="163" spans="1:3" s="359" customFormat="1" x14ac:dyDescent="0.25">
      <c r="A163" s="412" t="s">
        <v>283</v>
      </c>
      <c r="B163" s="368"/>
      <c r="C163" s="420"/>
    </row>
    <row r="164" spans="1:3" s="359" customFormat="1" ht="13.8" hidden="1" thickBot="1" x14ac:dyDescent="0.3">
      <c r="A164" s="428" t="s">
        <v>300</v>
      </c>
      <c r="B164" s="431"/>
      <c r="C164" s="432">
        <f>(C$23*((C$97=1)*creche_coef_1_enf+(C$95=2)*creche_coef_2_enf+(C$95=3)*creche_coef_3_enf+(C$95&gt;3)*creche_coef_4_enf)*MAX(creche_plancher_ressource,MIN(creche_plafond_ressources,C$119/12)))/12</f>
        <v>0</v>
      </c>
    </row>
    <row r="165" spans="1:3" x14ac:dyDescent="0.25">
      <c r="A165" s="356"/>
      <c r="B165" s="356"/>
      <c r="C165" s="399"/>
    </row>
    <row r="166" spans="1:3" x14ac:dyDescent="0.25">
      <c r="A166" s="412" t="s">
        <v>46</v>
      </c>
      <c r="B166" s="363"/>
      <c r="C166" s="399"/>
    </row>
    <row r="167" spans="1:3" hidden="1" x14ac:dyDescent="0.25">
      <c r="A167" s="400" t="s">
        <v>471</v>
      </c>
      <c r="B167" s="401"/>
      <c r="C167" s="477">
        <f>MAX(0,Coef_n_1*C$56-MAX(irpp_min_reduc_fp,MIN(irpp_max_reduc_fp,irpp_taux_reduc_fp*Coef_n_1*C$56)))
+MAX(0,12*C$50-MAX(irpp_min_reduc_pens,MIN(irpp_max_reduc_pens,irpp_taux_reduc_pens*12*C$50)))
 -12*C$51</f>
        <v>13641.631760769231</v>
      </c>
    </row>
    <row r="168" spans="1:3" hidden="1" x14ac:dyDescent="0.25">
      <c r="A168" s="402" t="s">
        <v>176</v>
      </c>
      <c r="B168" s="363"/>
      <c r="C168" s="370">
        <f>IF(C$29="plaf",C$169,C$29)</f>
        <v>258.69</v>
      </c>
    </row>
    <row r="169" spans="1:3" hidden="1" x14ac:dyDescent="0.25">
      <c r="A169" s="383" t="s">
        <v>175</v>
      </c>
      <c r="B169" s="363"/>
      <c r="C169" s="370">
        <f>(C$28=1)*IF(C$96=0,IF(C$3="isolé",al_loy_plaf_I0_z1,al_loy_plaf_c0_z1),al_loy_plaf_1_pac_z1+al_loy_plaf_sup_pac_z1*(C$96-1))+(C$28=2)*IF(C$96=0,IF(C$3="isolé",al_loy_plaf_I0_z2,al_loy_plaf_C0_z2),al_loy_plaf_1_pac_z2+al_loy_plaf_sup_pac_z2*(C$96-1))+(C$28=3)*IF(C$96=0,IF(C$3="isolé",al_loy_plaf_I0_z3,al_loy_plaf_C0_z3),al_loy_plaf_1_pac_z3+al_loy_plaf_sup_pac_z3*(C$96-1))</f>
        <v>258.69</v>
      </c>
    </row>
    <row r="170" spans="1:3" hidden="1" x14ac:dyDescent="0.25">
      <c r="A170" s="383" t="s">
        <v>13</v>
      </c>
      <c r="B170" s="363"/>
      <c r="C170" s="370">
        <f>IF(C$96=0,al_forf_charges_0_pac,al_forf_charges_1_pac+(C$96-1)*al_forf_charges_sup_pac)</f>
        <v>53.99</v>
      </c>
    </row>
    <row r="171" spans="1:3" hidden="1" x14ac:dyDescent="0.25">
      <c r="A171" s="388" t="s">
        <v>178</v>
      </c>
      <c r="B171" s="363"/>
      <c r="C171" s="370">
        <f t="shared" ref="C171" si="36">C169+C170</f>
        <v>312.68</v>
      </c>
    </row>
    <row r="172" spans="1:3" hidden="1" x14ac:dyDescent="0.25">
      <c r="A172" s="384" t="s">
        <v>227</v>
      </c>
      <c r="B172" s="363"/>
      <c r="C172" s="370">
        <f>(C$96=0)*IF(C$3="isolé",al_R0_I0,al_R0_C0)
+(C$96=1)*al_R0_1pac+(C$96=2)*al_R0_2pac+(C$96=3)*al_R0_3pac+(C$96=4)*al_R0_4pac+(C$96=5)*al_R0_5pac
+(C$96&gt;=6)*(al_R0_6pac+(C$96-6)*al_R0_suppac)</f>
        <v>4588</v>
      </c>
    </row>
    <row r="173" spans="1:3" hidden="1" x14ac:dyDescent="0.25">
      <c r="A173" s="387" t="s">
        <v>198</v>
      </c>
      <c r="B173" s="363"/>
      <c r="C173" s="377">
        <f t="shared" ref="C173" si="37">ROUND(MAX(al_p0,al_p0_taux*C171),2)</f>
        <v>35.1</v>
      </c>
    </row>
    <row r="174" spans="1:3" hidden="1" x14ac:dyDescent="0.25">
      <c r="A174" s="385" t="s">
        <v>195</v>
      </c>
      <c r="B174" s="363"/>
      <c r="C174" s="378">
        <f>(C$96=0)*IF(C$3="isolé",al_tf_I0,al_tf_C0)
+(C$96=1)*al_tf_1pac+(C$96=2)*al_tf_2pac+(C$96=3)*al_tf_3pac+(C$96&gt;=4)*(al_tf_4pac+(C$96-4)*al_tf_suppac)</f>
        <v>2.8299999999999999E-2</v>
      </c>
    </row>
    <row r="175" spans="1:3" hidden="1" x14ac:dyDescent="0.25">
      <c r="A175" s="385" t="s">
        <v>196</v>
      </c>
      <c r="B175" s="363"/>
      <c r="C175" s="390">
        <f t="shared" ref="C175" si="38">(C$28=1)*al_tl_z1+(C$28=2)*al_tl_z2+(C$28=3)*al_tl_z3</f>
        <v>3.0500000000000006E-3</v>
      </c>
    </row>
    <row r="176" spans="1:3" hidden="1" x14ac:dyDescent="0.25">
      <c r="A176" s="385" t="s">
        <v>197</v>
      </c>
      <c r="B176" s="363"/>
      <c r="C176" s="379">
        <f t="shared" ref="C176" si="39">C173+(C174+C175)*MAX(0,C167-C172)</f>
        <v>318.93135570011543</v>
      </c>
    </row>
    <row r="177" spans="1:3" hidden="1" x14ac:dyDescent="0.25">
      <c r="A177" s="385" t="s">
        <v>220</v>
      </c>
      <c r="B177" s="356"/>
      <c r="C177" s="372">
        <f t="shared" ref="C177" si="40">MAX(C171-C176,0)</f>
        <v>0</v>
      </c>
    </row>
    <row r="178" spans="1:3" hidden="1" x14ac:dyDescent="0.25">
      <c r="A178" s="385" t="s">
        <v>221</v>
      </c>
      <c r="B178" s="356"/>
      <c r="C178" s="372">
        <f>(C$28=1)*(IF((C$168/C169)&lt;al_seuil1_deg_z1,C$177,IF((C$168/C169)&lt;al_seuil2_deg_z1,(1-((C$168/C169)-al_seuil1_deg_z1)/(al_seuil2_deg_z1-al_seuil1_deg_z1))*C$177,0)))
+(C$28=2)*(IF((C$168/C169)&lt;al_seuil1_deg_z2,C$177,IF((C$168/C169)&lt;al_seuil2_deg_z2,(1-((C$168/C169)-al_seuil1_deg_z2)/(al_seuil2_deg_z2-al_seuil1_deg_z2))*C$177,0)))
+(C$28=3)*(IF((C$168/C169)&lt;al_seuil1_deg_z3,C$177,IF((C$168/C169)&lt;al_seuil2_deg_z3,(1-((C$168/C169)-al_seuil1_deg_z3)/(al_seuil2_deg_z3-al_seuil1_deg_z3))*C$177,0)))</f>
        <v>0</v>
      </c>
    </row>
    <row r="179" spans="1:3" hidden="1" x14ac:dyDescent="0.25">
      <c r="A179" s="385" t="s">
        <v>222</v>
      </c>
      <c r="B179" s="364"/>
      <c r="C179" s="372">
        <f t="shared" ref="C179" si="41">C178-al_reduc</f>
        <v>-5</v>
      </c>
    </row>
    <row r="180" spans="1:3" ht="13.8" hidden="1" thickBot="1" x14ac:dyDescent="0.3">
      <c r="A180" s="404" t="s">
        <v>223</v>
      </c>
      <c r="B180" s="406"/>
      <c r="C180" s="407">
        <f t="shared" ref="C180" si="42">IF(ROUNDDOWN(C179,0)&gt;=al_seuil_versement,C179,0)*(1-taux_CRDS)</f>
        <v>0</v>
      </c>
    </row>
    <row r="181" spans="1:3" x14ac:dyDescent="0.25">
      <c r="A181" s="356"/>
      <c r="B181" s="356"/>
      <c r="C181" s="399"/>
    </row>
    <row r="182" spans="1:3" x14ac:dyDescent="0.25">
      <c r="A182" s="412" t="s">
        <v>353</v>
      </c>
      <c r="B182" s="367"/>
      <c r="C182" s="405"/>
    </row>
    <row r="183" spans="1:3" hidden="1" x14ac:dyDescent="0.25">
      <c r="A183" s="403" t="s">
        <v>378</v>
      </c>
      <c r="B183" s="166"/>
      <c r="C183" s="168">
        <f t="shared" ref="C183" si="43">AAH_I0*(1+(C$3="couple")*AAH_majo_couple+ C95*AAH_Sup_enf)</f>
        <v>903.6</v>
      </c>
    </row>
    <row r="184" spans="1:3" s="7" customFormat="1" hidden="1" x14ac:dyDescent="0.25">
      <c r="A184" s="384" t="s">
        <v>372</v>
      </c>
      <c r="B184" s="6"/>
      <c r="C184" s="100">
        <f>0.9*(C$50-C$51+C$111+C$45+(1-AAH_taux_abat1)*MIN(C$37,AAH_seuil_abat1_part_de_smic*smic)+(1-AAH_taux_abat2)*MAX(0,C$37-AAH_seuil_abat1_part_de_smic*smic)+(C$3="couple")*(1-aah_taux_abat_revconj)*(C$38+C$116+C$46))</f>
        <v>531.62351999999998</v>
      </c>
    </row>
    <row r="185" spans="1:3" s="7" customFormat="1" hidden="1" x14ac:dyDescent="0.25">
      <c r="A185" s="384" t="s">
        <v>373</v>
      </c>
      <c r="B185" s="6"/>
      <c r="C185" s="100">
        <f>C$31*MAX(0,MIN(AAH_I0,C$183-C184))</f>
        <v>0</v>
      </c>
    </row>
    <row r="186" spans="1:3" s="7" customFormat="1" hidden="1" x14ac:dyDescent="0.25">
      <c r="A186" s="384" t="s">
        <v>374</v>
      </c>
      <c r="B186" s="6"/>
      <c r="C186" s="100">
        <f>0.9*(C$50-C$51+C$116+C$45+(1-AAH_taux_abat1)*MIN(C$38,AAH_seuil_abat1_part_de_smic*smic)+(1-AAH_taux_abat2)*MAX(0,C$38-AAH_seuil_abat1_part_de_smic*smic)+(C$3="couple")*(1-aah_taux_abat_revconj)*(C$37+C$111+C$45))</f>
        <v>0</v>
      </c>
    </row>
    <row r="187" spans="1:3" s="7" customFormat="1" hidden="1" x14ac:dyDescent="0.25">
      <c r="A187" s="385" t="s">
        <v>375</v>
      </c>
      <c r="B187" s="6"/>
      <c r="C187" s="100">
        <f>C$32*MAX(0,MIN(AAH_I0,C$183-C186))</f>
        <v>0</v>
      </c>
    </row>
    <row r="188" spans="1:3" s="7" customFormat="1" ht="13.8" hidden="1" thickBot="1" x14ac:dyDescent="0.3">
      <c r="A188" s="173"/>
      <c r="B188" s="171"/>
      <c r="C188" s="172"/>
    </row>
    <row r="189" spans="1:3" x14ac:dyDescent="0.25">
      <c r="A189" s="356"/>
      <c r="B189" s="356"/>
      <c r="C189" s="399"/>
    </row>
    <row r="190" spans="1:3" x14ac:dyDescent="0.25">
      <c r="A190" s="412" t="s">
        <v>86</v>
      </c>
      <c r="B190" s="367"/>
      <c r="C190" s="405"/>
    </row>
    <row r="191" spans="1:3" s="7" customFormat="1" hidden="1" x14ac:dyDescent="0.25">
      <c r="A191" s="170" t="s">
        <v>0</v>
      </c>
      <c r="B191" s="166"/>
      <c r="C191" s="168">
        <f>IF(C$3="couple",(C$97=0)*rsa_C0+(C$97=1)*rsa_C1+(C$97&gt;=2)*(rsa_C2+(C$97-2)*rsa_sup_enf),0)+IF(C$3="isolé",(C18=0)*((C$97=0)*rsa_I0+(C$97=1)*rsa_I1+(C$97&gt;=2)*(rsa_I2+(C$97-2)*rsa_sup_enf))+(C18=1)*((C$97=0)*rsam_I0+(C$97=1)*rsam_I1+(C$97&gt;=2)*(rsam_I2+(C$97-2)*rsam_sup_enf)),0)</f>
        <v>565.34</v>
      </c>
    </row>
    <row r="192" spans="1:3" s="7" customFormat="1" hidden="1" x14ac:dyDescent="0.25">
      <c r="A192" s="384" t="s">
        <v>225</v>
      </c>
      <c r="B192" s="6"/>
      <c r="C192" s="100">
        <f>MIN(IF(C$3="isolé",(C$97=0)*rsa_fl_1+(C$97=1)*rsa_fl_2+(C$97&gt;1)*rsa_fl_3,(C$97=0)*rsa_fl_2+(C$97&gt;0)*rsa_fl_3),C$180)</f>
        <v>0</v>
      </c>
    </row>
    <row r="193" spans="1:3" s="7" customFormat="1" hidden="1" x14ac:dyDescent="0.25">
      <c r="A193" s="385" t="s">
        <v>219</v>
      </c>
      <c r="B193" s="6"/>
      <c r="C193" s="100">
        <f>(C$122+C$132+C$62)/(1-crds)+(C$60&gt;0)*MAX(0,(ASF_à_déduire_du_RSA/(1-crds))*C$95-C$50)</f>
        <v>0</v>
      </c>
    </row>
    <row r="194" spans="1:3" s="7" customFormat="1" hidden="1" x14ac:dyDescent="0.25">
      <c r="A194" s="385" t="s">
        <v>349</v>
      </c>
      <c r="B194" s="6"/>
      <c r="C194" s="100">
        <f>C$193+C$37+C$38+C$50+C$72+C$55</f>
        <v>1230.6099999999999</v>
      </c>
    </row>
    <row r="195" spans="1:3" s="7" customFormat="1" ht="13.8" hidden="1" thickBot="1" x14ac:dyDescent="0.3">
      <c r="A195" s="173" t="s">
        <v>118</v>
      </c>
      <c r="B195" s="171"/>
      <c r="C195" s="172">
        <f>MAX(0,C$191-C$192-C$194)</f>
        <v>0</v>
      </c>
    </row>
    <row r="196" spans="1:3" s="5" customFormat="1" x14ac:dyDescent="0.25">
      <c r="B196" s="11"/>
      <c r="C196" s="272"/>
    </row>
    <row r="197" spans="1:3" s="271" customFormat="1" x14ac:dyDescent="0.25">
      <c r="A197" s="412" t="s">
        <v>145</v>
      </c>
      <c r="B197" s="367"/>
      <c r="C197" s="405"/>
    </row>
    <row r="198" spans="1:3" s="7" customFormat="1" ht="15" hidden="1" customHeight="1" x14ac:dyDescent="0.25">
      <c r="A198" s="394" t="s">
        <v>224</v>
      </c>
      <c r="B198" s="166"/>
      <c r="C198" s="168">
        <f>IF(C$3="couple",(C$97=0)*pa_forf_c0+(C$97=1)*pa_forf_c1+(C$97&gt;=2)*(pa_forf_c2+(C$97-2)*pa_sup_enf),0)+IF(C$3="isolé",(C18=0)*((C$97=0)*pa_forf_I0+(C$97=1)*pa_forf_I1+(C$97&gt;=2)*(pa_forf_I2+(C$97-2)*pa_sup_enf))+(C18=1)*((C$97=0)*pa_forfm_I0+(C$97=1)*pa_forfm_I1+(C$97&gt;=2)*(pa_forfm_I2+(C$97-2)*pa_forfm_supenf)),0)</f>
        <v>553.16</v>
      </c>
    </row>
    <row r="199" spans="1:3" s="5" customFormat="1" hidden="1" x14ac:dyDescent="0.25">
      <c r="A199" s="385" t="s">
        <v>165</v>
      </c>
      <c r="B199" s="6"/>
      <c r="C199" s="100">
        <f>MIN(C$180,IF(C$3="isolé",(C$97=0)*pa_fl1+(C$97=1)*pa_fl2+(C$97&gt;1)*pa_fl3,(C$97=0)*pa_fl2+(C$97&gt;0)*pa_fl3))</f>
        <v>0</v>
      </c>
    </row>
    <row r="200" spans="1:3" s="7" customFormat="1" hidden="1" x14ac:dyDescent="0.25">
      <c r="A200" s="385" t="s">
        <v>144</v>
      </c>
      <c r="B200" s="11"/>
      <c r="C200" s="100">
        <f>(C$3="isolé")*((C$37/smic_h&gt;=pa_seuil1_BPA)*MIN(1,(C$37/smic_h-pa_seuil1_BPA)/(pa_seuil2_BPA-pa_seuil1_BPA))*pa_max_BPA)+
(C$3="couple")*((C$37/smic_h&gt;=pa_seuil1_BPA)*MIN(1,(C$37/smic_h-pa_seuil1_BPA)/(pa_seuil2_BPA-pa_seuil1_BPA))*pa_max_BPA+(C$38/smic_h&gt;=pa_seuil1_BPA)*MIN(1,(C$38/smic_h-pa_seuil1_BPA)/(pa_seuil2_BPA-pa_seuil1_BPA))*pa_max_BPA)</f>
        <v>160.97509159999998</v>
      </c>
    </row>
    <row r="201" spans="1:3" s="7" customFormat="1" hidden="1" x14ac:dyDescent="0.25">
      <c r="A201" s="161" t="s">
        <v>94</v>
      </c>
      <c r="B201" s="6"/>
      <c r="C201" s="100">
        <f>C37+(C3="couple")*C38</f>
        <v>1230.6099999999999</v>
      </c>
    </row>
    <row r="202" spans="1:3" s="5" customFormat="1" hidden="1" x14ac:dyDescent="0.25">
      <c r="A202" s="384" t="s">
        <v>226</v>
      </c>
      <c r="B202" s="6"/>
      <c r="C202" s="100">
        <f>C$198+C200+pa_taux_rev_act*C201</f>
        <v>1464.8071915999999</v>
      </c>
    </row>
    <row r="203" spans="1:3" s="5" customFormat="1" hidden="1" x14ac:dyDescent="0.25">
      <c r="A203" s="385" t="s">
        <v>219</v>
      </c>
      <c r="B203" s="6"/>
      <c r="C203" s="100">
        <f>(C$122+C$132+C$62)/(1-crds)+(C$60&gt;0)*MAX(0,(ASF_à_déduire_du_RSA/(1-crds))*C$95-C$50)</f>
        <v>0</v>
      </c>
    </row>
    <row r="204" spans="1:3" s="5" customFormat="1" hidden="1" x14ac:dyDescent="0.25">
      <c r="A204" s="385" t="s">
        <v>349</v>
      </c>
      <c r="B204" s="6"/>
      <c r="C204" s="100">
        <f>C$195+C$203+C$37+C$38+C$50+C$72+C$55</f>
        <v>1230.6099999999999</v>
      </c>
    </row>
    <row r="205" spans="1:3" ht="13.8" hidden="1" thickBot="1" x14ac:dyDescent="0.3">
      <c r="A205" s="404" t="s">
        <v>146</v>
      </c>
      <c r="B205" s="171"/>
      <c r="C205" s="172">
        <f>(C$201&gt;0)*MAX(0,C$202-C$199-C$204)</f>
        <v>234.1971916</v>
      </c>
    </row>
    <row r="206" spans="1:3" x14ac:dyDescent="0.25">
      <c r="A206" s="356"/>
      <c r="B206" s="356"/>
      <c r="C206" s="399"/>
    </row>
    <row r="207" spans="1:3" x14ac:dyDescent="0.25">
      <c r="A207" s="412" t="s">
        <v>456</v>
      </c>
      <c r="B207" s="356"/>
      <c r="C207" s="399"/>
    </row>
    <row r="208" spans="1:3" hidden="1" x14ac:dyDescent="0.25">
      <c r="A208" s="410" t="s">
        <v>10</v>
      </c>
      <c r="B208" s="411"/>
      <c r="C208" s="382">
        <f>IF(C$3="isolé",1,2)+IF(C$94&gt;0,IF(C$3="isolé",0.5,0)+0.5*MIN(2,C$94)+1*MAX(0,C$94-2),0)</f>
        <v>1</v>
      </c>
    </row>
    <row r="209" spans="1:3" hidden="1" x14ac:dyDescent="0.25">
      <c r="A209" s="383" t="s">
        <v>60</v>
      </c>
      <c r="B209" s="365"/>
      <c r="C209" s="370">
        <f t="shared" ref="C209" si="44">IF(C$3="isolé",1,2)</f>
        <v>1</v>
      </c>
    </row>
    <row r="210" spans="1:3" hidden="1" x14ac:dyDescent="0.25">
      <c r="A210" s="385" t="s">
        <v>469</v>
      </c>
      <c r="B210" s="366"/>
      <c r="C210" s="373">
        <f>MAX(0,Coef_n_1*C$56-MAX(irpp_min_reduc_fp,MIN(irpp_max_reduc_fp,irpp_taux_reduc_fp*Coef_n_1*C$56)))
+MAX(0,12*C$50-MAX(irpp_min_reduc_pens,MIN(irpp_max_reduc_pens,irpp_taux_reduc_pens*12*C$50)))
 -12*C$51</f>
        <v>13641.631760769231</v>
      </c>
    </row>
    <row r="211" spans="1:3" hidden="1" x14ac:dyDescent="0.25">
      <c r="A211" s="161" t="s">
        <v>95</v>
      </c>
      <c r="B211" s="366"/>
      <c r="C211" s="373">
        <f>C$210/C$208</f>
        <v>13641.631760769231</v>
      </c>
    </row>
    <row r="212" spans="1:3" hidden="1" x14ac:dyDescent="0.25">
      <c r="A212" s="161" t="s">
        <v>96</v>
      </c>
      <c r="B212" s="366"/>
      <c r="C212" s="373">
        <f>C$210/C$209</f>
        <v>13641.631760769231</v>
      </c>
    </row>
    <row r="213" spans="1:3" hidden="1" x14ac:dyDescent="0.25">
      <c r="A213" s="386" t="s">
        <v>4</v>
      </c>
      <c r="B213" s="365"/>
      <c r="C213" s="370"/>
    </row>
    <row r="214" spans="1:3" hidden="1" x14ac:dyDescent="0.25">
      <c r="A214" s="383" t="s">
        <v>5</v>
      </c>
      <c r="B214" s="365"/>
      <c r="C214" s="370">
        <f>(C$211&gt;=irpp_seuil1)*(C$211&lt;irpp_seuil2)*(irpp_taux1*C$210-irpp_reduc1*C$208)+(C$211&gt;=irpp_seuil2)*(C$211&lt;irpp_seuil3)*(irpp_taux2*C$210-irpp_reduc2*C$208)+(C$211&gt;=irpp_seuil3)*(C$211&lt;irpp_seuil4)*(irpp_taux3*C$210-irpp_reduc3*C$208)+(C$211&gt;=irpp_seuil4)*(irpp_taux4*C$210-irpp_reduc4*C$208)</f>
        <v>391.33949368461549</v>
      </c>
    </row>
    <row r="215" spans="1:3" hidden="1" x14ac:dyDescent="0.25">
      <c r="A215" s="383" t="s">
        <v>6</v>
      </c>
      <c r="B215" s="365"/>
      <c r="C215" s="370">
        <f>(C$212&gt;=irpp_seuil1)*(C$212&lt;irpp_seuil2)*(irpp_taux1*C$210-irpp_reduc1*C$209)+(C$212&gt;=irpp_seuil2)*(C$212&lt;irpp_seuil3)*(irpp_taux2*C$210-irpp_reduc2*C$209)+(C$212&gt;=irpp_seuil3)*(C$212&lt;irpp_seuil4)*(irpp_taux3*C$210-irpp_reduc3*C$209)+(C$212&gt;=irpp_seuil4)*(irpp_taux4*C$210-irpp_reduc4*C$209)</f>
        <v>391.33949368461549</v>
      </c>
    </row>
    <row r="216" spans="1:3" hidden="1" x14ac:dyDescent="0.25">
      <c r="A216" s="383" t="s">
        <v>7</v>
      </c>
      <c r="B216" s="365"/>
      <c r="C216" s="370">
        <f>(C$3="isolé")*(C$94&gt;0)*(irpp_max_avqf_iso+irpp_max_avqf_couple*2*MAX(0,C$208-2))+(C$3="couple")*(C$94&gt;0)*irpp_max_avqf_couple*2*MAX(C$208-2)</f>
        <v>0</v>
      </c>
    </row>
    <row r="217" spans="1:3" hidden="1" x14ac:dyDescent="0.25">
      <c r="A217" s="160" t="s">
        <v>107</v>
      </c>
      <c r="B217" s="365"/>
      <c r="C217" s="370">
        <f>MIN(C$215-C$214,C$216)</f>
        <v>0</v>
      </c>
    </row>
    <row r="218" spans="1:3" hidden="1" x14ac:dyDescent="0.25">
      <c r="A218" s="383" t="s">
        <v>8</v>
      </c>
      <c r="B218" s="365"/>
      <c r="C218" s="370">
        <f>C$215-C$217</f>
        <v>391.33949368461549</v>
      </c>
    </row>
    <row r="219" spans="1:3" hidden="1" x14ac:dyDescent="0.25">
      <c r="A219" s="386" t="s">
        <v>159</v>
      </c>
      <c r="B219" s="365"/>
      <c r="C219" s="370"/>
    </row>
    <row r="220" spans="1:3" hidden="1" x14ac:dyDescent="0.25">
      <c r="A220" s="383" t="s">
        <v>9</v>
      </c>
      <c r="B220" s="365"/>
      <c r="C220" s="370">
        <f>(C$218&gt;0)*IF(C$3="isolé",(MIN(C$218,IF(C$218&lt;irpp_plaf_decote,irpp_taux_decote*(irpp_plaf_decote-C$218),0))),(MIN(C$218,IF(C$218&lt;irpp_plaf_decote_couple,irpp_taux_decote*(irpp_plaf_decote_couple-C$218)))))</f>
        <v>391.33949368461549</v>
      </c>
    </row>
    <row r="221" spans="1:3" hidden="1" x14ac:dyDescent="0.25">
      <c r="A221" s="385" t="s">
        <v>160</v>
      </c>
      <c r="B221" s="358"/>
      <c r="C221" s="370">
        <f>C$218-C$220</f>
        <v>0</v>
      </c>
    </row>
    <row r="222" spans="1:3" hidden="1" x14ac:dyDescent="0.25">
      <c r="A222" s="388" t="s">
        <v>108</v>
      </c>
      <c r="B222" s="358"/>
      <c r="C222" s="370">
        <f>C$221</f>
        <v>0</v>
      </c>
    </row>
    <row r="223" spans="1:3" hidden="1" x14ac:dyDescent="0.25">
      <c r="A223" s="388" t="s">
        <v>109</v>
      </c>
      <c r="B223" s="358"/>
      <c r="C223" s="370">
        <f>C$101*irpp_reduc_coll+C$102*irpp_reduc_lyc+C$10*irpp_reduc_es</f>
        <v>0</v>
      </c>
    </row>
    <row r="224" spans="1:3" hidden="1" x14ac:dyDescent="0.25">
      <c r="A224" s="364" t="s">
        <v>302</v>
      </c>
      <c r="B224" s="358"/>
      <c r="C224" s="370">
        <f>(C$20+C$23&gt;0)*irpp_part_fg_assmat*MIN(irpp_max_fg_assmat,12*MAX(0,(C$152+C$164)))</f>
        <v>0</v>
      </c>
    </row>
    <row r="225" spans="1:3 16281:16281" hidden="1" x14ac:dyDescent="0.25">
      <c r="A225" s="433" t="s">
        <v>303</v>
      </c>
      <c r="B225" s="358"/>
      <c r="C225" s="370">
        <f>(C$21+C$22&gt;0)*MIN(irpp_max_fg_gdom,irpp_seuil1_fg_gdom+irpp_supp_enf_seuil_fg_gdom*C$94)</f>
        <v>0</v>
      </c>
    </row>
    <row r="226" spans="1:3 16281:16281" hidden="1" x14ac:dyDescent="0.25">
      <c r="A226" s="355" t="s">
        <v>304</v>
      </c>
      <c r="B226" s="358"/>
      <c r="C226" s="370">
        <f>irpp_part_fg_gdom*MIN(C$225,12*MAX(0,C$158))</f>
        <v>0</v>
      </c>
    </row>
    <row r="227" spans="1:3 16281:16281" ht="13.5" hidden="1" customHeight="1" x14ac:dyDescent="0.25">
      <c r="A227" s="388" t="s">
        <v>114</v>
      </c>
      <c r="B227" s="358"/>
      <c r="C227" s="370">
        <f>MAX(0,C$222-C$223)-C224-C226</f>
        <v>0</v>
      </c>
    </row>
    <row r="228" spans="1:3 16281:16281" hidden="1" x14ac:dyDescent="0.25">
      <c r="A228" s="388" t="s">
        <v>173</v>
      </c>
      <c r="B228" s="358"/>
      <c r="C228" s="370">
        <f>IF(C$3="isolé",
IF(AND(C$210&gt;=irpp_seuil1_cont_excep,C$210&lt;irpp_seuil2_cont_excep),irpp_taux1_cont_excep*(C$210-irpp_seuil1_cont_excep),IF(C$210&gt;irpp_seuil2_cont_excep,irpp_taux2_cont_excep*(C$210-irpp_seuil2_cont_excep)+7500,0)),
IF(AND(C$210&gt;=2*irpp_seuil1_cont_excep,C$210&lt;2*irpp_seuil2_cont_excep),irpp_taux1_cont_excep*(C$210-2*irpp_seuil1_cont_excep),IF(C$210&gt;2*irpp_seuil2_cont_excep,irpp_taux2_cont_excep*(C$210-2*irpp_seuil2_cont_excep)+15000,0)))</f>
        <v>0</v>
      </c>
    </row>
    <row r="229" spans="1:3 16281:16281" ht="13.8" hidden="1" thickBot="1" x14ac:dyDescent="0.3">
      <c r="A229" s="391" t="s">
        <v>218</v>
      </c>
      <c r="B229" s="389"/>
      <c r="C229" s="374">
        <f t="shared" ref="C229" si="45">C227+C228</f>
        <v>0</v>
      </c>
    </row>
    <row r="230" spans="1:3 16281:16281" x14ac:dyDescent="0.25">
      <c r="C230" s="284"/>
    </row>
    <row r="231" spans="1:3 16281:16281" x14ac:dyDescent="0.25">
      <c r="A231" s="412" t="s">
        <v>350</v>
      </c>
      <c r="B231" s="356"/>
      <c r="C231" s="399"/>
    </row>
    <row r="232" spans="1:3 16281:16281" ht="13.8" hidden="1" thickBot="1" x14ac:dyDescent="0.3">
      <c r="A232" s="400" t="s">
        <v>349</v>
      </c>
      <c r="B232" s="268"/>
      <c r="C232" s="476">
        <f>MAX(0,Coef_n_2*C$56-MAX(irpp_min_reduc_fp,MIN(irpp_max_reduc_fp,irpp_taux_reduc_fp*Coef_n_2*C$56)))
+12*C$50
 -12*C$51</f>
        <v>13480.430794615388</v>
      </c>
    </row>
    <row r="233" spans="1:3 16281:16281" hidden="1" x14ac:dyDescent="0.25">
      <c r="A233" s="385" t="s">
        <v>339</v>
      </c>
      <c r="B233" s="267"/>
      <c r="C233" s="370">
        <f>(C$95=1)*IF(C$232&lt;blyc_1enf_seuil6,6,IF(C$232&lt;blyc_1enf_seuil5,5,IF(C$232&lt;blyc_1enf_seuil4,4,IF(C$232&lt;blyc_1enf_seuil3,3,IF(C$232&lt;blyc_1enf_seuil2,2,IF(C$232&lt;blyc_1enf_seuil1,1,0))))))
+(C$95=2)*IF(C$232&lt;blyc_2enf_seuil6,6,IF(C$232&lt;blyc_2enf_seuil5,5,IF(C$232&lt;blyc_2enf_seuil4,4,IF(C$232&lt;blyc_2enf_seuil3,3,IF(C$232&lt;blyc_2enf_seuil2,2,IF(C$232&lt;blyc_1enf_seuil1,1,0))))))
+(C$95=3)*IF(C$232&lt;blyc_3enf_seuil6,6,IF(C$232&lt;blyc_3enf_seuil5,5,IF(C$232&lt;blyc_3enf_seuil4,4,IF(C$232&lt;blyc_3enf_seuil3,3,IF(C$232&lt;blyc_3enf_seuil2,2,IF(C$232&lt;blyc_1enf_seuil1,1,0))))))
+(C$95=4)*IF(C$232&lt;blyc_4enf_seuil6,6,IF(C$232&lt;blyc_4enf_seuil5,5,IF(C$232&lt;blyc_4enf_seuil4,4,IF(C$232&lt;blyc_4enf_seuil3,3,IF(C$232&lt;blyc_4enf_seuil2,2,IF(C$232&lt;blyc_1enf_seuil1,1,0))))))
+(C$95=5)*IF(C$232&lt;blyc_5enf_seuil6,6,IF(C$232&lt;blyc_5enf_seuil5,5,IF(C$232&lt;blyc_5enf_seuil4,4,IF(C$232&lt;blyc_5enf_seuil3,3,IF(C$232&lt;blyc_1enf_seuil2,2,IF(C$232&lt;blyc_1enf_seuil1,1,0))))))
+(C$95=6)*IF(C$232&lt;blyc_6enf_seuil6,6,IF(C$232&lt;blyc_6enf_seuil5,5,IF(C$232&lt;blyc_6enf_seuil4,4,IF(C$232&lt;blyc_6enf_seuil3,3,IF(C$232&lt;blyc_6enf_seuil2,2,IF(C$232&lt;blyc_1enf_seuil1,1,0))))))</f>
        <v>0</v>
      </c>
    </row>
    <row r="234" spans="1:3 16281:16281" ht="13.8" hidden="1" thickBot="1" x14ac:dyDescent="0.3">
      <c r="A234" s="391" t="s">
        <v>338</v>
      </c>
      <c r="B234" s="389"/>
      <c r="C234" s="374">
        <f>(C233=1)*blyc_montant_ech1+(C233=2)*blyc_montant_ech2+(C233=3)*blyc_montant_ech3+(C233=4)*blyc_montant_ech4+(C233=5)*blyc_montant_ech5+(C233=6)*blyc_montant_ech6</f>
        <v>0</v>
      </c>
    </row>
    <row r="235" spans="1:3 16281:16281" x14ac:dyDescent="0.25">
      <c r="A235" s="7"/>
      <c r="B235" s="366"/>
      <c r="C235" s="266"/>
      <c r="XBE235" s="355"/>
    </row>
    <row r="236" spans="1:3 16281:16281" x14ac:dyDescent="0.25">
      <c r="A236" s="412" t="s">
        <v>393</v>
      </c>
      <c r="B236" s="356"/>
      <c r="C236" s="399"/>
    </row>
    <row r="237" spans="1:3 16281:16281" ht="13.8" hidden="1" thickBot="1" x14ac:dyDescent="0.3">
      <c r="A237" s="400" t="s">
        <v>349</v>
      </c>
      <c r="B237" s="268"/>
      <c r="C237" s="476">
        <f>C232</f>
        <v>13480.430794615388</v>
      </c>
    </row>
    <row r="238" spans="1:3 16281:16281" hidden="1" x14ac:dyDescent="0.25">
      <c r="A238" s="385" t="s">
        <v>394</v>
      </c>
      <c r="B238" s="355"/>
      <c r="C238" s="370">
        <f>MAX(0,C95-1)</f>
        <v>0</v>
      </c>
    </row>
    <row r="239" spans="1:3 16281:16281" hidden="1" x14ac:dyDescent="0.25">
      <c r="A239" s="385" t="s">
        <v>339</v>
      </c>
      <c r="B239" s="267"/>
      <c r="C239" s="370">
        <f>(C$238=0)*IF(C$237&lt;bs_pc0_seuil1,7,IF(C$237&lt;bs_pc0_seuil2,6,IF(C$237&lt;bs_pc0_seuil3,5,IF(C$237&lt;bs_pc0_seuil4,4,IF(C$237&lt;bs_pc0_seuil5,3,IF(C$237&lt;bs_pc0_seuil6,2,IF(C$237&lt;bs_pc0_seuil7,1,IF(C$237&lt;bs_pc0_seuil8,0.5,0))))))))
+(C$238=1)*IF(C$237&lt;bs_pc1_seuil1,7,IF(C$237&lt;bs_pc1_seuil2,6,IF(C$237&lt;bs_pc1_seuil3,5,IF(C$237&lt;bs_pc1_seuil4,4,IF(C$237&lt;bs_pc1_seuil5,3,IF(C$237&lt;bs_pc1_seuil6,2,IF(C$237&lt;bs_pc1_seuil7,1,IF(C$237&lt;bs_pc1_seuil8,0.5,0))))))))
+(C$238=2)*IF(C$237&lt;bs_pc2_seuil1,7,IF(C$237&lt;bs_pc2_seuil2,6,IF(C$237&lt;bs_pc2_seuil3,5,IF(C$237&lt;bs_pc2_seuil4,4,IF(C$237&lt;bs_pc2_seuil5,3,IF(C$237&lt;bs_pc2_seuil6,2,IF(C$237&lt;bs_pc2_seuil7,1,IF(C$237&lt;bs_pc2_seuil8,0.5,0))))))))
+(C$238=3)*IF(C$237&lt;bs_pc3_seuil1,7,IF(C$237&lt;bs_pc3_seuil2,6,IF(C$237&lt;bs_pc3_seuil3,5,IF(C$237&lt;bs_pc3_seuil4,4,IF(C$237&lt;bs_pc3_seuil5,3,IF(C$237&lt;bs_pc3_seuil6,2,IF(C$237&lt;bs_pc3_seuil7,1,IF(C$237&lt;bs_pc3_seuil8,0.5,0))))))))
+(C$238=4)*IF(C$237&lt;bs_pc4_seuil1,7,IF(C$237&lt;bs_pc4_seuil2,6,IF(C$237&lt;bs_pc4_seuil3,5,IF(C$237&lt;bs_pc4_seuil4,4,IF(C$237&lt;bs_pc4_seuil5,3,IF(C$237&lt;bs_pc4_seuil6,2,IF(C$237&lt;bs_pc4_seuil7,1,IF(C$237&lt;bs_pc4_seuil8,0.5,0))))))))
+(C$238=5)*IF(C$237&lt;bs_pc5_seuil1,7,IF(C$237&lt;bs_pc5_seuil2,6,IF(C$237&lt;bs_pc5_seuil3,5,IF(C$237&lt;bs_pc5_seuil4,4,IF(C$237&lt;bs_pc5_seuil5,3,IF(C$237&lt;bs_pc5_seuil6,2,IF(C$237&lt;bs_pc5_seuil7,1,IF(C$237&lt;bs_pc5_seuil8,0.5,0))))))))
+(C$238=6)*IF(C$237&lt;bs_pc6_seuil1,7,IF(C$237&lt;bs_pc6_seuil2,6,IF(C$237&lt;bs_pc6_seuil3,5,IF(C$237&lt;bs_pc6_seuil4,4,IF(C$237&lt;bs_pc6_seuil5,3,IF(C$237&lt;bs_pc6_seuil6,2,IF(C$237&lt;bs_pc6_seuil7,1,IF(C$237&lt;bs_pc6_seuil8,0.5,0))))))))
+(C$238=7)*IF(C$237&lt;bs_pc7_seuil1,7,IF(C$237&lt;bs_pc7_seuil2,6,IF(C$237&lt;bs_pc7_seuil3,5,IF(C$237&lt;bs_pc7_seuil4,4,IF(C$237&lt;bs_pc7_seuil5,3,IF(C$237&lt;bs_pc7_seuil6,2,IF(C$237&lt;bs_pc7_seuil7,1,IF(C$237&lt;bs_pc7_seuil8,0.5,0))))))))
+(C$238=8)*IF(C$237&lt;bs_pc8_seuil1,7,IF(C$237&lt;bs_pc8_seuil2,6,IF(C$237&lt;bs_pc8_seuil3,5,IF(C$237&lt;bs_pc8_seuil4,4,IF(C$237&lt;bs_pc8_seuil5,3,IF(C$237&lt;bs_pc8_seuil6,2,IF(C$237&lt;bs_pc8_seuil7,1,IF(C$237&lt;bs_pc8_seuil8,0.5,0))))))))
+(C$238=9)*IF(C$237&lt;bs_pc9_seuil1,7,IF(C$237&lt;bs_pc9_seuil2,6,IF(C$237&lt;bs_pc9_seuil3,5,IF(C$237&lt;bs_pc9_seuil4,4,IF(C$237&lt;bs_pc9_seuil5,3,IF(C$237&lt;bs_pc9_seuil6,2,IF(C$237&lt;bs_pc9_seuil7,1,IF(C$237&lt;bs_pc9_seuil8,0.5,0))))))))
+(C$238=10)*IF(C$237&lt;bs_pc10_seuil1,7,IF(C$237&lt;bs_pc10_seuil2,6,IF(C$237&lt;bs_pc10_seuil3,5,IF(C$237&lt;bs_pc10_seuil4,4,IF(C$237&lt;bs_pc10_seuil5,3,IF(C$237&lt;bs_pc10_seuil6,2,IF(C$237&lt;bs_pc10_seuil7,1,IF(C$237&lt;bs_pc10_seuil8,0.5,0))))))))
+(C$238=11)*IF(C$237&lt;bs_pc11_seuil1,7,IF(C$237&lt;bs_pc11_seuil2,6,IF(C$237&lt;bs_pc11_seuil3,5,IF(C$237&lt;bs_pc11_seuil4,4,IF(C$237&lt;bs_pc11_seuil5,3,IF(C$237&lt;bs_pc11_seuil6,2,IF(C$237&lt;bs_pc11_seuil7,1,IF(C$237&lt;bs_pc11_seuil8,0.5,0))))))))
+(C$238=12)*IF(C$237&lt;bs_pc12_seuil1,7,IF(C$237&lt;bs_pc12_seuil2,6,IF(C$237&lt;bs_pc12_seuil3,5,IF(C$237&lt;bs_pc12_seuil4,4,IF(C$237&lt;bs_pc12_seuil5,3,IF(C$237&lt;bs_pc12_seuil6,2,IF(C$237&lt;bs_pc12_seuil7,1,IF(C$237&lt;bs_pc12_seuil8,0.5,0))))))))
+(C$238=13)*IF(C$237&lt;bs_pc13_seuil1,7,IF(C$237&lt;bs_pc13_seuil2,6,IF(C$237&lt;bs_pc13_seuil3,5,IF(C$237&lt;bs_pc13_seuil4,4,IF(C$237&lt;bs_pc13_seuil5,3,IF(C$237&lt;bs_pc13_seuil6,2,IF(C$237&lt;bs_pc13_seuil7,1,IF(C$237&lt;bs_pc13_seuil8,0.5,0))))))))
+(C$238=14)*IF(C$237&lt;bs_pc14_seuil1,7,IF(C$237&lt;bs_pc14_seuil2,6,IF(C$237&lt;bs_pc14_seuil3,5,IF(C$237&lt;bs_pc14_seuil4,4,IF(C$237&lt;bs_pc14_seuil5,3,IF(C$237&lt;bs_pc14_seuil6,2,IF(C$237&lt;bs_pc14_seuil7,1,IF(C$237&lt;bs_pc14_seuil8,0.5,0))))))))
+(C$238=15)*IF(C$237&lt;bs_pc15_seuil1,7,IF(C$237&lt;bs_pc15_seuil2,6,IF(C$237&lt;bs_pc15_seuil3,5,IF(C$237&lt;bs_pc15_seuil4,4,IF(C$237&lt;bs_pc15_seuil5,3,IF(C$237&lt;bs_pc15_seuil6,2,IF(C$237&lt;bs_pc15_seuil7,1,IF(C$237&lt;bs_pc15_seuil8,0.5,0))))))))
+(C$238=16)*IF(C$237&lt;bs_pc16_seuil1,7,IF(C$237&lt;bs_pc16_seuil2,6,IF(C$237&lt;bs_pc16_seuil3,5,IF(C$237&lt;bs_pc16_seuil4,4,IF(C$237&lt;bs_pc16_seuil5,3,IF(C$237&lt;bs_pc16_seuil6,2,IF(C$237&lt;bs_pc16_seuil7,1,IF(C$237&lt;bs_pc16_seuil8,0.5,0))))))))
+(C$238=17)*IF(C$237&lt;bs_pc17_seuil1,7,IF(C$237&lt;bs_pc17_seuil2,6,IF(C$237&lt;bs_pc17_seuil3,5,IF(C$237&lt;bs_pc17_seuil4,4,IF(C$237&lt;bs_pc17_seuil5,3,IF(C$237&lt;bs_pc17_seuil6,2,IF(C$237&lt;bs_pc17_seuil7,1,IF(C$237&lt;bs_pc17_seuil8,0.5,0))))))))</f>
        <v>4</v>
      </c>
    </row>
    <row r="240" spans="1:3 16281:16281" ht="13.8" hidden="1" thickBot="1" x14ac:dyDescent="0.3">
      <c r="A240" s="391" t="s">
        <v>338</v>
      </c>
      <c r="B240" s="389"/>
      <c r="C240" s="374">
        <f>(C239=0.5)*bs_montant_ech0bis+(C239=1)*bs_montant_ech1+(C239=2)*bs_montant_ech2+(C239=3)*bs_montant_ech3+(C239=4)*bs_montant_ech4+(C239=5)*bs_montant_ech5+(C239=6)*bs_montant_ech6+(C239=7)*bs_montant_ech7</f>
        <v>4055</v>
      </c>
    </row>
  </sheetData>
  <sheetProtection selectLockedCells="1" selectUnlockedCells="1"/>
  <mergeCells count="3">
    <mergeCell ref="B39:B40"/>
    <mergeCell ref="A85:B85"/>
    <mergeCell ref="A83:B83"/>
  </mergeCells>
  <pageMargins left="0.78740157499999996" right="0.78740157499999996" top="0.984251969" bottom="0.984251969" header="0.4921259845" footer="0.4921259845"/>
  <pageSetup paperSize="9" scale="16"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440</vt:i4>
      </vt:variant>
    </vt:vector>
  </HeadingPairs>
  <TitlesOfParts>
    <vt:vector size="442" baseType="lpstr">
      <vt:lpstr>Données 2021</vt:lpstr>
      <vt:lpstr>cas type</vt:lpstr>
      <vt:lpstr>AAH_I0</vt:lpstr>
      <vt:lpstr>AAH_majo_couple</vt:lpstr>
      <vt:lpstr>AAH_seuil_abat1_part_de_smic</vt:lpstr>
      <vt:lpstr>AAH_Sup_enf</vt:lpstr>
      <vt:lpstr>aah_taux_abat_revconj</vt:lpstr>
      <vt:lpstr>AAH_taux_abat1</vt:lpstr>
      <vt:lpstr>AAH_taux_abat2</vt:lpstr>
      <vt:lpstr>ab</vt:lpstr>
      <vt:lpstr>ab_plaf1_couple_biact_ou_iso_1_enf</vt:lpstr>
      <vt:lpstr>ab_plaf1_couple_biact_ou_iso_2_enf</vt:lpstr>
      <vt:lpstr>ab_plaf1_couple_monact_2_enf</vt:lpstr>
      <vt:lpstr>ab_plaf1_couple_monoact_1_enf</vt:lpstr>
      <vt:lpstr>ab_plaf1_sup_enf</vt:lpstr>
      <vt:lpstr>ab_plaf2_couple_biact_ou_iso_1_enf</vt:lpstr>
      <vt:lpstr>ab_plaf2_couple_biact_ou_iso_2_enf</vt:lpstr>
      <vt:lpstr>ab_plaf2_couple_monact_2_enf</vt:lpstr>
      <vt:lpstr>ab_plaf2_couple_monoact_1_enf</vt:lpstr>
      <vt:lpstr>ab_plaf2_sup_enf</vt:lpstr>
      <vt:lpstr>ab_réduit</vt:lpstr>
      <vt:lpstr>af_1</vt:lpstr>
      <vt:lpstr>af_2</vt:lpstr>
      <vt:lpstr>af_3</vt:lpstr>
      <vt:lpstr>af_4</vt:lpstr>
      <vt:lpstr>af_5</vt:lpstr>
      <vt:lpstr>af_6</vt:lpstr>
      <vt:lpstr>af_forfait</vt:lpstr>
      <vt:lpstr>af_majo_âge</vt:lpstr>
      <vt:lpstr>af_plaf_suppl_enf</vt:lpstr>
      <vt:lpstr>af_plaf1</vt:lpstr>
      <vt:lpstr>af_plaf2</vt:lpstr>
      <vt:lpstr>al_forf_charges_0_pac</vt:lpstr>
      <vt:lpstr>al_forf_charges_1_pac</vt:lpstr>
      <vt:lpstr>al_forf_charges_sup_pac</vt:lpstr>
      <vt:lpstr>al_loy_plaf_1_pac_z1</vt:lpstr>
      <vt:lpstr>al_loy_plaf_1_pac_z2</vt:lpstr>
      <vt:lpstr>al_loy_plaf_1_pac_z3</vt:lpstr>
      <vt:lpstr>al_loy_plaf_c0_z1</vt:lpstr>
      <vt:lpstr>al_loy_plaf_C0_z2</vt:lpstr>
      <vt:lpstr>al_loy_plaf_C0_z3</vt:lpstr>
      <vt:lpstr>al_loy_plaf_I0_z1</vt:lpstr>
      <vt:lpstr>al_loy_plaf_I0_z2</vt:lpstr>
      <vt:lpstr>al_loy_plaf_I0_z3</vt:lpstr>
      <vt:lpstr>al_loy_plaf_sup_pac_z1</vt:lpstr>
      <vt:lpstr>al_loy_plaf_sup_pac_z2</vt:lpstr>
      <vt:lpstr>al_loy_plaf_sup_pac_z3</vt:lpstr>
      <vt:lpstr>al_p0</vt:lpstr>
      <vt:lpstr>al_p0_taux</vt:lpstr>
      <vt:lpstr>al_R0_1pac</vt:lpstr>
      <vt:lpstr>al_R0_2pac</vt:lpstr>
      <vt:lpstr>al_R0_3pac</vt:lpstr>
      <vt:lpstr>al_R0_4pac</vt:lpstr>
      <vt:lpstr>al_R0_5pac</vt:lpstr>
      <vt:lpstr>al_R0_6pac</vt:lpstr>
      <vt:lpstr>al_R0_C0</vt:lpstr>
      <vt:lpstr>al_R0_I0</vt:lpstr>
      <vt:lpstr>al_R0_suppac</vt:lpstr>
      <vt:lpstr>al_reduc</vt:lpstr>
      <vt:lpstr>al_seuil_versement</vt:lpstr>
      <vt:lpstr>al_seuil1_deg_z1</vt:lpstr>
      <vt:lpstr>al_seuil1_deg_z2</vt:lpstr>
      <vt:lpstr>al_seuil1_deg_z3</vt:lpstr>
      <vt:lpstr>al_seuil2_deg_z1</vt:lpstr>
      <vt:lpstr>al_seuil2_deg_z2</vt:lpstr>
      <vt:lpstr>al_seuil2_deg_z3</vt:lpstr>
      <vt:lpstr>al_tf_1pac</vt:lpstr>
      <vt:lpstr>al_tf_2pac</vt:lpstr>
      <vt:lpstr>al_tf_3pac</vt:lpstr>
      <vt:lpstr>al_tf_4pac</vt:lpstr>
      <vt:lpstr>al_tf_C0</vt:lpstr>
      <vt:lpstr>al_tf_I0</vt:lpstr>
      <vt:lpstr>al_tf_suppac</vt:lpstr>
      <vt:lpstr>al_tl_z1</vt:lpstr>
      <vt:lpstr>al_tl_z2</vt:lpstr>
      <vt:lpstr>al_tl_z3</vt:lpstr>
      <vt:lpstr>'cas type'!ancre5</vt:lpstr>
      <vt:lpstr>ars_11_14</vt:lpstr>
      <vt:lpstr>ars_15_18</vt:lpstr>
      <vt:lpstr>ars_6_10</vt:lpstr>
      <vt:lpstr>ars_plaf_1_enf</vt:lpstr>
      <vt:lpstr>ars_plaf_sup_enf</vt:lpstr>
      <vt:lpstr>asf</vt:lpstr>
      <vt:lpstr>ASF_à_déduire_du_RSA</vt:lpstr>
      <vt:lpstr>assiette_csgcrds</vt:lpstr>
      <vt:lpstr>assmat_cout_brut_total</vt:lpstr>
      <vt:lpstr>assmat_nb_heures_par_jour</vt:lpstr>
      <vt:lpstr>assmat_nb_jour</vt:lpstr>
      <vt:lpstr>bcol_montant1</vt:lpstr>
      <vt:lpstr>bcol_montant2</vt:lpstr>
      <vt:lpstr>bcol_montant3</vt:lpstr>
      <vt:lpstr>bcol_seuil1_1enf</vt:lpstr>
      <vt:lpstr>bcol_seuil1_enf_sup</vt:lpstr>
      <vt:lpstr>bcol_seuil2_1enf</vt:lpstr>
      <vt:lpstr>bcol_seuil2_enf_sup</vt:lpstr>
      <vt:lpstr>bcol_seuil3_1enf</vt:lpstr>
      <vt:lpstr>bcol_seuil3_enf_sup</vt:lpstr>
      <vt:lpstr>blyc_1enf_seuil1</vt:lpstr>
      <vt:lpstr>blyc_1enf_seuil2</vt:lpstr>
      <vt:lpstr>blyc_1enf_seuil3</vt:lpstr>
      <vt:lpstr>blyc_1enf_seuil4</vt:lpstr>
      <vt:lpstr>blyc_1enf_seuil5</vt:lpstr>
      <vt:lpstr>blyc_1enf_seuil6</vt:lpstr>
      <vt:lpstr>blyc_2enf_seuil1</vt:lpstr>
      <vt:lpstr>blyc_2enf_seuil2</vt:lpstr>
      <vt:lpstr>blyc_2enf_seuil3</vt:lpstr>
      <vt:lpstr>blyc_2enf_seuil4</vt:lpstr>
      <vt:lpstr>blyc_2enf_seuil5</vt:lpstr>
      <vt:lpstr>blyc_2enf_seuil6</vt:lpstr>
      <vt:lpstr>blyc_3enf_seuil1</vt:lpstr>
      <vt:lpstr>blyc_3enf_seuil2</vt:lpstr>
      <vt:lpstr>blyc_3enf_seuil3</vt:lpstr>
      <vt:lpstr>blyc_3enf_seuil4</vt:lpstr>
      <vt:lpstr>blyc_3enf_seuil5</vt:lpstr>
      <vt:lpstr>blyc_3enf_seuil6</vt:lpstr>
      <vt:lpstr>blyc_4enf_seuil1</vt:lpstr>
      <vt:lpstr>blyc_4enf_seuil2</vt:lpstr>
      <vt:lpstr>blyc_4enf_seuil3</vt:lpstr>
      <vt:lpstr>blyc_4enf_seuil4</vt:lpstr>
      <vt:lpstr>blyc_4enf_seuil5</vt:lpstr>
      <vt:lpstr>blyc_4enf_seuil6</vt:lpstr>
      <vt:lpstr>blyc_5enf_seuil1</vt:lpstr>
      <vt:lpstr>blyc_5enf_seuil2</vt:lpstr>
      <vt:lpstr>blyc_5enf_seuil3</vt:lpstr>
      <vt:lpstr>blyc_5enf_seuil4</vt:lpstr>
      <vt:lpstr>blyc_5enf_seuil5</vt:lpstr>
      <vt:lpstr>blyc_5enf_seuil6</vt:lpstr>
      <vt:lpstr>blyc_6enf_seuil1</vt:lpstr>
      <vt:lpstr>blyc_6enf_seuil2</vt:lpstr>
      <vt:lpstr>blyc_6enf_seuil3</vt:lpstr>
      <vt:lpstr>blyc_6enf_seuil4</vt:lpstr>
      <vt:lpstr>blyc_6enf_seuil5</vt:lpstr>
      <vt:lpstr>blyc_6enf_seuil6</vt:lpstr>
      <vt:lpstr>blyc_montant_ech1</vt:lpstr>
      <vt:lpstr>blyc_montant_ech2</vt:lpstr>
      <vt:lpstr>blyc_montant_ech3</vt:lpstr>
      <vt:lpstr>blyc_montant_ech4</vt:lpstr>
      <vt:lpstr>blyc_montant_ech5</vt:lpstr>
      <vt:lpstr>blyc_montant_ech6</vt:lpstr>
      <vt:lpstr>bmaf</vt:lpstr>
      <vt:lpstr>bs_montant_ech0bis</vt:lpstr>
      <vt:lpstr>bs_montant_ech1</vt:lpstr>
      <vt:lpstr>bs_montant_ech2</vt:lpstr>
      <vt:lpstr>bs_montant_ech3</vt:lpstr>
      <vt:lpstr>bs_montant_ech4</vt:lpstr>
      <vt:lpstr>bs_montant_ech5</vt:lpstr>
      <vt:lpstr>bs_montant_ech6</vt:lpstr>
      <vt:lpstr>bs_montant_ech7</vt:lpstr>
      <vt:lpstr>bs_pc0_seuil1</vt:lpstr>
      <vt:lpstr>bs_pc0_seuil2</vt:lpstr>
      <vt:lpstr>bs_pc0_seuil3</vt:lpstr>
      <vt:lpstr>bs_pc0_seuil4</vt:lpstr>
      <vt:lpstr>bs_pc0_seuil5</vt:lpstr>
      <vt:lpstr>bs_pc0_seuil6</vt:lpstr>
      <vt:lpstr>bs_pc0_seuil7</vt:lpstr>
      <vt:lpstr>bs_pc0_seuil8</vt:lpstr>
      <vt:lpstr>bs_pc1_seuil1</vt:lpstr>
      <vt:lpstr>bs_pc1_seuil2</vt:lpstr>
      <vt:lpstr>bs_pc1_seuil3</vt:lpstr>
      <vt:lpstr>bs_pc1_seuil4</vt:lpstr>
      <vt:lpstr>bs_pc1_seuil5</vt:lpstr>
      <vt:lpstr>bs_pc1_seuil6</vt:lpstr>
      <vt:lpstr>bs_pc1_seuil7</vt:lpstr>
      <vt:lpstr>bs_pc1_seuil8</vt:lpstr>
      <vt:lpstr>bs_pc10_seuil1</vt:lpstr>
      <vt:lpstr>bs_pc10_seuil2</vt:lpstr>
      <vt:lpstr>bs_pc10_seuil3</vt:lpstr>
      <vt:lpstr>bs_pc10_seuil4</vt:lpstr>
      <vt:lpstr>bs_pc10_seuil5</vt:lpstr>
      <vt:lpstr>bs_pc10_seuil6</vt:lpstr>
      <vt:lpstr>bs_pc10_seuil7</vt:lpstr>
      <vt:lpstr>bs_pc10_seuil8</vt:lpstr>
      <vt:lpstr>bs_pc11_seuil1</vt:lpstr>
      <vt:lpstr>bs_pc11_seuil2</vt:lpstr>
      <vt:lpstr>bs_pc11_seuil3</vt:lpstr>
      <vt:lpstr>bs_pc11_seuil4</vt:lpstr>
      <vt:lpstr>bs_pc11_seuil5</vt:lpstr>
      <vt:lpstr>bs_pc11_seuil6</vt:lpstr>
      <vt:lpstr>bs_pc11_seuil7</vt:lpstr>
      <vt:lpstr>bs_pc11_seuil8</vt:lpstr>
      <vt:lpstr>bs_pc12_seuil1</vt:lpstr>
      <vt:lpstr>bs_pc12_seuil2</vt:lpstr>
      <vt:lpstr>bs_pc12_seuil3</vt:lpstr>
      <vt:lpstr>bs_pc12_seuil4</vt:lpstr>
      <vt:lpstr>bs_pc12_seuil5</vt:lpstr>
      <vt:lpstr>bs_pc12_seuil6</vt:lpstr>
      <vt:lpstr>bs_pc12_seuil7</vt:lpstr>
      <vt:lpstr>bs_pc12_seuil8</vt:lpstr>
      <vt:lpstr>bs_pc13_seuil1</vt:lpstr>
      <vt:lpstr>bs_pc13_seuil2</vt:lpstr>
      <vt:lpstr>bs_pc13_seuil3</vt:lpstr>
      <vt:lpstr>bs_pc13_seuil4</vt:lpstr>
      <vt:lpstr>bs_pc13_seuil5</vt:lpstr>
      <vt:lpstr>bs_pc13_seuil6</vt:lpstr>
      <vt:lpstr>bs_pc13_seuil7</vt:lpstr>
      <vt:lpstr>bs_pc13_seuil8</vt:lpstr>
      <vt:lpstr>bs_pc14_seuil1</vt:lpstr>
      <vt:lpstr>bs_pc14_seuil2</vt:lpstr>
      <vt:lpstr>bs_pc14_seuil3</vt:lpstr>
      <vt:lpstr>bs_pc14_seuil4</vt:lpstr>
      <vt:lpstr>bs_pc14_seuil5</vt:lpstr>
      <vt:lpstr>bs_pc14_seuil6</vt:lpstr>
      <vt:lpstr>bs_pc14_seuil7</vt:lpstr>
      <vt:lpstr>bs_pc14_seuil8</vt:lpstr>
      <vt:lpstr>bs_pc15_seuil1</vt:lpstr>
      <vt:lpstr>bs_pc15_seuil2</vt:lpstr>
      <vt:lpstr>bs_pc15_seuil3</vt:lpstr>
      <vt:lpstr>bs_pc15_seuil4</vt:lpstr>
      <vt:lpstr>bs_pc15_seuil5</vt:lpstr>
      <vt:lpstr>bs_pc15_seuil6</vt:lpstr>
      <vt:lpstr>bs_pc15_seuil7</vt:lpstr>
      <vt:lpstr>bs_pc15_seuil8</vt:lpstr>
      <vt:lpstr>bs_pc16_seuil1</vt:lpstr>
      <vt:lpstr>bs_pc16_seuil2</vt:lpstr>
      <vt:lpstr>bs_pc16_seuil3</vt:lpstr>
      <vt:lpstr>bs_pc16_seuil4</vt:lpstr>
      <vt:lpstr>bs_pc16_seuil5</vt:lpstr>
      <vt:lpstr>bs_pc16_seuil6</vt:lpstr>
      <vt:lpstr>bs_pc16_seuil7</vt:lpstr>
      <vt:lpstr>bs_pc16_seuil8</vt:lpstr>
      <vt:lpstr>bs_pc17_seuil1</vt:lpstr>
      <vt:lpstr>bs_pc17_seuil2</vt:lpstr>
      <vt:lpstr>bs_pc17_seuil3</vt:lpstr>
      <vt:lpstr>bs_pc17_seuil4</vt:lpstr>
      <vt:lpstr>bs_pc17_seuil5</vt:lpstr>
      <vt:lpstr>bs_pc17_seuil6</vt:lpstr>
      <vt:lpstr>bs_pc17_seuil7</vt:lpstr>
      <vt:lpstr>bs_pc17_seuil8</vt:lpstr>
      <vt:lpstr>bs_pc2_seuil1</vt:lpstr>
      <vt:lpstr>bs_pc2_seuil2</vt:lpstr>
      <vt:lpstr>bs_pc2_seuil3</vt:lpstr>
      <vt:lpstr>bs_pc2_seuil4</vt:lpstr>
      <vt:lpstr>bs_pc2_seuil5</vt:lpstr>
      <vt:lpstr>bs_pc2_seuil6</vt:lpstr>
      <vt:lpstr>bs_pc2_seuil7</vt:lpstr>
      <vt:lpstr>bs_pc2_seuil8</vt:lpstr>
      <vt:lpstr>bs_pc3_seuil1</vt:lpstr>
      <vt:lpstr>bs_pc3_seuil2</vt:lpstr>
      <vt:lpstr>bs_pc3_seuil3</vt:lpstr>
      <vt:lpstr>bs_pc3_seuil4</vt:lpstr>
      <vt:lpstr>bs_pc3_seuil5</vt:lpstr>
      <vt:lpstr>bs_pc3_seuil6</vt:lpstr>
      <vt:lpstr>bs_pc3_seuil7</vt:lpstr>
      <vt:lpstr>bs_pc3_seuil8</vt:lpstr>
      <vt:lpstr>bs_pc4_seuil1</vt:lpstr>
      <vt:lpstr>bs_pc4_seuil2</vt:lpstr>
      <vt:lpstr>bs_pc4_seuil3</vt:lpstr>
      <vt:lpstr>bs_pc4_seuil4</vt:lpstr>
      <vt:lpstr>bs_pc4_seuil5</vt:lpstr>
      <vt:lpstr>bs_pc4_seuil6</vt:lpstr>
      <vt:lpstr>bs_pc4_seuil7</vt:lpstr>
      <vt:lpstr>bs_pc4_seuil8</vt:lpstr>
      <vt:lpstr>bs_pc5_seuil1</vt:lpstr>
      <vt:lpstr>bs_pc5_seuil2</vt:lpstr>
      <vt:lpstr>bs_pc5_seuil3</vt:lpstr>
      <vt:lpstr>bs_pc5_seuil4</vt:lpstr>
      <vt:lpstr>bs_pc5_seuil5</vt:lpstr>
      <vt:lpstr>bs_pc5_seuil6</vt:lpstr>
      <vt:lpstr>bs_pc5_seuil7</vt:lpstr>
      <vt:lpstr>bs_pc5_seuil8</vt:lpstr>
      <vt:lpstr>bs_pc6_seuil1</vt:lpstr>
      <vt:lpstr>bs_pc6_seuil2</vt:lpstr>
      <vt:lpstr>bs_pc6_seuil3</vt:lpstr>
      <vt:lpstr>bs_pc6_seuil4</vt:lpstr>
      <vt:lpstr>bs_pc6_seuil5</vt:lpstr>
      <vt:lpstr>bs_pc6_seuil6</vt:lpstr>
      <vt:lpstr>bs_pc6_seuil7</vt:lpstr>
      <vt:lpstr>bs_pc6_seuil8</vt:lpstr>
      <vt:lpstr>bs_pc7_seuil1</vt:lpstr>
      <vt:lpstr>bs_pc7_seuil2</vt:lpstr>
      <vt:lpstr>bs_pc7_seuil3</vt:lpstr>
      <vt:lpstr>bs_pc7_seuil4</vt:lpstr>
      <vt:lpstr>bs_pc7_seuil5</vt:lpstr>
      <vt:lpstr>bs_pc7_seuil6</vt:lpstr>
      <vt:lpstr>bs_pc7_seuil7</vt:lpstr>
      <vt:lpstr>bs_pc7_seuil8</vt:lpstr>
      <vt:lpstr>bs_pc8_seuil1</vt:lpstr>
      <vt:lpstr>bs_pc8_seuil2</vt:lpstr>
      <vt:lpstr>bs_pc8_seuil3</vt:lpstr>
      <vt:lpstr>bs_pc8_seuil4</vt:lpstr>
      <vt:lpstr>bs_pc8_seuil5</vt:lpstr>
      <vt:lpstr>bs_pc8_seuil6</vt:lpstr>
      <vt:lpstr>bs_pc8_seuil7</vt:lpstr>
      <vt:lpstr>bs_pc8_seuil8</vt:lpstr>
      <vt:lpstr>bs_pc9_seuil1</vt:lpstr>
      <vt:lpstr>bs_pc9_seuil2</vt:lpstr>
      <vt:lpstr>bs_pc9_seuil3</vt:lpstr>
      <vt:lpstr>bs_pc9_seuil4</vt:lpstr>
      <vt:lpstr>bs_pc9_seuil5</vt:lpstr>
      <vt:lpstr>bs_pc9_seuil6</vt:lpstr>
      <vt:lpstr>bs_pc9_seuil7</vt:lpstr>
      <vt:lpstr>bs_pc9_seuil8</vt:lpstr>
      <vt:lpstr>ceee_abat</vt:lpstr>
      <vt:lpstr>ceee_inter_coef</vt:lpstr>
      <vt:lpstr>ceee_inter_seuil1</vt:lpstr>
      <vt:lpstr>ceee_inter_seuil2</vt:lpstr>
      <vt:lpstr>ceee_taux_1enf</vt:lpstr>
      <vt:lpstr>ceee_taux_2enf</vt:lpstr>
      <vt:lpstr>ceee_taux_3enf</vt:lpstr>
      <vt:lpstr>ceee_taux_4enf</vt:lpstr>
      <vt:lpstr>ceee_taux_5enf</vt:lpstr>
      <vt:lpstr>ceee_taux_6enf</vt:lpstr>
      <vt:lpstr>ceeeb_reste_à_vivre</vt:lpstr>
      <vt:lpstr>ceeeb_taux_1enf</vt:lpstr>
      <vt:lpstr>ceeeb_taux_2enf</vt:lpstr>
      <vt:lpstr>ceeeb_taux_3enf</vt:lpstr>
      <vt:lpstr>ceeeb_taux_4enf</vt:lpstr>
      <vt:lpstr>ceeeb_taux_5enf</vt:lpstr>
      <vt:lpstr>ceeeb_taux_6enf</vt:lpstr>
      <vt:lpstr>cf_base</vt:lpstr>
      <vt:lpstr>cf_majoration</vt:lpstr>
      <vt:lpstr>cf_plaf1_couple_biact_ou_iso_3_enf</vt:lpstr>
      <vt:lpstr>cf_plaf1_couple_monoact_3_enf</vt:lpstr>
      <vt:lpstr>cf_plaf1_sup_enf</vt:lpstr>
      <vt:lpstr>cf_plaf2_couple_biact_ou_iso_3_enf</vt:lpstr>
      <vt:lpstr>cf_plaf2_couple_monoact_3_enf</vt:lpstr>
      <vt:lpstr>cf_plaf2_sup_enf</vt:lpstr>
      <vt:lpstr>cf_seuil_act</vt:lpstr>
      <vt:lpstr>clca_tp</vt:lpstr>
      <vt:lpstr>clca_tr_1</vt:lpstr>
      <vt:lpstr>clca_tr_2</vt:lpstr>
      <vt:lpstr>cmg_cotis_assmat</vt:lpstr>
      <vt:lpstr>cmg_cotis_gdom</vt:lpstr>
      <vt:lpstr>cmg_cout_net_assmat</vt:lpstr>
      <vt:lpstr>cmg_cout_net_gdom</vt:lpstr>
      <vt:lpstr>cmg_inter</vt:lpstr>
      <vt:lpstr>cmg_majo_plaf_isolé</vt:lpstr>
      <vt:lpstr>cmg_max</vt:lpstr>
      <vt:lpstr>cmg_max_pccs_gdom</vt:lpstr>
      <vt:lpstr>cmg_min</vt:lpstr>
      <vt:lpstr>cmg_part_max_pcsn</vt:lpstr>
      <vt:lpstr>cmg_plaf_1_pct_plaf_inter</vt:lpstr>
      <vt:lpstr>cmg_plaf_inter_1_enf</vt:lpstr>
      <vt:lpstr>cmg_plaf_inter_2_enf</vt:lpstr>
      <vt:lpstr>cmg_plaf_inter_sup_enf</vt:lpstr>
      <vt:lpstr>Coef_n</vt:lpstr>
      <vt:lpstr>Coef_n_1</vt:lpstr>
      <vt:lpstr>Coef_n_2</vt:lpstr>
      <vt:lpstr>crds</vt:lpstr>
      <vt:lpstr>creche_coef_1_enf</vt:lpstr>
      <vt:lpstr>creche_coef_2_enf</vt:lpstr>
      <vt:lpstr>creche_coef_3_enf</vt:lpstr>
      <vt:lpstr>creche_coef_4_enf</vt:lpstr>
      <vt:lpstr>creche_plafond_ressources</vt:lpstr>
      <vt:lpstr>creche_plancher_ressource</vt:lpstr>
      <vt:lpstr>evol_ipc_n_1_n</vt:lpstr>
      <vt:lpstr>evol_ipc_n_2_n</vt:lpstr>
      <vt:lpstr>evol_smic</vt:lpstr>
      <vt:lpstr>évol_smic_21_12</vt:lpstr>
      <vt:lpstr>evol_smic_n_moins_1_n</vt:lpstr>
      <vt:lpstr>evol_smic_n_moins_2_n</vt:lpstr>
      <vt:lpstr>evol_smic_n_moins_2_n_moins_1</vt:lpstr>
      <vt:lpstr>gdom_cout_brut_total</vt:lpstr>
      <vt:lpstr>IPC2020_2020</vt:lpstr>
      <vt:lpstr>irpp_cout_net_assmat</vt:lpstr>
      <vt:lpstr>irpp_max_avqf_couple</vt:lpstr>
      <vt:lpstr>irpp_max_avqf_iso</vt:lpstr>
      <vt:lpstr>irpp_max_fg_assmat</vt:lpstr>
      <vt:lpstr>irpp_max_fg_gdom</vt:lpstr>
      <vt:lpstr>irpp_max_reduc_fp</vt:lpstr>
      <vt:lpstr>irpp_max_reduc_pens</vt:lpstr>
      <vt:lpstr>irpp_min_reduc_fp</vt:lpstr>
      <vt:lpstr>irpp_min_reduc_pens</vt:lpstr>
      <vt:lpstr>irpp_part_fg_assmat</vt:lpstr>
      <vt:lpstr>irpp_part_fg_gdom</vt:lpstr>
      <vt:lpstr>irpp_plaf_decote</vt:lpstr>
      <vt:lpstr>irpp_plaf_decote_couple</vt:lpstr>
      <vt:lpstr>irpp_reduc_coll</vt:lpstr>
      <vt:lpstr>irpp_reduc_es</vt:lpstr>
      <vt:lpstr>irpp_reduc_lyc</vt:lpstr>
      <vt:lpstr>irpp_reduc1</vt:lpstr>
      <vt:lpstr>irpp_reduc2</vt:lpstr>
      <vt:lpstr>irpp_reduc3</vt:lpstr>
      <vt:lpstr>irpp_reduc4</vt:lpstr>
      <vt:lpstr>irpp_seuil1</vt:lpstr>
      <vt:lpstr>irpp_seuil1_cont_excep</vt:lpstr>
      <vt:lpstr>irpp_seuil1_fg_gdom</vt:lpstr>
      <vt:lpstr>irpp_seuil2</vt:lpstr>
      <vt:lpstr>irpp_seuil2_cont_excep</vt:lpstr>
      <vt:lpstr>irpp_seuil3</vt:lpstr>
      <vt:lpstr>irpp_seuil4</vt:lpstr>
      <vt:lpstr>irpp_supp_enf_seuil_fg_gdom</vt:lpstr>
      <vt:lpstr>irpp_taux_decote</vt:lpstr>
      <vt:lpstr>irpp_taux_reduc_fp</vt:lpstr>
      <vt:lpstr>irpp_taux_reduc_pens</vt:lpstr>
      <vt:lpstr>irpp_taux1</vt:lpstr>
      <vt:lpstr>irpp_taux1_cont_excep</vt:lpstr>
      <vt:lpstr>irpp_taux2</vt:lpstr>
      <vt:lpstr>irpp_taux2_cont_excep</vt:lpstr>
      <vt:lpstr>irpp_taux3</vt:lpstr>
      <vt:lpstr>irpp_taux4</vt:lpstr>
      <vt:lpstr>pa_coeff_calcul_bonus</vt:lpstr>
      <vt:lpstr>pa_fl1</vt:lpstr>
      <vt:lpstr>pa_fl2</vt:lpstr>
      <vt:lpstr>pa_fl3</vt:lpstr>
      <vt:lpstr>pa_forf_c0</vt:lpstr>
      <vt:lpstr>pa_forf_c1</vt:lpstr>
      <vt:lpstr>pa_forf_c2</vt:lpstr>
      <vt:lpstr>pa_forf_I0</vt:lpstr>
      <vt:lpstr>pa_forf_I1</vt:lpstr>
      <vt:lpstr>pa_forf_I2</vt:lpstr>
      <vt:lpstr>pa_forfm_I0</vt:lpstr>
      <vt:lpstr>pa_forfm_I1</vt:lpstr>
      <vt:lpstr>pa_forfm_I2</vt:lpstr>
      <vt:lpstr>pa_forfm_supenf</vt:lpstr>
      <vt:lpstr>pa_max_BPA</vt:lpstr>
      <vt:lpstr>pa_seuil_versement</vt:lpstr>
      <vt:lpstr>pa_seuil1_BPA</vt:lpstr>
      <vt:lpstr>pa_seuil2_BPA</vt:lpstr>
      <vt:lpstr>pa_sup_enf</vt:lpstr>
      <vt:lpstr>pa_taux_rev_act</vt:lpstr>
      <vt:lpstr>rsa_C0</vt:lpstr>
      <vt:lpstr>rsa_C1</vt:lpstr>
      <vt:lpstr>rsa_C2</vt:lpstr>
      <vt:lpstr>rsa_fl_1</vt:lpstr>
      <vt:lpstr>rsa_fl_2</vt:lpstr>
      <vt:lpstr>rsa_fl_3</vt:lpstr>
      <vt:lpstr>rsa_I0</vt:lpstr>
      <vt:lpstr>rsa_I1</vt:lpstr>
      <vt:lpstr>rsa_I2</vt:lpstr>
      <vt:lpstr>rsa_seuil_versement</vt:lpstr>
      <vt:lpstr>rsa_sup_enf</vt:lpstr>
      <vt:lpstr>rsam_I0</vt:lpstr>
      <vt:lpstr>rsam_I1</vt:lpstr>
      <vt:lpstr>rsam_I2</vt:lpstr>
      <vt:lpstr>rsam_sup_enf</vt:lpstr>
      <vt:lpstr>smic</vt:lpstr>
      <vt:lpstr>smic_2012</vt:lpstr>
      <vt:lpstr>smic_h</vt:lpstr>
      <vt:lpstr>smicb_h</vt:lpstr>
      <vt:lpstr>taux_CRDS</vt:lpstr>
      <vt:lpstr>taux_pat</vt:lpstr>
      <vt:lpstr>taux_sal</vt:lpstr>
      <vt:lpstr>tx_cotsal</vt:lpstr>
      <vt:lpstr>tx_csgded</vt:lpstr>
      <vt:lpstr>tx_csgimp</vt:lpstr>
      <vt:lpstr>uc_ado_iso</vt:lpstr>
      <vt:lpstr>uc_ado_pg</vt:lpstr>
      <vt:lpstr>uc_ado_png</vt:lpstr>
      <vt:lpstr>uc_enf_iso</vt:lpstr>
      <vt:lpstr>uc_enf_pg</vt:lpstr>
      <vt:lpstr>uc_enf_png</vt:lpstr>
    </vt:vector>
  </TitlesOfParts>
  <Company>cnaf-ep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cmpuccnf</dc:creator>
  <cp:lastModifiedBy>Muriel PUCCI-PORTE</cp:lastModifiedBy>
  <cp:lastPrinted>2020-10-15T20:31:52Z</cp:lastPrinted>
  <dcterms:created xsi:type="dcterms:W3CDTF">2011-05-10T07:58:17Z</dcterms:created>
  <dcterms:modified xsi:type="dcterms:W3CDTF">2022-02-28T13:06:18Z</dcterms:modified>
</cp:coreProperties>
</file>