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</sheets>
  <calcPr calcId="145621"/>
</workbook>
</file>

<file path=xl/calcChain.xml><?xml version="1.0" encoding="utf-8"?>
<calcChain xmlns="http://schemas.openxmlformats.org/spreadsheetml/2006/main">
  <c r="E6" i="1" l="1"/>
  <c r="E7" i="1"/>
  <c r="E8" i="1"/>
  <c r="D15" i="1" l="1"/>
  <c r="D14" i="1"/>
  <c r="D12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E5" i="1"/>
  <c r="E4" i="1"/>
  <c r="E3" i="1"/>
  <c r="E2" i="1"/>
  <c r="D10" i="1" l="1"/>
  <c r="E11" i="1"/>
  <c r="D11" i="1"/>
</calcChain>
</file>

<file path=xl/sharedStrings.xml><?xml version="1.0" encoding="utf-8"?>
<sst xmlns="http://schemas.openxmlformats.org/spreadsheetml/2006/main" count="39" uniqueCount="35">
  <si>
    <t>Nome</t>
  </si>
  <si>
    <t>Telefone</t>
  </si>
  <si>
    <t>Tipo</t>
  </si>
  <si>
    <t>Minutos</t>
  </si>
  <si>
    <t>ValorDaConta</t>
  </si>
  <si>
    <t>Cliente 1</t>
  </si>
  <si>
    <t>Cliente 7</t>
  </si>
  <si>
    <t>Cliente 2</t>
  </si>
  <si>
    <t>Cliente 3</t>
  </si>
  <si>
    <t>Cliente 4</t>
  </si>
  <si>
    <t>Cliente 5</t>
  </si>
  <si>
    <t>Cliente 6</t>
  </si>
  <si>
    <t>1111-1111</t>
  </si>
  <si>
    <t>2222-2222</t>
  </si>
  <si>
    <t>3333-3333</t>
  </si>
  <si>
    <t>4444-4444</t>
  </si>
  <si>
    <t>5555-5555</t>
  </si>
  <si>
    <t>6666-6666</t>
  </si>
  <si>
    <t>7777-7777</t>
  </si>
  <si>
    <t>Tipo Assinatura</t>
  </si>
  <si>
    <t>Valor Assinatura Básica</t>
  </si>
  <si>
    <t>Valor Minuto Excedente</t>
  </si>
  <si>
    <t>Receita Total</t>
  </si>
  <si>
    <t>Média Minutos Clientes Tipo 1</t>
  </si>
  <si>
    <t>Nome &amp; Tel Cliente c/ Conta + Barata</t>
  </si>
  <si>
    <t>Nome &amp; Tel Cliente (s) Não Consum. Min. Exceden.</t>
  </si>
  <si>
    <t>Qtnd. Clientes Consum. &gt; 120min.</t>
  </si>
  <si>
    <t>% Clientes Tipo 2 em relação ao Total</t>
  </si>
  <si>
    <t>25.5</t>
  </si>
  <si>
    <t>35.00</t>
  </si>
  <si>
    <t>60.00</t>
  </si>
  <si>
    <t>?????</t>
  </si>
  <si>
    <t>0.10</t>
  </si>
  <si>
    <t>0.12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</si>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</sst>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164" fontId="2" fillId="5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"/>
    </sheetView>
  </sheetViews>
  <sheetFormatPr defaultRowHeight="18.75" x14ac:dyDescent="0.25"/>
  <cols>
    <col min="1" max="5" width="20" style="1" customWidth="1"/>
    <col min="6" max="6" width="1.42578125" style="1" customWidth="1"/>
    <col min="7" max="10" width="20" style="1" hidden="1" customWidth="1"/>
    <col min="11" max="11" width="1.42578125" style="1" hidden="1" customWidth="1"/>
    <col min="12" max="12" width="19.140625" style="1" bestFit="1" customWidth="1"/>
    <col min="13" max="13" width="28.28515625" style="1" bestFit="1" customWidth="1"/>
    <col min="14" max="14" width="29.28515625" style="1" bestFit="1" customWidth="1"/>
    <col min="15" max="16384" width="9.140625" style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0</v>
      </c>
      <c r="H1" s="4" t="s">
        <v>1</v>
      </c>
      <c r="I1" s="4" t="s">
        <v>2</v>
      </c>
      <c r="J1" s="4" t="s">
        <v>3</v>
      </c>
      <c r="L1" s="4" t="s">
        <v>19</v>
      </c>
      <c r="M1" s="4" t="s">
        <v>20</v>
      </c>
      <c r="N1" s="4" t="s">
        <v>21</v>
      </c>
    </row>
    <row r="2" spans="1:14" x14ac:dyDescent="0.25">
      <c r="A2" s="10" t="s">
        <v>5</v>
      </c>
      <c r="B2" s="9" t="s">
        <v>12</v>
      </c>
      <c r="C2" s="9">
        <v>1</v>
      </c>
      <c r="D2" s="9">
        <v>120</v>
      </c>
      <c r="E2" s="5">
        <f t="shared" ref="E2:E8" si="0">IF(AND($C2=$L$2,$D2&lt;=90),$M$2,IF(AND($C2=$L$2,$D2&gt;90),$M$2+(($D2-90)*$N$2),IF(AND($C2=$L$3,$D2&lt;=90),$M$3,IF(AND($C2=$L$3,$D2&gt;90),$M$3+(($D2-90)*$N$3),IF(AND($C2=$L$4,$D2&lt;=90),$M$4,IF(AND($C2=$L$4,$D2&gt;90),$M$4+(($D2-90)*$N$4),"NULO"))))))</f>
        <v>38.6</v>
      </c>
      <c r="G2" s="3" t="str">
        <f>A2</f>
        <v>Cliente 1</v>
      </c>
      <c r="H2" s="2" t="str">
        <f t="shared" ref="H2:H8" si="1">B2</f>
        <v>1111-1111</v>
      </c>
      <c r="I2" s="2">
        <f t="shared" ref="I2:I8" si="2">C2</f>
        <v>1</v>
      </c>
      <c r="J2" s="2">
        <f t="shared" ref="J2:J8" si="3">D2</f>
        <v>120</v>
      </c>
      <c r="L2" s="9">
        <v>0</v>
      </c>
      <c r="M2" s="11">
        <v>25.5</v>
      </c>
      <c r="N2" s="11">
        <v>0.1</v>
      </c>
    </row>
    <row r="3" spans="1:14" x14ac:dyDescent="0.25">
      <c r="A3" s="10" t="s">
        <v>7</v>
      </c>
      <c r="B3" s="9" t="s">
        <v>13</v>
      </c>
      <c r="C3" s="9">
        <v>2</v>
      </c>
      <c r="D3" s="9">
        <v>457</v>
      </c>
      <c r="E3" s="5">
        <f t="shared" si="0"/>
        <v>115.05</v>
      </c>
      <c r="G3" s="3" t="str">
        <f t="shared" ref="G3:G8" si="4">A3</f>
        <v>Cliente 2</v>
      </c>
      <c r="H3" s="2" t="str">
        <f t="shared" si="1"/>
        <v>2222-2222</v>
      </c>
      <c r="I3" s="2">
        <f t="shared" si="2"/>
        <v>2</v>
      </c>
      <c r="J3" s="2">
        <f t="shared" si="3"/>
        <v>457</v>
      </c>
      <c r="L3" s="9">
        <v>1</v>
      </c>
      <c r="M3" s="11">
        <v>35</v>
      </c>
      <c r="N3" s="11">
        <v>0.12</v>
      </c>
    </row>
    <row r="4" spans="1:14" x14ac:dyDescent="0.25">
      <c r="A4" s="10" t="s">
        <v>8</v>
      </c>
      <c r="B4" s="9" t="s">
        <v>14</v>
      </c>
      <c r="C4" s="9">
        <v>1</v>
      </c>
      <c r="D4" s="9">
        <v>50</v>
      </c>
      <c r="E4" s="5">
        <f t="shared" si="0"/>
        <v>35</v>
      </c>
      <c r="G4" s="3" t="str">
        <f t="shared" si="4"/>
        <v>Cliente 3</v>
      </c>
      <c r="H4" s="2" t="str">
        <f t="shared" si="1"/>
        <v>3333-3333</v>
      </c>
      <c r="I4" s="2">
        <f t="shared" si="2"/>
        <v>1</v>
      </c>
      <c r="J4" s="2">
        <f t="shared" si="3"/>
        <v>50</v>
      </c>
      <c r="L4" s="9">
        <v>2</v>
      </c>
      <c r="M4" s="11">
        <v>60</v>
      </c>
      <c r="N4" s="11">
        <v>0.15</v>
      </c>
    </row>
    <row r="5" spans="1:14" x14ac:dyDescent="0.25">
      <c r="A5" s="10" t="s">
        <v>9</v>
      </c>
      <c r="B5" s="9" t="s">
        <v>15</v>
      </c>
      <c r="C5" s="9">
        <v>0</v>
      </c>
      <c r="D5" s="9">
        <v>134</v>
      </c>
      <c r="E5" s="5">
        <f t="shared" si="0"/>
        <v>29.9</v>
      </c>
      <c r="G5" s="3" t="str">
        <f t="shared" si="4"/>
        <v>Cliente 4</v>
      </c>
      <c r="H5" s="2" t="str">
        <f t="shared" si="1"/>
        <v>4444-4444</v>
      </c>
      <c r="I5" s="2">
        <f t="shared" si="2"/>
        <v>0</v>
      </c>
      <c r="J5" s="2">
        <f t="shared" si="3"/>
        <v>134</v>
      </c>
    </row>
    <row r="6" spans="1:14" x14ac:dyDescent="0.25">
      <c r="A6" s="10" t="s">
        <v>10</v>
      </c>
      <c r="B6" s="9" t="s">
        <v>16</v>
      </c>
      <c r="C6" s="9">
        <v>2</v>
      </c>
      <c r="D6" s="9">
        <v>90</v>
      </c>
      <c r="E6" s="5">
        <f t="shared" si="0"/>
        <v>60</v>
      </c>
      <c r="G6" s="3" t="str">
        <f t="shared" si="4"/>
        <v>Cliente 5</v>
      </c>
      <c r="H6" s="2" t="str">
        <f t="shared" si="1"/>
        <v>5555-5555</v>
      </c>
      <c r="I6" s="2">
        <f t="shared" si="2"/>
        <v>2</v>
      </c>
      <c r="J6" s="2">
        <f t="shared" si="3"/>
        <v>90</v>
      </c>
      <c r="L6" s="9">
        <v>0</v>
      </c>
      <c r="M6" s="9" t="s">
        <v>28</v>
      </c>
      <c r="N6" s="9" t="s">
        <v>32</v>
      </c>
    </row>
    <row r="7" spans="1:14" x14ac:dyDescent="0.25">
      <c r="A7" s="10" t="s">
        <v>11</v>
      </c>
      <c r="B7" s="9" t="s">
        <v>17</v>
      </c>
      <c r="C7" s="9">
        <v>1</v>
      </c>
      <c r="D7" s="9">
        <v>119</v>
      </c>
      <c r="E7" s="5">
        <f t="shared" si="0"/>
        <v>38.479999999999997</v>
      </c>
      <c r="G7" s="3" t="str">
        <f t="shared" si="4"/>
        <v>Cliente 6</v>
      </c>
      <c r="H7" s="2" t="str">
        <f t="shared" si="1"/>
        <v>6666-6666</v>
      </c>
      <c r="I7" s="2">
        <f t="shared" si="2"/>
        <v>1</v>
      </c>
      <c r="J7" s="2">
        <f t="shared" si="3"/>
        <v>119</v>
      </c>
      <c r="L7" s="9">
        <v>1</v>
      </c>
      <c r="M7" s="9" t="s">
        <v>29</v>
      </c>
      <c r="N7" s="9" t="s">
        <v>33</v>
      </c>
    </row>
    <row r="8" spans="1:14" x14ac:dyDescent="0.25">
      <c r="A8" s="10" t="s">
        <v>6</v>
      </c>
      <c r="B8" s="9" t="s">
        <v>18</v>
      </c>
      <c r="C8" s="9">
        <v>0</v>
      </c>
      <c r="D8" s="9">
        <v>514</v>
      </c>
      <c r="E8" s="5">
        <f t="shared" si="0"/>
        <v>67.900000000000006</v>
      </c>
      <c r="G8" s="3" t="str">
        <f t="shared" si="4"/>
        <v>Cliente 7</v>
      </c>
      <c r="H8" s="2" t="str">
        <f t="shared" si="1"/>
        <v>7777-7777</v>
      </c>
      <c r="I8" s="2">
        <f t="shared" si="2"/>
        <v>0</v>
      </c>
      <c r="J8" s="2">
        <f t="shared" si="3"/>
        <v>514</v>
      </c>
      <c r="L8" s="9">
        <v>2</v>
      </c>
      <c r="M8" s="9" t="s">
        <v>30</v>
      </c>
      <c r="N8" s="9" t="s">
        <v>34</v>
      </c>
    </row>
    <row r="10" spans="1:14" x14ac:dyDescent="0.25">
      <c r="A10" s="8" t="s">
        <v>22</v>
      </c>
      <c r="B10" s="8"/>
      <c r="C10" s="8"/>
      <c r="D10" s="5">
        <f>SUM(E2:E8)</f>
        <v>384.93000000000006</v>
      </c>
    </row>
    <row r="11" spans="1:14" x14ac:dyDescent="0.25">
      <c r="A11" s="8" t="s">
        <v>24</v>
      </c>
      <c r="B11" s="8"/>
      <c r="C11" s="8"/>
      <c r="D11" s="6" t="str">
        <f>VLOOKUP(SMALL($E$2:$E$8,1),$E$2:$J$8,3)</f>
        <v>Cliente 4</v>
      </c>
      <c r="E11" s="6" t="str">
        <f>VLOOKUP(SMALL($E$2:$E$8,1),$E$2:$J$8,4)</f>
        <v>4444-4444</v>
      </c>
    </row>
    <row r="12" spans="1:14" x14ac:dyDescent="0.25">
      <c r="A12" s="8" t="s">
        <v>23</v>
      </c>
      <c r="B12" s="8"/>
      <c r="C12" s="8"/>
      <c r="D12" s="6">
        <f>SUMIF($C$2:$C$8,1,$D$2:$D$8)/COUNTIF($C$2:$C$8,1)</f>
        <v>96.333333333333329</v>
      </c>
    </row>
    <row r="13" spans="1:14" x14ac:dyDescent="0.25">
      <c r="A13" s="8" t="s">
        <v>25</v>
      </c>
      <c r="B13" s="8"/>
      <c r="C13" s="8"/>
      <c r="D13" s="6" t="s">
        <v>31</v>
      </c>
    </row>
    <row r="14" spans="1:14" x14ac:dyDescent="0.25">
      <c r="A14" s="8" t="s">
        <v>26</v>
      </c>
      <c r="B14" s="8"/>
      <c r="C14" s="8"/>
      <c r="D14" s="6">
        <f>COUNTIF($D$2:$D$8,"&gt;120")</f>
        <v>3</v>
      </c>
    </row>
    <row r="15" spans="1:14" x14ac:dyDescent="0.25">
      <c r="A15" s="8" t="s">
        <v>27</v>
      </c>
      <c r="B15" s="8"/>
      <c r="C15" s="8"/>
      <c r="D15" s="7">
        <f>(COUNTIF($C$2:$C$8,2)/COUNTIF($A$2:$A$8,"&lt;&gt;''"))</f>
        <v>0.2857142857142857</v>
      </c>
    </row>
  </sheetData>
  <mergeCells count="6">
    <mergeCell ref="A13:C13"/>
    <mergeCell ref="A14:C14"/>
    <mergeCell ref="A15:C15"/>
    <mergeCell ref="A11:C11"/>
    <mergeCell ref="A10:C10"/>
    <mergeCell ref="A12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FALCAO RODRIGUES</dc:creator>
  <cp:lastModifiedBy>MURILLO FALCAO RODRIGUES</cp:lastModifiedBy>
  <dcterms:created xsi:type="dcterms:W3CDTF">2016-05-12T00:30:58Z</dcterms:created>
  <dcterms:modified xsi:type="dcterms:W3CDTF">2016-05-17T22:12:14Z</dcterms:modified>
</cp:coreProperties>
</file>