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IS\"/>
    </mc:Choice>
  </mc:AlternateContent>
  <xr:revisionPtr revIDLastSave="0" documentId="13_ncr:1_{257A0BFC-308C-45B1-8E3F-791AB0CE32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-04 ASS-01" sheetId="1" r:id="rId1"/>
    <sheet name="M-04 ASS-02" sheetId="2" r:id="rId2"/>
    <sheet name="M-04 ASS-03" sheetId="4" r:id="rId3"/>
    <sheet name="M-04 ASS-04" sheetId="5" r:id="rId4"/>
    <sheet name="M-04 ASS-05" sheetId="6" r:id="rId5"/>
  </sheets>
  <definedNames>
    <definedName name="_xlnm._FilterDatabase" localSheetId="0" hidden="1">'M-04 ASS-01'!#REF!</definedName>
    <definedName name="Apps">'M-04 ASS-04'!$C$2:$C$14</definedName>
    <definedName name="Combined">'M-04 ASS-04'!$E$2:$E$14</definedName>
    <definedName name="E_books">'M-04 ASS-04'!$D$2:$D$14</definedName>
    <definedName name="Games">'M-04 ASS-04'!$B$2:$B$14</definedName>
    <definedName name="ID">'M-04 ASS-02'!$A$2:$A$11</definedName>
    <definedName name="Months">'M-04 ASS-04'!$A$2:$A$14</definedName>
    <definedName name="Product">'M-04 ASS-02'!$C$2:$C$11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B13" i="1"/>
  <c r="K3" i="5"/>
  <c r="G3" i="6" l="1"/>
  <c r="G4" i="6"/>
  <c r="G5" i="6"/>
  <c r="G6" i="6"/>
  <c r="G7" i="6"/>
  <c r="G8" i="6"/>
  <c r="G9" i="6"/>
  <c r="G10" i="6"/>
  <c r="G11" i="6"/>
  <c r="G12" i="6"/>
  <c r="G2" i="6"/>
  <c r="F3" i="6"/>
  <c r="F4" i="6"/>
  <c r="F5" i="6"/>
  <c r="F6" i="6"/>
  <c r="F7" i="6"/>
  <c r="F8" i="6"/>
  <c r="F9" i="6"/>
  <c r="F10" i="6"/>
  <c r="F11" i="6"/>
  <c r="F12" i="6"/>
  <c r="F2" i="6"/>
  <c r="J2" i="4" a="1"/>
  <c r="J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" i="4"/>
  <c r="C3" i="2"/>
  <c r="C4" i="2"/>
  <c r="C5" i="2"/>
  <c r="C6" i="2"/>
  <c r="C7" i="2"/>
  <c r="C8" i="2"/>
  <c r="C9" i="2"/>
  <c r="C10" i="2"/>
  <c r="C11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<sst xmlns="http://schemas.openxmlformats.org/spreadsheetml/2006/main" count="1063" uniqueCount="512">
  <si>
    <t>ID</t>
  </si>
  <si>
    <t>First</t>
  </si>
  <si>
    <t>City</t>
  </si>
  <si>
    <t>E-mail</t>
  </si>
  <si>
    <t>842-7728</t>
  </si>
  <si>
    <t>Chin</t>
  </si>
  <si>
    <t>Seattle</t>
  </si>
  <si>
    <t>PChin@EWTM.com</t>
  </si>
  <si>
    <t>Last</t>
  </si>
  <si>
    <t>Address</t>
  </si>
  <si>
    <t>State</t>
  </si>
  <si>
    <t>Zip</t>
  </si>
  <si>
    <t>842-7618</t>
  </si>
  <si>
    <t>Sioux</t>
  </si>
  <si>
    <t>Smith</t>
  </si>
  <si>
    <t>12 14th</t>
  </si>
  <si>
    <t>WA</t>
  </si>
  <si>
    <t>SSioux@EWTM.com</t>
  </si>
  <si>
    <t>Pham</t>
  </si>
  <si>
    <t>3456 Birch Ave.</t>
  </si>
  <si>
    <t>842-5556</t>
  </si>
  <si>
    <t>Gigi</t>
  </si>
  <si>
    <t>Reynolds</t>
  </si>
  <si>
    <t>1023 1st Ave.</t>
  </si>
  <si>
    <t>RGigi@EWTM.com</t>
  </si>
  <si>
    <t>842-8395</t>
  </si>
  <si>
    <t>Phil</t>
  </si>
  <si>
    <t>Gramm</t>
  </si>
  <si>
    <t>9800 University St.</t>
  </si>
  <si>
    <t>GPhil@EWTM.com</t>
  </si>
  <si>
    <t>Product</t>
  </si>
  <si>
    <t>Ford Anglia</t>
  </si>
  <si>
    <t>write a function and get the brand name</t>
  </si>
  <si>
    <t>Golden Snitch</t>
  </si>
  <si>
    <t>Map</t>
  </si>
  <si>
    <t>Brand</t>
  </si>
  <si>
    <t>Marauder</t>
  </si>
  <si>
    <t>Ollivander</t>
  </si>
  <si>
    <t>Quidditch</t>
  </si>
  <si>
    <t>Arthurs</t>
  </si>
  <si>
    <t>Wand</t>
  </si>
  <si>
    <t>Employee Name</t>
  </si>
  <si>
    <t>Department</t>
  </si>
  <si>
    <t>Hire Date</t>
  </si>
  <si>
    <t>Years</t>
  </si>
  <si>
    <t>Status</t>
  </si>
  <si>
    <t>Salary</t>
  </si>
  <si>
    <t>TaxRate</t>
  </si>
  <si>
    <t>tax amount</t>
  </si>
  <si>
    <t>TaxTable</t>
  </si>
  <si>
    <t>Palmer, Terry</t>
  </si>
  <si>
    <t>ADC</t>
  </si>
  <si>
    <t>Full Time</t>
  </si>
  <si>
    <t>Nicholson, Lee</t>
  </si>
  <si>
    <t>7/20/1988</t>
  </si>
  <si>
    <t>Half-Time</t>
  </si>
  <si>
    <t>Jensen, Kristina</t>
  </si>
  <si>
    <t>Admin Training</t>
  </si>
  <si>
    <t>Hourly</t>
  </si>
  <si>
    <t>Randall, Yvonne</t>
  </si>
  <si>
    <t>Cole, Elbert</t>
  </si>
  <si>
    <t>Allen, Thomas</t>
  </si>
  <si>
    <t>9/14/1990</t>
  </si>
  <si>
    <t>Contract</t>
  </si>
  <si>
    <t>Hoover, Evangeline</t>
  </si>
  <si>
    <t>House, Paul</t>
  </si>
  <si>
    <t>1/23/1998</t>
  </si>
  <si>
    <t>Hernandez, Glenn</t>
  </si>
  <si>
    <t>Audit Services</t>
  </si>
  <si>
    <t>Sullivan, Robert</t>
  </si>
  <si>
    <t>3/19/2007</t>
  </si>
  <si>
    <t>Hicks, Monica</t>
  </si>
  <si>
    <t>Banks, Ryan</t>
  </si>
  <si>
    <t>Compliance</t>
  </si>
  <si>
    <t>9/16/1989</t>
  </si>
  <si>
    <t>Lucas, John</t>
  </si>
  <si>
    <t>Engineering/Maintenance</t>
  </si>
  <si>
    <t>9/16/1988</t>
  </si>
  <si>
    <t>Durham, Troy</t>
  </si>
  <si>
    <t>Moreno, Christopher</t>
  </si>
  <si>
    <t>Obrien, Madelyn</t>
  </si>
  <si>
    <t>12/13/1990</t>
  </si>
  <si>
    <t>Taylor, Hector</t>
  </si>
  <si>
    <t>5/15/1999</t>
  </si>
  <si>
    <t>Mosley, Michael</t>
  </si>
  <si>
    <t>8/14/1997</t>
  </si>
  <si>
    <t>Jenkins, Scott</t>
  </si>
  <si>
    <t>Newman, Aria</t>
  </si>
  <si>
    <t>1/18/1989</t>
  </si>
  <si>
    <t>Walter, Michael</t>
  </si>
  <si>
    <t>10/17/1991</t>
  </si>
  <si>
    <t>Harris, Brian</t>
  </si>
  <si>
    <t>Hall, Jenny</t>
  </si>
  <si>
    <t>Powers, Tia</t>
  </si>
  <si>
    <t>Adams, David</t>
  </si>
  <si>
    <t>9/21/2007</t>
  </si>
  <si>
    <t>Bridges, Jeff</t>
  </si>
  <si>
    <t>Jefferson, Elaine</t>
  </si>
  <si>
    <t>7/16/1995</t>
  </si>
  <si>
    <t>Mitchell, Shannon</t>
  </si>
  <si>
    <t>9/14/1995</t>
  </si>
  <si>
    <t>Gibson, Janet</t>
  </si>
  <si>
    <t>Matthews, Diane</t>
  </si>
  <si>
    <t>2/26/2007</t>
  </si>
  <si>
    <t>Nichols, Nathaniel</t>
  </si>
  <si>
    <t>Townsend, Jerry</t>
  </si>
  <si>
    <t>1/28/1996</t>
  </si>
  <si>
    <t>Chase, Troy</t>
  </si>
  <si>
    <t>Engineering/Operations</t>
  </si>
  <si>
    <t>8/19/2005</t>
  </si>
  <si>
    <t>Lopez, Stephen</t>
  </si>
  <si>
    <t>8/13/2007</t>
  </si>
  <si>
    <t>Love, Danny</t>
  </si>
  <si>
    <t>2/15/2001</t>
  </si>
  <si>
    <t>Campos, Richard</t>
  </si>
  <si>
    <t>Environmental Health/Safety</t>
  </si>
  <si>
    <t>12/14/1987</t>
  </si>
  <si>
    <t>Robinson, John</t>
  </si>
  <si>
    <t>Melton, Scott</t>
  </si>
  <si>
    <t>8/26/1996</t>
  </si>
  <si>
    <t>Fernandez, Marie</t>
  </si>
  <si>
    <t>Executive Education</t>
  </si>
  <si>
    <t>5/20/2000</t>
  </si>
  <si>
    <t>Greer, Brian</t>
  </si>
  <si>
    <t>Moody, Matthew</t>
  </si>
  <si>
    <t>Anderson, Teason</t>
  </si>
  <si>
    <t>12/24/1988</t>
  </si>
  <si>
    <t>Sharp, Janine</t>
  </si>
  <si>
    <t>7/14/2000</t>
  </si>
  <si>
    <t>Fox, Ellen</t>
  </si>
  <si>
    <t>6/14/1996</t>
  </si>
  <si>
    <t>Dyer, Carrie</t>
  </si>
  <si>
    <t>International Clinical Safety</t>
  </si>
  <si>
    <t>1/20/2003</t>
  </si>
  <si>
    <t>Pena, Erik</t>
  </si>
  <si>
    <t>2/18/1994</t>
  </si>
  <si>
    <t>Oliver, Francisco</t>
  </si>
  <si>
    <t>Logistics</t>
  </si>
  <si>
    <t>10/21/1995</t>
  </si>
  <si>
    <t>Noble, Michael</t>
  </si>
  <si>
    <t>Nixon, Randy</t>
  </si>
  <si>
    <t>Wallace, Timothy</t>
  </si>
  <si>
    <t>8/18/2006</t>
  </si>
  <si>
    <t>Campbell, Michael</t>
  </si>
  <si>
    <t>Singleton, David</t>
  </si>
  <si>
    <t>7/24/1992</t>
  </si>
  <si>
    <t>Doyle, Leslie</t>
  </si>
  <si>
    <t>Steele, Gerald</t>
  </si>
  <si>
    <t>9/24/1997</t>
  </si>
  <si>
    <t>Carpenter, Ronald</t>
  </si>
  <si>
    <t>Erickson, Ricky</t>
  </si>
  <si>
    <t>9/28/1993</t>
  </si>
  <si>
    <t>Short, Timothy</t>
  </si>
  <si>
    <t>Davis, Tonya</t>
  </si>
  <si>
    <t>1/26/2007</t>
  </si>
  <si>
    <t>McDonald, Debra</t>
  </si>
  <si>
    <t>Barron, Michael</t>
  </si>
  <si>
    <t>Major Mfg Projects</t>
  </si>
  <si>
    <t>8/23/2007</t>
  </si>
  <si>
    <t>Horton, Cleatis</t>
  </si>
  <si>
    <t>4/19/2001</t>
  </si>
  <si>
    <t>Wolf, Debbie</t>
  </si>
  <si>
    <t>10/23/1988</t>
  </si>
  <si>
    <t>Sutton, Matthew</t>
  </si>
  <si>
    <t>Manufacturing</t>
  </si>
  <si>
    <t>Bartlett, Julia</t>
  </si>
  <si>
    <t>8/30/2003</t>
  </si>
  <si>
    <t>Fowler, John</t>
  </si>
  <si>
    <t>2/24/1997</t>
  </si>
  <si>
    <t>Dawson, Jonathan</t>
  </si>
  <si>
    <t>Booth, Raquel</t>
  </si>
  <si>
    <t>Roberson, Eileen</t>
  </si>
  <si>
    <t>McKee, Michelle</t>
  </si>
  <si>
    <t>11/26/1999</t>
  </si>
  <si>
    <t>Beasley, Timothy</t>
  </si>
  <si>
    <t>12/19/1997</t>
  </si>
  <si>
    <t>Ayala, Polly</t>
  </si>
  <si>
    <t>3/22/1991</t>
  </si>
  <si>
    <t>Contreras, Dean</t>
  </si>
  <si>
    <t>Lang, Dana</t>
  </si>
  <si>
    <t>6/24/2002</t>
  </si>
  <si>
    <t>Joseph, Christopher</t>
  </si>
  <si>
    <t>Boone, Eric</t>
  </si>
  <si>
    <t>6/16/2006</t>
  </si>
  <si>
    <t>Rowe, Ken</t>
  </si>
  <si>
    <t>Sexton, John</t>
  </si>
  <si>
    <t>4/19/1993</t>
  </si>
  <si>
    <t>Schwartz, Joseph</t>
  </si>
  <si>
    <t>6/29/2008</t>
  </si>
  <si>
    <t>Andrews, Diane</t>
  </si>
  <si>
    <t>Norman, Rita</t>
  </si>
  <si>
    <t>Maynard, Susan</t>
  </si>
  <si>
    <t>Schultz, Norman</t>
  </si>
  <si>
    <t>Burgess, Cherie</t>
  </si>
  <si>
    <t>9/13/2004</t>
  </si>
  <si>
    <t>Carr, Susan</t>
  </si>
  <si>
    <t>White, Daniel</t>
  </si>
  <si>
    <t>6/23/1990</t>
  </si>
  <si>
    <t>Watkins, Gary</t>
  </si>
  <si>
    <t>Ryan, Ryan</t>
  </si>
  <si>
    <t>11/23/1995</t>
  </si>
  <si>
    <t>Ball, Kirk</t>
  </si>
  <si>
    <t>Bean, Deborah</t>
  </si>
  <si>
    <t>Blackwell, Brandon</t>
  </si>
  <si>
    <t>10/24/1989</t>
  </si>
  <si>
    <t>Webster, David</t>
  </si>
  <si>
    <t>Rich, Brent</t>
  </si>
  <si>
    <t>7/31/1990</t>
  </si>
  <si>
    <t>Beck, Craig</t>
  </si>
  <si>
    <t>8/23/1992</t>
  </si>
  <si>
    <t>Lester, Sherri</t>
  </si>
  <si>
    <t>Walls, Brian</t>
  </si>
  <si>
    <t>3/17/2008</t>
  </si>
  <si>
    <t>Stokes, Jonathan</t>
  </si>
  <si>
    <t>11/26/1990</t>
  </si>
  <si>
    <t>Larson, David</t>
  </si>
  <si>
    <t>Barnes, Grant</t>
  </si>
  <si>
    <t>8/19/1994</t>
  </si>
  <si>
    <t>Christensen, Jill</t>
  </si>
  <si>
    <t>2/19/1995</t>
  </si>
  <si>
    <t>Hudson, Lorna</t>
  </si>
  <si>
    <t>Solomon, Michael</t>
  </si>
  <si>
    <t>5/27/2007</t>
  </si>
  <si>
    <t>Gentry, John</t>
  </si>
  <si>
    <t>8/28/1994</t>
  </si>
  <si>
    <t>Neal, Sally</t>
  </si>
  <si>
    <t>Pearson, Cassy</t>
  </si>
  <si>
    <t>3/20/1997</t>
  </si>
  <si>
    <t>Hunt, Norman</t>
  </si>
  <si>
    <t>11/16/1989</t>
  </si>
  <si>
    <t>Howell, Douglas</t>
  </si>
  <si>
    <t>3/14/1996</t>
  </si>
  <si>
    <t>Beard, Sandi</t>
  </si>
  <si>
    <t>Payne, Vicky</t>
  </si>
  <si>
    <t>Cameron, John</t>
  </si>
  <si>
    <t>Bauer, Chris</t>
  </si>
  <si>
    <t>8/16/1997</t>
  </si>
  <si>
    <t>Kelly, Icelita</t>
  </si>
  <si>
    <t>8/13/1999</t>
  </si>
  <si>
    <t>Blevins, Carey</t>
  </si>
  <si>
    <t>Owen, Robert</t>
  </si>
  <si>
    <t>Manufacturing Admin</t>
  </si>
  <si>
    <t>1/24/1998</t>
  </si>
  <si>
    <t>Callahan, Marilyn</t>
  </si>
  <si>
    <t>10/28/1999</t>
  </si>
  <si>
    <t>Blair, Sperry</t>
  </si>
  <si>
    <t>Operations</t>
  </si>
  <si>
    <t>8/18/1988</t>
  </si>
  <si>
    <t>Walker, Mike</t>
  </si>
  <si>
    <t>Gates, Anne</t>
  </si>
  <si>
    <t>8/26/1994</t>
  </si>
  <si>
    <t>Brady, Traci</t>
  </si>
  <si>
    <t>4/15/1996</t>
  </si>
  <si>
    <t>Vazquez, Kenneth</t>
  </si>
  <si>
    <t>6/30/1996</t>
  </si>
  <si>
    <t>Stafford, Rhonda</t>
  </si>
  <si>
    <t>10/13/1996</t>
  </si>
  <si>
    <t>Torres, Bruce</t>
  </si>
  <si>
    <t>7/30/1995</t>
  </si>
  <si>
    <t>Shelton, Donna</t>
  </si>
  <si>
    <t>6/14/2004</t>
  </si>
  <si>
    <t>Carlson, Jeremy</t>
  </si>
  <si>
    <t>Lane, Brandyn</t>
  </si>
  <si>
    <t>7/31/1995</t>
  </si>
  <si>
    <t>Hodge, Craig</t>
  </si>
  <si>
    <t>Simmons, Robert</t>
  </si>
  <si>
    <t>Shannon, Kevin</t>
  </si>
  <si>
    <t>7/18/1998</t>
  </si>
  <si>
    <t>Hickman, John</t>
  </si>
  <si>
    <t>12/16/2004</t>
  </si>
  <si>
    <t>Lara, Mark</t>
  </si>
  <si>
    <t>9/24/1994</t>
  </si>
  <si>
    <t>Oneal, William</t>
  </si>
  <si>
    <t>Hanson, Dennis</t>
  </si>
  <si>
    <t>5/14/1988</t>
  </si>
  <si>
    <t>Burnett, Kevin</t>
  </si>
  <si>
    <t>Peptide Chemistry</t>
  </si>
  <si>
    <t>Jordan, Mark</t>
  </si>
  <si>
    <t>West, Jeffrey</t>
  </si>
  <si>
    <t>Tanner, Timothy</t>
  </si>
  <si>
    <t>6/13/1996</t>
  </si>
  <si>
    <t>Gregory, Jon</t>
  </si>
  <si>
    <t>3/31/1997</t>
  </si>
  <si>
    <t>Orr, Jennifer</t>
  </si>
  <si>
    <t>10/14/1989</t>
  </si>
  <si>
    <t>Stephenson, Matthew</t>
  </si>
  <si>
    <t>Hood, Renee</t>
  </si>
  <si>
    <t>Pharmacokinetics</t>
  </si>
  <si>
    <t>10/14/1994</t>
  </si>
  <si>
    <t>Briggs, Bryan</t>
  </si>
  <si>
    <t>Process Development</t>
  </si>
  <si>
    <t>2/28/2008</t>
  </si>
  <si>
    <t>Frazier, Chris</t>
  </si>
  <si>
    <t>Knox, Lori</t>
  </si>
  <si>
    <t>Bowers, Tammy</t>
  </si>
  <si>
    <t>8/27/2000</t>
  </si>
  <si>
    <t>Long, Gary</t>
  </si>
  <si>
    <t>Pratt, Erik</t>
  </si>
  <si>
    <t>12/25/2005</t>
  </si>
  <si>
    <t>Floyd, Eric</t>
  </si>
  <si>
    <t>4/30/2006</t>
  </si>
  <si>
    <t>Cooper, Lisa</t>
  </si>
  <si>
    <t>9/15/1995</t>
  </si>
  <si>
    <t>Meyers, David</t>
  </si>
  <si>
    <t>Leon, Emily</t>
  </si>
  <si>
    <t>Padilla, Christopher</t>
  </si>
  <si>
    <t>1/25/2002</t>
  </si>
  <si>
    <t>Terry, Karin</t>
  </si>
  <si>
    <t>11/15/1997</t>
  </si>
  <si>
    <t>Garza, Anthony</t>
  </si>
  <si>
    <t>Snow, Desiree</t>
  </si>
  <si>
    <t>8/28/2003</t>
  </si>
  <si>
    <t>Knight, Denise</t>
  </si>
  <si>
    <t>4/19/1990</t>
  </si>
  <si>
    <t>Lamb, John</t>
  </si>
  <si>
    <t>Professional Training Group</t>
  </si>
  <si>
    <t>Sherman, Karin</t>
  </si>
  <si>
    <t>Dudley, James</t>
  </si>
  <si>
    <t>1/25/1988</t>
  </si>
  <si>
    <t>Gomez, Ed</t>
  </si>
  <si>
    <t>9/17/1988</t>
  </si>
  <si>
    <t>Nguyen, Dennis</t>
  </si>
  <si>
    <t>2/28/1989</t>
  </si>
  <si>
    <t>Flynn, Melissa</t>
  </si>
  <si>
    <t>Project &amp; Contract Services</t>
  </si>
  <si>
    <t>3/16/1996</t>
  </si>
  <si>
    <t>Whitehead, Carolyn</t>
  </si>
  <si>
    <t>7/25/1996</t>
  </si>
  <si>
    <t>Blake, Thomas</t>
  </si>
  <si>
    <t>3/19/1988</t>
  </si>
  <si>
    <t>Daniel, Robert</t>
  </si>
  <si>
    <t>8/17/2000</t>
  </si>
  <si>
    <t>Davenport, Troy</t>
  </si>
  <si>
    <t>1/18/1996</t>
  </si>
  <si>
    <t>Lee, Charles</t>
  </si>
  <si>
    <t>9/30/1995</t>
  </si>
  <si>
    <t>Browning, Kathleen</t>
  </si>
  <si>
    <t>2/24/2000</t>
  </si>
  <si>
    <t>Goodman, Kuyler</t>
  </si>
  <si>
    <t>Golden, Christine</t>
  </si>
  <si>
    <t>6/28/1993</t>
  </si>
  <si>
    <t>Schmidt, Michael</t>
  </si>
  <si>
    <t>5/25/1988</t>
  </si>
  <si>
    <t>Smith, Koleen</t>
  </si>
  <si>
    <t>9/18/1994</t>
  </si>
  <si>
    <t>Phillips, Liesl</t>
  </si>
  <si>
    <t>Salinas, Jon</t>
  </si>
  <si>
    <t>Foley, Peter</t>
  </si>
  <si>
    <t>8/14/2007</t>
  </si>
  <si>
    <t>McKenzie, Michelle</t>
  </si>
  <si>
    <t>10/31/1993</t>
  </si>
  <si>
    <t>Lynch, Scott</t>
  </si>
  <si>
    <t>7/20/2006</t>
  </si>
  <si>
    <t>Alexander, Charles</t>
  </si>
  <si>
    <t>8/24/1993</t>
  </si>
  <si>
    <t>Alvarez, Steven</t>
  </si>
  <si>
    <t>Haynes, Ernest</t>
  </si>
  <si>
    <t>10/28/1995</t>
  </si>
  <si>
    <t>Simpson, Jimmy</t>
  </si>
  <si>
    <t>Mendoza, Bobby</t>
  </si>
  <si>
    <t>Maldonado, Robert</t>
  </si>
  <si>
    <t>Wheeler, Meegan</t>
  </si>
  <si>
    <t>Shields, Robert</t>
  </si>
  <si>
    <t>Williamson, Sumedha</t>
  </si>
  <si>
    <t>8/31/1992</t>
  </si>
  <si>
    <t>Atkins, Kevin</t>
  </si>
  <si>
    <t>Giles, Kathleen</t>
  </si>
  <si>
    <t>5/18/2007</t>
  </si>
  <si>
    <t>Mills, Melissa</t>
  </si>
  <si>
    <t>10/24/1997</t>
  </si>
  <si>
    <t>Ford, Matt</t>
  </si>
  <si>
    <t>Russell, Mark</t>
  </si>
  <si>
    <t>Quality Assurance</t>
  </si>
  <si>
    <t>8/19/1989</t>
  </si>
  <si>
    <t>Barton, Barry</t>
  </si>
  <si>
    <t>Mack, Barry</t>
  </si>
  <si>
    <t>Estes, Mary</t>
  </si>
  <si>
    <t>5/30/1989</t>
  </si>
  <si>
    <t>Adkins, Michael</t>
  </si>
  <si>
    <t>Zimmerman, Julian</t>
  </si>
  <si>
    <t>Sellers, William</t>
  </si>
  <si>
    <t>Jacobs, Florianne</t>
  </si>
  <si>
    <t>6/29/1988</t>
  </si>
  <si>
    <t>Medina, Warren</t>
  </si>
  <si>
    <t>Mullins, Angela</t>
  </si>
  <si>
    <t>Mason, Suzanne</t>
  </si>
  <si>
    <t>Francis, Todd</t>
  </si>
  <si>
    <t>11/17/2000</t>
  </si>
  <si>
    <t>Buckel, Patricia</t>
  </si>
  <si>
    <t>3/23/2006</t>
  </si>
  <si>
    <t>McKinney, Christofer</t>
  </si>
  <si>
    <t>10/30/2000</t>
  </si>
  <si>
    <t>Carroll, Lesa</t>
  </si>
  <si>
    <t>Lyons, Brian</t>
  </si>
  <si>
    <t>Watts, Curtis</t>
  </si>
  <si>
    <t>Vance, Cheryl</t>
  </si>
  <si>
    <t>Castillo, Sheri</t>
  </si>
  <si>
    <t>7/23/1992</t>
  </si>
  <si>
    <t>Leblanc, Jenny</t>
  </si>
  <si>
    <t>2/29/1996</t>
  </si>
  <si>
    <t>Roth, Tony</t>
  </si>
  <si>
    <t>7/22/1996</t>
  </si>
  <si>
    <t>Bennett, Chris</t>
  </si>
  <si>
    <t>12/15/1996</t>
  </si>
  <si>
    <t>Johnson, Mary Jo</t>
  </si>
  <si>
    <t>11/28/1988</t>
  </si>
  <si>
    <t>Hutchinson, Robin</t>
  </si>
  <si>
    <t>Ashley, Michael</t>
  </si>
  <si>
    <t>Quality Control</t>
  </si>
  <si>
    <t>8/26/2004</t>
  </si>
  <si>
    <t>Blankenship, Roger</t>
  </si>
  <si>
    <t>1/27/1994</t>
  </si>
  <si>
    <t>Reynolds, Barbara</t>
  </si>
  <si>
    <t>Huff, Erik</t>
  </si>
  <si>
    <t>2/21/1989</t>
  </si>
  <si>
    <t>Ward, Williams</t>
  </si>
  <si>
    <t>3/27/1997</t>
  </si>
  <si>
    <t>Salazar, Ruben</t>
  </si>
  <si>
    <t>11/20/1998</t>
  </si>
  <si>
    <t>Copeland, Roger</t>
  </si>
  <si>
    <t>5/22/2008</t>
  </si>
  <si>
    <t>McCarthy, Ryan</t>
  </si>
  <si>
    <t>5/18/1990</t>
  </si>
  <si>
    <t>Owens, Dwight</t>
  </si>
  <si>
    <t>Garner, Terry</t>
  </si>
  <si>
    <t>Houston, Mark</t>
  </si>
  <si>
    <t>Tucker, James</t>
  </si>
  <si>
    <t>McDaniel, Tamara</t>
  </si>
  <si>
    <t>12/16/1991</t>
  </si>
  <si>
    <t>Sanchez, Greg</t>
  </si>
  <si>
    <t>9/25/1998</t>
  </si>
  <si>
    <t>Fisher, Maria</t>
  </si>
  <si>
    <t>8/31/1997</t>
  </si>
  <si>
    <t>Cannon, Jenny</t>
  </si>
  <si>
    <t>11/17/1990</t>
  </si>
  <si>
    <t>Avila, Jody</t>
  </si>
  <si>
    <t>Patterson, Robert</t>
  </si>
  <si>
    <t>12/27/1993</t>
  </si>
  <si>
    <t>Hardin, Gregory</t>
  </si>
  <si>
    <t>3/20/2003</t>
  </si>
  <si>
    <t>Griffin, Debbi</t>
  </si>
  <si>
    <t>10/23/1994</t>
  </si>
  <si>
    <t>Hansen, Andrew</t>
  </si>
  <si>
    <t>10/13/2008</t>
  </si>
  <si>
    <t>Martin, Terry</t>
  </si>
  <si>
    <t>Freeman, Dennis</t>
  </si>
  <si>
    <t>12/20/1996</t>
  </si>
  <si>
    <t>Lowery, Charles</t>
  </si>
  <si>
    <t>5/23/2005</t>
  </si>
  <si>
    <t>Fletcher, Brian</t>
  </si>
  <si>
    <t>1/16/2006</t>
  </si>
  <si>
    <t>McClure, Gary</t>
  </si>
  <si>
    <t>11/20/1988</t>
  </si>
  <si>
    <t>Winters, Shaun</t>
  </si>
  <si>
    <t>Hull, Jeanne</t>
  </si>
  <si>
    <t>8/31/2008</t>
  </si>
  <si>
    <t>Barker, Heidi</t>
  </si>
  <si>
    <t>Navarro, Marc</t>
  </si>
  <si>
    <t>Rush, Lateef</t>
  </si>
  <si>
    <t>4/30/1992</t>
  </si>
  <si>
    <t>Everett, Dan</t>
  </si>
  <si>
    <t>Research Center</t>
  </si>
  <si>
    <t>Perez, Kim</t>
  </si>
  <si>
    <t>10/25/1988</t>
  </si>
  <si>
    <t>Marquez, Thomas</t>
  </si>
  <si>
    <t>Research/Development</t>
  </si>
  <si>
    <t>Lindsey, Deborah</t>
  </si>
  <si>
    <t>5/29/2008</t>
  </si>
  <si>
    <t>Months</t>
  </si>
  <si>
    <t>Games</t>
  </si>
  <si>
    <t>Apps</t>
  </si>
  <si>
    <t>E-books</t>
  </si>
  <si>
    <t>Combined</t>
  </si>
  <si>
    <t>Product:</t>
  </si>
  <si>
    <t>apps</t>
  </si>
  <si>
    <t>Jan</t>
  </si>
  <si>
    <t>Month:</t>
  </si>
  <si>
    <t>Feb</t>
  </si>
  <si>
    <t>Result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</si>
  <si>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</si>
  <si>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</si>
  <si>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</si>
  <si>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</si>
  <si>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</si>
  <si>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</si>
  <si>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</si>
  <si>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</si>
  <si>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</si>
  <si>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</si>
  <si>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</si>
  <si>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Sales Rep</t>
  </si>
  <si>
    <t>Sales</t>
  </si>
  <si>
    <t>Comm.
Rate</t>
  </si>
  <si>
    <t>Commission</t>
  </si>
  <si>
    <t>&lt;=3 Years Tenure</t>
  </si>
  <si>
    <t>3+ Years Tenure</t>
  </si>
  <si>
    <t>Benson</t>
  </si>
  <si>
    <t>Amt Sold</t>
  </si>
  <si>
    <t>Rate</t>
  </si>
  <si>
    <t>Davidson</t>
  </si>
  <si>
    <t>Ellison</t>
  </si>
  <si>
    <t>Gomez</t>
  </si>
  <si>
    <t>Hernandez</t>
  </si>
  <si>
    <t>Kelly</t>
  </si>
  <si>
    <t>Martin</t>
  </si>
  <si>
    <t>Oswald</t>
  </si>
  <si>
    <t>Reginald</t>
  </si>
  <si>
    <t>Veras</t>
  </si>
  <si>
    <t>Wilmington</t>
  </si>
  <si>
    <t>jan</t>
  </si>
  <si>
    <t>games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</si>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</sst>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rgb="FFFFFFFF"/>
      <name val="Andalus"/>
    </font>
    <font>
      <sz val="16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22"/>
      <color rgb="FFFFFFFF"/>
      <name val="Andalus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FFFF"/>
      <name val="Andalus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0000"/>
      <name val="Andalus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3" borderId="4" xfId="0" applyFont="1" applyFill="1" applyBorder="1" applyAlignment="1">
      <alignment horizontal="right"/>
    </xf>
    <xf numFmtId="0" fontId="6" fillId="3" borderId="5" xfId="0" applyFont="1" applyFill="1" applyBorder="1"/>
    <xf numFmtId="0" fontId="0" fillId="0" borderId="8" xfId="0" applyBorder="1"/>
    <xf numFmtId="0" fontId="5" fillId="2" borderId="5" xfId="0" applyFont="1" applyFill="1" applyBorder="1"/>
    <xf numFmtId="0" fontId="6" fillId="3" borderId="5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6" fillId="3" borderId="6" xfId="0" applyFont="1" applyFill="1" applyBorder="1"/>
    <xf numFmtId="0" fontId="0" fillId="0" borderId="7" xfId="0" applyBorder="1" applyAlignment="1">
      <alignment vertical="center"/>
    </xf>
    <xf numFmtId="0" fontId="8" fillId="3" borderId="4" xfId="0" applyFont="1" applyFill="1" applyBorder="1"/>
    <xf numFmtId="0" fontId="8" fillId="3" borderId="5" xfId="0" applyFont="1" applyFill="1" applyBorder="1"/>
    <xf numFmtId="14" fontId="8" fillId="3" borderId="5" xfId="0" applyNumberFormat="1" applyFont="1" applyFill="1" applyBorder="1" applyAlignment="1">
      <alignment horizontal="right"/>
    </xf>
    <xf numFmtId="0" fontId="8" fillId="3" borderId="5" xfId="0" applyFont="1" applyFill="1" applyBorder="1" applyAlignment="1">
      <alignment horizontal="right"/>
    </xf>
    <xf numFmtId="9" fontId="8" fillId="3" borderId="5" xfId="0" applyNumberFormat="1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9" fontId="3" fillId="3" borderId="6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9" fillId="2" borderId="9" xfId="0" applyFont="1" applyFill="1" applyBorder="1" applyAlignment="1">
      <alignment vertical="center"/>
    </xf>
    <xf numFmtId="0" fontId="9" fillId="2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2" borderId="3" xfId="0" applyFill="1" applyBorder="1"/>
    <xf numFmtId="9" fontId="6" fillId="3" borderId="5" xfId="0" applyNumberFormat="1" applyFont="1" applyFill="1" applyBorder="1" applyAlignment="1">
      <alignment horizontal="right"/>
    </xf>
    <xf numFmtId="0" fontId="9" fillId="2" borderId="5" xfId="0" applyFont="1" applyFill="1" applyBorder="1"/>
    <xf numFmtId="0" fontId="9" fillId="2" borderId="6" xfId="0" applyFont="1" applyFill="1" applyBorder="1"/>
    <xf numFmtId="9" fontId="6" fillId="3" borderId="6" xfId="0" applyNumberFormat="1" applyFont="1" applyFill="1" applyBorder="1" applyAlignment="1">
      <alignment horizontal="right"/>
    </xf>
    <xf numFmtId="9" fontId="0" fillId="3" borderId="5" xfId="1" applyFont="1" applyFill="1" applyBorder="1"/>
    <xf numFmtId="0" fontId="6" fillId="0" borderId="0" xfId="0" applyFont="1"/>
    <xf numFmtId="9" fontId="9" fillId="2" borderId="2" xfId="1" applyFont="1" applyFill="1" applyBorder="1"/>
    <xf numFmtId="9" fontId="6" fillId="3" borderId="5" xfId="1" applyFont="1" applyFill="1" applyBorder="1"/>
    <xf numFmtId="0" fontId="12" fillId="0" borderId="2" xfId="0" applyFont="1" applyBorder="1"/>
    <xf numFmtId="0" fontId="2" fillId="2" borderId="7" xfId="0" applyFont="1" applyFill="1" applyBorder="1"/>
    <xf numFmtId="0" fontId="11" fillId="3" borderId="7" xfId="2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0" xfId="0" applyFont="1" applyFill="1"/>
    <xf numFmtId="0" fontId="7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5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E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E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rgb="FFEE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 style="thick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 style="thick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 style="thick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 style="thick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 style="thick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 style="thick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/>
        <right style="thick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thick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2F2F2"/>
        </patternFill>
      </fill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Andalus"/>
        <scheme val="none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8014A-C4D2-4C67-AA7F-236BE0ADF413}" name="Table1" displayName="Table1" ref="A15:H19" totalsRowShown="0" headerRowDxfId="54" dataDxfId="52" headerRowBorderDxfId="53" tableBorderDxfId="51">
  <autoFilter ref="A15:H19" xr:uid="{4F08014A-C4D2-4C67-AA7F-236BE0ADF413}"/>
  <tableColumns count="8">
    <tableColumn id="1" xr3:uid="{0A1C8E16-AFEA-4632-B28C-E3AA668ECF0A}" name="ID" dataDxfId="50"/>
    <tableColumn id="2" xr3:uid="{07C8A904-7F59-453C-B5D8-DC8143505AEF}" name="First" dataDxfId="49"/>
    <tableColumn id="3" xr3:uid="{AB12AF30-DE94-4697-AA94-A9571FA02485}" name="Last" dataDxfId="48"/>
    <tableColumn id="4" xr3:uid="{10F166A4-B19C-4684-847C-6BB0D54C73D5}" name="Address" dataDxfId="47"/>
    <tableColumn id="5" xr3:uid="{1D829ECD-541F-4D98-BB80-0DF9AE059C2F}" name="City" dataDxfId="46"/>
    <tableColumn id="6" xr3:uid="{B98CCE48-3292-4766-B834-F8F53F4B619A}" name="State" dataDxfId="45"/>
    <tableColumn id="7" xr3:uid="{FD221012-4450-4EC1-AC16-11667D1EB522}" name="Zip" dataDxfId="44"/>
    <tableColumn id="8" xr3:uid="{30E8239B-A5EB-45E1-B25E-ADFD5CD730E3}" name="E-mail" dataDxf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ioux@EWT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K5" sqref="K5"/>
    </sheetView>
  </sheetViews>
  <sheetFormatPr defaultRowHeight="14.4"/>
  <cols>
    <col min="1" max="1" width="13.44140625" bestFit="1" customWidth="1"/>
    <col min="2" max="2" width="10.5546875" customWidth="1"/>
    <col min="3" max="3" width="12.5546875" bestFit="1" customWidth="1"/>
    <col min="4" max="4" width="26" bestFit="1" customWidth="1"/>
    <col min="5" max="5" width="9.88671875" bestFit="1" customWidth="1"/>
    <col min="6" max="6" width="10.5546875" customWidth="1"/>
    <col min="8" max="8" width="27" bestFit="1" customWidth="1"/>
    <col min="11" max="11" width="13.109375" bestFit="1" customWidth="1"/>
    <col min="18" max="18" width="10.109375" bestFit="1" customWidth="1"/>
  </cols>
  <sheetData>
    <row r="1" spans="1:8" ht="15" thickBot="1"/>
    <row r="2" spans="1:8" ht="21.6" thickBot="1">
      <c r="A2" s="1" t="s">
        <v>0</v>
      </c>
      <c r="B2" s="2" t="s">
        <v>1</v>
      </c>
      <c r="C2" s="2" t="s">
        <v>2</v>
      </c>
      <c r="D2" s="3" t="s">
        <v>3</v>
      </c>
    </row>
    <row r="3" spans="1:8" ht="21.6" thickBot="1">
      <c r="A3" s="4" t="s">
        <v>4</v>
      </c>
      <c r="B3" s="5" t="s">
        <v>5</v>
      </c>
      <c r="C3" s="5" t="s">
        <v>6</v>
      </c>
      <c r="D3" s="6" t="s">
        <v>7</v>
      </c>
    </row>
    <row r="4" spans="1:8" ht="15" thickBot="1">
      <c r="A4" s="7"/>
      <c r="B4" s="7"/>
      <c r="C4" s="7"/>
      <c r="D4" s="7"/>
      <c r="E4" s="7"/>
      <c r="F4" s="7"/>
      <c r="G4" s="7"/>
      <c r="H4" s="7"/>
    </row>
    <row r="5" spans="1:8" ht="21" thickBot="1">
      <c r="A5" s="8" t="s">
        <v>0</v>
      </c>
      <c r="B5" s="9" t="s">
        <v>1</v>
      </c>
      <c r="C5" s="9" t="s">
        <v>8</v>
      </c>
      <c r="D5" s="9" t="s">
        <v>9</v>
      </c>
      <c r="E5" s="9" t="s">
        <v>2</v>
      </c>
      <c r="F5" s="9" t="s">
        <v>10</v>
      </c>
      <c r="G5" s="9" t="s">
        <v>11</v>
      </c>
      <c r="H5" s="10" t="s">
        <v>3</v>
      </c>
    </row>
    <row r="6" spans="1:8" ht="21.6" thickBot="1">
      <c r="A6" s="4" t="s">
        <v>12</v>
      </c>
      <c r="B6" s="5" t="s">
        <v>13</v>
      </c>
      <c r="C6" s="5" t="s">
        <v>14</v>
      </c>
      <c r="D6" s="5" t="s">
        <v>15</v>
      </c>
      <c r="E6" s="5" t="s">
        <v>6</v>
      </c>
      <c r="F6" s="5" t="s">
        <v>16</v>
      </c>
      <c r="G6" s="5">
        <v>98111</v>
      </c>
      <c r="H6" s="6" t="s">
        <v>17</v>
      </c>
    </row>
    <row r="7" spans="1:8" ht="21.6" thickBot="1">
      <c r="A7" s="4" t="s">
        <v>4</v>
      </c>
      <c r="B7" s="5" t="s">
        <v>5</v>
      </c>
      <c r="C7" s="5" t="s">
        <v>18</v>
      </c>
      <c r="D7" s="5" t="s">
        <v>19</v>
      </c>
      <c r="E7" s="5" t="s">
        <v>6</v>
      </c>
      <c r="F7" s="5" t="s">
        <v>16</v>
      </c>
      <c r="G7" s="5">
        <v>98108</v>
      </c>
      <c r="H7" s="6" t="s">
        <v>7</v>
      </c>
    </row>
    <row r="8" spans="1:8" ht="21.6" thickBot="1">
      <c r="A8" s="4" t="s">
        <v>20</v>
      </c>
      <c r="B8" s="5" t="s">
        <v>21</v>
      </c>
      <c r="C8" s="5" t="s">
        <v>22</v>
      </c>
      <c r="D8" s="5" t="s">
        <v>23</v>
      </c>
      <c r="E8" s="5" t="s">
        <v>6</v>
      </c>
      <c r="F8" s="5" t="s">
        <v>16</v>
      </c>
      <c r="G8" s="5">
        <v>98121</v>
      </c>
      <c r="H8" s="6" t="s">
        <v>24</v>
      </c>
    </row>
    <row r="9" spans="1:8" ht="21.6" thickBot="1">
      <c r="A9" s="4" t="s">
        <v>25</v>
      </c>
      <c r="B9" s="5" t="s">
        <v>26</v>
      </c>
      <c r="C9" s="5" t="s">
        <v>27</v>
      </c>
      <c r="D9" s="5" t="s">
        <v>28</v>
      </c>
      <c r="E9" s="5" t="s">
        <v>6</v>
      </c>
      <c r="F9" s="5" t="s">
        <v>16</v>
      </c>
      <c r="G9" s="5">
        <v>98117</v>
      </c>
      <c r="H9" s="6" t="s">
        <v>29</v>
      </c>
    </row>
    <row r="11" spans="1:8" ht="15" thickBot="1">
      <c r="A11" s="7"/>
      <c r="B11" s="7"/>
      <c r="C11" s="7"/>
      <c r="D11" s="7"/>
    </row>
    <row r="12" spans="1:8" ht="21.6" thickBot="1">
      <c r="A12" s="11" t="s">
        <v>0</v>
      </c>
      <c r="B12" s="9" t="s">
        <v>1</v>
      </c>
      <c r="C12" s="9" t="s">
        <v>2</v>
      </c>
      <c r="D12" s="10" t="s">
        <v>3</v>
      </c>
    </row>
    <row r="13" spans="1:8" ht="21.6" thickBot="1">
      <c r="A13" s="4" t="s">
        <v>4</v>
      </c>
      <c r="B13" s="12" t="str">
        <f>VLOOKUP(A13,Table1[],2,FALSE)</f>
        <v>Chin</v>
      </c>
      <c r="C13" s="12" t="str">
        <f>VLOOKUP(A13,Table1[],3)</f>
        <v>Pham</v>
      </c>
      <c r="D13" s="12" t="str">
        <f>VLOOKUP(A13,Table1[],8)</f>
        <v>PChin@EWTM.com</v>
      </c>
    </row>
    <row r="15" spans="1:8" ht="21" thickBot="1">
      <c r="A15" s="9" t="s">
        <v>0</v>
      </c>
      <c r="B15" s="9" t="s">
        <v>1</v>
      </c>
      <c r="C15" s="9" t="s">
        <v>8</v>
      </c>
      <c r="D15" s="9" t="s">
        <v>9</v>
      </c>
      <c r="E15" s="9" t="s">
        <v>2</v>
      </c>
      <c r="F15" s="9" t="s">
        <v>10</v>
      </c>
      <c r="G15" s="9" t="s">
        <v>11</v>
      </c>
      <c r="H15" s="48" t="s">
        <v>3</v>
      </c>
    </row>
    <row r="16" spans="1:8" ht="21.6" thickBot="1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6</v>
      </c>
      <c r="F16" s="5" t="s">
        <v>16</v>
      </c>
      <c r="G16" s="5">
        <v>98111</v>
      </c>
      <c r="H16" s="49" t="s">
        <v>17</v>
      </c>
    </row>
    <row r="17" spans="1:8" ht="21.6" thickBot="1">
      <c r="A17" s="5" t="s">
        <v>4</v>
      </c>
      <c r="B17" s="5" t="s">
        <v>5</v>
      </c>
      <c r="C17" s="5" t="s">
        <v>18</v>
      </c>
      <c r="D17" s="5" t="s">
        <v>19</v>
      </c>
      <c r="E17" s="5" t="s">
        <v>6</v>
      </c>
      <c r="F17" s="5" t="s">
        <v>16</v>
      </c>
      <c r="G17" s="5">
        <v>98108</v>
      </c>
      <c r="H17" s="50" t="s">
        <v>7</v>
      </c>
    </row>
    <row r="18" spans="1:8" ht="21.6" thickBot="1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6</v>
      </c>
      <c r="F18" s="5" t="s">
        <v>16</v>
      </c>
      <c r="G18" s="5">
        <v>98121</v>
      </c>
      <c r="H18" s="50" t="s">
        <v>24</v>
      </c>
    </row>
    <row r="19" spans="1:8" ht="21">
      <c r="A19" s="51" t="s">
        <v>25</v>
      </c>
      <c r="B19" s="51" t="s">
        <v>26</v>
      </c>
      <c r="C19" s="51" t="s">
        <v>27</v>
      </c>
      <c r="D19" s="51" t="s">
        <v>28</v>
      </c>
      <c r="E19" s="51" t="s">
        <v>6</v>
      </c>
      <c r="F19" s="51" t="s">
        <v>16</v>
      </c>
      <c r="G19" s="51">
        <v>98117</v>
      </c>
      <c r="H19" s="52" t="s">
        <v>29</v>
      </c>
    </row>
  </sheetData>
  <hyperlinks>
    <hyperlink ref="H16" r:id="rId1" xr:uid="{37035A3F-23C9-4B23-9DAF-7C453D9EFEC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A8D0-987F-4275-AE6D-CB240FC9C924}">
  <dimension ref="A1:I11"/>
  <sheetViews>
    <sheetView workbookViewId="0">
      <selection activeCell="C2" sqref="C2"/>
    </sheetView>
  </sheetViews>
  <sheetFormatPr defaultRowHeight="14.4"/>
  <cols>
    <col min="2" max="2" width="21.33203125" bestFit="1" customWidth="1"/>
    <col min="3" max="3" width="16.5546875" bestFit="1" customWidth="1"/>
    <col min="5" max="5" width="16" bestFit="1" customWidth="1"/>
    <col min="6" max="6" width="15.5546875" bestFit="1" customWidth="1"/>
    <col min="7" max="7" width="16.109375" bestFit="1" customWidth="1"/>
    <col min="8" max="8" width="21.33203125" bestFit="1" customWidth="1"/>
    <col min="9" max="9" width="17.5546875" bestFit="1" customWidth="1"/>
  </cols>
  <sheetData>
    <row r="1" spans="1:9" ht="28.2" thickBot="1">
      <c r="A1" s="14" t="s">
        <v>0</v>
      </c>
      <c r="B1" s="15" t="s">
        <v>30</v>
      </c>
      <c r="C1" s="16" t="s">
        <v>30</v>
      </c>
    </row>
    <row r="2" spans="1:9" ht="24" thickBot="1">
      <c r="A2" s="17">
        <v>104</v>
      </c>
      <c r="B2" s="18" t="s">
        <v>31</v>
      </c>
      <c r="C2" s="13" t="str">
        <f>HLOOKUP(A2,$E$4:$I$6,3,FALSE)</f>
        <v>Ford Anglia</v>
      </c>
      <c r="E2" s="53" t="s">
        <v>32</v>
      </c>
      <c r="F2" s="53"/>
      <c r="G2" s="53"/>
      <c r="H2" s="53"/>
      <c r="I2" s="53"/>
    </row>
    <row r="3" spans="1:9" ht="24" thickBot="1">
      <c r="A3" s="17">
        <v>103</v>
      </c>
      <c r="B3" s="18" t="s">
        <v>33</v>
      </c>
      <c r="C3" s="13" t="str">
        <f t="shared" ref="C3:C11" si="0">HLOOKUP(A3,$E$4:$I$6,3,FALSE)</f>
        <v>Golden Snitch</v>
      </c>
      <c r="E3" s="7"/>
      <c r="F3" s="7"/>
      <c r="G3" s="7"/>
      <c r="H3" s="7"/>
      <c r="I3" s="7"/>
    </row>
    <row r="4" spans="1:9" ht="28.2" thickBot="1">
      <c r="A4" s="17">
        <v>104</v>
      </c>
      <c r="B4" s="18" t="s">
        <v>31</v>
      </c>
      <c r="C4" s="13" t="str">
        <f t="shared" si="0"/>
        <v>Ford Anglia</v>
      </c>
      <c r="D4" s="19"/>
      <c r="E4" s="20" t="s">
        <v>0</v>
      </c>
      <c r="F4" s="21">
        <v>101</v>
      </c>
      <c r="G4" s="21">
        <v>102</v>
      </c>
      <c r="H4" s="21">
        <v>103</v>
      </c>
      <c r="I4" s="22">
        <v>104</v>
      </c>
    </row>
    <row r="5" spans="1:9" ht="28.2" thickBot="1">
      <c r="A5" s="17">
        <v>101</v>
      </c>
      <c r="B5" s="18" t="s">
        <v>34</v>
      </c>
      <c r="C5" s="13" t="str">
        <f t="shared" si="0"/>
        <v>Map</v>
      </c>
      <c r="D5" s="19"/>
      <c r="E5" s="20" t="s">
        <v>35</v>
      </c>
      <c r="F5" s="18" t="s">
        <v>36</v>
      </c>
      <c r="G5" s="18" t="s">
        <v>37</v>
      </c>
      <c r="H5" s="18" t="s">
        <v>38</v>
      </c>
      <c r="I5" s="23" t="s">
        <v>39</v>
      </c>
    </row>
    <row r="6" spans="1:9" ht="28.2" thickBot="1">
      <c r="A6" s="17">
        <v>102</v>
      </c>
      <c r="B6" s="18" t="s">
        <v>40</v>
      </c>
      <c r="C6" s="13" t="str">
        <f t="shared" si="0"/>
        <v>Wand</v>
      </c>
      <c r="D6" s="19"/>
      <c r="E6" s="20" t="s">
        <v>30</v>
      </c>
      <c r="F6" s="18" t="s">
        <v>34</v>
      </c>
      <c r="G6" s="18" t="s">
        <v>40</v>
      </c>
      <c r="H6" s="18" t="s">
        <v>33</v>
      </c>
      <c r="I6" s="23" t="s">
        <v>31</v>
      </c>
    </row>
    <row r="7" spans="1:9" ht="24" thickBot="1">
      <c r="A7" s="17">
        <v>103</v>
      </c>
      <c r="B7" s="18" t="s">
        <v>33</v>
      </c>
      <c r="C7" s="13" t="str">
        <f t="shared" si="0"/>
        <v>Golden Snitch</v>
      </c>
    </row>
    <row r="8" spans="1:9" ht="24" thickBot="1">
      <c r="A8" s="17">
        <v>101</v>
      </c>
      <c r="B8" s="18" t="s">
        <v>34</v>
      </c>
      <c r="C8" s="13" t="str">
        <f t="shared" si="0"/>
        <v>Map</v>
      </c>
    </row>
    <row r="9" spans="1:9" ht="24" thickBot="1">
      <c r="A9" s="17">
        <v>104</v>
      </c>
      <c r="B9" s="18" t="s">
        <v>31</v>
      </c>
      <c r="C9" s="13" t="str">
        <f t="shared" si="0"/>
        <v>Ford Anglia</v>
      </c>
    </row>
    <row r="10" spans="1:9" ht="24" thickBot="1">
      <c r="A10" s="17">
        <v>101</v>
      </c>
      <c r="B10" s="18" t="s">
        <v>34</v>
      </c>
      <c r="C10" s="13" t="str">
        <f t="shared" si="0"/>
        <v>Map</v>
      </c>
    </row>
    <row r="11" spans="1:9" ht="24" thickBot="1">
      <c r="A11" s="17">
        <v>102</v>
      </c>
      <c r="B11" s="18" t="s">
        <v>40</v>
      </c>
      <c r="C11" s="13" t="str">
        <f t="shared" si="0"/>
        <v>Wand</v>
      </c>
    </row>
  </sheetData>
  <mergeCells count="1">
    <mergeCell ref="E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832-3B65-4EFE-A520-8DC7D69F3424}">
  <dimension ref="A1:M248"/>
  <sheetViews>
    <sheetView tabSelected="1" workbookViewId="0">
      <selection activeCell="L15" sqref="L15"/>
    </sheetView>
  </sheetViews>
  <sheetFormatPr defaultRowHeight="23.4"/>
  <cols>
    <col min="1" max="1" width="26.109375" bestFit="1" customWidth="1"/>
    <col min="2" max="2" width="33.5546875" bestFit="1" customWidth="1"/>
    <col min="3" max="3" width="14.88671875" bestFit="1" customWidth="1"/>
    <col min="5" max="5" width="11.88671875" bestFit="1" customWidth="1"/>
    <col min="6" max="6" width="10.109375" bestFit="1" customWidth="1"/>
    <col min="7" max="7" width="12.88671875" bestFit="1" customWidth="1"/>
    <col min="8" max="8" width="16.5546875" bestFit="1" customWidth="1"/>
    <col min="9" max="9" width="14.33203125" style="44" bestFit="1" customWidth="1"/>
    <col min="10" max="10" width="18.88671875" style="44" bestFit="1" customWidth="1"/>
    <col min="12" max="12" width="14" bestFit="1" customWidth="1"/>
    <col min="13" max="13" width="8.6640625" customWidth="1"/>
  </cols>
  <sheetData>
    <row r="1" spans="1:13" thickBot="1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45" t="s">
        <v>47</v>
      </c>
      <c r="J1" s="33" t="s">
        <v>48</v>
      </c>
      <c r="K1" s="19"/>
      <c r="L1" s="3" t="s">
        <v>49</v>
      </c>
      <c r="M1" s="24"/>
    </row>
    <row r="2" spans="1:13" ht="24" thickBot="1">
      <c r="A2" s="25" t="s">
        <v>50</v>
      </c>
      <c r="B2" s="26" t="s">
        <v>51</v>
      </c>
      <c r="C2" s="27">
        <v>35314</v>
      </c>
      <c r="D2" s="28">
        <v>18</v>
      </c>
      <c r="E2" s="26" t="s">
        <v>52</v>
      </c>
      <c r="F2" s="28">
        <v>79993</v>
      </c>
      <c r="G2" s="29">
        <v>0.06</v>
      </c>
      <c r="H2" s="28">
        <v>2498.34</v>
      </c>
      <c r="I2" s="46">
        <f>VLOOKUP(F2,$L$2:$M$12,2,TRUE)</f>
        <v>0.11</v>
      </c>
      <c r="J2" s="23" cm="1">
        <f t="array" ref="J2:J248">($F$2:$F$248*$I$2:$I$248)</f>
        <v>8799.23</v>
      </c>
      <c r="K2" s="19"/>
      <c r="L2" s="30">
        <v>0</v>
      </c>
      <c r="M2" s="31">
        <v>0</v>
      </c>
    </row>
    <row r="3" spans="1:13" ht="24" thickBot="1">
      <c r="A3" s="25" t="s">
        <v>53</v>
      </c>
      <c r="B3" s="26" t="s">
        <v>51</v>
      </c>
      <c r="C3" s="28" t="s">
        <v>54</v>
      </c>
      <c r="D3" s="28">
        <v>26</v>
      </c>
      <c r="E3" s="26" t="s">
        <v>55</v>
      </c>
      <c r="F3" s="28">
        <v>79722</v>
      </c>
      <c r="G3" s="29">
        <v>0.08</v>
      </c>
      <c r="H3" s="28">
        <v>4517.5200000000004</v>
      </c>
      <c r="I3" s="46">
        <f t="shared" ref="I3:I66" si="0">VLOOKUP(F3,$L$2:$M$12,2,TRUE)</f>
        <v>0.11</v>
      </c>
      <c r="J3" s="23">
        <v>8769.42</v>
      </c>
      <c r="K3" s="19"/>
      <c r="L3" s="30">
        <v>5000</v>
      </c>
      <c r="M3" s="31">
        <v>0.01</v>
      </c>
    </row>
    <row r="4" spans="1:13" ht="24" thickBot="1">
      <c r="A4" s="25" t="s">
        <v>56</v>
      </c>
      <c r="B4" s="26" t="s">
        <v>57</v>
      </c>
      <c r="C4" s="27">
        <v>39298</v>
      </c>
      <c r="D4" s="28">
        <v>7</v>
      </c>
      <c r="E4" s="26" t="s">
        <v>58</v>
      </c>
      <c r="F4" s="28">
        <v>79576</v>
      </c>
      <c r="G4" s="29">
        <v>0.06</v>
      </c>
      <c r="H4" s="28">
        <v>2598.12</v>
      </c>
      <c r="I4" s="46">
        <f t="shared" si="0"/>
        <v>0.11</v>
      </c>
      <c r="J4" s="23">
        <v>8753.36</v>
      </c>
      <c r="K4" s="19"/>
      <c r="L4" s="30">
        <v>15000</v>
      </c>
      <c r="M4" s="31">
        <v>0.03</v>
      </c>
    </row>
    <row r="5" spans="1:13" ht="24" thickBot="1">
      <c r="A5" s="25" t="s">
        <v>59</v>
      </c>
      <c r="B5" s="26" t="s">
        <v>57</v>
      </c>
      <c r="C5" s="27">
        <v>34400</v>
      </c>
      <c r="D5" s="28">
        <v>20</v>
      </c>
      <c r="E5" s="26" t="s">
        <v>52</v>
      </c>
      <c r="F5" s="28">
        <v>79259</v>
      </c>
      <c r="G5" s="29">
        <v>0.05</v>
      </c>
      <c r="H5" s="28">
        <v>1406.1</v>
      </c>
      <c r="I5" s="46">
        <f t="shared" si="0"/>
        <v>0.11</v>
      </c>
      <c r="J5" s="23">
        <v>8718.49</v>
      </c>
      <c r="K5" s="19"/>
      <c r="L5" s="30">
        <v>25000</v>
      </c>
      <c r="M5" s="31">
        <v>0.05</v>
      </c>
    </row>
    <row r="6" spans="1:13" ht="24" thickBot="1">
      <c r="A6" s="25" t="s">
        <v>60</v>
      </c>
      <c r="B6" s="26" t="s">
        <v>57</v>
      </c>
      <c r="C6" s="27">
        <v>36902</v>
      </c>
      <c r="D6" s="28">
        <v>13</v>
      </c>
      <c r="E6" s="26" t="s">
        <v>52</v>
      </c>
      <c r="F6" s="28">
        <v>78644</v>
      </c>
      <c r="G6" s="29">
        <v>0.11</v>
      </c>
      <c r="H6" s="28">
        <v>8650.84</v>
      </c>
      <c r="I6" s="46">
        <f t="shared" si="0"/>
        <v>0.11</v>
      </c>
      <c r="J6" s="23">
        <v>8650.84</v>
      </c>
      <c r="K6" s="19"/>
      <c r="L6" s="30">
        <v>35000</v>
      </c>
      <c r="M6" s="31">
        <v>0.06</v>
      </c>
    </row>
    <row r="7" spans="1:13" ht="24" thickBot="1">
      <c r="A7" s="25" t="s">
        <v>61</v>
      </c>
      <c r="B7" s="26" t="s">
        <v>57</v>
      </c>
      <c r="C7" s="28" t="s">
        <v>62</v>
      </c>
      <c r="D7" s="28">
        <v>24</v>
      </c>
      <c r="E7" s="26" t="s">
        <v>63</v>
      </c>
      <c r="F7" s="28">
        <v>78455</v>
      </c>
      <c r="G7" s="29">
        <v>0.11</v>
      </c>
      <c r="H7" s="28">
        <v>8306.2099999999991</v>
      </c>
      <c r="I7" s="46">
        <f t="shared" si="0"/>
        <v>0.11</v>
      </c>
      <c r="J7" s="23">
        <v>8630.0499999999993</v>
      </c>
      <c r="K7" s="19"/>
      <c r="L7" s="30">
        <v>45000</v>
      </c>
      <c r="M7" s="31">
        <v>7.0000000000000007E-2</v>
      </c>
    </row>
    <row r="8" spans="1:13" ht="24" thickBot="1">
      <c r="A8" s="25" t="s">
        <v>64</v>
      </c>
      <c r="B8" s="26" t="s">
        <v>57</v>
      </c>
      <c r="C8" s="27">
        <v>35225</v>
      </c>
      <c r="D8" s="28">
        <v>18</v>
      </c>
      <c r="E8" s="26" t="s">
        <v>52</v>
      </c>
      <c r="F8" s="28">
        <v>78346</v>
      </c>
      <c r="G8" s="29">
        <v>0.06</v>
      </c>
      <c r="H8" s="28">
        <v>2574.54</v>
      </c>
      <c r="I8" s="46">
        <f t="shared" si="0"/>
        <v>0.11</v>
      </c>
      <c r="J8" s="23">
        <v>8618.06</v>
      </c>
      <c r="K8" s="19"/>
      <c r="L8" s="30">
        <v>55000</v>
      </c>
      <c r="M8" s="31">
        <v>0.08</v>
      </c>
    </row>
    <row r="9" spans="1:13" ht="24" thickBot="1">
      <c r="A9" s="25" t="s">
        <v>65</v>
      </c>
      <c r="B9" s="26" t="s">
        <v>57</v>
      </c>
      <c r="C9" s="28" t="s">
        <v>66</v>
      </c>
      <c r="D9" s="28">
        <v>16</v>
      </c>
      <c r="E9" s="26" t="s">
        <v>52</v>
      </c>
      <c r="F9" s="28">
        <v>78042</v>
      </c>
      <c r="G9" s="29">
        <v>7.0000000000000007E-2</v>
      </c>
      <c r="H9" s="28">
        <v>3657.85</v>
      </c>
      <c r="I9" s="46">
        <f t="shared" si="0"/>
        <v>0.11</v>
      </c>
      <c r="J9" s="23">
        <v>8584.6200000000008</v>
      </c>
      <c r="K9" s="19"/>
      <c r="L9" s="30">
        <v>65000</v>
      </c>
      <c r="M9" s="31">
        <v>0.1</v>
      </c>
    </row>
    <row r="10" spans="1:13" ht="24" thickBot="1">
      <c r="A10" s="25" t="s">
        <v>67</v>
      </c>
      <c r="B10" s="26" t="s">
        <v>68</v>
      </c>
      <c r="C10" s="27">
        <v>36930</v>
      </c>
      <c r="D10" s="28">
        <v>13</v>
      </c>
      <c r="E10" s="26" t="s">
        <v>52</v>
      </c>
      <c r="F10" s="28">
        <v>77934</v>
      </c>
      <c r="G10" s="29">
        <v>7.0000000000000007E-2</v>
      </c>
      <c r="H10" s="28">
        <v>3848.04</v>
      </c>
      <c r="I10" s="46">
        <f t="shared" si="0"/>
        <v>0.11</v>
      </c>
      <c r="J10" s="23">
        <v>8572.74</v>
      </c>
      <c r="K10" s="19"/>
      <c r="L10" s="30">
        <v>75000</v>
      </c>
      <c r="M10" s="31">
        <v>0.11</v>
      </c>
    </row>
    <row r="11" spans="1:13" ht="24" thickBot="1">
      <c r="A11" s="25" t="s">
        <v>69</v>
      </c>
      <c r="B11" s="26" t="s">
        <v>68</v>
      </c>
      <c r="C11" s="28" t="s">
        <v>70</v>
      </c>
      <c r="D11" s="28">
        <v>7</v>
      </c>
      <c r="E11" s="26" t="s">
        <v>52</v>
      </c>
      <c r="F11" s="28">
        <v>77694</v>
      </c>
      <c r="G11" s="29">
        <v>0.06</v>
      </c>
      <c r="H11" s="28">
        <v>2544.06</v>
      </c>
      <c r="I11" s="46">
        <f t="shared" si="0"/>
        <v>0.11</v>
      </c>
      <c r="J11" s="23">
        <v>8546.34</v>
      </c>
      <c r="K11" s="19"/>
      <c r="L11" s="30">
        <v>85000</v>
      </c>
      <c r="M11" s="31">
        <v>0.12</v>
      </c>
    </row>
    <row r="12" spans="1:13" ht="24" thickBot="1">
      <c r="A12" s="25" t="s">
        <v>71</v>
      </c>
      <c r="B12" s="26" t="s">
        <v>68</v>
      </c>
      <c r="C12" s="27">
        <v>35801</v>
      </c>
      <c r="D12" s="28">
        <v>16</v>
      </c>
      <c r="E12" s="26" t="s">
        <v>52</v>
      </c>
      <c r="F12" s="28">
        <v>77628</v>
      </c>
      <c r="G12" s="29">
        <v>7.0000000000000007E-2</v>
      </c>
      <c r="H12" s="28">
        <v>3491.74</v>
      </c>
      <c r="I12" s="46">
        <f t="shared" si="0"/>
        <v>0.11</v>
      </c>
      <c r="J12" s="23">
        <v>8539.08</v>
      </c>
      <c r="K12" s="19"/>
      <c r="L12" s="30">
        <v>95000</v>
      </c>
      <c r="M12" s="32">
        <v>0.13</v>
      </c>
    </row>
    <row r="13" spans="1:13" ht="24" thickBot="1">
      <c r="A13" s="25" t="s">
        <v>72</v>
      </c>
      <c r="B13" s="26" t="s">
        <v>73</v>
      </c>
      <c r="C13" s="28" t="s">
        <v>74</v>
      </c>
      <c r="D13" s="28">
        <v>25</v>
      </c>
      <c r="E13" s="26" t="s">
        <v>52</v>
      </c>
      <c r="F13" s="28">
        <v>77605</v>
      </c>
      <c r="G13" s="29">
        <v>0.05</v>
      </c>
      <c r="H13" s="28">
        <v>1295.05</v>
      </c>
      <c r="I13" s="46">
        <f t="shared" si="0"/>
        <v>0.11</v>
      </c>
      <c r="J13" s="23">
        <v>8536.5499999999993</v>
      </c>
    </row>
    <row r="14" spans="1:13" ht="24" thickBot="1">
      <c r="A14" s="25" t="s">
        <v>75</v>
      </c>
      <c r="B14" s="26" t="s">
        <v>76</v>
      </c>
      <c r="C14" s="28" t="s">
        <v>77</v>
      </c>
      <c r="D14" s="28">
        <v>26</v>
      </c>
      <c r="E14" s="26" t="s">
        <v>52</v>
      </c>
      <c r="F14" s="28">
        <v>77519</v>
      </c>
      <c r="G14" s="29">
        <v>7.0000000000000007E-2</v>
      </c>
      <c r="H14" s="28">
        <v>3600.59</v>
      </c>
      <c r="I14" s="46">
        <f t="shared" si="0"/>
        <v>0.11</v>
      </c>
      <c r="J14" s="23">
        <v>8527.09</v>
      </c>
    </row>
    <row r="15" spans="1:13" ht="24" thickBot="1">
      <c r="A15" s="25" t="s">
        <v>78</v>
      </c>
      <c r="B15" s="26" t="s">
        <v>76</v>
      </c>
      <c r="C15" s="27">
        <v>34132</v>
      </c>
      <c r="D15" s="28">
        <v>21</v>
      </c>
      <c r="E15" s="26" t="s">
        <v>63</v>
      </c>
      <c r="F15" s="28">
        <v>77469</v>
      </c>
      <c r="G15" s="29">
        <v>0.11</v>
      </c>
      <c r="H15" s="28">
        <v>8328.8700000000008</v>
      </c>
      <c r="I15" s="46">
        <f t="shared" si="0"/>
        <v>0.11</v>
      </c>
      <c r="J15" s="23">
        <v>8521.59</v>
      </c>
      <c r="L15" t="s">
        <v>511</v>
      </c>
      <c r="M15" s="26" t="s">
        <v>73</v>
      </c>
    </row>
    <row r="16" spans="1:13" ht="24" thickBot="1">
      <c r="A16" s="25" t="s">
        <v>79</v>
      </c>
      <c r="B16" s="26" t="s">
        <v>76</v>
      </c>
      <c r="C16" s="27">
        <v>35895</v>
      </c>
      <c r="D16" s="28">
        <v>16</v>
      </c>
      <c r="E16" s="26" t="s">
        <v>52</v>
      </c>
      <c r="F16" s="28">
        <v>77339</v>
      </c>
      <c r="G16" s="29">
        <v>0.05</v>
      </c>
      <c r="H16" s="28">
        <v>1259.3499999999999</v>
      </c>
      <c r="I16" s="46">
        <f t="shared" si="0"/>
        <v>0.11</v>
      </c>
      <c r="J16" s="23">
        <v>8507.2900000000009</v>
      </c>
    </row>
    <row r="17" spans="1:10" ht="24" thickBot="1">
      <c r="A17" s="25" t="s">
        <v>80</v>
      </c>
      <c r="B17" s="26" t="s">
        <v>76</v>
      </c>
      <c r="C17" s="28" t="s">
        <v>81</v>
      </c>
      <c r="D17" s="28">
        <v>24</v>
      </c>
      <c r="E17" s="26" t="s">
        <v>55</v>
      </c>
      <c r="F17" s="28">
        <v>77193</v>
      </c>
      <c r="G17" s="29">
        <v>7.0000000000000007E-2</v>
      </c>
      <c r="H17" s="28">
        <v>3800.58</v>
      </c>
      <c r="I17" s="46">
        <f t="shared" si="0"/>
        <v>0.11</v>
      </c>
      <c r="J17" s="23">
        <v>8491.23</v>
      </c>
    </row>
    <row r="18" spans="1:10" ht="24" thickBot="1">
      <c r="A18" s="25" t="s">
        <v>82</v>
      </c>
      <c r="B18" s="26" t="s">
        <v>76</v>
      </c>
      <c r="C18" s="28" t="s">
        <v>83</v>
      </c>
      <c r="D18" s="28">
        <v>15</v>
      </c>
      <c r="E18" s="26" t="s">
        <v>52</v>
      </c>
      <c r="F18" s="28">
        <v>77134</v>
      </c>
      <c r="G18" s="29">
        <v>7.0000000000000007E-2</v>
      </c>
      <c r="H18" s="28">
        <v>3798.97</v>
      </c>
      <c r="I18" s="46">
        <f t="shared" si="0"/>
        <v>0.11</v>
      </c>
      <c r="J18" s="23">
        <v>8484.74</v>
      </c>
    </row>
    <row r="19" spans="1:10" ht="24" thickBot="1">
      <c r="A19" s="25" t="s">
        <v>84</v>
      </c>
      <c r="B19" s="26" t="s">
        <v>76</v>
      </c>
      <c r="C19" s="28" t="s">
        <v>85</v>
      </c>
      <c r="D19" s="28">
        <v>17</v>
      </c>
      <c r="E19" s="26" t="s">
        <v>58</v>
      </c>
      <c r="F19" s="28">
        <v>77066</v>
      </c>
      <c r="G19" s="29">
        <v>0.08</v>
      </c>
      <c r="H19" s="28">
        <v>4886.3999999999996</v>
      </c>
      <c r="I19" s="46">
        <f t="shared" si="0"/>
        <v>0.11</v>
      </c>
      <c r="J19" s="23">
        <v>8477.26</v>
      </c>
    </row>
    <row r="20" spans="1:10" ht="24" thickBot="1">
      <c r="A20" s="25" t="s">
        <v>86</v>
      </c>
      <c r="B20" s="26" t="s">
        <v>76</v>
      </c>
      <c r="C20" s="27">
        <v>34222</v>
      </c>
      <c r="D20" s="28">
        <v>21</v>
      </c>
      <c r="E20" s="26" t="s">
        <v>52</v>
      </c>
      <c r="F20" s="28">
        <v>76959</v>
      </c>
      <c r="G20" s="29">
        <v>0.11</v>
      </c>
      <c r="H20" s="28">
        <v>8546.34</v>
      </c>
      <c r="I20" s="46">
        <f t="shared" si="0"/>
        <v>0.11</v>
      </c>
      <c r="J20" s="23">
        <v>8465.49</v>
      </c>
    </row>
    <row r="21" spans="1:10" ht="24" thickBot="1">
      <c r="A21" s="25" t="s">
        <v>87</v>
      </c>
      <c r="B21" s="26" t="s">
        <v>76</v>
      </c>
      <c r="C21" s="28" t="s">
        <v>88</v>
      </c>
      <c r="D21" s="28">
        <v>25</v>
      </c>
      <c r="E21" s="26" t="s">
        <v>55</v>
      </c>
      <c r="F21" s="28">
        <v>76560</v>
      </c>
      <c r="G21" s="29">
        <v>7.0000000000000007E-2</v>
      </c>
      <c r="H21" s="28">
        <v>3669.68</v>
      </c>
      <c r="I21" s="46">
        <f t="shared" si="0"/>
        <v>0.11</v>
      </c>
      <c r="J21" s="23">
        <v>8421.6</v>
      </c>
    </row>
    <row r="22" spans="1:10" ht="24" thickBot="1">
      <c r="A22" s="25" t="s">
        <v>89</v>
      </c>
      <c r="B22" s="26" t="s">
        <v>76</v>
      </c>
      <c r="C22" s="28" t="s">
        <v>90</v>
      </c>
      <c r="D22" s="28">
        <v>23</v>
      </c>
      <c r="E22" s="26" t="s">
        <v>52</v>
      </c>
      <c r="F22" s="28">
        <v>76518</v>
      </c>
      <c r="G22" s="29">
        <v>0.08</v>
      </c>
      <c r="H22" s="28">
        <v>4409.5200000000004</v>
      </c>
      <c r="I22" s="46">
        <f t="shared" si="0"/>
        <v>0.11</v>
      </c>
      <c r="J22" s="23">
        <v>8416.98</v>
      </c>
    </row>
    <row r="23" spans="1:10" ht="24" thickBot="1">
      <c r="A23" s="25" t="s">
        <v>91</v>
      </c>
      <c r="B23" s="26" t="s">
        <v>76</v>
      </c>
      <c r="C23" s="27">
        <v>33183</v>
      </c>
      <c r="D23" s="28">
        <v>24</v>
      </c>
      <c r="E23" s="26" t="s">
        <v>63</v>
      </c>
      <c r="F23" s="28">
        <v>76234</v>
      </c>
      <c r="G23" s="29">
        <v>0.11</v>
      </c>
      <c r="H23" s="28">
        <v>8584.6200000000008</v>
      </c>
      <c r="I23" s="46">
        <f t="shared" si="0"/>
        <v>0.11</v>
      </c>
      <c r="J23" s="23">
        <v>8385.74</v>
      </c>
    </row>
    <row r="24" spans="1:10" ht="24" thickBot="1">
      <c r="A24" s="25" t="s">
        <v>92</v>
      </c>
      <c r="B24" s="26" t="s">
        <v>76</v>
      </c>
      <c r="C24" s="27">
        <v>33857</v>
      </c>
      <c r="D24" s="28">
        <v>22</v>
      </c>
      <c r="E24" s="26" t="s">
        <v>52</v>
      </c>
      <c r="F24" s="28">
        <v>75765</v>
      </c>
      <c r="G24" s="29">
        <v>0.05</v>
      </c>
      <c r="H24" s="28">
        <v>1643.65</v>
      </c>
      <c r="I24" s="46">
        <f t="shared" si="0"/>
        <v>0.11</v>
      </c>
      <c r="J24" s="23">
        <v>8334.15</v>
      </c>
    </row>
    <row r="25" spans="1:10" ht="24" thickBot="1">
      <c r="A25" s="25" t="s">
        <v>93</v>
      </c>
      <c r="B25" s="26" t="s">
        <v>76</v>
      </c>
      <c r="C25" s="27">
        <v>38170</v>
      </c>
      <c r="D25" s="28">
        <v>10</v>
      </c>
      <c r="E25" s="26" t="s">
        <v>63</v>
      </c>
      <c r="F25" s="28">
        <v>75717</v>
      </c>
      <c r="G25" s="29">
        <v>0.03</v>
      </c>
      <c r="H25" s="28">
        <v>677.91</v>
      </c>
      <c r="I25" s="46">
        <f t="shared" si="0"/>
        <v>0.11</v>
      </c>
      <c r="J25" s="23">
        <v>8328.8700000000008</v>
      </c>
    </row>
    <row r="26" spans="1:10" ht="24" thickBot="1">
      <c r="A26" s="25" t="s">
        <v>94</v>
      </c>
      <c r="B26" s="26" t="s">
        <v>76</v>
      </c>
      <c r="C26" s="28" t="s">
        <v>95</v>
      </c>
      <c r="D26" s="28">
        <v>7</v>
      </c>
      <c r="E26" s="26" t="s">
        <v>52</v>
      </c>
      <c r="F26" s="28">
        <v>75511</v>
      </c>
      <c r="G26" s="29">
        <v>0.1</v>
      </c>
      <c r="H26" s="28">
        <v>6617.5</v>
      </c>
      <c r="I26" s="46">
        <f t="shared" si="0"/>
        <v>0.11</v>
      </c>
      <c r="J26" s="23">
        <v>8306.2100000000009</v>
      </c>
    </row>
    <row r="27" spans="1:10" ht="24" thickBot="1">
      <c r="A27" s="25" t="s">
        <v>96</v>
      </c>
      <c r="B27" s="26" t="s">
        <v>76</v>
      </c>
      <c r="C27" s="27">
        <v>34765</v>
      </c>
      <c r="D27" s="28">
        <v>19</v>
      </c>
      <c r="E27" s="26" t="s">
        <v>52</v>
      </c>
      <c r="F27" s="28">
        <v>75460</v>
      </c>
      <c r="G27" s="29">
        <v>0.1</v>
      </c>
      <c r="H27" s="28">
        <v>6742</v>
      </c>
      <c r="I27" s="46">
        <f t="shared" si="0"/>
        <v>0.11</v>
      </c>
      <c r="J27" s="23">
        <v>8300.6</v>
      </c>
    </row>
    <row r="28" spans="1:10" ht="24" thickBot="1">
      <c r="A28" s="25" t="s">
        <v>97</v>
      </c>
      <c r="B28" s="26" t="s">
        <v>76</v>
      </c>
      <c r="C28" s="28" t="s">
        <v>98</v>
      </c>
      <c r="D28" s="28">
        <v>19</v>
      </c>
      <c r="E28" s="26" t="s">
        <v>55</v>
      </c>
      <c r="F28" s="28">
        <v>75170</v>
      </c>
      <c r="G28" s="29">
        <v>0.06</v>
      </c>
      <c r="H28" s="28">
        <v>2339.94</v>
      </c>
      <c r="I28" s="46">
        <f t="shared" si="0"/>
        <v>0.11</v>
      </c>
      <c r="J28" s="23">
        <v>8268.7000000000007</v>
      </c>
    </row>
    <row r="29" spans="1:10" ht="24" thickBot="1">
      <c r="A29" s="25" t="s">
        <v>99</v>
      </c>
      <c r="B29" s="26" t="s">
        <v>76</v>
      </c>
      <c r="C29" s="28" t="s">
        <v>100</v>
      </c>
      <c r="D29" s="28">
        <v>19</v>
      </c>
      <c r="E29" s="26" t="s">
        <v>63</v>
      </c>
      <c r="F29" s="28">
        <v>75072</v>
      </c>
      <c r="G29" s="29">
        <v>0.05</v>
      </c>
      <c r="H29" s="28">
        <v>1572.35</v>
      </c>
      <c r="I29" s="46">
        <f t="shared" si="0"/>
        <v>0.11</v>
      </c>
      <c r="J29" s="23">
        <v>8257.92</v>
      </c>
    </row>
    <row r="30" spans="1:10" ht="24" thickBot="1">
      <c r="A30" s="25" t="s">
        <v>101</v>
      </c>
      <c r="B30" s="26" t="s">
        <v>76</v>
      </c>
      <c r="C30" s="27">
        <v>35891</v>
      </c>
      <c r="D30" s="28">
        <v>16</v>
      </c>
      <c r="E30" s="26" t="s">
        <v>55</v>
      </c>
      <c r="F30" s="28">
        <v>74858</v>
      </c>
      <c r="G30" s="29">
        <v>0.03</v>
      </c>
      <c r="H30" s="28">
        <v>646.62</v>
      </c>
      <c r="I30" s="46">
        <f t="shared" si="0"/>
        <v>0.1</v>
      </c>
      <c r="J30" s="23">
        <v>7485.8</v>
      </c>
    </row>
    <row r="31" spans="1:10" ht="24" thickBot="1">
      <c r="A31" s="25" t="s">
        <v>102</v>
      </c>
      <c r="B31" s="26" t="s">
        <v>76</v>
      </c>
      <c r="C31" s="28" t="s">
        <v>103</v>
      </c>
      <c r="D31" s="28">
        <v>7</v>
      </c>
      <c r="E31" s="26" t="s">
        <v>52</v>
      </c>
      <c r="F31" s="28">
        <v>74826</v>
      </c>
      <c r="G31" s="29">
        <v>0.05</v>
      </c>
      <c r="H31" s="28">
        <v>1302.4000000000001</v>
      </c>
      <c r="I31" s="46">
        <f t="shared" si="0"/>
        <v>0.1</v>
      </c>
      <c r="J31" s="23">
        <v>7482.6</v>
      </c>
    </row>
    <row r="32" spans="1:10" ht="24" thickBot="1">
      <c r="A32" s="25" t="s">
        <v>104</v>
      </c>
      <c r="B32" s="26" t="s">
        <v>76</v>
      </c>
      <c r="C32" s="27">
        <v>33912</v>
      </c>
      <c r="D32" s="28">
        <v>22</v>
      </c>
      <c r="E32" s="26" t="s">
        <v>63</v>
      </c>
      <c r="F32" s="28">
        <v>74734</v>
      </c>
      <c r="G32" s="29">
        <v>0.08</v>
      </c>
      <c r="H32" s="28">
        <v>4822.72</v>
      </c>
      <c r="I32" s="46">
        <f t="shared" si="0"/>
        <v>0.1</v>
      </c>
      <c r="J32" s="23">
        <v>7473.4000000000005</v>
      </c>
    </row>
    <row r="33" spans="1:10" ht="24" thickBot="1">
      <c r="A33" s="25" t="s">
        <v>105</v>
      </c>
      <c r="B33" s="26" t="s">
        <v>76</v>
      </c>
      <c r="C33" s="28" t="s">
        <v>106</v>
      </c>
      <c r="D33" s="28">
        <v>18</v>
      </c>
      <c r="E33" s="26" t="s">
        <v>63</v>
      </c>
      <c r="F33" s="28">
        <v>74371</v>
      </c>
      <c r="G33" s="29">
        <v>0.05</v>
      </c>
      <c r="H33" s="28">
        <v>1350.4</v>
      </c>
      <c r="I33" s="46">
        <f t="shared" si="0"/>
        <v>0.1</v>
      </c>
      <c r="J33" s="23">
        <v>7437.1</v>
      </c>
    </row>
    <row r="34" spans="1:10" ht="24" thickBot="1">
      <c r="A34" s="25" t="s">
        <v>107</v>
      </c>
      <c r="B34" s="26" t="s">
        <v>108</v>
      </c>
      <c r="C34" s="28" t="s">
        <v>109</v>
      </c>
      <c r="D34" s="28">
        <v>9</v>
      </c>
      <c r="E34" s="26" t="s">
        <v>63</v>
      </c>
      <c r="F34" s="28">
        <v>74287</v>
      </c>
      <c r="G34" s="29">
        <v>7.0000000000000007E-2</v>
      </c>
      <c r="H34" s="28">
        <v>3506.58</v>
      </c>
      <c r="I34" s="46">
        <f t="shared" si="0"/>
        <v>0.1</v>
      </c>
      <c r="J34" s="23">
        <v>7428.7000000000007</v>
      </c>
    </row>
    <row r="35" spans="1:10" ht="24" thickBot="1">
      <c r="A35" s="25" t="s">
        <v>110</v>
      </c>
      <c r="B35" s="26" t="s">
        <v>108</v>
      </c>
      <c r="C35" s="28" t="s">
        <v>111</v>
      </c>
      <c r="D35" s="28">
        <v>7</v>
      </c>
      <c r="E35" s="26" t="s">
        <v>63</v>
      </c>
      <c r="F35" s="28">
        <v>74066</v>
      </c>
      <c r="G35" s="29">
        <v>0.05</v>
      </c>
      <c r="H35" s="28">
        <v>1300.5999999999999</v>
      </c>
      <c r="I35" s="46">
        <f t="shared" si="0"/>
        <v>0.1</v>
      </c>
      <c r="J35" s="23">
        <v>7406.6</v>
      </c>
    </row>
    <row r="36" spans="1:10" ht="24" thickBot="1">
      <c r="A36" s="25" t="s">
        <v>112</v>
      </c>
      <c r="B36" s="26" t="s">
        <v>108</v>
      </c>
      <c r="C36" s="28" t="s">
        <v>113</v>
      </c>
      <c r="D36" s="28">
        <v>13</v>
      </c>
      <c r="E36" s="26" t="s">
        <v>52</v>
      </c>
      <c r="F36" s="28">
        <v>73953</v>
      </c>
      <c r="G36" s="29">
        <v>0.05</v>
      </c>
      <c r="H36" s="28">
        <v>1722.85</v>
      </c>
      <c r="I36" s="46">
        <f t="shared" si="0"/>
        <v>0.1</v>
      </c>
      <c r="J36" s="23">
        <v>7395.3</v>
      </c>
    </row>
    <row r="37" spans="1:10" ht="24" thickBot="1">
      <c r="A37" s="25" t="s">
        <v>114</v>
      </c>
      <c r="B37" s="26" t="s">
        <v>115</v>
      </c>
      <c r="C37" s="28" t="s">
        <v>116</v>
      </c>
      <c r="D37" s="28">
        <v>27</v>
      </c>
      <c r="E37" s="26" t="s">
        <v>52</v>
      </c>
      <c r="F37" s="28">
        <v>73692</v>
      </c>
      <c r="G37" s="29">
        <v>0.08</v>
      </c>
      <c r="H37" s="28">
        <v>4991.2</v>
      </c>
      <c r="I37" s="46">
        <f t="shared" si="0"/>
        <v>0.1</v>
      </c>
      <c r="J37" s="23">
        <v>7369.2000000000007</v>
      </c>
    </row>
    <row r="38" spans="1:10" ht="24" thickBot="1">
      <c r="A38" s="25" t="s">
        <v>117</v>
      </c>
      <c r="B38" s="26" t="s">
        <v>115</v>
      </c>
      <c r="C38" s="27">
        <v>38025</v>
      </c>
      <c r="D38" s="28">
        <v>10</v>
      </c>
      <c r="E38" s="26" t="s">
        <v>52</v>
      </c>
      <c r="F38" s="28">
        <v>73454</v>
      </c>
      <c r="G38" s="29">
        <v>0.11</v>
      </c>
      <c r="H38" s="28">
        <v>8630.0499999999993</v>
      </c>
      <c r="I38" s="46">
        <f t="shared" si="0"/>
        <v>0.1</v>
      </c>
      <c r="J38" s="23">
        <v>7345.4000000000005</v>
      </c>
    </row>
    <row r="39" spans="1:10" ht="24" thickBot="1">
      <c r="A39" s="25" t="s">
        <v>118</v>
      </c>
      <c r="B39" s="26" t="s">
        <v>115</v>
      </c>
      <c r="C39" s="28" t="s">
        <v>119</v>
      </c>
      <c r="D39" s="28">
        <v>18</v>
      </c>
      <c r="E39" s="26" t="s">
        <v>52</v>
      </c>
      <c r="F39" s="28">
        <v>73397</v>
      </c>
      <c r="G39" s="29">
        <v>0.06</v>
      </c>
      <c r="H39" s="28">
        <v>2569.7399999999998</v>
      </c>
      <c r="I39" s="46">
        <f t="shared" si="0"/>
        <v>0.1</v>
      </c>
      <c r="J39" s="23">
        <v>7339.7000000000007</v>
      </c>
    </row>
    <row r="40" spans="1:10" ht="24" thickBot="1">
      <c r="A40" s="25" t="s">
        <v>120</v>
      </c>
      <c r="B40" s="26" t="s">
        <v>121</v>
      </c>
      <c r="C40" s="28" t="s">
        <v>122</v>
      </c>
      <c r="D40" s="28">
        <v>14</v>
      </c>
      <c r="E40" s="26" t="s">
        <v>52</v>
      </c>
      <c r="F40" s="28">
        <v>72804</v>
      </c>
      <c r="G40" s="29">
        <v>0.05</v>
      </c>
      <c r="H40" s="28">
        <v>1428.25</v>
      </c>
      <c r="I40" s="46">
        <f t="shared" si="0"/>
        <v>0.1</v>
      </c>
      <c r="J40" s="23">
        <v>7280.4000000000005</v>
      </c>
    </row>
    <row r="41" spans="1:10" ht="24" thickBot="1">
      <c r="A41" s="25" t="s">
        <v>123</v>
      </c>
      <c r="B41" s="26" t="s">
        <v>121</v>
      </c>
      <c r="C41" s="27">
        <v>32726</v>
      </c>
      <c r="D41" s="28">
        <v>25</v>
      </c>
      <c r="E41" s="26" t="s">
        <v>52</v>
      </c>
      <c r="F41" s="28">
        <v>72634</v>
      </c>
      <c r="G41" s="29">
        <v>0.08</v>
      </c>
      <c r="H41" s="28">
        <v>5099.68</v>
      </c>
      <c r="I41" s="46">
        <f t="shared" si="0"/>
        <v>0.1</v>
      </c>
      <c r="J41" s="23">
        <v>7263.4000000000005</v>
      </c>
    </row>
    <row r="42" spans="1:10" ht="24" thickBot="1">
      <c r="A42" s="25" t="s">
        <v>124</v>
      </c>
      <c r="B42" s="26" t="s">
        <v>121</v>
      </c>
      <c r="C42" s="27">
        <v>35249</v>
      </c>
      <c r="D42" s="28">
        <v>18</v>
      </c>
      <c r="E42" s="26" t="s">
        <v>52</v>
      </c>
      <c r="F42" s="28">
        <v>70971</v>
      </c>
      <c r="G42" s="29">
        <v>0.1</v>
      </c>
      <c r="H42" s="28">
        <v>6661.9</v>
      </c>
      <c r="I42" s="46">
        <f t="shared" si="0"/>
        <v>0.1</v>
      </c>
      <c r="J42" s="23">
        <v>7097.1</v>
      </c>
    </row>
    <row r="43" spans="1:10" ht="24" thickBot="1">
      <c r="A43" s="25" t="s">
        <v>125</v>
      </c>
      <c r="B43" s="26" t="s">
        <v>121</v>
      </c>
      <c r="C43" s="28" t="s">
        <v>126</v>
      </c>
      <c r="D43" s="28">
        <v>26</v>
      </c>
      <c r="E43" s="26" t="s">
        <v>52</v>
      </c>
      <c r="F43" s="28">
        <v>70660</v>
      </c>
      <c r="G43" s="29">
        <v>0.08</v>
      </c>
      <c r="H43" s="28">
        <v>4580</v>
      </c>
      <c r="I43" s="46">
        <f t="shared" si="0"/>
        <v>0.1</v>
      </c>
      <c r="J43" s="23">
        <v>7066</v>
      </c>
    </row>
    <row r="44" spans="1:10" ht="24" thickBot="1">
      <c r="A44" s="25" t="s">
        <v>127</v>
      </c>
      <c r="B44" s="26" t="s">
        <v>121</v>
      </c>
      <c r="C44" s="28" t="s">
        <v>128</v>
      </c>
      <c r="D44" s="28">
        <v>14</v>
      </c>
      <c r="E44" s="26" t="s">
        <v>63</v>
      </c>
      <c r="F44" s="28">
        <v>70462</v>
      </c>
      <c r="G44" s="29">
        <v>0.1</v>
      </c>
      <c r="H44" s="28">
        <v>7045.4</v>
      </c>
      <c r="I44" s="46">
        <f t="shared" si="0"/>
        <v>0.1</v>
      </c>
      <c r="J44" s="23">
        <v>7046.2000000000007</v>
      </c>
    </row>
    <row r="45" spans="1:10" ht="24" thickBot="1">
      <c r="A45" s="25" t="s">
        <v>129</v>
      </c>
      <c r="B45" s="26" t="s">
        <v>121</v>
      </c>
      <c r="C45" s="28" t="s">
        <v>130</v>
      </c>
      <c r="D45" s="28">
        <v>18</v>
      </c>
      <c r="E45" s="26" t="s">
        <v>63</v>
      </c>
      <c r="F45" s="28">
        <v>70454</v>
      </c>
      <c r="G45" s="29">
        <v>0.03</v>
      </c>
      <c r="H45" s="28">
        <v>628.98</v>
      </c>
      <c r="I45" s="46">
        <f t="shared" si="0"/>
        <v>0.1</v>
      </c>
      <c r="J45" s="23">
        <v>7045.4000000000005</v>
      </c>
    </row>
    <row r="46" spans="1:10" ht="24" thickBot="1">
      <c r="A46" s="25" t="s">
        <v>131</v>
      </c>
      <c r="B46" s="26" t="s">
        <v>132</v>
      </c>
      <c r="C46" s="28" t="s">
        <v>133</v>
      </c>
      <c r="D46" s="28">
        <v>11</v>
      </c>
      <c r="E46" s="26" t="s">
        <v>52</v>
      </c>
      <c r="F46" s="28">
        <v>70073</v>
      </c>
      <c r="G46" s="29">
        <v>7.0000000000000007E-2</v>
      </c>
      <c r="H46" s="28">
        <v>3543.54</v>
      </c>
      <c r="I46" s="46">
        <f t="shared" si="0"/>
        <v>0.1</v>
      </c>
      <c r="J46" s="23">
        <v>7007.3</v>
      </c>
    </row>
    <row r="47" spans="1:10" ht="24" thickBot="1">
      <c r="A47" s="25" t="s">
        <v>134</v>
      </c>
      <c r="B47" s="26" t="s">
        <v>132</v>
      </c>
      <c r="C47" s="28" t="s">
        <v>135</v>
      </c>
      <c r="D47" s="28">
        <v>20</v>
      </c>
      <c r="E47" s="26" t="s">
        <v>52</v>
      </c>
      <c r="F47" s="28">
        <v>70008</v>
      </c>
      <c r="G47" s="29">
        <v>0.11</v>
      </c>
      <c r="H47" s="28">
        <v>8769.42</v>
      </c>
      <c r="I47" s="46">
        <f t="shared" si="0"/>
        <v>0.1</v>
      </c>
      <c r="J47" s="23">
        <v>7000.8</v>
      </c>
    </row>
    <row r="48" spans="1:10" ht="24" thickBot="1">
      <c r="A48" s="25" t="s">
        <v>136</v>
      </c>
      <c r="B48" s="26" t="s">
        <v>137</v>
      </c>
      <c r="C48" s="28" t="s">
        <v>138</v>
      </c>
      <c r="D48" s="28">
        <v>19</v>
      </c>
      <c r="E48" s="26" t="s">
        <v>63</v>
      </c>
      <c r="F48" s="28">
        <v>69212</v>
      </c>
      <c r="G48" s="29">
        <v>7.0000000000000007E-2</v>
      </c>
      <c r="H48" s="28">
        <v>3280.41</v>
      </c>
      <c r="I48" s="46">
        <f t="shared" si="0"/>
        <v>0.1</v>
      </c>
      <c r="J48" s="23">
        <v>6921.2000000000007</v>
      </c>
    </row>
    <row r="49" spans="1:10" ht="24" thickBot="1">
      <c r="A49" s="25" t="s">
        <v>139</v>
      </c>
      <c r="B49" s="26" t="s">
        <v>137</v>
      </c>
      <c r="C49" s="27">
        <v>35317</v>
      </c>
      <c r="D49" s="28">
        <v>18</v>
      </c>
      <c r="E49" s="26" t="s">
        <v>58</v>
      </c>
      <c r="F49" s="28">
        <v>69034</v>
      </c>
      <c r="G49" s="29">
        <v>0.05</v>
      </c>
      <c r="H49" s="28">
        <v>1312.5</v>
      </c>
      <c r="I49" s="46">
        <f t="shared" si="0"/>
        <v>0.1</v>
      </c>
      <c r="J49" s="23">
        <v>6903.4000000000005</v>
      </c>
    </row>
    <row r="50" spans="1:10" ht="24" thickBot="1">
      <c r="A50" s="25" t="s">
        <v>140</v>
      </c>
      <c r="B50" s="26" t="s">
        <v>137</v>
      </c>
      <c r="C50" s="27">
        <v>36167</v>
      </c>
      <c r="D50" s="28">
        <v>15</v>
      </c>
      <c r="E50" s="26" t="s">
        <v>52</v>
      </c>
      <c r="F50" s="28">
        <v>69024</v>
      </c>
      <c r="G50" s="29">
        <v>0.03</v>
      </c>
      <c r="H50" s="28">
        <v>645.24</v>
      </c>
      <c r="I50" s="46">
        <f t="shared" si="0"/>
        <v>0.1</v>
      </c>
      <c r="J50" s="23">
        <v>6902.4000000000005</v>
      </c>
    </row>
    <row r="51" spans="1:10" ht="24" thickBot="1">
      <c r="A51" s="25" t="s">
        <v>141</v>
      </c>
      <c r="B51" s="26" t="s">
        <v>137</v>
      </c>
      <c r="C51" s="28" t="s">
        <v>142</v>
      </c>
      <c r="D51" s="28">
        <v>8</v>
      </c>
      <c r="E51" s="26" t="s">
        <v>58</v>
      </c>
      <c r="F51" s="28">
        <v>68863</v>
      </c>
      <c r="G51" s="29">
        <v>0.03</v>
      </c>
      <c r="H51" s="28">
        <v>613.77</v>
      </c>
      <c r="I51" s="46">
        <f t="shared" si="0"/>
        <v>0.1</v>
      </c>
      <c r="J51" s="23">
        <v>6886.3</v>
      </c>
    </row>
    <row r="52" spans="1:10" ht="24" thickBot="1">
      <c r="A52" s="25" t="s">
        <v>143</v>
      </c>
      <c r="B52" s="26" t="s">
        <v>137</v>
      </c>
      <c r="C52" s="27">
        <v>32154</v>
      </c>
      <c r="D52" s="28">
        <v>26</v>
      </c>
      <c r="E52" s="26" t="s">
        <v>63</v>
      </c>
      <c r="F52" s="28">
        <v>67728</v>
      </c>
      <c r="G52" s="29">
        <v>0.1</v>
      </c>
      <c r="H52" s="28">
        <v>6657.7</v>
      </c>
      <c r="I52" s="46">
        <f t="shared" si="0"/>
        <v>0.1</v>
      </c>
      <c r="J52" s="23">
        <v>6772.8</v>
      </c>
    </row>
    <row r="53" spans="1:10" ht="24" thickBot="1">
      <c r="A53" s="25" t="s">
        <v>144</v>
      </c>
      <c r="B53" s="26" t="s">
        <v>137</v>
      </c>
      <c r="C53" s="28" t="s">
        <v>145</v>
      </c>
      <c r="D53" s="28">
        <v>22</v>
      </c>
      <c r="E53" s="26" t="s">
        <v>55</v>
      </c>
      <c r="F53" s="28">
        <v>67420</v>
      </c>
      <c r="G53" s="29">
        <v>0.1</v>
      </c>
      <c r="H53" s="28">
        <v>7097.1</v>
      </c>
      <c r="I53" s="46">
        <f t="shared" si="0"/>
        <v>0.1</v>
      </c>
      <c r="J53" s="23">
        <v>6742</v>
      </c>
    </row>
    <row r="54" spans="1:10" ht="24" thickBot="1">
      <c r="A54" s="25" t="s">
        <v>146</v>
      </c>
      <c r="B54" s="26" t="s">
        <v>137</v>
      </c>
      <c r="C54" s="27">
        <v>33097</v>
      </c>
      <c r="D54" s="28">
        <v>24</v>
      </c>
      <c r="E54" s="26" t="s">
        <v>63</v>
      </c>
      <c r="F54" s="28">
        <v>67406</v>
      </c>
      <c r="G54" s="29">
        <v>0.05</v>
      </c>
      <c r="H54" s="28">
        <v>1529.95</v>
      </c>
      <c r="I54" s="46">
        <f t="shared" si="0"/>
        <v>0.1</v>
      </c>
      <c r="J54" s="23">
        <v>6740.6</v>
      </c>
    </row>
    <row r="55" spans="1:10" ht="24" thickBot="1">
      <c r="A55" s="25" t="s">
        <v>147</v>
      </c>
      <c r="B55" s="26" t="s">
        <v>137</v>
      </c>
      <c r="C55" s="28" t="s">
        <v>148</v>
      </c>
      <c r="D55" s="28">
        <v>17</v>
      </c>
      <c r="E55" s="26" t="s">
        <v>52</v>
      </c>
      <c r="F55" s="28">
        <v>67145</v>
      </c>
      <c r="G55" s="29">
        <v>0.1</v>
      </c>
      <c r="H55" s="28">
        <v>6572.3</v>
      </c>
      <c r="I55" s="46">
        <f t="shared" si="0"/>
        <v>0.1</v>
      </c>
      <c r="J55" s="23">
        <v>6714.5</v>
      </c>
    </row>
    <row r="56" spans="1:10" ht="24" thickBot="1">
      <c r="A56" s="25" t="s">
        <v>149</v>
      </c>
      <c r="B56" s="26" t="s">
        <v>137</v>
      </c>
      <c r="C56" s="27">
        <v>34585</v>
      </c>
      <c r="D56" s="28">
        <v>20</v>
      </c>
      <c r="E56" s="26" t="s">
        <v>52</v>
      </c>
      <c r="F56" s="28">
        <v>67107</v>
      </c>
      <c r="G56" s="29">
        <v>0.08</v>
      </c>
      <c r="H56" s="28">
        <v>4696</v>
      </c>
      <c r="I56" s="46">
        <f t="shared" si="0"/>
        <v>0.1</v>
      </c>
      <c r="J56" s="23">
        <v>6710.7000000000007</v>
      </c>
    </row>
    <row r="57" spans="1:10" ht="24" thickBot="1">
      <c r="A57" s="25" t="s">
        <v>150</v>
      </c>
      <c r="B57" s="26" t="s">
        <v>137</v>
      </c>
      <c r="C57" s="28" t="s">
        <v>151</v>
      </c>
      <c r="D57" s="28">
        <v>21</v>
      </c>
      <c r="E57" s="26" t="s">
        <v>55</v>
      </c>
      <c r="F57" s="28">
        <v>66857</v>
      </c>
      <c r="G57" s="29">
        <v>0.08</v>
      </c>
      <c r="H57" s="28">
        <v>4873.4399999999996</v>
      </c>
      <c r="I57" s="46">
        <f t="shared" si="0"/>
        <v>0.1</v>
      </c>
      <c r="J57" s="23">
        <v>6685.7000000000007</v>
      </c>
    </row>
    <row r="58" spans="1:10" ht="24" thickBot="1">
      <c r="A58" s="25" t="s">
        <v>152</v>
      </c>
      <c r="B58" s="26" t="s">
        <v>137</v>
      </c>
      <c r="C58" s="27">
        <v>37748</v>
      </c>
      <c r="D58" s="28">
        <v>11</v>
      </c>
      <c r="E58" s="26" t="s">
        <v>52</v>
      </c>
      <c r="F58" s="28">
        <v>66848</v>
      </c>
      <c r="G58" s="29">
        <v>7.0000000000000007E-2</v>
      </c>
      <c r="H58" s="28">
        <v>3226.02</v>
      </c>
      <c r="I58" s="46">
        <f t="shared" si="0"/>
        <v>0.1</v>
      </c>
      <c r="J58" s="23">
        <v>6684.8</v>
      </c>
    </row>
    <row r="59" spans="1:10" ht="24" thickBot="1">
      <c r="A59" s="25" t="s">
        <v>153</v>
      </c>
      <c r="B59" s="26" t="s">
        <v>137</v>
      </c>
      <c r="C59" s="28" t="s">
        <v>154</v>
      </c>
      <c r="D59" s="28">
        <v>7</v>
      </c>
      <c r="E59" s="26" t="s">
        <v>63</v>
      </c>
      <c r="F59" s="28">
        <v>66658</v>
      </c>
      <c r="G59" s="29">
        <v>0.11</v>
      </c>
      <c r="H59" s="28">
        <v>8385.74</v>
      </c>
      <c r="I59" s="46">
        <f t="shared" si="0"/>
        <v>0.1</v>
      </c>
      <c r="J59" s="23">
        <v>6665.8</v>
      </c>
    </row>
    <row r="60" spans="1:10" ht="24" thickBot="1">
      <c r="A60" s="25" t="s">
        <v>155</v>
      </c>
      <c r="B60" s="26" t="s">
        <v>137</v>
      </c>
      <c r="C60" s="27">
        <v>34065</v>
      </c>
      <c r="D60" s="28">
        <v>21</v>
      </c>
      <c r="E60" s="26" t="s">
        <v>55</v>
      </c>
      <c r="F60" s="28">
        <v>66619</v>
      </c>
      <c r="G60" s="29">
        <v>0.05</v>
      </c>
      <c r="H60" s="28">
        <v>1562.65</v>
      </c>
      <c r="I60" s="46">
        <f t="shared" si="0"/>
        <v>0.1</v>
      </c>
      <c r="J60" s="23">
        <v>6661.9000000000005</v>
      </c>
    </row>
    <row r="61" spans="1:10" ht="24" thickBot="1">
      <c r="A61" s="25" t="s">
        <v>156</v>
      </c>
      <c r="B61" s="26" t="s">
        <v>157</v>
      </c>
      <c r="C61" s="28" t="s">
        <v>158</v>
      </c>
      <c r="D61" s="28">
        <v>7</v>
      </c>
      <c r="E61" s="26" t="s">
        <v>63</v>
      </c>
      <c r="F61" s="28">
        <v>66581</v>
      </c>
      <c r="G61" s="29">
        <v>7.0000000000000007E-2</v>
      </c>
      <c r="H61" s="28">
        <v>3517.92</v>
      </c>
      <c r="I61" s="46">
        <f t="shared" si="0"/>
        <v>0.1</v>
      </c>
      <c r="J61" s="23">
        <v>6658.1</v>
      </c>
    </row>
    <row r="62" spans="1:10" ht="24" thickBot="1">
      <c r="A62" s="25" t="s">
        <v>159</v>
      </c>
      <c r="B62" s="26" t="s">
        <v>157</v>
      </c>
      <c r="C62" s="28" t="s">
        <v>160</v>
      </c>
      <c r="D62" s="28">
        <v>13</v>
      </c>
      <c r="E62" s="26" t="s">
        <v>58</v>
      </c>
      <c r="F62" s="28">
        <v>66577</v>
      </c>
      <c r="G62" s="29">
        <v>0.1</v>
      </c>
      <c r="H62" s="28">
        <v>7485.8</v>
      </c>
      <c r="I62" s="46">
        <f t="shared" si="0"/>
        <v>0.1</v>
      </c>
      <c r="J62" s="23">
        <v>6657.7000000000007</v>
      </c>
    </row>
    <row r="63" spans="1:10" ht="24" thickBot="1">
      <c r="A63" s="25" t="s">
        <v>161</v>
      </c>
      <c r="B63" s="26" t="s">
        <v>157</v>
      </c>
      <c r="C63" s="28" t="s">
        <v>162</v>
      </c>
      <c r="D63" s="28">
        <v>26</v>
      </c>
      <c r="E63" s="26" t="s">
        <v>52</v>
      </c>
      <c r="F63" s="28">
        <v>66197</v>
      </c>
      <c r="G63" s="29">
        <v>0.05</v>
      </c>
      <c r="H63" s="28">
        <v>1374.9</v>
      </c>
      <c r="I63" s="46">
        <f t="shared" si="0"/>
        <v>0.1</v>
      </c>
      <c r="J63" s="23">
        <v>6619.7000000000007</v>
      </c>
    </row>
    <row r="64" spans="1:10" ht="24" thickBot="1">
      <c r="A64" s="25" t="s">
        <v>163</v>
      </c>
      <c r="B64" s="26" t="s">
        <v>164</v>
      </c>
      <c r="C64" s="27">
        <v>37022</v>
      </c>
      <c r="D64" s="28">
        <v>13</v>
      </c>
      <c r="E64" s="26" t="s">
        <v>52</v>
      </c>
      <c r="F64" s="28">
        <v>66175</v>
      </c>
      <c r="G64" s="29">
        <v>7.0000000000000007E-2</v>
      </c>
      <c r="H64" s="28">
        <v>3363.78</v>
      </c>
      <c r="I64" s="46">
        <f t="shared" si="0"/>
        <v>0.1</v>
      </c>
      <c r="J64" s="23">
        <v>6617.5</v>
      </c>
    </row>
    <row r="65" spans="1:10" ht="24" thickBot="1">
      <c r="A65" s="25" t="s">
        <v>165</v>
      </c>
      <c r="B65" s="26" t="s">
        <v>164</v>
      </c>
      <c r="C65" s="28" t="s">
        <v>166</v>
      </c>
      <c r="D65" s="28">
        <v>11</v>
      </c>
      <c r="E65" s="26" t="s">
        <v>52</v>
      </c>
      <c r="F65" s="28">
        <v>66065</v>
      </c>
      <c r="G65" s="29">
        <v>0.05</v>
      </c>
      <c r="H65" s="28">
        <v>1463.45</v>
      </c>
      <c r="I65" s="46">
        <f t="shared" si="0"/>
        <v>0.1</v>
      </c>
      <c r="J65" s="23">
        <v>6606.5</v>
      </c>
    </row>
    <row r="66" spans="1:10" ht="24" thickBot="1">
      <c r="A66" s="25" t="s">
        <v>167</v>
      </c>
      <c r="B66" s="26" t="s">
        <v>164</v>
      </c>
      <c r="C66" s="28" t="s">
        <v>168</v>
      </c>
      <c r="D66" s="28">
        <v>17</v>
      </c>
      <c r="E66" s="26" t="s">
        <v>52</v>
      </c>
      <c r="F66" s="28">
        <v>66033</v>
      </c>
      <c r="G66" s="29">
        <v>0.1</v>
      </c>
      <c r="H66" s="28">
        <v>7000.8</v>
      </c>
      <c r="I66" s="46">
        <f t="shared" si="0"/>
        <v>0.1</v>
      </c>
      <c r="J66" s="23">
        <v>6603.3</v>
      </c>
    </row>
    <row r="67" spans="1:10" ht="24" thickBot="1">
      <c r="A67" s="25" t="s">
        <v>169</v>
      </c>
      <c r="B67" s="26" t="s">
        <v>164</v>
      </c>
      <c r="C67" s="27">
        <v>34952</v>
      </c>
      <c r="D67" s="28">
        <v>19</v>
      </c>
      <c r="E67" s="26" t="s">
        <v>63</v>
      </c>
      <c r="F67" s="28">
        <v>65874</v>
      </c>
      <c r="G67" s="29">
        <v>0.08</v>
      </c>
      <c r="H67" s="28">
        <v>5003.12</v>
      </c>
      <c r="I67" s="46">
        <f t="shared" ref="I67:I130" si="1">VLOOKUP(F67,$L$2:$M$12,2,TRUE)</f>
        <v>0.1</v>
      </c>
      <c r="J67" s="23">
        <v>6587.4000000000005</v>
      </c>
    </row>
    <row r="68" spans="1:10" ht="24" thickBot="1">
      <c r="A68" s="25" t="s">
        <v>170</v>
      </c>
      <c r="B68" s="26" t="s">
        <v>164</v>
      </c>
      <c r="C68" s="27">
        <v>35223</v>
      </c>
      <c r="D68" s="28">
        <v>18</v>
      </c>
      <c r="E68" s="26" t="s">
        <v>52</v>
      </c>
      <c r="F68" s="28">
        <v>65864</v>
      </c>
      <c r="G68" s="29">
        <v>0.1</v>
      </c>
      <c r="H68" s="28">
        <v>6921.2</v>
      </c>
      <c r="I68" s="46">
        <f t="shared" si="1"/>
        <v>0.1</v>
      </c>
      <c r="J68" s="23">
        <v>6586.4000000000005</v>
      </c>
    </row>
    <row r="69" spans="1:10" ht="24" thickBot="1">
      <c r="A69" s="25" t="s">
        <v>171</v>
      </c>
      <c r="B69" s="26" t="s">
        <v>164</v>
      </c>
      <c r="C69" s="27">
        <v>34427</v>
      </c>
      <c r="D69" s="28">
        <v>20</v>
      </c>
      <c r="E69" s="26" t="s">
        <v>55</v>
      </c>
      <c r="F69" s="28">
        <v>65723</v>
      </c>
      <c r="G69" s="29">
        <v>0.05</v>
      </c>
      <c r="H69" s="28">
        <v>1526.65</v>
      </c>
      <c r="I69" s="46">
        <f t="shared" si="1"/>
        <v>0.1</v>
      </c>
      <c r="J69" s="23">
        <v>6572.3</v>
      </c>
    </row>
    <row r="70" spans="1:10" ht="24" thickBot="1">
      <c r="A70" s="25" t="s">
        <v>172</v>
      </c>
      <c r="B70" s="26" t="s">
        <v>164</v>
      </c>
      <c r="C70" s="28" t="s">
        <v>173</v>
      </c>
      <c r="D70" s="28">
        <v>15</v>
      </c>
      <c r="E70" s="26" t="s">
        <v>52</v>
      </c>
      <c r="F70" s="28">
        <v>65306</v>
      </c>
      <c r="G70" s="29">
        <v>0.05</v>
      </c>
      <c r="H70" s="28">
        <v>1712.4</v>
      </c>
      <c r="I70" s="46">
        <f t="shared" si="1"/>
        <v>0.1</v>
      </c>
      <c r="J70" s="23">
        <v>6530.6</v>
      </c>
    </row>
    <row r="71" spans="1:10" ht="24" thickBot="1">
      <c r="A71" s="25" t="s">
        <v>174</v>
      </c>
      <c r="B71" s="26" t="s">
        <v>164</v>
      </c>
      <c r="C71" s="28" t="s">
        <v>175</v>
      </c>
      <c r="D71" s="28">
        <v>17</v>
      </c>
      <c r="E71" s="26" t="s">
        <v>63</v>
      </c>
      <c r="F71" s="28">
        <v>64978</v>
      </c>
      <c r="G71" s="29">
        <v>7.0000000000000007E-2</v>
      </c>
      <c r="H71" s="28">
        <v>3397.31</v>
      </c>
      <c r="I71" s="46">
        <f t="shared" si="1"/>
        <v>0.08</v>
      </c>
      <c r="J71" s="23">
        <v>5198.24</v>
      </c>
    </row>
    <row r="72" spans="1:10" ht="24" thickBot="1">
      <c r="A72" s="25" t="s">
        <v>176</v>
      </c>
      <c r="B72" s="26" t="s">
        <v>164</v>
      </c>
      <c r="C72" s="28" t="s">
        <v>177</v>
      </c>
      <c r="D72" s="28">
        <v>23</v>
      </c>
      <c r="E72" s="26" t="s">
        <v>63</v>
      </c>
      <c r="F72" s="28">
        <v>64885</v>
      </c>
      <c r="G72" s="29">
        <v>0.03</v>
      </c>
      <c r="H72" s="28">
        <v>613.20000000000005</v>
      </c>
      <c r="I72" s="46">
        <f t="shared" si="1"/>
        <v>0.08</v>
      </c>
      <c r="J72" s="23">
        <v>5190.8</v>
      </c>
    </row>
    <row r="73" spans="1:10" ht="24" thickBot="1">
      <c r="A73" s="25" t="s">
        <v>178</v>
      </c>
      <c r="B73" s="26" t="s">
        <v>164</v>
      </c>
      <c r="C73" s="27">
        <v>38935</v>
      </c>
      <c r="D73" s="28">
        <v>8</v>
      </c>
      <c r="E73" s="26" t="s">
        <v>63</v>
      </c>
      <c r="F73" s="28">
        <v>64878</v>
      </c>
      <c r="G73" s="29">
        <v>0.05</v>
      </c>
      <c r="H73" s="28">
        <v>1602.85</v>
      </c>
      <c r="I73" s="46">
        <f t="shared" si="1"/>
        <v>0.08</v>
      </c>
      <c r="J73" s="23">
        <v>5190.24</v>
      </c>
    </row>
    <row r="74" spans="1:10" ht="24" thickBot="1">
      <c r="A74" s="25" t="s">
        <v>179</v>
      </c>
      <c r="B74" s="26" t="s">
        <v>164</v>
      </c>
      <c r="C74" s="28" t="s">
        <v>180</v>
      </c>
      <c r="D74" s="28">
        <v>12</v>
      </c>
      <c r="E74" s="26" t="s">
        <v>52</v>
      </c>
      <c r="F74" s="28">
        <v>64650</v>
      </c>
      <c r="G74" s="29">
        <v>0.05</v>
      </c>
      <c r="H74" s="28">
        <v>1560.7</v>
      </c>
      <c r="I74" s="46">
        <f t="shared" si="1"/>
        <v>0.08</v>
      </c>
      <c r="J74" s="23">
        <v>5172</v>
      </c>
    </row>
    <row r="75" spans="1:10" ht="24" thickBot="1">
      <c r="A75" s="25" t="s">
        <v>181</v>
      </c>
      <c r="B75" s="26" t="s">
        <v>164</v>
      </c>
      <c r="C75" s="27">
        <v>37267</v>
      </c>
      <c r="D75" s="28">
        <v>12</v>
      </c>
      <c r="E75" s="26" t="s">
        <v>63</v>
      </c>
      <c r="F75" s="28">
        <v>63853</v>
      </c>
      <c r="G75" s="29">
        <v>0.03</v>
      </c>
      <c r="H75" s="28">
        <v>727.05</v>
      </c>
      <c r="I75" s="46">
        <f t="shared" si="1"/>
        <v>0.08</v>
      </c>
      <c r="J75" s="23">
        <v>5108.24</v>
      </c>
    </row>
    <row r="76" spans="1:10" ht="24" thickBot="1">
      <c r="A76" s="25" t="s">
        <v>182</v>
      </c>
      <c r="B76" s="26" t="s">
        <v>164</v>
      </c>
      <c r="C76" s="28" t="s">
        <v>183</v>
      </c>
      <c r="D76" s="28">
        <v>8</v>
      </c>
      <c r="E76" s="26" t="s">
        <v>63</v>
      </c>
      <c r="F76" s="28">
        <v>63746</v>
      </c>
      <c r="G76" s="29">
        <v>0.03</v>
      </c>
      <c r="H76" s="28">
        <v>731.46</v>
      </c>
      <c r="I76" s="46">
        <f t="shared" si="1"/>
        <v>0.08</v>
      </c>
      <c r="J76" s="23">
        <v>5099.68</v>
      </c>
    </row>
    <row r="77" spans="1:10" ht="24" thickBot="1">
      <c r="A77" s="25" t="s">
        <v>184</v>
      </c>
      <c r="B77" s="26" t="s">
        <v>164</v>
      </c>
      <c r="C77" s="27">
        <v>35772</v>
      </c>
      <c r="D77" s="28">
        <v>17</v>
      </c>
      <c r="E77" s="26" t="s">
        <v>63</v>
      </c>
      <c r="F77" s="28">
        <v>63541</v>
      </c>
      <c r="G77" s="29">
        <v>0.03</v>
      </c>
      <c r="H77" s="28">
        <v>620.97</v>
      </c>
      <c r="I77" s="46">
        <f t="shared" si="1"/>
        <v>0.08</v>
      </c>
      <c r="J77" s="23">
        <v>5083.28</v>
      </c>
    </row>
    <row r="78" spans="1:10" ht="24" thickBot="1">
      <c r="A78" s="25" t="s">
        <v>185</v>
      </c>
      <c r="B78" s="26" t="s">
        <v>164</v>
      </c>
      <c r="C78" s="28" t="s">
        <v>186</v>
      </c>
      <c r="D78" s="28">
        <v>21</v>
      </c>
      <c r="E78" s="26" t="s">
        <v>52</v>
      </c>
      <c r="F78" s="28">
        <v>63331</v>
      </c>
      <c r="G78" s="29">
        <v>0.11</v>
      </c>
      <c r="H78" s="28">
        <v>8334.15</v>
      </c>
      <c r="I78" s="46">
        <f t="shared" si="1"/>
        <v>0.08</v>
      </c>
      <c r="J78" s="23">
        <v>5066.4800000000005</v>
      </c>
    </row>
    <row r="79" spans="1:10" ht="24" thickBot="1">
      <c r="A79" s="25" t="s">
        <v>187</v>
      </c>
      <c r="B79" s="26" t="s">
        <v>164</v>
      </c>
      <c r="C79" s="28" t="s">
        <v>188</v>
      </c>
      <c r="D79" s="28">
        <v>6</v>
      </c>
      <c r="E79" s="26" t="s">
        <v>58</v>
      </c>
      <c r="F79" s="28">
        <v>63018</v>
      </c>
      <c r="G79" s="29">
        <v>7.0000000000000007E-2</v>
      </c>
      <c r="H79" s="28">
        <v>3789.66</v>
      </c>
      <c r="I79" s="46">
        <f t="shared" si="1"/>
        <v>0.08</v>
      </c>
      <c r="J79" s="23">
        <v>5041.4400000000005</v>
      </c>
    </row>
    <row r="80" spans="1:10" ht="24" thickBot="1">
      <c r="A80" s="25" t="s">
        <v>189</v>
      </c>
      <c r="B80" s="26" t="s">
        <v>164</v>
      </c>
      <c r="C80" s="27">
        <v>33608</v>
      </c>
      <c r="D80" s="28">
        <v>22</v>
      </c>
      <c r="E80" s="26" t="s">
        <v>63</v>
      </c>
      <c r="F80" s="28">
        <v>62999</v>
      </c>
      <c r="G80" s="29">
        <v>0.06</v>
      </c>
      <c r="H80" s="28">
        <v>2498.64</v>
      </c>
      <c r="I80" s="46">
        <f t="shared" si="1"/>
        <v>0.08</v>
      </c>
      <c r="J80" s="23">
        <v>5039.92</v>
      </c>
    </row>
    <row r="81" spans="1:10" ht="24" thickBot="1">
      <c r="A81" s="25" t="s">
        <v>190</v>
      </c>
      <c r="B81" s="26" t="s">
        <v>164</v>
      </c>
      <c r="C81" s="28" t="s">
        <v>180</v>
      </c>
      <c r="D81" s="28">
        <v>12</v>
      </c>
      <c r="E81" s="26" t="s">
        <v>52</v>
      </c>
      <c r="F81" s="28">
        <v>62955</v>
      </c>
      <c r="G81" s="29">
        <v>0.05</v>
      </c>
      <c r="H81" s="28">
        <v>1687.9</v>
      </c>
      <c r="I81" s="46">
        <f t="shared" si="1"/>
        <v>0.08</v>
      </c>
      <c r="J81" s="23">
        <v>5036.4000000000005</v>
      </c>
    </row>
    <row r="82" spans="1:10" ht="24" thickBot="1">
      <c r="A82" s="25" t="s">
        <v>191</v>
      </c>
      <c r="B82" s="26" t="s">
        <v>164</v>
      </c>
      <c r="C82" s="27">
        <v>34526</v>
      </c>
      <c r="D82" s="28">
        <v>20</v>
      </c>
      <c r="E82" s="26" t="s">
        <v>52</v>
      </c>
      <c r="F82" s="28">
        <v>62539</v>
      </c>
      <c r="G82" s="29">
        <v>7.0000000000000007E-2</v>
      </c>
      <c r="H82" s="28">
        <v>3615.85</v>
      </c>
      <c r="I82" s="46">
        <f t="shared" si="1"/>
        <v>0.08</v>
      </c>
      <c r="J82" s="23">
        <v>5003.12</v>
      </c>
    </row>
    <row r="83" spans="1:10" ht="24" thickBot="1">
      <c r="A83" s="25" t="s">
        <v>192</v>
      </c>
      <c r="B83" s="26" t="s">
        <v>164</v>
      </c>
      <c r="C83" s="27">
        <v>35135</v>
      </c>
      <c r="D83" s="28">
        <v>18</v>
      </c>
      <c r="E83" s="26" t="s">
        <v>52</v>
      </c>
      <c r="F83" s="28">
        <v>62538</v>
      </c>
      <c r="G83" s="29">
        <v>0.1</v>
      </c>
      <c r="H83" s="28">
        <v>6606.5</v>
      </c>
      <c r="I83" s="46">
        <f t="shared" si="1"/>
        <v>0.08</v>
      </c>
      <c r="J83" s="23">
        <v>5003.04</v>
      </c>
    </row>
    <row r="84" spans="1:10" ht="24" thickBot="1">
      <c r="A84" s="25" t="s">
        <v>193</v>
      </c>
      <c r="B84" s="26" t="s">
        <v>164</v>
      </c>
      <c r="C84" s="28" t="s">
        <v>194</v>
      </c>
      <c r="D84" s="28">
        <v>10</v>
      </c>
      <c r="E84" s="26" t="s">
        <v>63</v>
      </c>
      <c r="F84" s="28">
        <v>62390</v>
      </c>
      <c r="G84" s="29">
        <v>0.03</v>
      </c>
      <c r="H84" s="28">
        <v>650.4</v>
      </c>
      <c r="I84" s="46">
        <f t="shared" si="1"/>
        <v>0.08</v>
      </c>
      <c r="J84" s="23">
        <v>4991.2</v>
      </c>
    </row>
    <row r="85" spans="1:10" ht="24" thickBot="1">
      <c r="A85" s="25" t="s">
        <v>195</v>
      </c>
      <c r="B85" s="26" t="s">
        <v>164</v>
      </c>
      <c r="C85" s="27">
        <v>34465</v>
      </c>
      <c r="D85" s="28">
        <v>20</v>
      </c>
      <c r="E85" s="26" t="s">
        <v>52</v>
      </c>
      <c r="F85" s="28">
        <v>62096</v>
      </c>
      <c r="G85" s="29">
        <v>0.11</v>
      </c>
      <c r="H85" s="28">
        <v>8491.23</v>
      </c>
      <c r="I85" s="46">
        <f t="shared" si="1"/>
        <v>0.08</v>
      </c>
      <c r="J85" s="23">
        <v>4967.68</v>
      </c>
    </row>
    <row r="86" spans="1:10" ht="24" thickBot="1">
      <c r="A86" s="25" t="s">
        <v>196</v>
      </c>
      <c r="B86" s="26" t="s">
        <v>164</v>
      </c>
      <c r="C86" s="28" t="s">
        <v>197</v>
      </c>
      <c r="D86" s="28">
        <v>24</v>
      </c>
      <c r="E86" s="26" t="s">
        <v>52</v>
      </c>
      <c r="F86" s="28">
        <v>61080</v>
      </c>
      <c r="G86" s="29">
        <v>0.05</v>
      </c>
      <c r="H86" s="28">
        <v>1701</v>
      </c>
      <c r="I86" s="46">
        <f t="shared" si="1"/>
        <v>0.08</v>
      </c>
      <c r="J86" s="23">
        <v>4886.4000000000005</v>
      </c>
    </row>
    <row r="87" spans="1:10" ht="24" thickBot="1">
      <c r="A87" s="25" t="s">
        <v>198</v>
      </c>
      <c r="B87" s="26" t="s">
        <v>164</v>
      </c>
      <c r="C87" s="27">
        <v>33122</v>
      </c>
      <c r="D87" s="28">
        <v>24</v>
      </c>
      <c r="E87" s="26" t="s">
        <v>63</v>
      </c>
      <c r="F87" s="28">
        <v>60918</v>
      </c>
      <c r="G87" s="29">
        <v>0.08</v>
      </c>
      <c r="H87" s="28">
        <v>4787.6000000000004</v>
      </c>
      <c r="I87" s="46">
        <f t="shared" si="1"/>
        <v>0.08</v>
      </c>
      <c r="J87" s="23">
        <v>4873.4400000000005</v>
      </c>
    </row>
    <row r="88" spans="1:10" ht="24" thickBot="1">
      <c r="A88" s="25" t="s">
        <v>199</v>
      </c>
      <c r="B88" s="26" t="s">
        <v>164</v>
      </c>
      <c r="C88" s="28" t="s">
        <v>200</v>
      </c>
      <c r="D88" s="28">
        <v>19</v>
      </c>
      <c r="E88" s="26" t="s">
        <v>63</v>
      </c>
      <c r="F88" s="28">
        <v>60284</v>
      </c>
      <c r="G88" s="29">
        <v>7.0000000000000007E-2</v>
      </c>
      <c r="H88" s="28">
        <v>3615.92</v>
      </c>
      <c r="I88" s="46">
        <f t="shared" si="1"/>
        <v>0.08</v>
      </c>
      <c r="J88" s="23">
        <v>4822.72</v>
      </c>
    </row>
    <row r="89" spans="1:10" ht="24" thickBot="1">
      <c r="A89" s="25" t="s">
        <v>201</v>
      </c>
      <c r="B89" s="26" t="s">
        <v>164</v>
      </c>
      <c r="C89" s="27">
        <v>34402</v>
      </c>
      <c r="D89" s="28">
        <v>20</v>
      </c>
      <c r="E89" s="26" t="s">
        <v>52</v>
      </c>
      <c r="F89" s="28">
        <v>60087</v>
      </c>
      <c r="G89" s="29">
        <v>0.1</v>
      </c>
      <c r="H89" s="28">
        <v>6902.4</v>
      </c>
      <c r="I89" s="46">
        <f t="shared" si="1"/>
        <v>0.08</v>
      </c>
      <c r="J89" s="23">
        <v>4806.96</v>
      </c>
    </row>
    <row r="90" spans="1:10" ht="24" thickBot="1">
      <c r="A90" s="25" t="s">
        <v>202</v>
      </c>
      <c r="B90" s="26" t="s">
        <v>164</v>
      </c>
      <c r="C90" s="27">
        <v>35676</v>
      </c>
      <c r="D90" s="28">
        <v>17</v>
      </c>
      <c r="E90" s="26" t="s">
        <v>52</v>
      </c>
      <c r="F90" s="28">
        <v>59944</v>
      </c>
      <c r="G90" s="29">
        <v>0.06</v>
      </c>
      <c r="H90" s="28">
        <v>2294.88</v>
      </c>
      <c r="I90" s="46">
        <f t="shared" si="1"/>
        <v>0.08</v>
      </c>
      <c r="J90" s="23">
        <v>4795.5200000000004</v>
      </c>
    </row>
    <row r="91" spans="1:10" ht="24" thickBot="1">
      <c r="A91" s="25" t="s">
        <v>203</v>
      </c>
      <c r="B91" s="26" t="s">
        <v>164</v>
      </c>
      <c r="C91" s="28" t="s">
        <v>204</v>
      </c>
      <c r="D91" s="28">
        <v>25</v>
      </c>
      <c r="E91" s="26" t="s">
        <v>58</v>
      </c>
      <c r="F91" s="28">
        <v>59845</v>
      </c>
      <c r="G91" s="29">
        <v>0.1</v>
      </c>
      <c r="H91" s="28">
        <v>6903.4</v>
      </c>
      <c r="I91" s="46">
        <f t="shared" si="1"/>
        <v>0.08</v>
      </c>
      <c r="J91" s="23">
        <v>4787.6000000000004</v>
      </c>
    </row>
    <row r="92" spans="1:10" ht="24" thickBot="1">
      <c r="A92" s="25" t="s">
        <v>205</v>
      </c>
      <c r="B92" s="26" t="s">
        <v>164</v>
      </c>
      <c r="C92" s="27">
        <v>36380</v>
      </c>
      <c r="D92" s="28">
        <v>15</v>
      </c>
      <c r="E92" s="26" t="s">
        <v>63</v>
      </c>
      <c r="F92" s="28">
        <v>59528</v>
      </c>
      <c r="G92" s="29">
        <v>0.06</v>
      </c>
      <c r="H92" s="28">
        <v>2480.8200000000002</v>
      </c>
      <c r="I92" s="46">
        <f t="shared" si="1"/>
        <v>0.08</v>
      </c>
      <c r="J92" s="23">
        <v>4762.24</v>
      </c>
    </row>
    <row r="93" spans="1:10" ht="24" thickBot="1">
      <c r="A93" s="25" t="s">
        <v>206</v>
      </c>
      <c r="B93" s="26" t="s">
        <v>164</v>
      </c>
      <c r="C93" s="28" t="s">
        <v>207</v>
      </c>
      <c r="D93" s="28">
        <v>24</v>
      </c>
      <c r="E93" s="26" t="s">
        <v>63</v>
      </c>
      <c r="F93" s="28">
        <v>59375</v>
      </c>
      <c r="G93" s="29">
        <v>0.08</v>
      </c>
      <c r="H93" s="28">
        <v>5036.3999999999996</v>
      </c>
      <c r="I93" s="46">
        <f t="shared" si="1"/>
        <v>0.08</v>
      </c>
      <c r="J93" s="23">
        <v>4750</v>
      </c>
    </row>
    <row r="94" spans="1:10" ht="24" thickBot="1">
      <c r="A94" s="25" t="s">
        <v>208</v>
      </c>
      <c r="B94" s="26" t="s">
        <v>164</v>
      </c>
      <c r="C94" s="28" t="s">
        <v>209</v>
      </c>
      <c r="D94" s="28">
        <v>22</v>
      </c>
      <c r="E94" s="26" t="s">
        <v>52</v>
      </c>
      <c r="F94" s="28">
        <v>58790</v>
      </c>
      <c r="G94" s="29">
        <v>0.06</v>
      </c>
      <c r="H94" s="28">
        <v>2429.2800000000002</v>
      </c>
      <c r="I94" s="46">
        <f t="shared" si="1"/>
        <v>0.08</v>
      </c>
      <c r="J94" s="23">
        <v>4703.2</v>
      </c>
    </row>
    <row r="95" spans="1:10" ht="24" thickBot="1">
      <c r="A95" s="25" t="s">
        <v>210</v>
      </c>
      <c r="B95" s="26" t="s">
        <v>164</v>
      </c>
      <c r="C95" s="27">
        <v>37934</v>
      </c>
      <c r="D95" s="28">
        <v>11</v>
      </c>
      <c r="E95" s="26" t="s">
        <v>52</v>
      </c>
      <c r="F95" s="28">
        <v>58700</v>
      </c>
      <c r="G95" s="29">
        <v>0.1</v>
      </c>
      <c r="H95" s="28">
        <v>7406.6</v>
      </c>
      <c r="I95" s="46">
        <f t="shared" si="1"/>
        <v>0.08</v>
      </c>
      <c r="J95" s="23">
        <v>4696</v>
      </c>
    </row>
    <row r="96" spans="1:10" ht="24" thickBot="1">
      <c r="A96" s="25" t="s">
        <v>211</v>
      </c>
      <c r="B96" s="26" t="s">
        <v>164</v>
      </c>
      <c r="C96" s="28" t="s">
        <v>212</v>
      </c>
      <c r="D96" s="28">
        <v>6</v>
      </c>
      <c r="E96" s="26" t="s">
        <v>63</v>
      </c>
      <c r="F96" s="28">
        <v>58568</v>
      </c>
      <c r="G96" s="29">
        <v>0.05</v>
      </c>
      <c r="H96" s="28">
        <v>1558.8</v>
      </c>
      <c r="I96" s="46">
        <f t="shared" si="1"/>
        <v>0.08</v>
      </c>
      <c r="J96" s="23">
        <v>4685.4400000000005</v>
      </c>
    </row>
    <row r="97" spans="1:10" ht="24" thickBot="1">
      <c r="A97" s="25" t="s">
        <v>213</v>
      </c>
      <c r="B97" s="26" t="s">
        <v>164</v>
      </c>
      <c r="C97" s="28" t="s">
        <v>214</v>
      </c>
      <c r="D97" s="28">
        <v>24</v>
      </c>
      <c r="E97" s="26" t="s">
        <v>63</v>
      </c>
      <c r="F97" s="28">
        <v>58563</v>
      </c>
      <c r="G97" s="29">
        <v>0.05</v>
      </c>
      <c r="H97" s="28">
        <v>1582.2</v>
      </c>
      <c r="I97" s="46">
        <f t="shared" si="1"/>
        <v>0.08</v>
      </c>
      <c r="J97" s="23">
        <v>4685.04</v>
      </c>
    </row>
    <row r="98" spans="1:10" ht="24" thickBot="1">
      <c r="A98" s="25" t="s">
        <v>215</v>
      </c>
      <c r="B98" s="26" t="s">
        <v>164</v>
      </c>
      <c r="C98" s="27">
        <v>35197</v>
      </c>
      <c r="D98" s="28">
        <v>18</v>
      </c>
      <c r="E98" s="26" t="s">
        <v>63</v>
      </c>
      <c r="F98" s="28">
        <v>58468</v>
      </c>
      <c r="G98" s="29">
        <v>0.1</v>
      </c>
      <c r="H98" s="28">
        <v>7339.7</v>
      </c>
      <c r="I98" s="46">
        <f t="shared" si="1"/>
        <v>0.08</v>
      </c>
      <c r="J98" s="23">
        <v>4677.4400000000005</v>
      </c>
    </row>
    <row r="99" spans="1:10" ht="24" thickBot="1">
      <c r="A99" s="25" t="s">
        <v>216</v>
      </c>
      <c r="B99" s="26" t="s">
        <v>164</v>
      </c>
      <c r="C99" s="28" t="s">
        <v>217</v>
      </c>
      <c r="D99" s="28">
        <v>20</v>
      </c>
      <c r="E99" s="26" t="s">
        <v>52</v>
      </c>
      <c r="F99" s="28">
        <v>57988</v>
      </c>
      <c r="G99" s="29">
        <v>0.03</v>
      </c>
      <c r="H99" s="28">
        <v>647.54999999999995</v>
      </c>
      <c r="I99" s="46">
        <f t="shared" si="1"/>
        <v>0.08</v>
      </c>
      <c r="J99" s="23">
        <v>4639.04</v>
      </c>
    </row>
    <row r="100" spans="1:10" ht="24" thickBot="1">
      <c r="A100" s="25" t="s">
        <v>218</v>
      </c>
      <c r="B100" s="26" t="s">
        <v>164</v>
      </c>
      <c r="C100" s="28" t="s">
        <v>219</v>
      </c>
      <c r="D100" s="28">
        <v>19</v>
      </c>
      <c r="E100" s="26" t="s">
        <v>52</v>
      </c>
      <c r="F100" s="28">
        <v>57555</v>
      </c>
      <c r="G100" s="29">
        <v>0.05</v>
      </c>
      <c r="H100" s="28">
        <v>1743.6</v>
      </c>
      <c r="I100" s="46">
        <f t="shared" si="1"/>
        <v>0.08</v>
      </c>
      <c r="J100" s="23">
        <v>4604.4000000000005</v>
      </c>
    </row>
    <row r="101" spans="1:10" ht="24" thickBot="1">
      <c r="A101" s="25" t="s">
        <v>220</v>
      </c>
      <c r="B101" s="26" t="s">
        <v>164</v>
      </c>
      <c r="C101" s="27">
        <v>36224</v>
      </c>
      <c r="D101" s="28">
        <v>15</v>
      </c>
      <c r="E101" s="26" t="s">
        <v>52</v>
      </c>
      <c r="F101" s="28">
        <v>57250</v>
      </c>
      <c r="G101" s="29">
        <v>0.11</v>
      </c>
      <c r="H101" s="28">
        <v>8799.23</v>
      </c>
      <c r="I101" s="46">
        <f t="shared" si="1"/>
        <v>0.08</v>
      </c>
      <c r="J101" s="23">
        <v>4580</v>
      </c>
    </row>
    <row r="102" spans="1:10" ht="24" thickBot="1">
      <c r="A102" s="25" t="s">
        <v>221</v>
      </c>
      <c r="B102" s="26" t="s">
        <v>164</v>
      </c>
      <c r="C102" s="28" t="s">
        <v>222</v>
      </c>
      <c r="D102" s="28">
        <v>7</v>
      </c>
      <c r="E102" s="26" t="s">
        <v>52</v>
      </c>
      <c r="F102" s="28">
        <v>57074</v>
      </c>
      <c r="G102" s="29">
        <v>7.0000000000000007E-2</v>
      </c>
      <c r="H102" s="28">
        <v>3393.81</v>
      </c>
      <c r="I102" s="46">
        <f t="shared" si="1"/>
        <v>0.08</v>
      </c>
      <c r="J102" s="23">
        <v>4565.92</v>
      </c>
    </row>
    <row r="103" spans="1:10" ht="24" thickBot="1">
      <c r="A103" s="25" t="s">
        <v>223</v>
      </c>
      <c r="B103" s="26" t="s">
        <v>164</v>
      </c>
      <c r="C103" s="28" t="s">
        <v>224</v>
      </c>
      <c r="D103" s="28">
        <v>20</v>
      </c>
      <c r="E103" s="26" t="s">
        <v>52</v>
      </c>
      <c r="F103" s="28">
        <v>56510</v>
      </c>
      <c r="G103" s="29">
        <v>0.08</v>
      </c>
      <c r="H103" s="28">
        <v>5108.24</v>
      </c>
      <c r="I103" s="46">
        <f t="shared" si="1"/>
        <v>0.08</v>
      </c>
      <c r="J103" s="23">
        <v>4520.8</v>
      </c>
    </row>
    <row r="104" spans="1:10" ht="24" thickBot="1">
      <c r="A104" s="25" t="s">
        <v>225</v>
      </c>
      <c r="B104" s="26" t="s">
        <v>164</v>
      </c>
      <c r="C104" s="27">
        <v>37138</v>
      </c>
      <c r="D104" s="28">
        <v>13</v>
      </c>
      <c r="E104" s="26" t="s">
        <v>52</v>
      </c>
      <c r="F104" s="28">
        <v>56469</v>
      </c>
      <c r="G104" s="29">
        <v>0.06</v>
      </c>
      <c r="H104" s="28">
        <v>2557.14</v>
      </c>
      <c r="I104" s="46">
        <f t="shared" si="1"/>
        <v>0.08</v>
      </c>
      <c r="J104" s="23">
        <v>4517.5200000000004</v>
      </c>
    </row>
    <row r="105" spans="1:10" ht="24" thickBot="1">
      <c r="A105" s="25" t="s">
        <v>226</v>
      </c>
      <c r="B105" s="26" t="s">
        <v>164</v>
      </c>
      <c r="C105" s="28" t="s">
        <v>227</v>
      </c>
      <c r="D105" s="28">
        <v>17</v>
      </c>
      <c r="E105" s="26" t="s">
        <v>63</v>
      </c>
      <c r="F105" s="28">
        <v>56257</v>
      </c>
      <c r="G105" s="29">
        <v>0.1</v>
      </c>
      <c r="H105" s="28">
        <v>6530.6</v>
      </c>
      <c r="I105" s="46">
        <f t="shared" si="1"/>
        <v>0.08</v>
      </c>
      <c r="J105" s="23">
        <v>4500.5600000000004</v>
      </c>
    </row>
    <row r="106" spans="1:10" ht="24" thickBot="1">
      <c r="A106" s="25" t="s">
        <v>228</v>
      </c>
      <c r="B106" s="26" t="s">
        <v>164</v>
      </c>
      <c r="C106" s="28" t="s">
        <v>229</v>
      </c>
      <c r="D106" s="28">
        <v>25</v>
      </c>
      <c r="E106" s="26" t="s">
        <v>63</v>
      </c>
      <c r="F106" s="28">
        <v>55624</v>
      </c>
      <c r="G106" s="29">
        <v>0.06</v>
      </c>
      <c r="H106" s="28">
        <v>2696.46</v>
      </c>
      <c r="I106" s="46">
        <f t="shared" si="1"/>
        <v>0.08</v>
      </c>
      <c r="J106" s="23">
        <v>4449.92</v>
      </c>
    </row>
    <row r="107" spans="1:10" ht="24" thickBot="1">
      <c r="A107" s="25" t="s">
        <v>230</v>
      </c>
      <c r="B107" s="26" t="s">
        <v>164</v>
      </c>
      <c r="C107" s="28" t="s">
        <v>231</v>
      </c>
      <c r="D107" s="28">
        <v>18</v>
      </c>
      <c r="E107" s="26" t="s">
        <v>52</v>
      </c>
      <c r="F107" s="28">
        <v>55119</v>
      </c>
      <c r="G107" s="29">
        <v>0.08</v>
      </c>
      <c r="H107" s="28">
        <v>4762.24</v>
      </c>
      <c r="I107" s="46">
        <f t="shared" si="1"/>
        <v>0.08</v>
      </c>
      <c r="J107" s="23">
        <v>4409.5200000000004</v>
      </c>
    </row>
    <row r="108" spans="1:10" ht="24" thickBot="1">
      <c r="A108" s="25" t="s">
        <v>232</v>
      </c>
      <c r="B108" s="26" t="s">
        <v>164</v>
      </c>
      <c r="C108" s="27">
        <v>35009</v>
      </c>
      <c r="D108" s="28">
        <v>19</v>
      </c>
      <c r="E108" s="26" t="s">
        <v>55</v>
      </c>
      <c r="F108" s="28">
        <v>54972</v>
      </c>
      <c r="G108" s="29">
        <v>7.0000000000000007E-2</v>
      </c>
      <c r="H108" s="28">
        <v>3743.32</v>
      </c>
      <c r="I108" s="46">
        <f t="shared" si="1"/>
        <v>7.0000000000000007E-2</v>
      </c>
      <c r="J108" s="23">
        <v>3848.0400000000004</v>
      </c>
    </row>
    <row r="109" spans="1:10" ht="24" thickBot="1">
      <c r="A109" s="25" t="s">
        <v>233</v>
      </c>
      <c r="B109" s="26" t="s">
        <v>164</v>
      </c>
      <c r="C109" s="27">
        <v>33033</v>
      </c>
      <c r="D109" s="28">
        <v>24</v>
      </c>
      <c r="E109" s="26" t="s">
        <v>52</v>
      </c>
      <c r="F109" s="28">
        <v>54410</v>
      </c>
      <c r="G109" s="29">
        <v>0.1</v>
      </c>
      <c r="H109" s="28">
        <v>7369.2</v>
      </c>
      <c r="I109" s="46">
        <f t="shared" si="1"/>
        <v>7.0000000000000007E-2</v>
      </c>
      <c r="J109" s="23">
        <v>3808.7000000000003</v>
      </c>
    </row>
    <row r="110" spans="1:10" ht="24" thickBot="1">
      <c r="A110" s="25" t="s">
        <v>234</v>
      </c>
      <c r="B110" s="26" t="s">
        <v>164</v>
      </c>
      <c r="C110" s="27">
        <v>32726</v>
      </c>
      <c r="D110" s="28">
        <v>25</v>
      </c>
      <c r="E110" s="26" t="s">
        <v>52</v>
      </c>
      <c r="F110" s="28">
        <v>54294</v>
      </c>
      <c r="G110" s="29">
        <v>0.05</v>
      </c>
      <c r="H110" s="28">
        <v>1706.35</v>
      </c>
      <c r="I110" s="46">
        <f t="shared" si="1"/>
        <v>7.0000000000000007E-2</v>
      </c>
      <c r="J110" s="23">
        <v>3800.5800000000004</v>
      </c>
    </row>
    <row r="111" spans="1:10" ht="24" thickBot="1">
      <c r="A111" s="25" t="s">
        <v>235</v>
      </c>
      <c r="B111" s="26" t="s">
        <v>164</v>
      </c>
      <c r="C111" s="28" t="s">
        <v>236</v>
      </c>
      <c r="D111" s="28">
        <v>17</v>
      </c>
      <c r="E111" s="26" t="s">
        <v>55</v>
      </c>
      <c r="F111" s="28">
        <v>54271</v>
      </c>
      <c r="G111" s="29">
        <v>0.11</v>
      </c>
      <c r="H111" s="28">
        <v>8257.92</v>
      </c>
      <c r="I111" s="46">
        <f t="shared" si="1"/>
        <v>7.0000000000000007E-2</v>
      </c>
      <c r="J111" s="23">
        <v>3798.9700000000003</v>
      </c>
    </row>
    <row r="112" spans="1:10" ht="24" thickBot="1">
      <c r="A112" s="25" t="s">
        <v>237</v>
      </c>
      <c r="B112" s="26" t="s">
        <v>164</v>
      </c>
      <c r="C112" s="28" t="s">
        <v>238</v>
      </c>
      <c r="D112" s="28">
        <v>15</v>
      </c>
      <c r="E112" s="26" t="s">
        <v>52</v>
      </c>
      <c r="F112" s="28">
        <v>54231</v>
      </c>
      <c r="G112" s="29">
        <v>0.1</v>
      </c>
      <c r="H112" s="28">
        <v>6710.7</v>
      </c>
      <c r="I112" s="46">
        <f t="shared" si="1"/>
        <v>7.0000000000000007E-2</v>
      </c>
      <c r="J112" s="23">
        <v>3796.1700000000005</v>
      </c>
    </row>
    <row r="113" spans="1:10" ht="24" thickBot="1">
      <c r="A113" s="25" t="s">
        <v>239</v>
      </c>
      <c r="B113" s="26" t="s">
        <v>164</v>
      </c>
      <c r="C113" s="27">
        <v>38509</v>
      </c>
      <c r="D113" s="28">
        <v>9</v>
      </c>
      <c r="E113" s="26" t="s">
        <v>52</v>
      </c>
      <c r="F113" s="28">
        <v>54138</v>
      </c>
      <c r="G113" s="29">
        <v>0.06</v>
      </c>
      <c r="H113" s="28">
        <v>2300.52</v>
      </c>
      <c r="I113" s="46">
        <f t="shared" si="1"/>
        <v>7.0000000000000007E-2</v>
      </c>
      <c r="J113" s="23">
        <v>3789.6600000000003</v>
      </c>
    </row>
    <row r="114" spans="1:10" ht="24" thickBot="1">
      <c r="A114" s="25" t="s">
        <v>240</v>
      </c>
      <c r="B114" s="26" t="s">
        <v>241</v>
      </c>
      <c r="C114" s="28" t="s">
        <v>242</v>
      </c>
      <c r="D114" s="28">
        <v>16</v>
      </c>
      <c r="E114" s="26" t="s">
        <v>63</v>
      </c>
      <c r="F114" s="28">
        <v>53915</v>
      </c>
      <c r="G114" s="29">
        <v>0.1</v>
      </c>
      <c r="H114" s="28">
        <v>7473.4</v>
      </c>
      <c r="I114" s="46">
        <f t="shared" si="1"/>
        <v>7.0000000000000007E-2</v>
      </c>
      <c r="J114" s="23">
        <v>3774.05</v>
      </c>
    </row>
    <row r="115" spans="1:10" ht="24" thickBot="1">
      <c r="A115" s="25" t="s">
        <v>243</v>
      </c>
      <c r="B115" s="26" t="s">
        <v>241</v>
      </c>
      <c r="C115" s="28" t="s">
        <v>244</v>
      </c>
      <c r="D115" s="28">
        <v>15</v>
      </c>
      <c r="E115" s="26" t="s">
        <v>52</v>
      </c>
      <c r="F115" s="28">
        <v>53852</v>
      </c>
      <c r="G115" s="29">
        <v>7.0000000000000007E-2</v>
      </c>
      <c r="H115" s="28">
        <v>3256.4</v>
      </c>
      <c r="I115" s="46">
        <f t="shared" si="1"/>
        <v>7.0000000000000007E-2</v>
      </c>
      <c r="J115" s="23">
        <v>3769.6400000000003</v>
      </c>
    </row>
    <row r="116" spans="1:10" ht="24" thickBot="1">
      <c r="A116" s="25" t="s">
        <v>245</v>
      </c>
      <c r="B116" s="26" t="s">
        <v>246</v>
      </c>
      <c r="C116" s="28" t="s">
        <v>247</v>
      </c>
      <c r="D116" s="28">
        <v>26</v>
      </c>
      <c r="E116" s="26" t="s">
        <v>55</v>
      </c>
      <c r="F116" s="28">
        <v>53476</v>
      </c>
      <c r="G116" s="29">
        <v>0.06</v>
      </c>
      <c r="H116" s="28">
        <v>2407.92</v>
      </c>
      <c r="I116" s="46">
        <f t="shared" si="1"/>
        <v>7.0000000000000007E-2</v>
      </c>
      <c r="J116" s="23">
        <v>3743.32</v>
      </c>
    </row>
    <row r="117" spans="1:10" ht="24" thickBot="1">
      <c r="A117" s="25" t="s">
        <v>248</v>
      </c>
      <c r="B117" s="26" t="s">
        <v>246</v>
      </c>
      <c r="C117" s="27">
        <v>36163</v>
      </c>
      <c r="D117" s="28">
        <v>15</v>
      </c>
      <c r="E117" s="26" t="s">
        <v>55</v>
      </c>
      <c r="F117" s="28">
        <v>52714</v>
      </c>
      <c r="G117" s="29">
        <v>0.08</v>
      </c>
      <c r="H117" s="28">
        <v>5066.4799999999996</v>
      </c>
      <c r="I117" s="46">
        <f t="shared" si="1"/>
        <v>7.0000000000000007E-2</v>
      </c>
      <c r="J117" s="23">
        <v>3689.9800000000005</v>
      </c>
    </row>
    <row r="118" spans="1:10" ht="24" thickBot="1">
      <c r="A118" s="25" t="s">
        <v>249</v>
      </c>
      <c r="B118" s="26" t="s">
        <v>246</v>
      </c>
      <c r="C118" s="28" t="s">
        <v>250</v>
      </c>
      <c r="D118" s="28">
        <v>20</v>
      </c>
      <c r="E118" s="26" t="s">
        <v>63</v>
      </c>
      <c r="F118" s="28">
        <v>52424</v>
      </c>
      <c r="G118" s="29">
        <v>0.08</v>
      </c>
      <c r="H118" s="28">
        <v>4685.4399999999996</v>
      </c>
      <c r="I118" s="46">
        <f t="shared" si="1"/>
        <v>7.0000000000000007E-2</v>
      </c>
      <c r="J118" s="23">
        <v>3669.6800000000003</v>
      </c>
    </row>
    <row r="119" spans="1:10" ht="24" thickBot="1">
      <c r="A119" s="25" t="s">
        <v>251</v>
      </c>
      <c r="B119" s="26" t="s">
        <v>246</v>
      </c>
      <c r="C119" s="28" t="s">
        <v>252</v>
      </c>
      <c r="D119" s="28">
        <v>18</v>
      </c>
      <c r="E119" s="26" t="s">
        <v>52</v>
      </c>
      <c r="F119" s="28">
        <v>52421</v>
      </c>
      <c r="G119" s="29">
        <v>0.03</v>
      </c>
      <c r="H119" s="28">
        <v>713.73</v>
      </c>
      <c r="I119" s="46">
        <f t="shared" si="1"/>
        <v>7.0000000000000007E-2</v>
      </c>
      <c r="J119" s="23">
        <v>3669.4700000000003</v>
      </c>
    </row>
    <row r="120" spans="1:10" ht="24" thickBot="1">
      <c r="A120" s="25" t="s">
        <v>253</v>
      </c>
      <c r="B120" s="26" t="s">
        <v>246</v>
      </c>
      <c r="C120" s="28" t="s">
        <v>254</v>
      </c>
      <c r="D120" s="28">
        <v>18</v>
      </c>
      <c r="E120" s="26" t="s">
        <v>63</v>
      </c>
      <c r="F120" s="28">
        <v>52255</v>
      </c>
      <c r="G120" s="29">
        <v>0.1</v>
      </c>
      <c r="H120" s="28">
        <v>7046.2</v>
      </c>
      <c r="I120" s="46">
        <f t="shared" si="1"/>
        <v>7.0000000000000007E-2</v>
      </c>
      <c r="J120" s="23">
        <v>3657.8500000000004</v>
      </c>
    </row>
    <row r="121" spans="1:10" ht="24" thickBot="1">
      <c r="A121" s="25" t="s">
        <v>255</v>
      </c>
      <c r="B121" s="26" t="s">
        <v>246</v>
      </c>
      <c r="C121" s="28" t="s">
        <v>256</v>
      </c>
      <c r="D121" s="28">
        <v>18</v>
      </c>
      <c r="E121" s="26" t="s">
        <v>52</v>
      </c>
      <c r="F121" s="28">
        <v>51715</v>
      </c>
      <c r="G121" s="29">
        <v>0.08</v>
      </c>
      <c r="H121" s="28">
        <v>4604.3999999999996</v>
      </c>
      <c r="I121" s="46">
        <f t="shared" si="1"/>
        <v>7.0000000000000007E-2</v>
      </c>
      <c r="J121" s="23">
        <v>3620.05</v>
      </c>
    </row>
    <row r="122" spans="1:10" ht="24" thickBot="1">
      <c r="A122" s="25" t="s">
        <v>257</v>
      </c>
      <c r="B122" s="26" t="s">
        <v>246</v>
      </c>
      <c r="C122" s="28" t="s">
        <v>258</v>
      </c>
      <c r="D122" s="28">
        <v>19</v>
      </c>
      <c r="E122" s="26" t="s">
        <v>52</v>
      </c>
      <c r="F122" s="28">
        <v>51656</v>
      </c>
      <c r="G122" s="29">
        <v>7.0000000000000007E-2</v>
      </c>
      <c r="H122" s="28">
        <v>3537.52</v>
      </c>
      <c r="I122" s="46">
        <f t="shared" si="1"/>
        <v>7.0000000000000007E-2</v>
      </c>
      <c r="J122" s="23">
        <v>3615.9200000000005</v>
      </c>
    </row>
    <row r="123" spans="1:10" ht="24" thickBot="1">
      <c r="A123" s="25" t="s">
        <v>259</v>
      </c>
      <c r="B123" s="26" t="s">
        <v>246</v>
      </c>
      <c r="C123" s="28" t="s">
        <v>260</v>
      </c>
      <c r="D123" s="28">
        <v>10</v>
      </c>
      <c r="E123" s="26" t="s">
        <v>55</v>
      </c>
      <c r="F123" s="28">
        <v>51655</v>
      </c>
      <c r="G123" s="29">
        <v>0.06</v>
      </c>
      <c r="H123" s="28">
        <v>2502.12</v>
      </c>
      <c r="I123" s="46">
        <f t="shared" si="1"/>
        <v>7.0000000000000007E-2</v>
      </c>
      <c r="J123" s="23">
        <v>3615.8500000000004</v>
      </c>
    </row>
    <row r="124" spans="1:10" ht="24" thickBot="1">
      <c r="A124" s="25" t="s">
        <v>261</v>
      </c>
      <c r="B124" s="26" t="s">
        <v>246</v>
      </c>
      <c r="C124" s="27">
        <v>33002</v>
      </c>
      <c r="D124" s="28">
        <v>24</v>
      </c>
      <c r="E124" s="26" t="s">
        <v>52</v>
      </c>
      <c r="F124" s="28">
        <v>51566</v>
      </c>
      <c r="G124" s="29">
        <v>0.11</v>
      </c>
      <c r="H124" s="28">
        <v>8521.59</v>
      </c>
      <c r="I124" s="46">
        <f t="shared" si="1"/>
        <v>7.0000000000000007E-2</v>
      </c>
      <c r="J124" s="23">
        <v>3609.6200000000003</v>
      </c>
    </row>
    <row r="125" spans="1:10" ht="24" thickBot="1">
      <c r="A125" s="25" t="s">
        <v>262</v>
      </c>
      <c r="B125" s="26" t="s">
        <v>246</v>
      </c>
      <c r="C125" s="28" t="s">
        <v>263</v>
      </c>
      <c r="D125" s="28">
        <v>19</v>
      </c>
      <c r="E125" s="26" t="s">
        <v>52</v>
      </c>
      <c r="F125" s="28">
        <v>51437</v>
      </c>
      <c r="G125" s="29">
        <v>0.1</v>
      </c>
      <c r="H125" s="28">
        <v>7395.3</v>
      </c>
      <c r="I125" s="46">
        <f t="shared" si="1"/>
        <v>7.0000000000000007E-2</v>
      </c>
      <c r="J125" s="23">
        <v>3600.59</v>
      </c>
    </row>
    <row r="126" spans="1:10" ht="24" thickBot="1">
      <c r="A126" s="25" t="s">
        <v>264</v>
      </c>
      <c r="B126" s="26" t="s">
        <v>246</v>
      </c>
      <c r="C126" s="27">
        <v>34366</v>
      </c>
      <c r="D126" s="28">
        <v>21</v>
      </c>
      <c r="E126" s="26" t="s">
        <v>52</v>
      </c>
      <c r="F126" s="28">
        <v>51162</v>
      </c>
      <c r="G126" s="29">
        <v>0.05</v>
      </c>
      <c r="H126" s="28">
        <v>1717.4</v>
      </c>
      <c r="I126" s="46">
        <f t="shared" si="1"/>
        <v>7.0000000000000007E-2</v>
      </c>
      <c r="J126" s="23">
        <v>3581.34</v>
      </c>
    </row>
    <row r="127" spans="1:10" ht="24" thickBot="1">
      <c r="A127" s="25" t="s">
        <v>265</v>
      </c>
      <c r="B127" s="26" t="s">
        <v>246</v>
      </c>
      <c r="C127" s="27">
        <v>33980</v>
      </c>
      <c r="D127" s="28">
        <v>21</v>
      </c>
      <c r="E127" s="26" t="s">
        <v>52</v>
      </c>
      <c r="F127" s="28">
        <v>50622</v>
      </c>
      <c r="G127" s="29">
        <v>0.06</v>
      </c>
      <c r="H127" s="28">
        <v>2502.66</v>
      </c>
      <c r="I127" s="46">
        <f t="shared" si="1"/>
        <v>7.0000000000000007E-2</v>
      </c>
      <c r="J127" s="23">
        <v>3543.5400000000004</v>
      </c>
    </row>
    <row r="128" spans="1:10" ht="24" thickBot="1">
      <c r="A128" s="25" t="s">
        <v>266</v>
      </c>
      <c r="B128" s="26" t="s">
        <v>246</v>
      </c>
      <c r="C128" s="28" t="s">
        <v>267</v>
      </c>
      <c r="D128" s="28">
        <v>16</v>
      </c>
      <c r="E128" s="26" t="s">
        <v>52</v>
      </c>
      <c r="F128" s="28">
        <v>50536</v>
      </c>
      <c r="G128" s="29">
        <v>7.0000000000000007E-2</v>
      </c>
      <c r="H128" s="28">
        <v>3689.98</v>
      </c>
      <c r="I128" s="46">
        <f t="shared" si="1"/>
        <v>7.0000000000000007E-2</v>
      </c>
      <c r="J128" s="23">
        <v>3537.5200000000004</v>
      </c>
    </row>
    <row r="129" spans="1:10" ht="24" thickBot="1">
      <c r="A129" s="25" t="s">
        <v>268</v>
      </c>
      <c r="B129" s="26" t="s">
        <v>246</v>
      </c>
      <c r="C129" s="28" t="s">
        <v>269</v>
      </c>
      <c r="D129" s="28">
        <v>10</v>
      </c>
      <c r="E129" s="26" t="s">
        <v>63</v>
      </c>
      <c r="F129" s="28">
        <v>50301</v>
      </c>
      <c r="G129" s="29">
        <v>0.08</v>
      </c>
      <c r="H129" s="28">
        <v>4795.5200000000004</v>
      </c>
      <c r="I129" s="46">
        <f t="shared" si="1"/>
        <v>7.0000000000000007E-2</v>
      </c>
      <c r="J129" s="23">
        <v>3521.07</v>
      </c>
    </row>
    <row r="130" spans="1:10" ht="24" thickBot="1">
      <c r="A130" s="25" t="s">
        <v>270</v>
      </c>
      <c r="B130" s="26" t="s">
        <v>246</v>
      </c>
      <c r="C130" s="28" t="s">
        <v>271</v>
      </c>
      <c r="D130" s="28">
        <v>20</v>
      </c>
      <c r="E130" s="26" t="s">
        <v>52</v>
      </c>
      <c r="F130" s="28">
        <v>50256</v>
      </c>
      <c r="G130" s="29">
        <v>0.1</v>
      </c>
      <c r="H130" s="28">
        <v>6619.7</v>
      </c>
      <c r="I130" s="46">
        <f t="shared" si="1"/>
        <v>7.0000000000000007E-2</v>
      </c>
      <c r="J130" s="23">
        <v>3517.9200000000005</v>
      </c>
    </row>
    <row r="131" spans="1:10" ht="24" thickBot="1">
      <c r="A131" s="25" t="s">
        <v>272</v>
      </c>
      <c r="B131" s="26" t="s">
        <v>246</v>
      </c>
      <c r="C131" s="27">
        <v>32330</v>
      </c>
      <c r="D131" s="28">
        <v>26</v>
      </c>
      <c r="E131" s="26" t="s">
        <v>52</v>
      </c>
      <c r="F131" s="28">
        <v>50213</v>
      </c>
      <c r="G131" s="29">
        <v>0.05</v>
      </c>
      <c r="H131" s="28">
        <v>1267.5999999999999</v>
      </c>
      <c r="I131" s="46">
        <f t="shared" ref="I131:I194" si="2">VLOOKUP(F131,$L$2:$M$12,2,TRUE)</f>
        <v>7.0000000000000007E-2</v>
      </c>
      <c r="J131" s="23">
        <v>3514.9100000000003</v>
      </c>
    </row>
    <row r="132" spans="1:10" ht="24" thickBot="1">
      <c r="A132" s="25" t="s">
        <v>273</v>
      </c>
      <c r="B132" s="26" t="s">
        <v>246</v>
      </c>
      <c r="C132" s="28" t="s">
        <v>274</v>
      </c>
      <c r="D132" s="28">
        <v>26</v>
      </c>
      <c r="E132" s="26" t="s">
        <v>52</v>
      </c>
      <c r="F132" s="28">
        <v>50154</v>
      </c>
      <c r="G132" s="29">
        <v>0.06</v>
      </c>
      <c r="H132" s="28">
        <v>2374.14</v>
      </c>
      <c r="I132" s="46">
        <f t="shared" si="2"/>
        <v>7.0000000000000007E-2</v>
      </c>
      <c r="J132" s="23">
        <v>3510.78</v>
      </c>
    </row>
    <row r="133" spans="1:10" ht="24" thickBot="1">
      <c r="A133" s="25" t="s">
        <v>275</v>
      </c>
      <c r="B133" s="26" t="s">
        <v>276</v>
      </c>
      <c r="C133" s="27">
        <v>36438</v>
      </c>
      <c r="D133" s="28">
        <v>15</v>
      </c>
      <c r="E133" s="26" t="s">
        <v>63</v>
      </c>
      <c r="F133" s="28">
        <v>50094</v>
      </c>
      <c r="G133" s="29">
        <v>0.06</v>
      </c>
      <c r="H133" s="28">
        <v>2455.44</v>
      </c>
      <c r="I133" s="46">
        <f t="shared" si="2"/>
        <v>7.0000000000000007E-2</v>
      </c>
      <c r="J133" s="23">
        <v>3506.5800000000004</v>
      </c>
    </row>
    <row r="134" spans="1:10" ht="24" thickBot="1">
      <c r="A134" s="25" t="s">
        <v>277</v>
      </c>
      <c r="B134" s="26" t="s">
        <v>276</v>
      </c>
      <c r="C134" s="27">
        <v>32848</v>
      </c>
      <c r="D134" s="28">
        <v>25</v>
      </c>
      <c r="E134" s="26" t="s">
        <v>52</v>
      </c>
      <c r="F134" s="28">
        <v>49882</v>
      </c>
      <c r="G134" s="29">
        <v>0.11</v>
      </c>
      <c r="H134" s="28">
        <v>8484.74</v>
      </c>
      <c r="I134" s="46">
        <f t="shared" si="2"/>
        <v>7.0000000000000007E-2</v>
      </c>
      <c r="J134" s="23">
        <v>3491.7400000000002</v>
      </c>
    </row>
    <row r="135" spans="1:10" ht="24" thickBot="1">
      <c r="A135" s="25" t="s">
        <v>278</v>
      </c>
      <c r="B135" s="26" t="s">
        <v>276</v>
      </c>
      <c r="C135" s="27">
        <v>39367</v>
      </c>
      <c r="D135" s="28">
        <v>7</v>
      </c>
      <c r="E135" s="26" t="s">
        <v>63</v>
      </c>
      <c r="F135" s="28">
        <v>49388</v>
      </c>
      <c r="G135" s="29">
        <v>0.08</v>
      </c>
      <c r="H135" s="28">
        <v>4500.5600000000004</v>
      </c>
      <c r="I135" s="46">
        <f t="shared" si="2"/>
        <v>7.0000000000000007E-2</v>
      </c>
      <c r="J135" s="23">
        <v>3457.1600000000003</v>
      </c>
    </row>
    <row r="136" spans="1:10" ht="24" thickBot="1">
      <c r="A136" s="25" t="s">
        <v>279</v>
      </c>
      <c r="B136" s="26" t="s">
        <v>276</v>
      </c>
      <c r="C136" s="28" t="s">
        <v>280</v>
      </c>
      <c r="D136" s="28">
        <v>18</v>
      </c>
      <c r="E136" s="26" t="s">
        <v>52</v>
      </c>
      <c r="F136" s="28">
        <v>49016</v>
      </c>
      <c r="G136" s="29">
        <v>0.11</v>
      </c>
      <c r="H136" s="28">
        <v>8753.36</v>
      </c>
      <c r="I136" s="46">
        <f t="shared" si="2"/>
        <v>7.0000000000000007E-2</v>
      </c>
      <c r="J136" s="23">
        <v>3431.1200000000003</v>
      </c>
    </row>
    <row r="137" spans="1:10" ht="24" thickBot="1">
      <c r="A137" s="25" t="s">
        <v>281</v>
      </c>
      <c r="B137" s="26" t="s">
        <v>276</v>
      </c>
      <c r="C137" s="28" t="s">
        <v>282</v>
      </c>
      <c r="D137" s="28">
        <v>17</v>
      </c>
      <c r="E137" s="26" t="s">
        <v>52</v>
      </c>
      <c r="F137" s="28">
        <v>48958</v>
      </c>
      <c r="G137" s="29">
        <v>0.06</v>
      </c>
      <c r="H137" s="28">
        <v>2184.06</v>
      </c>
      <c r="I137" s="46">
        <f t="shared" si="2"/>
        <v>7.0000000000000007E-2</v>
      </c>
      <c r="J137" s="23">
        <v>3427.0600000000004</v>
      </c>
    </row>
    <row r="138" spans="1:10" ht="24" thickBot="1">
      <c r="A138" s="25" t="s">
        <v>283</v>
      </c>
      <c r="B138" s="26" t="s">
        <v>276</v>
      </c>
      <c r="C138" s="28" t="s">
        <v>284</v>
      </c>
      <c r="D138" s="28">
        <v>25</v>
      </c>
      <c r="E138" s="26" t="s">
        <v>52</v>
      </c>
      <c r="F138" s="28">
        <v>48907</v>
      </c>
      <c r="G138" s="29">
        <v>0.06</v>
      </c>
      <c r="H138" s="28">
        <v>2667.72</v>
      </c>
      <c r="I138" s="46">
        <f t="shared" si="2"/>
        <v>7.0000000000000007E-2</v>
      </c>
      <c r="J138" s="23">
        <v>3423.4900000000002</v>
      </c>
    </row>
    <row r="139" spans="1:10" ht="24" thickBot="1">
      <c r="A139" s="25" t="s">
        <v>285</v>
      </c>
      <c r="B139" s="26" t="s">
        <v>276</v>
      </c>
      <c r="C139" s="28" t="s">
        <v>231</v>
      </c>
      <c r="D139" s="28">
        <v>18</v>
      </c>
      <c r="E139" s="26" t="s">
        <v>58</v>
      </c>
      <c r="F139" s="28">
        <v>48884</v>
      </c>
      <c r="G139" s="29">
        <v>7.0000000000000007E-2</v>
      </c>
      <c r="H139" s="28">
        <v>3609.62</v>
      </c>
      <c r="I139" s="46">
        <f t="shared" si="2"/>
        <v>7.0000000000000007E-2</v>
      </c>
      <c r="J139" s="23">
        <v>3421.88</v>
      </c>
    </row>
    <row r="140" spans="1:10" ht="24" thickBot="1">
      <c r="A140" s="25" t="s">
        <v>286</v>
      </c>
      <c r="B140" s="26" t="s">
        <v>287</v>
      </c>
      <c r="C140" s="28" t="s">
        <v>288</v>
      </c>
      <c r="D140" s="28">
        <v>20</v>
      </c>
      <c r="E140" s="26" t="s">
        <v>63</v>
      </c>
      <c r="F140" s="28">
        <v>48862</v>
      </c>
      <c r="G140" s="29">
        <v>0.1</v>
      </c>
      <c r="H140" s="28">
        <v>7007.3</v>
      </c>
      <c r="I140" s="46">
        <f t="shared" si="2"/>
        <v>7.0000000000000007E-2</v>
      </c>
      <c r="J140" s="23">
        <v>3420.34</v>
      </c>
    </row>
    <row r="141" spans="1:10" ht="24" thickBot="1">
      <c r="A141" s="25" t="s">
        <v>289</v>
      </c>
      <c r="B141" s="26" t="s">
        <v>290</v>
      </c>
      <c r="C141" s="28" t="s">
        <v>291</v>
      </c>
      <c r="D141" s="28">
        <v>6</v>
      </c>
      <c r="E141" s="26" t="s">
        <v>58</v>
      </c>
      <c r="F141" s="28">
        <v>48748</v>
      </c>
      <c r="G141" s="29">
        <v>0.05</v>
      </c>
      <c r="H141" s="28">
        <v>1328.1</v>
      </c>
      <c r="I141" s="46">
        <f t="shared" si="2"/>
        <v>7.0000000000000007E-2</v>
      </c>
      <c r="J141" s="23">
        <v>3412.36</v>
      </c>
    </row>
    <row r="142" spans="1:10" ht="24" thickBot="1">
      <c r="A142" s="25" t="s">
        <v>292</v>
      </c>
      <c r="B142" s="26" t="s">
        <v>290</v>
      </c>
      <c r="C142" s="27">
        <v>32935</v>
      </c>
      <c r="D142" s="28">
        <v>24</v>
      </c>
      <c r="E142" s="26" t="s">
        <v>52</v>
      </c>
      <c r="F142" s="28">
        <v>48533</v>
      </c>
      <c r="G142" s="29">
        <v>0.1</v>
      </c>
      <c r="H142" s="28">
        <v>6684.8</v>
      </c>
      <c r="I142" s="46">
        <f t="shared" si="2"/>
        <v>7.0000000000000007E-2</v>
      </c>
      <c r="J142" s="23">
        <v>3397.3100000000004</v>
      </c>
    </row>
    <row r="143" spans="1:10" ht="24" thickBot="1">
      <c r="A143" s="25" t="s">
        <v>293</v>
      </c>
      <c r="B143" s="26" t="s">
        <v>290</v>
      </c>
      <c r="C143" s="27">
        <v>33819</v>
      </c>
      <c r="D143" s="28">
        <v>22</v>
      </c>
      <c r="E143" s="26" t="s">
        <v>55</v>
      </c>
      <c r="F143" s="28">
        <v>48502</v>
      </c>
      <c r="G143" s="29">
        <v>0.06</v>
      </c>
      <c r="H143" s="28">
        <v>2585.6999999999998</v>
      </c>
      <c r="I143" s="46">
        <f t="shared" si="2"/>
        <v>7.0000000000000007E-2</v>
      </c>
      <c r="J143" s="23">
        <v>3395.1400000000003</v>
      </c>
    </row>
    <row r="144" spans="1:10" ht="24" thickBot="1">
      <c r="A144" s="25" t="s">
        <v>294</v>
      </c>
      <c r="B144" s="26" t="s">
        <v>290</v>
      </c>
      <c r="C144" s="28" t="s">
        <v>295</v>
      </c>
      <c r="D144" s="28">
        <v>14</v>
      </c>
      <c r="E144" s="26" t="s">
        <v>58</v>
      </c>
      <c r="F144" s="28">
        <v>48483</v>
      </c>
      <c r="G144" s="29">
        <v>0.03</v>
      </c>
      <c r="H144" s="28">
        <v>727.59</v>
      </c>
      <c r="I144" s="46">
        <f t="shared" si="2"/>
        <v>7.0000000000000007E-2</v>
      </c>
      <c r="J144" s="23">
        <v>3393.8100000000004</v>
      </c>
    </row>
    <row r="145" spans="1:10" ht="24" thickBot="1">
      <c r="A145" s="25" t="s">
        <v>296</v>
      </c>
      <c r="B145" s="26" t="s">
        <v>290</v>
      </c>
      <c r="C145" s="27">
        <v>34128</v>
      </c>
      <c r="D145" s="28">
        <v>21</v>
      </c>
      <c r="E145" s="26" t="s">
        <v>52</v>
      </c>
      <c r="F145" s="28">
        <v>48054</v>
      </c>
      <c r="G145" s="29">
        <v>0.05</v>
      </c>
      <c r="H145" s="28">
        <v>1329.3</v>
      </c>
      <c r="I145" s="46">
        <f t="shared" si="2"/>
        <v>7.0000000000000007E-2</v>
      </c>
      <c r="J145" s="23">
        <v>3363.78</v>
      </c>
    </row>
    <row r="146" spans="1:10" ht="24" thickBot="1">
      <c r="A146" s="25" t="s">
        <v>297</v>
      </c>
      <c r="B146" s="26" t="s">
        <v>290</v>
      </c>
      <c r="C146" s="28" t="s">
        <v>298</v>
      </c>
      <c r="D146" s="28">
        <v>9</v>
      </c>
      <c r="E146" s="26" t="s">
        <v>52</v>
      </c>
      <c r="F146" s="28">
        <v>46907</v>
      </c>
      <c r="G146" s="29">
        <v>0.08</v>
      </c>
      <c r="H146" s="28">
        <v>5172</v>
      </c>
      <c r="I146" s="46">
        <f t="shared" si="2"/>
        <v>7.0000000000000007E-2</v>
      </c>
      <c r="J146" s="23">
        <v>3283.4900000000002</v>
      </c>
    </row>
    <row r="147" spans="1:10" ht="24" thickBot="1">
      <c r="A147" s="25" t="s">
        <v>299</v>
      </c>
      <c r="B147" s="26" t="s">
        <v>290</v>
      </c>
      <c r="C147" s="28" t="s">
        <v>300</v>
      </c>
      <c r="D147" s="28">
        <v>8</v>
      </c>
      <c r="E147" s="26" t="s">
        <v>63</v>
      </c>
      <c r="F147" s="28">
        <v>46863</v>
      </c>
      <c r="G147" s="29">
        <v>0.08</v>
      </c>
      <c r="H147" s="28">
        <v>4703.2</v>
      </c>
      <c r="I147" s="46">
        <f t="shared" si="2"/>
        <v>7.0000000000000007E-2</v>
      </c>
      <c r="J147" s="23">
        <v>3280.4100000000003</v>
      </c>
    </row>
    <row r="148" spans="1:10" ht="24" thickBot="1">
      <c r="A148" s="25" t="s">
        <v>301</v>
      </c>
      <c r="B148" s="26" t="s">
        <v>290</v>
      </c>
      <c r="C148" s="28" t="s">
        <v>302</v>
      </c>
      <c r="D148" s="28">
        <v>19</v>
      </c>
      <c r="E148" s="26" t="s">
        <v>52</v>
      </c>
      <c r="F148" s="28">
        <v>46520</v>
      </c>
      <c r="G148" s="29">
        <v>0.1</v>
      </c>
      <c r="H148" s="28">
        <v>6603.3</v>
      </c>
      <c r="I148" s="46">
        <f t="shared" si="2"/>
        <v>7.0000000000000007E-2</v>
      </c>
      <c r="J148" s="23">
        <v>3256.4</v>
      </c>
    </row>
    <row r="149" spans="1:10" ht="24" thickBot="1">
      <c r="A149" s="25" t="s">
        <v>303</v>
      </c>
      <c r="B149" s="26" t="s">
        <v>290</v>
      </c>
      <c r="C149" s="27">
        <v>39306</v>
      </c>
      <c r="D149" s="28">
        <v>7</v>
      </c>
      <c r="E149" s="26" t="s">
        <v>52</v>
      </c>
      <c r="F149" s="28">
        <v>46275</v>
      </c>
      <c r="G149" s="29">
        <v>0.03</v>
      </c>
      <c r="H149" s="28">
        <v>692.01</v>
      </c>
      <c r="I149" s="46">
        <f t="shared" si="2"/>
        <v>7.0000000000000007E-2</v>
      </c>
      <c r="J149" s="23">
        <v>3239.2500000000005</v>
      </c>
    </row>
    <row r="150" spans="1:10" ht="24" thickBot="1">
      <c r="A150" s="25" t="s">
        <v>304</v>
      </c>
      <c r="B150" s="26" t="s">
        <v>290</v>
      </c>
      <c r="C150" s="27">
        <v>33609</v>
      </c>
      <c r="D150" s="28">
        <v>22</v>
      </c>
      <c r="E150" s="26" t="s">
        <v>52</v>
      </c>
      <c r="F150" s="28">
        <v>46086</v>
      </c>
      <c r="G150" s="29">
        <v>0.06</v>
      </c>
      <c r="H150" s="28">
        <v>2496.2399999999998</v>
      </c>
      <c r="I150" s="46">
        <f t="shared" si="2"/>
        <v>7.0000000000000007E-2</v>
      </c>
      <c r="J150" s="23">
        <v>3226.0200000000004</v>
      </c>
    </row>
    <row r="151" spans="1:10" ht="24" thickBot="1">
      <c r="A151" s="25" t="s">
        <v>305</v>
      </c>
      <c r="B151" s="26" t="s">
        <v>290</v>
      </c>
      <c r="C151" s="28" t="s">
        <v>306</v>
      </c>
      <c r="D151" s="28">
        <v>12</v>
      </c>
      <c r="E151" s="26" t="s">
        <v>52</v>
      </c>
      <c r="F151" s="28">
        <v>45852</v>
      </c>
      <c r="G151" s="29">
        <v>0.06</v>
      </c>
      <c r="H151" s="28">
        <v>2681.28</v>
      </c>
      <c r="I151" s="46">
        <f t="shared" si="2"/>
        <v>7.0000000000000007E-2</v>
      </c>
      <c r="J151" s="23">
        <v>3209.6400000000003</v>
      </c>
    </row>
    <row r="152" spans="1:10" ht="24" thickBot="1">
      <c r="A152" s="25" t="s">
        <v>307</v>
      </c>
      <c r="B152" s="26" t="s">
        <v>290</v>
      </c>
      <c r="C152" s="28" t="s">
        <v>308</v>
      </c>
      <c r="D152" s="28">
        <v>17</v>
      </c>
      <c r="E152" s="26" t="s">
        <v>55</v>
      </c>
      <c r="F152" s="28">
        <v>44941</v>
      </c>
      <c r="G152" s="29">
        <v>0.11</v>
      </c>
      <c r="H152" s="28">
        <v>8465.49</v>
      </c>
      <c r="I152" s="46">
        <f t="shared" si="2"/>
        <v>0.06</v>
      </c>
      <c r="J152" s="23">
        <v>2696.46</v>
      </c>
    </row>
    <row r="153" spans="1:10" ht="24" thickBot="1">
      <c r="A153" s="25" t="s">
        <v>309</v>
      </c>
      <c r="B153" s="26" t="s">
        <v>290</v>
      </c>
      <c r="C153" s="27">
        <v>34581</v>
      </c>
      <c r="D153" s="28">
        <v>20</v>
      </c>
      <c r="E153" s="26" t="s">
        <v>52</v>
      </c>
      <c r="F153" s="28">
        <v>44871</v>
      </c>
      <c r="G153" s="29">
        <v>0.05</v>
      </c>
      <c r="H153" s="28">
        <v>1692.3</v>
      </c>
      <c r="I153" s="46">
        <f t="shared" si="2"/>
        <v>0.06</v>
      </c>
      <c r="J153" s="23">
        <v>2692.2599999999998</v>
      </c>
    </row>
    <row r="154" spans="1:10" ht="24" thickBot="1">
      <c r="A154" s="25" t="s">
        <v>310</v>
      </c>
      <c r="B154" s="26" t="s">
        <v>290</v>
      </c>
      <c r="C154" s="28" t="s">
        <v>311</v>
      </c>
      <c r="D154" s="28">
        <v>11</v>
      </c>
      <c r="E154" s="26" t="s">
        <v>52</v>
      </c>
      <c r="F154" s="28">
        <v>44688</v>
      </c>
      <c r="G154" s="29">
        <v>0.05</v>
      </c>
      <c r="H154" s="28">
        <v>1641.75</v>
      </c>
      <c r="I154" s="46">
        <f t="shared" si="2"/>
        <v>0.06</v>
      </c>
      <c r="J154" s="23">
        <v>2681.2799999999997</v>
      </c>
    </row>
    <row r="155" spans="1:10" ht="24" thickBot="1">
      <c r="A155" s="25" t="s">
        <v>312</v>
      </c>
      <c r="B155" s="26" t="s">
        <v>290</v>
      </c>
      <c r="C155" s="28" t="s">
        <v>313</v>
      </c>
      <c r="D155" s="28">
        <v>24</v>
      </c>
      <c r="E155" s="26" t="s">
        <v>52</v>
      </c>
      <c r="F155" s="28">
        <v>44665</v>
      </c>
      <c r="G155" s="29">
        <v>7.0000000000000007E-2</v>
      </c>
      <c r="H155" s="28">
        <v>3395.14</v>
      </c>
      <c r="I155" s="46">
        <f t="shared" si="2"/>
        <v>0.06</v>
      </c>
      <c r="J155" s="23">
        <v>2679.9</v>
      </c>
    </row>
    <row r="156" spans="1:10" ht="24" thickBot="1">
      <c r="A156" s="25" t="s">
        <v>314</v>
      </c>
      <c r="B156" s="26" t="s">
        <v>315</v>
      </c>
      <c r="C156" s="27">
        <v>32660</v>
      </c>
      <c r="D156" s="28">
        <v>26</v>
      </c>
      <c r="E156" s="26" t="s">
        <v>52</v>
      </c>
      <c r="F156" s="28">
        <v>44477</v>
      </c>
      <c r="G156" s="29">
        <v>0.06</v>
      </c>
      <c r="H156" s="28">
        <v>2668.62</v>
      </c>
      <c r="I156" s="46">
        <f t="shared" si="2"/>
        <v>0.06</v>
      </c>
      <c r="J156" s="23">
        <v>2668.62</v>
      </c>
    </row>
    <row r="157" spans="1:10" ht="24" thickBot="1">
      <c r="A157" s="25" t="s">
        <v>316</v>
      </c>
      <c r="B157" s="26" t="s">
        <v>315</v>
      </c>
      <c r="C157" s="27">
        <v>32480</v>
      </c>
      <c r="D157" s="28">
        <v>26</v>
      </c>
      <c r="E157" s="26" t="s">
        <v>55</v>
      </c>
      <c r="F157" s="28">
        <v>44462</v>
      </c>
      <c r="G157" s="29">
        <v>7.0000000000000007E-2</v>
      </c>
      <c r="H157" s="28">
        <v>3774.05</v>
      </c>
      <c r="I157" s="46">
        <f t="shared" si="2"/>
        <v>0.06</v>
      </c>
      <c r="J157" s="23">
        <v>2667.72</v>
      </c>
    </row>
    <row r="158" spans="1:10" ht="24" thickBot="1">
      <c r="A158" s="25" t="s">
        <v>317</v>
      </c>
      <c r="B158" s="26" t="s">
        <v>315</v>
      </c>
      <c r="C158" s="28" t="s">
        <v>318</v>
      </c>
      <c r="D158" s="28">
        <v>26</v>
      </c>
      <c r="E158" s="26" t="s">
        <v>52</v>
      </c>
      <c r="F158" s="28">
        <v>43999</v>
      </c>
      <c r="G158" s="29">
        <v>0.11</v>
      </c>
      <c r="H158" s="28">
        <v>8718.49</v>
      </c>
      <c r="I158" s="46">
        <f t="shared" si="2"/>
        <v>0.06</v>
      </c>
      <c r="J158" s="23">
        <v>2639.94</v>
      </c>
    </row>
    <row r="159" spans="1:10" ht="24" thickBot="1">
      <c r="A159" s="25" t="s">
        <v>319</v>
      </c>
      <c r="B159" s="26" t="s">
        <v>315</v>
      </c>
      <c r="C159" s="28" t="s">
        <v>320</v>
      </c>
      <c r="D159" s="28">
        <v>26</v>
      </c>
      <c r="E159" s="26" t="s">
        <v>55</v>
      </c>
      <c r="F159" s="28">
        <v>43302</v>
      </c>
      <c r="G159" s="29">
        <v>0.06</v>
      </c>
      <c r="H159" s="28">
        <v>2114.7600000000002</v>
      </c>
      <c r="I159" s="46">
        <f t="shared" si="2"/>
        <v>0.06</v>
      </c>
      <c r="J159" s="23">
        <v>2598.12</v>
      </c>
    </row>
    <row r="160" spans="1:10" ht="24" thickBot="1">
      <c r="A160" s="25" t="s">
        <v>321</v>
      </c>
      <c r="B160" s="26" t="s">
        <v>315</v>
      </c>
      <c r="C160" s="28" t="s">
        <v>322</v>
      </c>
      <c r="D160" s="28">
        <v>25</v>
      </c>
      <c r="E160" s="26" t="s">
        <v>52</v>
      </c>
      <c r="F160" s="28">
        <v>43142</v>
      </c>
      <c r="G160" s="29">
        <v>0.03</v>
      </c>
      <c r="H160" s="28">
        <v>723.24</v>
      </c>
      <c r="I160" s="46">
        <f t="shared" si="2"/>
        <v>0.06</v>
      </c>
      <c r="J160" s="23">
        <v>2588.52</v>
      </c>
    </row>
    <row r="161" spans="1:10" ht="24" thickBot="1">
      <c r="A161" s="25" t="s">
        <v>323</v>
      </c>
      <c r="B161" s="26" t="s">
        <v>324</v>
      </c>
      <c r="C161" s="28" t="s">
        <v>325</v>
      </c>
      <c r="D161" s="28">
        <v>18</v>
      </c>
      <c r="E161" s="26" t="s">
        <v>63</v>
      </c>
      <c r="F161" s="28">
        <v>43095</v>
      </c>
      <c r="G161" s="29">
        <v>7.0000000000000007E-2</v>
      </c>
      <c r="H161" s="28">
        <v>3808.7</v>
      </c>
      <c r="I161" s="46">
        <f t="shared" si="2"/>
        <v>0.06</v>
      </c>
      <c r="J161" s="23">
        <v>2585.6999999999998</v>
      </c>
    </row>
    <row r="162" spans="1:10" ht="24" thickBot="1">
      <c r="A162" s="25" t="s">
        <v>326</v>
      </c>
      <c r="B162" s="26" t="s">
        <v>324</v>
      </c>
      <c r="C162" s="28" t="s">
        <v>327</v>
      </c>
      <c r="D162" s="28">
        <v>18</v>
      </c>
      <c r="E162" s="26" t="s">
        <v>55</v>
      </c>
      <c r="F162" s="28">
        <v>42909</v>
      </c>
      <c r="G162" s="29">
        <v>7.0000000000000007E-2</v>
      </c>
      <c r="H162" s="28">
        <v>3769.64</v>
      </c>
      <c r="I162" s="46">
        <f t="shared" si="2"/>
        <v>0.06</v>
      </c>
      <c r="J162" s="23">
        <v>2574.54</v>
      </c>
    </row>
    <row r="163" spans="1:10" ht="24" thickBot="1">
      <c r="A163" s="25" t="s">
        <v>328</v>
      </c>
      <c r="B163" s="26" t="s">
        <v>324</v>
      </c>
      <c r="C163" s="28" t="s">
        <v>329</v>
      </c>
      <c r="D163" s="28">
        <v>26</v>
      </c>
      <c r="E163" s="26" t="s">
        <v>63</v>
      </c>
      <c r="F163" s="28">
        <v>42829</v>
      </c>
      <c r="G163" s="29">
        <v>0.06</v>
      </c>
      <c r="H163" s="28">
        <v>2164.86</v>
      </c>
      <c r="I163" s="46">
        <f t="shared" si="2"/>
        <v>0.06</v>
      </c>
      <c r="J163" s="23">
        <v>2569.7399999999998</v>
      </c>
    </row>
    <row r="164" spans="1:10" ht="24" thickBot="1">
      <c r="A164" s="25" t="s">
        <v>330</v>
      </c>
      <c r="B164" s="26" t="s">
        <v>324</v>
      </c>
      <c r="C164" s="28" t="s">
        <v>331</v>
      </c>
      <c r="D164" s="28">
        <v>14</v>
      </c>
      <c r="E164" s="26" t="s">
        <v>52</v>
      </c>
      <c r="F164" s="28">
        <v>42619</v>
      </c>
      <c r="G164" s="29">
        <v>0.05</v>
      </c>
      <c r="H164" s="28">
        <v>1493.4</v>
      </c>
      <c r="I164" s="46">
        <f t="shared" si="2"/>
        <v>0.06</v>
      </c>
      <c r="J164" s="23">
        <v>2557.14</v>
      </c>
    </row>
    <row r="165" spans="1:10" ht="24" thickBot="1">
      <c r="A165" s="25" t="s">
        <v>332</v>
      </c>
      <c r="B165" s="26" t="s">
        <v>324</v>
      </c>
      <c r="C165" s="28" t="s">
        <v>333</v>
      </c>
      <c r="D165" s="28">
        <v>18</v>
      </c>
      <c r="E165" s="26" t="s">
        <v>58</v>
      </c>
      <c r="F165" s="28">
        <v>42401</v>
      </c>
      <c r="G165" s="29">
        <v>7.0000000000000007E-2</v>
      </c>
      <c r="H165" s="28">
        <v>3239.25</v>
      </c>
      <c r="I165" s="46">
        <f t="shared" si="2"/>
        <v>0.06</v>
      </c>
      <c r="J165" s="23">
        <v>2544.06</v>
      </c>
    </row>
    <row r="166" spans="1:10" ht="24" thickBot="1">
      <c r="A166" s="25" t="s">
        <v>334</v>
      </c>
      <c r="B166" s="26" t="s">
        <v>324</v>
      </c>
      <c r="C166" s="28" t="s">
        <v>335</v>
      </c>
      <c r="D166" s="28">
        <v>19</v>
      </c>
      <c r="E166" s="26" t="s">
        <v>52</v>
      </c>
      <c r="F166" s="28">
        <v>41711</v>
      </c>
      <c r="G166" s="29">
        <v>0.05</v>
      </c>
      <c r="H166" s="28">
        <v>1540.95</v>
      </c>
      <c r="I166" s="46">
        <f t="shared" si="2"/>
        <v>0.06</v>
      </c>
      <c r="J166" s="23">
        <v>2502.66</v>
      </c>
    </row>
    <row r="167" spans="1:10" ht="24" thickBot="1">
      <c r="A167" s="25" t="s">
        <v>336</v>
      </c>
      <c r="B167" s="26" t="s">
        <v>324</v>
      </c>
      <c r="C167" s="28" t="s">
        <v>337</v>
      </c>
      <c r="D167" s="28">
        <v>14</v>
      </c>
      <c r="E167" s="26" t="s">
        <v>63</v>
      </c>
      <c r="F167" s="28">
        <v>41702</v>
      </c>
      <c r="G167" s="29">
        <v>0.08</v>
      </c>
      <c r="H167" s="28">
        <v>4677.4399999999996</v>
      </c>
      <c r="I167" s="46">
        <f t="shared" si="2"/>
        <v>0.06</v>
      </c>
      <c r="J167" s="23">
        <v>2502.12</v>
      </c>
    </row>
    <row r="168" spans="1:10" ht="24" thickBot="1">
      <c r="A168" s="25" t="s">
        <v>338</v>
      </c>
      <c r="B168" s="26" t="s">
        <v>324</v>
      </c>
      <c r="C168" s="27">
        <v>32660</v>
      </c>
      <c r="D168" s="28">
        <v>26</v>
      </c>
      <c r="E168" s="26" t="s">
        <v>52</v>
      </c>
      <c r="F168" s="28">
        <v>41644</v>
      </c>
      <c r="G168" s="29">
        <v>7.0000000000000007E-2</v>
      </c>
      <c r="H168" s="28">
        <v>3283.49</v>
      </c>
      <c r="I168" s="46">
        <f t="shared" si="2"/>
        <v>0.06</v>
      </c>
      <c r="J168" s="23">
        <v>2498.64</v>
      </c>
    </row>
    <row r="169" spans="1:10" ht="24" thickBot="1">
      <c r="A169" s="25" t="s">
        <v>339</v>
      </c>
      <c r="B169" s="26" t="s">
        <v>324</v>
      </c>
      <c r="C169" s="28" t="s">
        <v>340</v>
      </c>
      <c r="D169" s="28">
        <v>21</v>
      </c>
      <c r="E169" s="26" t="s">
        <v>52</v>
      </c>
      <c r="F169" s="28">
        <v>41639</v>
      </c>
      <c r="G169" s="29">
        <v>0.11</v>
      </c>
      <c r="H169" s="28">
        <v>8300.6</v>
      </c>
      <c r="I169" s="46">
        <f t="shared" si="2"/>
        <v>0.06</v>
      </c>
      <c r="J169" s="23">
        <v>2498.3399999999997</v>
      </c>
    </row>
    <row r="170" spans="1:10" ht="24" thickBot="1">
      <c r="A170" s="25" t="s">
        <v>341</v>
      </c>
      <c r="B170" s="26" t="s">
        <v>324</v>
      </c>
      <c r="C170" s="28" t="s">
        <v>342</v>
      </c>
      <c r="D170" s="28">
        <v>26</v>
      </c>
      <c r="E170" s="26" t="s">
        <v>63</v>
      </c>
      <c r="F170" s="28">
        <v>41604</v>
      </c>
      <c r="G170" s="29">
        <v>0.05</v>
      </c>
      <c r="H170" s="28">
        <v>1674.9</v>
      </c>
      <c r="I170" s="46">
        <f t="shared" si="2"/>
        <v>0.06</v>
      </c>
      <c r="J170" s="23">
        <v>2496.2399999999998</v>
      </c>
    </row>
    <row r="171" spans="1:10" ht="24" thickBot="1">
      <c r="A171" s="25" t="s">
        <v>343</v>
      </c>
      <c r="B171" s="26" t="s">
        <v>324</v>
      </c>
      <c r="C171" s="28" t="s">
        <v>344</v>
      </c>
      <c r="D171" s="28">
        <v>20</v>
      </c>
      <c r="E171" s="26" t="s">
        <v>63</v>
      </c>
      <c r="F171" s="28">
        <v>41592</v>
      </c>
      <c r="G171" s="29">
        <v>0.08</v>
      </c>
      <c r="H171" s="28">
        <v>4565.92</v>
      </c>
      <c r="I171" s="46">
        <f t="shared" si="2"/>
        <v>0.06</v>
      </c>
      <c r="J171" s="23">
        <v>2495.52</v>
      </c>
    </row>
    <row r="172" spans="1:10" ht="24" thickBot="1">
      <c r="A172" s="25" t="s">
        <v>345</v>
      </c>
      <c r="B172" s="26" t="s">
        <v>324</v>
      </c>
      <c r="C172" s="27">
        <v>35131</v>
      </c>
      <c r="D172" s="28">
        <v>18</v>
      </c>
      <c r="E172" s="26" t="s">
        <v>52</v>
      </c>
      <c r="F172" s="28">
        <v>41347</v>
      </c>
      <c r="G172" s="29">
        <v>0.11</v>
      </c>
      <c r="H172" s="28">
        <v>8507.2900000000009</v>
      </c>
      <c r="I172" s="46">
        <f t="shared" si="2"/>
        <v>0.06</v>
      </c>
      <c r="J172" s="23">
        <v>2480.8199999999997</v>
      </c>
    </row>
    <row r="173" spans="1:10" ht="24" thickBot="1">
      <c r="A173" s="25" t="s">
        <v>346</v>
      </c>
      <c r="B173" s="26" t="s">
        <v>324</v>
      </c>
      <c r="C173" s="27">
        <v>35015</v>
      </c>
      <c r="D173" s="28">
        <v>19</v>
      </c>
      <c r="E173" s="26" t="s">
        <v>52</v>
      </c>
      <c r="F173" s="28">
        <v>41263</v>
      </c>
      <c r="G173" s="29">
        <v>0.08</v>
      </c>
      <c r="H173" s="28">
        <v>4449.92</v>
      </c>
      <c r="I173" s="46">
        <f t="shared" si="2"/>
        <v>0.06</v>
      </c>
      <c r="J173" s="23">
        <v>2475.7799999999997</v>
      </c>
    </row>
    <row r="174" spans="1:10" ht="24" thickBot="1">
      <c r="A174" s="25" t="s">
        <v>347</v>
      </c>
      <c r="B174" s="26" t="s">
        <v>324</v>
      </c>
      <c r="C174" s="28" t="s">
        <v>348</v>
      </c>
      <c r="D174" s="28">
        <v>7</v>
      </c>
      <c r="E174" s="26" t="s">
        <v>55</v>
      </c>
      <c r="F174" s="28">
        <v>40924</v>
      </c>
      <c r="G174" s="29">
        <v>0.1</v>
      </c>
      <c r="H174" s="28">
        <v>7437.1</v>
      </c>
      <c r="I174" s="46">
        <f t="shared" si="2"/>
        <v>0.06</v>
      </c>
      <c r="J174" s="23">
        <v>2455.44</v>
      </c>
    </row>
    <row r="175" spans="1:10" ht="24" thickBot="1">
      <c r="A175" s="25" t="s">
        <v>349</v>
      </c>
      <c r="B175" s="26" t="s">
        <v>324</v>
      </c>
      <c r="C175" s="28" t="s">
        <v>350</v>
      </c>
      <c r="D175" s="28">
        <v>21</v>
      </c>
      <c r="E175" s="26" t="s">
        <v>52</v>
      </c>
      <c r="F175" s="28">
        <v>40488</v>
      </c>
      <c r="G175" s="29">
        <v>0.1</v>
      </c>
      <c r="H175" s="28">
        <v>6665.8</v>
      </c>
      <c r="I175" s="46">
        <f t="shared" si="2"/>
        <v>0.06</v>
      </c>
      <c r="J175" s="23">
        <v>2429.2799999999997</v>
      </c>
    </row>
    <row r="176" spans="1:10" ht="24" thickBot="1">
      <c r="A176" s="25" t="s">
        <v>351</v>
      </c>
      <c r="B176" s="26" t="s">
        <v>324</v>
      </c>
      <c r="C176" s="28" t="s">
        <v>352</v>
      </c>
      <c r="D176" s="28">
        <v>8</v>
      </c>
      <c r="E176" s="26" t="s">
        <v>52</v>
      </c>
      <c r="F176" s="28">
        <v>40132</v>
      </c>
      <c r="G176" s="29">
        <v>0.1</v>
      </c>
      <c r="H176" s="28">
        <v>6714.5</v>
      </c>
      <c r="I176" s="46">
        <f t="shared" si="2"/>
        <v>0.06</v>
      </c>
      <c r="J176" s="23">
        <v>2407.92</v>
      </c>
    </row>
    <row r="177" spans="1:10" ht="24" thickBot="1">
      <c r="A177" s="25" t="s">
        <v>353</v>
      </c>
      <c r="B177" s="26" t="s">
        <v>324</v>
      </c>
      <c r="C177" s="28" t="s">
        <v>354</v>
      </c>
      <c r="D177" s="28">
        <v>21</v>
      </c>
      <c r="E177" s="26" t="s">
        <v>52</v>
      </c>
      <c r="F177" s="28">
        <v>39786</v>
      </c>
      <c r="G177" s="29">
        <v>0.11</v>
      </c>
      <c r="H177" s="28">
        <v>8539.08</v>
      </c>
      <c r="I177" s="46">
        <f t="shared" si="2"/>
        <v>0.06</v>
      </c>
      <c r="J177" s="23">
        <v>2387.16</v>
      </c>
    </row>
    <row r="178" spans="1:10" ht="24" thickBot="1">
      <c r="A178" s="25" t="s">
        <v>355</v>
      </c>
      <c r="B178" s="26" t="s">
        <v>324</v>
      </c>
      <c r="C178" s="27">
        <v>32542</v>
      </c>
      <c r="D178" s="28">
        <v>25</v>
      </c>
      <c r="E178" s="26" t="s">
        <v>63</v>
      </c>
      <c r="F178" s="28">
        <v>39569</v>
      </c>
      <c r="G178" s="29">
        <v>0.08</v>
      </c>
      <c r="H178" s="28">
        <v>5039.92</v>
      </c>
      <c r="I178" s="46">
        <f t="shared" si="2"/>
        <v>0.06</v>
      </c>
      <c r="J178" s="23">
        <v>2374.14</v>
      </c>
    </row>
    <row r="179" spans="1:10" ht="24" thickBot="1">
      <c r="A179" s="25" t="s">
        <v>356</v>
      </c>
      <c r="B179" s="26" t="s">
        <v>324</v>
      </c>
      <c r="C179" s="28" t="s">
        <v>357</v>
      </c>
      <c r="D179" s="28">
        <v>19</v>
      </c>
      <c r="E179" s="26" t="s">
        <v>58</v>
      </c>
      <c r="F179" s="28">
        <v>39213</v>
      </c>
      <c r="G179" s="29">
        <v>0.11</v>
      </c>
      <c r="H179" s="28">
        <v>8618.06</v>
      </c>
      <c r="I179" s="46">
        <f t="shared" si="2"/>
        <v>0.06</v>
      </c>
      <c r="J179" s="23">
        <v>2352.7799999999997</v>
      </c>
    </row>
    <row r="180" spans="1:10" ht="24" thickBot="1">
      <c r="A180" s="25" t="s">
        <v>358</v>
      </c>
      <c r="B180" s="26" t="s">
        <v>324</v>
      </c>
      <c r="C180" s="27">
        <v>33421</v>
      </c>
      <c r="D180" s="28">
        <v>23</v>
      </c>
      <c r="E180" s="26" t="s">
        <v>52</v>
      </c>
      <c r="F180" s="28">
        <v>38999</v>
      </c>
      <c r="G180" s="29">
        <v>0.08</v>
      </c>
      <c r="H180" s="28">
        <v>5198.24</v>
      </c>
      <c r="I180" s="46">
        <f t="shared" si="2"/>
        <v>0.06</v>
      </c>
      <c r="J180" s="23">
        <v>2339.94</v>
      </c>
    </row>
    <row r="181" spans="1:10" ht="24" thickBot="1">
      <c r="A181" s="25" t="s">
        <v>359</v>
      </c>
      <c r="B181" s="26" t="s">
        <v>324</v>
      </c>
      <c r="C181" s="27">
        <v>35521</v>
      </c>
      <c r="D181" s="28">
        <v>18</v>
      </c>
      <c r="E181" s="26" t="s">
        <v>58</v>
      </c>
      <c r="F181" s="28">
        <v>38849</v>
      </c>
      <c r="G181" s="29">
        <v>0.06</v>
      </c>
      <c r="H181" s="28">
        <v>2639.94</v>
      </c>
      <c r="I181" s="46">
        <f t="shared" si="2"/>
        <v>0.06</v>
      </c>
      <c r="J181" s="23">
        <v>2330.94</v>
      </c>
    </row>
    <row r="182" spans="1:10" ht="24" thickBot="1">
      <c r="A182" s="25" t="s">
        <v>360</v>
      </c>
      <c r="B182" s="26" t="s">
        <v>324</v>
      </c>
      <c r="C182" s="27">
        <v>37507</v>
      </c>
      <c r="D182" s="28">
        <v>12</v>
      </c>
      <c r="E182" s="26" t="s">
        <v>52</v>
      </c>
      <c r="F182" s="28">
        <v>38342</v>
      </c>
      <c r="G182" s="29">
        <v>0.08</v>
      </c>
      <c r="H182" s="28">
        <v>5003.04</v>
      </c>
      <c r="I182" s="46">
        <f t="shared" si="2"/>
        <v>0.06</v>
      </c>
      <c r="J182" s="23">
        <v>2300.52</v>
      </c>
    </row>
    <row r="183" spans="1:10" ht="24" thickBot="1">
      <c r="A183" s="25" t="s">
        <v>361</v>
      </c>
      <c r="B183" s="26" t="s">
        <v>324</v>
      </c>
      <c r="C183" s="27">
        <v>32388</v>
      </c>
      <c r="D183" s="28">
        <v>26</v>
      </c>
      <c r="E183" s="26" t="s">
        <v>52</v>
      </c>
      <c r="F183" s="28">
        <v>38248</v>
      </c>
      <c r="G183" s="29">
        <v>7.0000000000000007E-2</v>
      </c>
      <c r="H183" s="28">
        <v>3581.34</v>
      </c>
      <c r="I183" s="46">
        <f t="shared" si="2"/>
        <v>0.06</v>
      </c>
      <c r="J183" s="23">
        <v>2294.88</v>
      </c>
    </row>
    <row r="184" spans="1:10" ht="24" thickBot="1">
      <c r="A184" s="25" t="s">
        <v>362</v>
      </c>
      <c r="B184" s="26" t="s">
        <v>324</v>
      </c>
      <c r="C184" s="27">
        <v>32603</v>
      </c>
      <c r="D184" s="28">
        <v>25</v>
      </c>
      <c r="E184" s="26" t="s">
        <v>63</v>
      </c>
      <c r="F184" s="28">
        <v>38146</v>
      </c>
      <c r="G184" s="29">
        <v>0.1</v>
      </c>
      <c r="H184" s="28">
        <v>6658.1</v>
      </c>
      <c r="I184" s="46">
        <f t="shared" si="2"/>
        <v>0.06</v>
      </c>
      <c r="J184" s="23">
        <v>2288.7599999999998</v>
      </c>
    </row>
    <row r="185" spans="1:10" ht="24" thickBot="1">
      <c r="A185" s="25" t="s">
        <v>363</v>
      </c>
      <c r="B185" s="26" t="s">
        <v>324</v>
      </c>
      <c r="C185" s="28" t="s">
        <v>364</v>
      </c>
      <c r="D185" s="28">
        <v>22</v>
      </c>
      <c r="E185" s="26" t="s">
        <v>55</v>
      </c>
      <c r="F185" s="28">
        <v>37719</v>
      </c>
      <c r="G185" s="29">
        <v>0.1</v>
      </c>
      <c r="H185" s="28">
        <v>6886.3</v>
      </c>
      <c r="I185" s="46">
        <f t="shared" si="2"/>
        <v>0.06</v>
      </c>
      <c r="J185" s="23">
        <v>2263.14</v>
      </c>
    </row>
    <row r="186" spans="1:10" ht="24" thickBot="1">
      <c r="A186" s="25" t="s">
        <v>365</v>
      </c>
      <c r="B186" s="26" t="s">
        <v>324</v>
      </c>
      <c r="C186" s="27">
        <v>35190</v>
      </c>
      <c r="D186" s="28">
        <v>18</v>
      </c>
      <c r="E186" s="26" t="s">
        <v>52</v>
      </c>
      <c r="F186" s="28">
        <v>36796</v>
      </c>
      <c r="G186" s="29">
        <v>0.08</v>
      </c>
      <c r="H186" s="28">
        <v>5190.8</v>
      </c>
      <c r="I186" s="46">
        <f t="shared" si="2"/>
        <v>0.06</v>
      </c>
      <c r="J186" s="23">
        <v>2207.7599999999998</v>
      </c>
    </row>
    <row r="187" spans="1:10" ht="24" thickBot="1">
      <c r="A187" s="25" t="s">
        <v>366</v>
      </c>
      <c r="B187" s="26" t="s">
        <v>324</v>
      </c>
      <c r="C187" s="28" t="s">
        <v>367</v>
      </c>
      <c r="D187" s="28">
        <v>7</v>
      </c>
      <c r="E187" s="26" t="s">
        <v>55</v>
      </c>
      <c r="F187" s="28">
        <v>36401</v>
      </c>
      <c r="G187" s="29">
        <v>7.0000000000000007E-2</v>
      </c>
      <c r="H187" s="28">
        <v>3209.64</v>
      </c>
      <c r="I187" s="46">
        <f t="shared" si="2"/>
        <v>0.06</v>
      </c>
      <c r="J187" s="23">
        <v>2184.06</v>
      </c>
    </row>
    <row r="188" spans="1:10" ht="24" thickBot="1">
      <c r="A188" s="25" t="s">
        <v>368</v>
      </c>
      <c r="B188" s="26" t="s">
        <v>324</v>
      </c>
      <c r="C188" s="28" t="s">
        <v>369</v>
      </c>
      <c r="D188" s="28">
        <v>17</v>
      </c>
      <c r="E188" s="26" t="s">
        <v>52</v>
      </c>
      <c r="F188" s="28">
        <v>36081</v>
      </c>
      <c r="G188" s="29">
        <v>0.1</v>
      </c>
      <c r="H188" s="28">
        <v>7263.4</v>
      </c>
      <c r="I188" s="46">
        <f t="shared" si="2"/>
        <v>0.06</v>
      </c>
      <c r="J188" s="23">
        <v>2164.86</v>
      </c>
    </row>
    <row r="189" spans="1:10" ht="24" thickBot="1">
      <c r="A189" s="25" t="s">
        <v>370</v>
      </c>
      <c r="B189" s="26" t="s">
        <v>324</v>
      </c>
      <c r="C189" s="27">
        <v>32636</v>
      </c>
      <c r="D189" s="28">
        <v>25</v>
      </c>
      <c r="E189" s="26" t="s">
        <v>55</v>
      </c>
      <c r="F189" s="28">
        <v>36051</v>
      </c>
      <c r="G189" s="29">
        <v>0.03</v>
      </c>
      <c r="H189" s="28">
        <v>739.89</v>
      </c>
      <c r="I189" s="46">
        <f t="shared" si="2"/>
        <v>0.06</v>
      </c>
      <c r="J189" s="23">
        <v>2163.06</v>
      </c>
    </row>
    <row r="190" spans="1:10" ht="24" thickBot="1">
      <c r="A190" s="25" t="s">
        <v>371</v>
      </c>
      <c r="B190" s="26" t="s">
        <v>372</v>
      </c>
      <c r="C190" s="28" t="s">
        <v>373</v>
      </c>
      <c r="D190" s="28">
        <v>25</v>
      </c>
      <c r="E190" s="26" t="s">
        <v>52</v>
      </c>
      <c r="F190" s="28">
        <v>35246</v>
      </c>
      <c r="G190" s="29">
        <v>0.06</v>
      </c>
      <c r="H190" s="28">
        <v>2692.26</v>
      </c>
      <c r="I190" s="46">
        <f t="shared" si="2"/>
        <v>0.06</v>
      </c>
      <c r="J190" s="23">
        <v>2114.7599999999998</v>
      </c>
    </row>
    <row r="191" spans="1:10" ht="24" thickBot="1">
      <c r="A191" s="25" t="s">
        <v>374</v>
      </c>
      <c r="B191" s="26" t="s">
        <v>372</v>
      </c>
      <c r="C191" s="27">
        <v>34920</v>
      </c>
      <c r="D191" s="28">
        <v>19</v>
      </c>
      <c r="E191" s="26" t="s">
        <v>52</v>
      </c>
      <c r="F191" s="28">
        <v>34872</v>
      </c>
      <c r="G191" s="29">
        <v>0.08</v>
      </c>
      <c r="H191" s="28">
        <v>4639.04</v>
      </c>
      <c r="I191" s="46">
        <f t="shared" si="2"/>
        <v>0.05</v>
      </c>
      <c r="J191" s="23">
        <v>1743.6000000000001</v>
      </c>
    </row>
    <row r="192" spans="1:10" ht="24" thickBot="1">
      <c r="A192" s="25" t="s">
        <v>375</v>
      </c>
      <c r="B192" s="26" t="s">
        <v>372</v>
      </c>
      <c r="C192" s="27">
        <v>32602</v>
      </c>
      <c r="D192" s="28">
        <v>25</v>
      </c>
      <c r="E192" s="26" t="s">
        <v>52</v>
      </c>
      <c r="F192" s="28">
        <v>34790</v>
      </c>
      <c r="G192" s="29">
        <v>0.11</v>
      </c>
      <c r="H192" s="28">
        <v>8416.98</v>
      </c>
      <c r="I192" s="46">
        <f t="shared" si="2"/>
        <v>0.05</v>
      </c>
      <c r="J192" s="23">
        <v>1739.5</v>
      </c>
    </row>
    <row r="193" spans="1:10" ht="24" thickBot="1">
      <c r="A193" s="25" t="s">
        <v>376</v>
      </c>
      <c r="B193" s="26" t="s">
        <v>372</v>
      </c>
      <c r="C193" s="28" t="s">
        <v>377</v>
      </c>
      <c r="D193" s="28">
        <v>25</v>
      </c>
      <c r="E193" s="26" t="s">
        <v>52</v>
      </c>
      <c r="F193" s="28">
        <v>34596</v>
      </c>
      <c r="G193" s="29">
        <v>0.05</v>
      </c>
      <c r="H193" s="28">
        <v>1587.65</v>
      </c>
      <c r="I193" s="46">
        <f t="shared" si="2"/>
        <v>0.05</v>
      </c>
      <c r="J193" s="23">
        <v>1729.8000000000002</v>
      </c>
    </row>
    <row r="194" spans="1:10" ht="24" thickBot="1">
      <c r="A194" s="25" t="s">
        <v>378</v>
      </c>
      <c r="B194" s="26" t="s">
        <v>372</v>
      </c>
      <c r="C194" s="27">
        <v>33210</v>
      </c>
      <c r="D194" s="28">
        <v>24</v>
      </c>
      <c r="E194" s="26" t="s">
        <v>55</v>
      </c>
      <c r="F194" s="28">
        <v>34457</v>
      </c>
      <c r="G194" s="29">
        <v>7.0000000000000007E-2</v>
      </c>
      <c r="H194" s="28">
        <v>3514.91</v>
      </c>
      <c r="I194" s="46">
        <f t="shared" si="2"/>
        <v>0.05</v>
      </c>
      <c r="J194" s="23">
        <v>1722.8500000000001</v>
      </c>
    </row>
    <row r="195" spans="1:10" ht="24" thickBot="1">
      <c r="A195" s="25" t="s">
        <v>379</v>
      </c>
      <c r="B195" s="26" t="s">
        <v>372</v>
      </c>
      <c r="C195" s="27">
        <v>34978</v>
      </c>
      <c r="D195" s="28">
        <v>19</v>
      </c>
      <c r="E195" s="26" t="s">
        <v>63</v>
      </c>
      <c r="F195" s="28">
        <v>34348</v>
      </c>
      <c r="G195" s="29">
        <v>0.06</v>
      </c>
      <c r="H195" s="28">
        <v>2263.14</v>
      </c>
      <c r="I195" s="46">
        <f t="shared" ref="I195:I248" si="3">VLOOKUP(F195,$L$2:$M$12,2,TRUE)</f>
        <v>0.05</v>
      </c>
      <c r="J195" s="23">
        <v>1717.4</v>
      </c>
    </row>
    <row r="196" spans="1:10" ht="24" thickBot="1">
      <c r="A196" s="25" t="s">
        <v>380</v>
      </c>
      <c r="B196" s="26" t="s">
        <v>372</v>
      </c>
      <c r="C196" s="27">
        <v>32906</v>
      </c>
      <c r="D196" s="28">
        <v>24</v>
      </c>
      <c r="E196" s="26" t="s">
        <v>52</v>
      </c>
      <c r="F196" s="28">
        <v>34285</v>
      </c>
      <c r="G196" s="29">
        <v>0.05</v>
      </c>
      <c r="H196" s="28">
        <v>1606.35</v>
      </c>
      <c r="I196" s="46">
        <f t="shared" si="3"/>
        <v>0.05</v>
      </c>
      <c r="J196" s="23">
        <v>1714.25</v>
      </c>
    </row>
    <row r="197" spans="1:10" ht="24" thickBot="1">
      <c r="A197" s="25" t="s">
        <v>381</v>
      </c>
      <c r="B197" s="26" t="s">
        <v>372</v>
      </c>
      <c r="C197" s="28" t="s">
        <v>382</v>
      </c>
      <c r="D197" s="28">
        <v>26</v>
      </c>
      <c r="E197" s="26" t="s">
        <v>52</v>
      </c>
      <c r="F197" s="28">
        <v>34248</v>
      </c>
      <c r="G197" s="29">
        <v>0.05</v>
      </c>
      <c r="H197" s="28">
        <v>1714.25</v>
      </c>
      <c r="I197" s="46">
        <f t="shared" si="3"/>
        <v>0.05</v>
      </c>
      <c r="J197" s="23">
        <v>1712.4</v>
      </c>
    </row>
    <row r="198" spans="1:10" ht="24" thickBot="1">
      <c r="A198" s="25" t="s">
        <v>383</v>
      </c>
      <c r="B198" s="26" t="s">
        <v>372</v>
      </c>
      <c r="C198" s="27">
        <v>34551</v>
      </c>
      <c r="D198" s="28">
        <v>20</v>
      </c>
      <c r="E198" s="26" t="s">
        <v>52</v>
      </c>
      <c r="F198" s="28">
        <v>34127</v>
      </c>
      <c r="G198" s="29">
        <v>0.1</v>
      </c>
      <c r="H198" s="28">
        <v>7428.7</v>
      </c>
      <c r="I198" s="46">
        <f t="shared" si="3"/>
        <v>0.05</v>
      </c>
      <c r="J198" s="23">
        <v>1706.3500000000001</v>
      </c>
    </row>
    <row r="199" spans="1:10" ht="24" thickBot="1">
      <c r="A199" s="25" t="s">
        <v>384</v>
      </c>
      <c r="B199" s="26" t="s">
        <v>372</v>
      </c>
      <c r="C199" s="27">
        <v>35041</v>
      </c>
      <c r="D199" s="28">
        <v>19</v>
      </c>
      <c r="E199" s="26" t="s">
        <v>58</v>
      </c>
      <c r="F199" s="28">
        <v>34020</v>
      </c>
      <c r="G199" s="29">
        <v>7.0000000000000007E-2</v>
      </c>
      <c r="H199" s="28">
        <v>3510.78</v>
      </c>
      <c r="I199" s="46">
        <f t="shared" si="3"/>
        <v>0.05</v>
      </c>
      <c r="J199" s="23">
        <v>1701</v>
      </c>
    </row>
    <row r="200" spans="1:10" ht="24" thickBot="1">
      <c r="A200" s="25" t="s">
        <v>385</v>
      </c>
      <c r="B200" s="26" t="s">
        <v>372</v>
      </c>
      <c r="C200" s="27">
        <v>35988</v>
      </c>
      <c r="D200" s="28">
        <v>16</v>
      </c>
      <c r="E200" s="26" t="s">
        <v>63</v>
      </c>
      <c r="F200" s="28">
        <v>33846</v>
      </c>
      <c r="G200" s="29">
        <v>7.0000000000000007E-2</v>
      </c>
      <c r="H200" s="28">
        <v>3427.06</v>
      </c>
      <c r="I200" s="46">
        <f t="shared" si="3"/>
        <v>0.05</v>
      </c>
      <c r="J200" s="23">
        <v>1692.3000000000002</v>
      </c>
    </row>
    <row r="201" spans="1:10" ht="24" thickBot="1">
      <c r="A201" s="25" t="s">
        <v>386</v>
      </c>
      <c r="B201" s="26" t="s">
        <v>372</v>
      </c>
      <c r="C201" s="28" t="s">
        <v>387</v>
      </c>
      <c r="D201" s="28">
        <v>14</v>
      </c>
      <c r="E201" s="26" t="s">
        <v>52</v>
      </c>
      <c r="F201" s="28">
        <v>33758</v>
      </c>
      <c r="G201" s="29">
        <v>0.08</v>
      </c>
      <c r="H201" s="28">
        <v>4520.8</v>
      </c>
      <c r="I201" s="46">
        <f t="shared" si="3"/>
        <v>0.05</v>
      </c>
      <c r="J201" s="23">
        <v>1687.9</v>
      </c>
    </row>
    <row r="202" spans="1:10" ht="24" thickBot="1">
      <c r="A202" s="25" t="s">
        <v>388</v>
      </c>
      <c r="B202" s="26" t="s">
        <v>372</v>
      </c>
      <c r="C202" s="28" t="s">
        <v>389</v>
      </c>
      <c r="D202" s="28">
        <v>8</v>
      </c>
      <c r="E202" s="26" t="s">
        <v>52</v>
      </c>
      <c r="F202" s="28">
        <v>33498</v>
      </c>
      <c r="G202" s="29">
        <v>0.1</v>
      </c>
      <c r="H202" s="28">
        <v>7345.4</v>
      </c>
      <c r="I202" s="46">
        <f t="shared" si="3"/>
        <v>0.05</v>
      </c>
      <c r="J202" s="23">
        <v>1674.9</v>
      </c>
    </row>
    <row r="203" spans="1:10" ht="24" thickBot="1">
      <c r="A203" s="25" t="s">
        <v>390</v>
      </c>
      <c r="B203" s="26" t="s">
        <v>372</v>
      </c>
      <c r="C203" s="28" t="s">
        <v>391</v>
      </c>
      <c r="D203" s="28">
        <v>14</v>
      </c>
      <c r="E203" s="26" t="s">
        <v>55</v>
      </c>
      <c r="F203" s="28">
        <v>32873</v>
      </c>
      <c r="G203" s="29">
        <v>7.0000000000000007E-2</v>
      </c>
      <c r="H203" s="28">
        <v>3620.05</v>
      </c>
      <c r="I203" s="46">
        <f t="shared" si="3"/>
        <v>0.05</v>
      </c>
      <c r="J203" s="23">
        <v>1643.65</v>
      </c>
    </row>
    <row r="204" spans="1:10" ht="24" thickBot="1">
      <c r="A204" s="25" t="s">
        <v>392</v>
      </c>
      <c r="B204" s="26" t="s">
        <v>372</v>
      </c>
      <c r="C204" s="27">
        <v>37141</v>
      </c>
      <c r="D204" s="28">
        <v>13</v>
      </c>
      <c r="E204" s="26" t="s">
        <v>63</v>
      </c>
      <c r="F204" s="28">
        <v>32835</v>
      </c>
      <c r="G204" s="29">
        <v>0.1</v>
      </c>
      <c r="H204" s="28">
        <v>7280.4</v>
      </c>
      <c r="I204" s="46">
        <f t="shared" si="3"/>
        <v>0.05</v>
      </c>
      <c r="J204" s="23">
        <v>1641.75</v>
      </c>
    </row>
    <row r="205" spans="1:10" ht="24" thickBot="1">
      <c r="A205" s="25" t="s">
        <v>393</v>
      </c>
      <c r="B205" s="26" t="s">
        <v>372</v>
      </c>
      <c r="C205" s="27">
        <v>33794</v>
      </c>
      <c r="D205" s="28">
        <v>22</v>
      </c>
      <c r="E205" s="26" t="s">
        <v>52</v>
      </c>
      <c r="F205" s="28">
        <v>32127</v>
      </c>
      <c r="G205" s="29">
        <v>0.1</v>
      </c>
      <c r="H205" s="28">
        <v>6740.6</v>
      </c>
      <c r="I205" s="46">
        <f t="shared" si="3"/>
        <v>0.05</v>
      </c>
      <c r="J205" s="23">
        <v>1606.3500000000001</v>
      </c>
    </row>
    <row r="206" spans="1:10" ht="24" thickBot="1">
      <c r="A206" s="25" t="s">
        <v>394</v>
      </c>
      <c r="B206" s="26" t="s">
        <v>372</v>
      </c>
      <c r="C206" s="27">
        <v>33517</v>
      </c>
      <c r="D206" s="28">
        <v>23</v>
      </c>
      <c r="E206" s="26" t="s">
        <v>58</v>
      </c>
      <c r="F206" s="28">
        <v>32057</v>
      </c>
      <c r="G206" s="29">
        <v>0.11</v>
      </c>
      <c r="H206" s="28">
        <v>8477.26</v>
      </c>
      <c r="I206" s="46">
        <f t="shared" si="3"/>
        <v>0.05</v>
      </c>
      <c r="J206" s="23">
        <v>1602.8500000000001</v>
      </c>
    </row>
    <row r="207" spans="1:10" ht="24" thickBot="1">
      <c r="A207" s="25" t="s">
        <v>395</v>
      </c>
      <c r="B207" s="26" t="s">
        <v>372</v>
      </c>
      <c r="C207" s="27">
        <v>35162</v>
      </c>
      <c r="D207" s="28">
        <v>18</v>
      </c>
      <c r="E207" s="26" t="s">
        <v>55</v>
      </c>
      <c r="F207" s="28">
        <v>31753</v>
      </c>
      <c r="G207" s="29">
        <v>0.08</v>
      </c>
      <c r="H207" s="28">
        <v>4967.68</v>
      </c>
      <c r="I207" s="46">
        <f t="shared" si="3"/>
        <v>0.05</v>
      </c>
      <c r="J207" s="23">
        <v>1587.65</v>
      </c>
    </row>
    <row r="208" spans="1:10" ht="24" thickBot="1">
      <c r="A208" s="25" t="s">
        <v>396</v>
      </c>
      <c r="B208" s="26" t="s">
        <v>372</v>
      </c>
      <c r="C208" s="28" t="s">
        <v>397</v>
      </c>
      <c r="D208" s="28">
        <v>22</v>
      </c>
      <c r="E208" s="26" t="s">
        <v>52</v>
      </c>
      <c r="F208" s="28">
        <v>31644</v>
      </c>
      <c r="G208" s="29">
        <v>0.06</v>
      </c>
      <c r="H208" s="28">
        <v>2352.7800000000002</v>
      </c>
      <c r="I208" s="46">
        <f t="shared" si="3"/>
        <v>0.05</v>
      </c>
      <c r="J208" s="23">
        <v>1582.2</v>
      </c>
    </row>
    <row r="209" spans="1:10" ht="24" thickBot="1">
      <c r="A209" s="25" t="s">
        <v>398</v>
      </c>
      <c r="B209" s="26" t="s">
        <v>372</v>
      </c>
      <c r="C209" s="28" t="s">
        <v>399</v>
      </c>
      <c r="D209" s="28">
        <v>18</v>
      </c>
      <c r="E209" s="26" t="s">
        <v>63</v>
      </c>
      <c r="F209" s="28">
        <v>31447</v>
      </c>
      <c r="G209" s="29">
        <v>7.0000000000000007E-2</v>
      </c>
      <c r="H209" s="28">
        <v>3423.49</v>
      </c>
      <c r="I209" s="46">
        <f t="shared" si="3"/>
        <v>0.05</v>
      </c>
      <c r="J209" s="23">
        <v>1572.3500000000001</v>
      </c>
    </row>
    <row r="210" spans="1:10" ht="24" thickBot="1">
      <c r="A210" s="25" t="s">
        <v>400</v>
      </c>
      <c r="B210" s="26" t="s">
        <v>372</v>
      </c>
      <c r="C210" s="28" t="s">
        <v>401</v>
      </c>
      <c r="D210" s="28">
        <v>18</v>
      </c>
      <c r="E210" s="26" t="s">
        <v>63</v>
      </c>
      <c r="F210" s="28">
        <v>31253</v>
      </c>
      <c r="G210" s="29">
        <v>0.1</v>
      </c>
      <c r="H210" s="28">
        <v>7066</v>
      </c>
      <c r="I210" s="46">
        <f t="shared" si="3"/>
        <v>0.05</v>
      </c>
      <c r="J210" s="23">
        <v>1562.65</v>
      </c>
    </row>
    <row r="211" spans="1:10" ht="24" thickBot="1">
      <c r="A211" s="25" t="s">
        <v>402</v>
      </c>
      <c r="B211" s="26" t="s">
        <v>372</v>
      </c>
      <c r="C211" s="28" t="s">
        <v>403</v>
      </c>
      <c r="D211" s="28">
        <v>18</v>
      </c>
      <c r="E211" s="26" t="s">
        <v>52</v>
      </c>
      <c r="F211" s="28">
        <v>31214</v>
      </c>
      <c r="G211" s="29">
        <v>0.06</v>
      </c>
      <c r="H211" s="28">
        <v>2387.16</v>
      </c>
      <c r="I211" s="46">
        <f t="shared" si="3"/>
        <v>0.05</v>
      </c>
      <c r="J211" s="23">
        <v>1560.7</v>
      </c>
    </row>
    <row r="212" spans="1:10" ht="24" thickBot="1">
      <c r="A212" s="25" t="s">
        <v>404</v>
      </c>
      <c r="B212" s="26" t="s">
        <v>372</v>
      </c>
      <c r="C212" s="28" t="s">
        <v>405</v>
      </c>
      <c r="D212" s="28">
        <v>26</v>
      </c>
      <c r="E212" s="26" t="s">
        <v>63</v>
      </c>
      <c r="F212" s="28">
        <v>31176</v>
      </c>
      <c r="G212" s="29">
        <v>7.0000000000000007E-2</v>
      </c>
      <c r="H212" s="28">
        <v>3796.17</v>
      </c>
      <c r="I212" s="46">
        <f t="shared" si="3"/>
        <v>0.05</v>
      </c>
      <c r="J212" s="23">
        <v>1558.8000000000002</v>
      </c>
    </row>
    <row r="213" spans="1:10" ht="24" thickBot="1">
      <c r="A213" s="25" t="s">
        <v>406</v>
      </c>
      <c r="B213" s="26" t="s">
        <v>372</v>
      </c>
      <c r="C213" s="27">
        <v>35226</v>
      </c>
      <c r="D213" s="28">
        <v>18</v>
      </c>
      <c r="E213" s="26" t="s">
        <v>52</v>
      </c>
      <c r="F213" s="28">
        <v>30819</v>
      </c>
      <c r="G213" s="29">
        <v>7.0000000000000007E-2</v>
      </c>
      <c r="H213" s="28">
        <v>3431.12</v>
      </c>
      <c r="I213" s="46">
        <f t="shared" si="3"/>
        <v>0.05</v>
      </c>
      <c r="J213" s="23">
        <v>1540.95</v>
      </c>
    </row>
    <row r="214" spans="1:10" ht="24" thickBot="1">
      <c r="A214" s="25" t="s">
        <v>407</v>
      </c>
      <c r="B214" s="26" t="s">
        <v>408</v>
      </c>
      <c r="C214" s="28" t="s">
        <v>409</v>
      </c>
      <c r="D214" s="28">
        <v>10</v>
      </c>
      <c r="E214" s="26" t="s">
        <v>52</v>
      </c>
      <c r="F214" s="28">
        <v>30599</v>
      </c>
      <c r="G214" s="29">
        <v>0.08</v>
      </c>
      <c r="H214" s="28">
        <v>5041.4399999999996</v>
      </c>
      <c r="I214" s="46">
        <f t="shared" si="3"/>
        <v>0.05</v>
      </c>
      <c r="J214" s="23">
        <v>1529.95</v>
      </c>
    </row>
    <row r="215" spans="1:10" ht="24" thickBot="1">
      <c r="A215" s="25" t="s">
        <v>410</v>
      </c>
      <c r="B215" s="26" t="s">
        <v>408</v>
      </c>
      <c r="C215" s="28" t="s">
        <v>411</v>
      </c>
      <c r="D215" s="28">
        <v>20</v>
      </c>
      <c r="E215" s="26" t="s">
        <v>52</v>
      </c>
      <c r="F215" s="28">
        <v>30533</v>
      </c>
      <c r="G215" s="29">
        <v>0.06</v>
      </c>
      <c r="H215" s="28">
        <v>2679.9</v>
      </c>
      <c r="I215" s="46">
        <f t="shared" si="3"/>
        <v>0.05</v>
      </c>
      <c r="J215" s="23">
        <v>1526.65</v>
      </c>
    </row>
    <row r="216" spans="1:10" ht="24" thickBot="1">
      <c r="A216" s="25" t="s">
        <v>412</v>
      </c>
      <c r="B216" s="26" t="s">
        <v>408</v>
      </c>
      <c r="C216" s="27">
        <v>32874</v>
      </c>
      <c r="D216" s="28">
        <v>25</v>
      </c>
      <c r="E216" s="26" t="s">
        <v>63</v>
      </c>
      <c r="F216" s="28">
        <v>29868</v>
      </c>
      <c r="G216" s="29">
        <v>7.0000000000000007E-2</v>
      </c>
      <c r="H216" s="28">
        <v>3521.07</v>
      </c>
      <c r="I216" s="46">
        <f t="shared" si="3"/>
        <v>0.05</v>
      </c>
      <c r="J216" s="23">
        <v>1493.4</v>
      </c>
    </row>
    <row r="217" spans="1:10" ht="24" thickBot="1">
      <c r="A217" s="25" t="s">
        <v>413</v>
      </c>
      <c r="B217" s="26" t="s">
        <v>408</v>
      </c>
      <c r="C217" s="28" t="s">
        <v>414</v>
      </c>
      <c r="D217" s="28">
        <v>25</v>
      </c>
      <c r="E217" s="26" t="s">
        <v>63</v>
      </c>
      <c r="F217" s="28">
        <v>29269</v>
      </c>
      <c r="G217" s="29">
        <v>0.1</v>
      </c>
      <c r="H217" s="28">
        <v>6587.4</v>
      </c>
      <c r="I217" s="46">
        <f t="shared" si="3"/>
        <v>0.05</v>
      </c>
      <c r="J217" s="23">
        <v>1463.45</v>
      </c>
    </row>
    <row r="218" spans="1:10" ht="24" thickBot="1">
      <c r="A218" s="25" t="s">
        <v>415</v>
      </c>
      <c r="B218" s="26" t="s">
        <v>408</v>
      </c>
      <c r="C218" s="28" t="s">
        <v>416</v>
      </c>
      <c r="D218" s="28">
        <v>17</v>
      </c>
      <c r="E218" s="26" t="s">
        <v>55</v>
      </c>
      <c r="F218" s="28">
        <v>28919</v>
      </c>
      <c r="G218" s="29">
        <v>7.0000000000000007E-2</v>
      </c>
      <c r="H218" s="28">
        <v>3457.16</v>
      </c>
      <c r="I218" s="46">
        <f t="shared" si="3"/>
        <v>0.05</v>
      </c>
      <c r="J218" s="23">
        <v>1445.95</v>
      </c>
    </row>
    <row r="219" spans="1:10" ht="24" thickBot="1">
      <c r="A219" s="25" t="s">
        <v>417</v>
      </c>
      <c r="B219" s="26" t="s">
        <v>408</v>
      </c>
      <c r="C219" s="28" t="s">
        <v>418</v>
      </c>
      <c r="D219" s="28">
        <v>16</v>
      </c>
      <c r="E219" s="26" t="s">
        <v>63</v>
      </c>
      <c r="F219" s="28">
        <v>28565</v>
      </c>
      <c r="G219" s="29">
        <v>0.05</v>
      </c>
      <c r="H219" s="28">
        <v>1259.3</v>
      </c>
      <c r="I219" s="46">
        <f t="shared" si="3"/>
        <v>0.05</v>
      </c>
      <c r="J219" s="23">
        <v>1428.25</v>
      </c>
    </row>
    <row r="220" spans="1:10" ht="24" thickBot="1">
      <c r="A220" s="25" t="s">
        <v>419</v>
      </c>
      <c r="B220" s="26" t="s">
        <v>408</v>
      </c>
      <c r="C220" s="28" t="s">
        <v>420</v>
      </c>
      <c r="D220" s="28">
        <v>6</v>
      </c>
      <c r="E220" s="26" t="s">
        <v>52</v>
      </c>
      <c r="F220" s="28">
        <v>28122</v>
      </c>
      <c r="G220" s="29">
        <v>0.06</v>
      </c>
      <c r="H220" s="28">
        <v>2588.52</v>
      </c>
      <c r="I220" s="46">
        <f t="shared" si="3"/>
        <v>0.05</v>
      </c>
      <c r="J220" s="23">
        <v>1406.1000000000001</v>
      </c>
    </row>
    <row r="221" spans="1:10" ht="24" thickBot="1">
      <c r="A221" s="25" t="s">
        <v>421</v>
      </c>
      <c r="B221" s="26" t="s">
        <v>408</v>
      </c>
      <c r="C221" s="28" t="s">
        <v>422</v>
      </c>
      <c r="D221" s="28">
        <v>24</v>
      </c>
      <c r="E221" s="26" t="s">
        <v>52</v>
      </c>
      <c r="F221" s="28">
        <v>27498</v>
      </c>
      <c r="G221" s="29">
        <v>0.06</v>
      </c>
      <c r="H221" s="28">
        <v>2207.7600000000002</v>
      </c>
      <c r="I221" s="46">
        <f t="shared" si="3"/>
        <v>0.05</v>
      </c>
      <c r="J221" s="23">
        <v>1374.9</v>
      </c>
    </row>
    <row r="222" spans="1:10" ht="24" thickBot="1">
      <c r="A222" s="25" t="s">
        <v>423</v>
      </c>
      <c r="B222" s="26" t="s">
        <v>408</v>
      </c>
      <c r="C222" s="28" t="s">
        <v>269</v>
      </c>
      <c r="D222" s="28">
        <v>10</v>
      </c>
      <c r="E222" s="26" t="s">
        <v>52</v>
      </c>
      <c r="F222" s="28">
        <v>27008</v>
      </c>
      <c r="G222" s="29">
        <v>0.06</v>
      </c>
      <c r="H222" s="28">
        <v>2288.7600000000002</v>
      </c>
      <c r="I222" s="46">
        <f t="shared" si="3"/>
        <v>0.05</v>
      </c>
      <c r="J222" s="23">
        <v>1350.4</v>
      </c>
    </row>
    <row r="223" spans="1:10" ht="24" thickBot="1">
      <c r="A223" s="25" t="s">
        <v>424</v>
      </c>
      <c r="B223" s="26" t="s">
        <v>408</v>
      </c>
      <c r="C223" s="27">
        <v>33644</v>
      </c>
      <c r="D223" s="28">
        <v>22</v>
      </c>
      <c r="E223" s="26" t="s">
        <v>58</v>
      </c>
      <c r="F223" s="28">
        <v>26586</v>
      </c>
      <c r="G223" s="29">
        <v>0.11</v>
      </c>
      <c r="H223" s="28">
        <v>8527.09</v>
      </c>
      <c r="I223" s="46">
        <f t="shared" si="3"/>
        <v>0.05</v>
      </c>
      <c r="J223" s="23">
        <v>1329.3000000000002</v>
      </c>
    </row>
    <row r="224" spans="1:10" ht="24" thickBot="1">
      <c r="A224" s="25" t="s">
        <v>425</v>
      </c>
      <c r="B224" s="26" t="s">
        <v>408</v>
      </c>
      <c r="C224" s="27">
        <v>33576</v>
      </c>
      <c r="D224" s="28">
        <v>23</v>
      </c>
      <c r="E224" s="26" t="s">
        <v>52</v>
      </c>
      <c r="F224" s="28">
        <v>26562</v>
      </c>
      <c r="G224" s="29">
        <v>7.0000000000000007E-2</v>
      </c>
      <c r="H224" s="28">
        <v>3421.88</v>
      </c>
      <c r="I224" s="46">
        <f t="shared" si="3"/>
        <v>0.05</v>
      </c>
      <c r="J224" s="23">
        <v>1328.1000000000001</v>
      </c>
    </row>
    <row r="225" spans="1:10" ht="24" thickBot="1">
      <c r="A225" s="25" t="s">
        <v>426</v>
      </c>
      <c r="B225" s="26" t="s">
        <v>408</v>
      </c>
      <c r="C225" s="27">
        <v>35862</v>
      </c>
      <c r="D225" s="28">
        <v>16</v>
      </c>
      <c r="E225" s="26" t="s">
        <v>52</v>
      </c>
      <c r="F225" s="28">
        <v>26250</v>
      </c>
      <c r="G225" s="29">
        <v>0.1</v>
      </c>
      <c r="H225" s="28">
        <v>6772.8</v>
      </c>
      <c r="I225" s="46">
        <f t="shared" si="3"/>
        <v>0.05</v>
      </c>
      <c r="J225" s="23">
        <v>1312.5</v>
      </c>
    </row>
    <row r="226" spans="1:10" ht="24" thickBot="1">
      <c r="A226" s="25" t="s">
        <v>427</v>
      </c>
      <c r="B226" s="26" t="s">
        <v>408</v>
      </c>
      <c r="C226" s="28" t="s">
        <v>428</v>
      </c>
      <c r="D226" s="28">
        <v>23</v>
      </c>
      <c r="E226" s="26" t="s">
        <v>63</v>
      </c>
      <c r="F226" s="28">
        <v>26048</v>
      </c>
      <c r="G226" s="29">
        <v>0.11</v>
      </c>
      <c r="H226" s="28">
        <v>8572.74</v>
      </c>
      <c r="I226" s="46">
        <f t="shared" si="3"/>
        <v>0.05</v>
      </c>
      <c r="J226" s="23">
        <v>1302.4000000000001</v>
      </c>
    </row>
    <row r="227" spans="1:10" ht="24" thickBot="1">
      <c r="A227" s="25" t="s">
        <v>429</v>
      </c>
      <c r="B227" s="26" t="s">
        <v>408</v>
      </c>
      <c r="C227" s="28" t="s">
        <v>430</v>
      </c>
      <c r="D227" s="28">
        <v>16</v>
      </c>
      <c r="E227" s="26" t="s">
        <v>52</v>
      </c>
      <c r="F227" s="28">
        <v>26012</v>
      </c>
      <c r="G227" s="29">
        <v>0.1</v>
      </c>
      <c r="H227" s="28">
        <v>6685.7</v>
      </c>
      <c r="I227" s="46">
        <f t="shared" si="3"/>
        <v>0.05</v>
      </c>
      <c r="J227" s="23">
        <v>1300.6000000000001</v>
      </c>
    </row>
    <row r="228" spans="1:10" ht="24" thickBot="1">
      <c r="A228" s="25" t="s">
        <v>431</v>
      </c>
      <c r="B228" s="26" t="s">
        <v>408</v>
      </c>
      <c r="C228" s="28" t="s">
        <v>432</v>
      </c>
      <c r="D228" s="28">
        <v>17</v>
      </c>
      <c r="E228" s="26" t="s">
        <v>52</v>
      </c>
      <c r="F228" s="28">
        <v>25901</v>
      </c>
      <c r="G228" s="29">
        <v>0.1</v>
      </c>
      <c r="H228" s="28">
        <v>7482.6</v>
      </c>
      <c r="I228" s="46">
        <f t="shared" si="3"/>
        <v>0.05</v>
      </c>
      <c r="J228" s="23">
        <v>1295.0500000000002</v>
      </c>
    </row>
    <row r="229" spans="1:10" ht="24" thickBot="1">
      <c r="A229" s="25" t="s">
        <v>433</v>
      </c>
      <c r="B229" s="26" t="s">
        <v>408</v>
      </c>
      <c r="C229" s="28" t="s">
        <v>434</v>
      </c>
      <c r="D229" s="28">
        <v>24</v>
      </c>
      <c r="E229" s="26" t="s">
        <v>55</v>
      </c>
      <c r="F229" s="28">
        <v>25352</v>
      </c>
      <c r="G229" s="29">
        <v>0.08</v>
      </c>
      <c r="H229" s="28">
        <v>5190.24</v>
      </c>
      <c r="I229" s="46">
        <f t="shared" si="3"/>
        <v>0.05</v>
      </c>
      <c r="J229" s="23">
        <v>1267.6000000000001</v>
      </c>
    </row>
    <row r="230" spans="1:10" ht="24" thickBot="1">
      <c r="A230" s="25" t="s">
        <v>435</v>
      </c>
      <c r="B230" s="26" t="s">
        <v>408</v>
      </c>
      <c r="C230" s="27">
        <v>33211</v>
      </c>
      <c r="D230" s="28">
        <v>24</v>
      </c>
      <c r="E230" s="26" t="s">
        <v>52</v>
      </c>
      <c r="F230" s="28">
        <v>25187</v>
      </c>
      <c r="G230" s="29">
        <v>0.05</v>
      </c>
      <c r="H230" s="28">
        <v>1729.8</v>
      </c>
      <c r="I230" s="46">
        <f t="shared" si="3"/>
        <v>0.05</v>
      </c>
      <c r="J230" s="23">
        <v>1259.3500000000001</v>
      </c>
    </row>
    <row r="231" spans="1:10" ht="24" thickBot="1">
      <c r="A231" s="25" t="s">
        <v>436</v>
      </c>
      <c r="B231" s="26" t="s">
        <v>408</v>
      </c>
      <c r="C231" s="28" t="s">
        <v>437</v>
      </c>
      <c r="D231" s="28">
        <v>21</v>
      </c>
      <c r="E231" s="26" t="s">
        <v>52</v>
      </c>
      <c r="F231" s="28">
        <v>25186</v>
      </c>
      <c r="G231" s="29">
        <v>0.05</v>
      </c>
      <c r="H231" s="28">
        <v>1739.5</v>
      </c>
      <c r="I231" s="46">
        <f t="shared" si="3"/>
        <v>0.05</v>
      </c>
      <c r="J231" s="23">
        <v>1259.3000000000002</v>
      </c>
    </row>
    <row r="232" spans="1:10" ht="24" thickBot="1">
      <c r="A232" s="25" t="s">
        <v>438</v>
      </c>
      <c r="B232" s="26" t="s">
        <v>408</v>
      </c>
      <c r="C232" s="28" t="s">
        <v>439</v>
      </c>
      <c r="D232" s="28">
        <v>11</v>
      </c>
      <c r="E232" s="26" t="s">
        <v>58</v>
      </c>
      <c r="F232" s="28">
        <v>24663</v>
      </c>
      <c r="G232" s="29">
        <v>0.05</v>
      </c>
      <c r="H232" s="28">
        <v>1445.95</v>
      </c>
      <c r="I232" s="46">
        <f t="shared" si="3"/>
        <v>0.03</v>
      </c>
      <c r="J232" s="23">
        <v>739.89</v>
      </c>
    </row>
    <row r="233" spans="1:10" ht="24" thickBot="1">
      <c r="A233" s="25" t="s">
        <v>440</v>
      </c>
      <c r="B233" s="26" t="s">
        <v>408</v>
      </c>
      <c r="C233" s="28" t="s">
        <v>441</v>
      </c>
      <c r="D233" s="28">
        <v>20</v>
      </c>
      <c r="E233" s="26" t="s">
        <v>58</v>
      </c>
      <c r="F233" s="28">
        <v>24382</v>
      </c>
      <c r="G233" s="29">
        <v>7.0000000000000007E-2</v>
      </c>
      <c r="H233" s="28">
        <v>3420.34</v>
      </c>
      <c r="I233" s="46">
        <f t="shared" si="3"/>
        <v>0.03</v>
      </c>
      <c r="J233" s="23">
        <v>731.45999999999992</v>
      </c>
    </row>
    <row r="234" spans="1:10" ht="24" thickBot="1">
      <c r="A234" s="25" t="s">
        <v>442</v>
      </c>
      <c r="B234" s="26" t="s">
        <v>408</v>
      </c>
      <c r="C234" s="28" t="s">
        <v>443</v>
      </c>
      <c r="D234" s="28">
        <v>6</v>
      </c>
      <c r="E234" s="26" t="s">
        <v>52</v>
      </c>
      <c r="F234" s="28">
        <v>24326</v>
      </c>
      <c r="G234" s="29">
        <v>0.08</v>
      </c>
      <c r="H234" s="28">
        <v>5083.28</v>
      </c>
      <c r="I234" s="46">
        <f t="shared" si="3"/>
        <v>0.03</v>
      </c>
      <c r="J234" s="23">
        <v>729.78</v>
      </c>
    </row>
    <row r="235" spans="1:10" ht="24" thickBot="1">
      <c r="A235" s="25" t="s">
        <v>444</v>
      </c>
      <c r="B235" s="26" t="s">
        <v>408</v>
      </c>
      <c r="C235" s="27">
        <v>32393</v>
      </c>
      <c r="D235" s="28">
        <v>26</v>
      </c>
      <c r="E235" s="26" t="s">
        <v>52</v>
      </c>
      <c r="F235" s="28">
        <v>24253</v>
      </c>
      <c r="G235" s="29">
        <v>0.06</v>
      </c>
      <c r="H235" s="28">
        <v>2495.52</v>
      </c>
      <c r="I235" s="46">
        <f t="shared" si="3"/>
        <v>0.03</v>
      </c>
      <c r="J235" s="23">
        <v>727.58999999999992</v>
      </c>
    </row>
    <row r="236" spans="1:10" ht="24" thickBot="1">
      <c r="A236" s="25" t="s">
        <v>445</v>
      </c>
      <c r="B236" s="26" t="s">
        <v>408</v>
      </c>
      <c r="C236" s="28" t="s">
        <v>446</v>
      </c>
      <c r="D236" s="28">
        <v>18</v>
      </c>
      <c r="E236" s="26" t="s">
        <v>55</v>
      </c>
      <c r="F236" s="28">
        <v>24235</v>
      </c>
      <c r="G236" s="29">
        <v>0.11</v>
      </c>
      <c r="H236" s="28">
        <v>8421.6</v>
      </c>
      <c r="I236" s="46">
        <f t="shared" si="3"/>
        <v>0.03</v>
      </c>
      <c r="J236" s="23">
        <v>727.05</v>
      </c>
    </row>
    <row r="237" spans="1:10" ht="24" thickBot="1">
      <c r="A237" s="25" t="s">
        <v>447</v>
      </c>
      <c r="B237" s="26" t="s">
        <v>408</v>
      </c>
      <c r="C237" s="28" t="s">
        <v>448</v>
      </c>
      <c r="D237" s="28">
        <v>9</v>
      </c>
      <c r="E237" s="26" t="s">
        <v>52</v>
      </c>
      <c r="F237" s="28">
        <v>24108</v>
      </c>
      <c r="G237" s="29">
        <v>0.1</v>
      </c>
      <c r="H237" s="28">
        <v>6586.4</v>
      </c>
      <c r="I237" s="46">
        <f t="shared" si="3"/>
        <v>0.03</v>
      </c>
      <c r="J237" s="23">
        <v>723.24</v>
      </c>
    </row>
    <row r="238" spans="1:10" ht="24" thickBot="1">
      <c r="A238" s="25" t="s">
        <v>449</v>
      </c>
      <c r="B238" s="26" t="s">
        <v>408</v>
      </c>
      <c r="C238" s="28" t="s">
        <v>450</v>
      </c>
      <c r="D238" s="28">
        <v>8</v>
      </c>
      <c r="E238" s="26" t="s">
        <v>52</v>
      </c>
      <c r="F238" s="28">
        <v>23791</v>
      </c>
      <c r="G238" s="29">
        <v>0.11</v>
      </c>
      <c r="H238" s="28">
        <v>8536.5499999999993</v>
      </c>
      <c r="I238" s="46">
        <f t="shared" si="3"/>
        <v>0.03</v>
      </c>
      <c r="J238" s="23">
        <v>713.73</v>
      </c>
    </row>
    <row r="239" spans="1:10" ht="24" thickBot="1">
      <c r="A239" s="25" t="s">
        <v>451</v>
      </c>
      <c r="B239" s="26" t="s">
        <v>408</v>
      </c>
      <c r="C239" s="28" t="s">
        <v>452</v>
      </c>
      <c r="D239" s="28">
        <v>26</v>
      </c>
      <c r="E239" s="26" t="s">
        <v>63</v>
      </c>
      <c r="F239" s="28">
        <v>23067</v>
      </c>
      <c r="G239" s="29">
        <v>0.08</v>
      </c>
      <c r="H239" s="28">
        <v>4685.04</v>
      </c>
      <c r="I239" s="46">
        <f t="shared" si="3"/>
        <v>0.03</v>
      </c>
      <c r="J239" s="23">
        <v>692.01</v>
      </c>
    </row>
    <row r="240" spans="1:10" ht="24" thickBot="1">
      <c r="A240" s="25" t="s">
        <v>453</v>
      </c>
      <c r="B240" s="26" t="s">
        <v>408</v>
      </c>
      <c r="C240" s="27">
        <v>38871</v>
      </c>
      <c r="D240" s="28">
        <v>8</v>
      </c>
      <c r="E240" s="26" t="s">
        <v>63</v>
      </c>
      <c r="F240" s="28">
        <v>22597</v>
      </c>
      <c r="G240" s="29">
        <v>0.06</v>
      </c>
      <c r="H240" s="28">
        <v>2330.94</v>
      </c>
      <c r="I240" s="46">
        <f t="shared" si="3"/>
        <v>0.03</v>
      </c>
      <c r="J240" s="23">
        <v>677.91</v>
      </c>
    </row>
    <row r="241" spans="1:10" ht="24" thickBot="1">
      <c r="A241" s="25" t="s">
        <v>454</v>
      </c>
      <c r="B241" s="26" t="s">
        <v>408</v>
      </c>
      <c r="C241" s="28" t="s">
        <v>455</v>
      </c>
      <c r="D241" s="28">
        <v>6</v>
      </c>
      <c r="E241" s="26" t="s">
        <v>52</v>
      </c>
      <c r="F241" s="28">
        <v>21680</v>
      </c>
      <c r="G241" s="29">
        <v>0.06</v>
      </c>
      <c r="H241" s="28">
        <v>2163.06</v>
      </c>
      <c r="I241" s="46">
        <f t="shared" si="3"/>
        <v>0.03</v>
      </c>
      <c r="J241" s="23">
        <v>650.4</v>
      </c>
    </row>
    <row r="242" spans="1:10" ht="24" thickBot="1">
      <c r="A242" s="25" t="s">
        <v>456</v>
      </c>
      <c r="B242" s="26" t="s">
        <v>408</v>
      </c>
      <c r="C242" s="27">
        <v>34250</v>
      </c>
      <c r="D242" s="28">
        <v>21</v>
      </c>
      <c r="E242" s="26" t="s">
        <v>52</v>
      </c>
      <c r="F242" s="28">
        <v>21585</v>
      </c>
      <c r="G242" s="29">
        <v>0.03</v>
      </c>
      <c r="H242" s="28">
        <v>729.78</v>
      </c>
      <c r="I242" s="46">
        <f t="shared" si="3"/>
        <v>0.03</v>
      </c>
      <c r="J242" s="23">
        <v>647.54999999999995</v>
      </c>
    </row>
    <row r="243" spans="1:10" ht="24" thickBot="1">
      <c r="A243" s="25" t="s">
        <v>457</v>
      </c>
      <c r="B243" s="26" t="s">
        <v>408</v>
      </c>
      <c r="C243" s="27">
        <v>35071</v>
      </c>
      <c r="D243" s="28">
        <v>18</v>
      </c>
      <c r="E243" s="26" t="s">
        <v>63</v>
      </c>
      <c r="F243" s="28">
        <v>21554</v>
      </c>
      <c r="G243" s="29">
        <v>0.08</v>
      </c>
      <c r="H243" s="28">
        <v>4806.96</v>
      </c>
      <c r="I243" s="46">
        <f t="shared" si="3"/>
        <v>0.03</v>
      </c>
      <c r="J243" s="23">
        <v>646.62</v>
      </c>
    </row>
    <row r="244" spans="1:10" ht="24" thickBot="1">
      <c r="A244" s="25" t="s">
        <v>458</v>
      </c>
      <c r="B244" s="26" t="s">
        <v>408</v>
      </c>
      <c r="C244" s="28" t="s">
        <v>459</v>
      </c>
      <c r="D244" s="28">
        <v>22</v>
      </c>
      <c r="E244" s="26" t="s">
        <v>52</v>
      </c>
      <c r="F244" s="28">
        <v>21508</v>
      </c>
      <c r="G244" s="29">
        <v>7.0000000000000007E-2</v>
      </c>
      <c r="H244" s="28">
        <v>3412.36</v>
      </c>
      <c r="I244" s="46">
        <f t="shared" si="3"/>
        <v>0.03</v>
      </c>
      <c r="J244" s="23">
        <v>645.24</v>
      </c>
    </row>
    <row r="245" spans="1:10" ht="24" thickBot="1">
      <c r="A245" s="25" t="s">
        <v>460</v>
      </c>
      <c r="B245" s="26" t="s">
        <v>461</v>
      </c>
      <c r="C245" s="27">
        <v>35985</v>
      </c>
      <c r="D245" s="28">
        <v>16</v>
      </c>
      <c r="E245" s="26" t="s">
        <v>52</v>
      </c>
      <c r="F245" s="28">
        <v>20966</v>
      </c>
      <c r="G245" s="29">
        <v>0.08</v>
      </c>
      <c r="H245" s="28">
        <v>4750</v>
      </c>
      <c r="I245" s="46">
        <f t="shared" si="3"/>
        <v>0.03</v>
      </c>
      <c r="J245" s="23">
        <v>628.98</v>
      </c>
    </row>
    <row r="246" spans="1:10" ht="24" thickBot="1">
      <c r="A246" s="25" t="s">
        <v>462</v>
      </c>
      <c r="B246" s="26" t="s">
        <v>461</v>
      </c>
      <c r="C246" s="28" t="s">
        <v>463</v>
      </c>
      <c r="D246" s="28">
        <v>26</v>
      </c>
      <c r="E246" s="26" t="s">
        <v>63</v>
      </c>
      <c r="F246" s="28">
        <v>20699</v>
      </c>
      <c r="G246" s="29">
        <v>7.0000000000000007E-2</v>
      </c>
      <c r="H246" s="28">
        <v>3669.47</v>
      </c>
      <c r="I246" s="46">
        <f t="shared" si="3"/>
        <v>0.03</v>
      </c>
      <c r="J246" s="23">
        <v>620.97</v>
      </c>
    </row>
    <row r="247" spans="1:10" ht="24" thickBot="1">
      <c r="A247" s="25" t="s">
        <v>464</v>
      </c>
      <c r="B247" s="26" t="s">
        <v>465</v>
      </c>
      <c r="C247" s="27">
        <v>32939</v>
      </c>
      <c r="D247" s="28">
        <v>24</v>
      </c>
      <c r="E247" s="26" t="s">
        <v>63</v>
      </c>
      <c r="F247" s="28">
        <v>20459</v>
      </c>
      <c r="G247" s="29">
        <v>0.11</v>
      </c>
      <c r="H247" s="28">
        <v>8268.7000000000007</v>
      </c>
      <c r="I247" s="46">
        <f t="shared" si="3"/>
        <v>0.03</v>
      </c>
      <c r="J247" s="23">
        <v>613.77</v>
      </c>
    </row>
    <row r="248" spans="1:10" ht="24" thickBot="1">
      <c r="A248" s="25" t="s">
        <v>466</v>
      </c>
      <c r="B248" s="26" t="s">
        <v>465</v>
      </c>
      <c r="C248" s="28" t="s">
        <v>467</v>
      </c>
      <c r="D248" s="28">
        <v>6</v>
      </c>
      <c r="E248" s="26" t="s">
        <v>58</v>
      </c>
      <c r="F248" s="28">
        <v>20440</v>
      </c>
      <c r="G248" s="29">
        <v>0.06</v>
      </c>
      <c r="H248" s="28">
        <v>2475.7800000000002</v>
      </c>
      <c r="I248" s="46">
        <f t="shared" si="3"/>
        <v>0.03</v>
      </c>
      <c r="J248" s="23">
        <v>613.19999999999993</v>
      </c>
    </row>
  </sheetData>
  <sortState xmlns:xlrd2="http://schemas.microsoft.com/office/spreadsheetml/2017/richdata2" ref="F2:F248">
    <sortCondition descending="1" ref="F1:F248"/>
  </sortState>
  <conditionalFormatting sqref="B1:B248">
    <cfRule type="cellIs" dxfId="9" priority="10" operator="equal">
      <formula>"m15"</formula>
    </cfRule>
    <cfRule type="cellIs" dxfId="8" priority="9" operator="equal">
      <formula>"M15"</formula>
    </cfRule>
    <cfRule type="cellIs" dxfId="7" priority="8" operator="equal">
      <formula>$M$15</formula>
    </cfRule>
  </conditionalFormatting>
  <conditionalFormatting sqref="M15">
    <cfRule type="cellIs" dxfId="6" priority="5" operator="equal">
      <formula>$M$15</formula>
    </cfRule>
    <cfRule type="cellIs" dxfId="5" priority="6" operator="equal">
      <formula>"M15"</formula>
    </cfRule>
    <cfRule type="cellIs" dxfId="4" priority="7" operator="equal">
      <formula>"m15"</formula>
    </cfRule>
  </conditionalFormatting>
  <conditionalFormatting sqref="K1">
    <cfRule type="cellIs" dxfId="3" priority="4" operator="greaterThan">
      <formula>$D$2</formula>
    </cfRule>
  </conditionalFormatting>
  <conditionalFormatting sqref="D1:D248">
    <cfRule type="cellIs" dxfId="2" priority="3" operator="greaterThan">
      <formula>16.5</formula>
    </cfRule>
  </conditionalFormatting>
  <conditionalFormatting sqref="F1:F248">
    <cfRule type="top10" dxfId="1" priority="2" rank="10"/>
  </conditionalFormatting>
  <conditionalFormatting sqref="F1:F1048576">
    <cfRule type="cellIs" dxfId="0" priority="1" operator="between">
      <formula>77000</formula>
      <formula>780000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2D90-4D2F-42BE-BF96-10ACE848556B}">
  <dimension ref="A1:K14"/>
  <sheetViews>
    <sheetView workbookViewId="0">
      <selection activeCell="K6" sqref="K6:O6"/>
    </sheetView>
  </sheetViews>
  <sheetFormatPr defaultRowHeight="14.4"/>
  <cols>
    <col min="1" max="1" width="12.33203125" bestFit="1" customWidth="1"/>
    <col min="2" max="2" width="12.5546875" bestFit="1" customWidth="1"/>
    <col min="3" max="3" width="9.88671875" bestFit="1" customWidth="1"/>
    <col min="4" max="4" width="14.33203125" bestFit="1" customWidth="1"/>
    <col min="5" max="5" width="17.44140625" bestFit="1" customWidth="1"/>
    <col min="7" max="7" width="13.33203125" bestFit="1" customWidth="1"/>
    <col min="8" max="8" width="16.109375" customWidth="1"/>
    <col min="10" max="10" width="13.33203125" bestFit="1" customWidth="1"/>
    <col min="11" max="11" width="14.6640625" customWidth="1"/>
  </cols>
  <sheetData>
    <row r="1" spans="1:11" ht="24" thickBot="1">
      <c r="A1" s="14" t="s">
        <v>468</v>
      </c>
      <c r="B1" s="34" t="s">
        <v>469</v>
      </c>
      <c r="C1" s="34" t="s">
        <v>470</v>
      </c>
      <c r="D1" s="34" t="s">
        <v>471</v>
      </c>
      <c r="E1" s="33" t="s">
        <v>472</v>
      </c>
      <c r="F1" s="19"/>
      <c r="G1" s="35" t="s">
        <v>473</v>
      </c>
      <c r="H1" s="36" t="s">
        <v>474</v>
      </c>
      <c r="I1" s="19"/>
      <c r="J1" s="35" t="s">
        <v>473</v>
      </c>
      <c r="K1" s="47" t="s">
        <v>510</v>
      </c>
    </row>
    <row r="2" spans="1:11" ht="24" thickBot="1">
      <c r="A2" s="37" t="s">
        <v>475</v>
      </c>
      <c r="B2" s="21">
        <v>2892</v>
      </c>
      <c r="C2" s="21">
        <v>1771</v>
      </c>
      <c r="D2" s="21">
        <v>4718</v>
      </c>
      <c r="E2" s="22">
        <v>9381</v>
      </c>
      <c r="F2" s="19"/>
      <c r="G2" s="18" t="s">
        <v>476</v>
      </c>
      <c r="H2" s="23" t="s">
        <v>475</v>
      </c>
      <c r="I2" s="19"/>
      <c r="J2" s="18" t="s">
        <v>476</v>
      </c>
      <c r="K2" s="37" t="s">
        <v>509</v>
      </c>
    </row>
    <row r="3" spans="1:11" ht="24" thickBot="1">
      <c r="A3" s="37" t="s">
        <v>477</v>
      </c>
      <c r="B3" s="21">
        <v>3380</v>
      </c>
      <c r="C3" s="21">
        <v>4711</v>
      </c>
      <c r="D3" s="21">
        <v>2615</v>
      </c>
      <c r="E3" s="22">
        <v>10706</v>
      </c>
      <c r="F3" s="19"/>
      <c r="G3" s="18" t="s">
        <v>478</v>
      </c>
      <c r="H3" s="22">
        <v>1771</v>
      </c>
      <c r="I3" s="19"/>
      <c r="J3" s="18" t="s">
        <v>478</v>
      </c>
      <c r="K3" s="13">
        <f>VLOOKUP(K2,$A$1:$E$14,MATCH(K1,$A$1:$E$1,0),FALSE)</f>
        <v>2892</v>
      </c>
    </row>
    <row r="4" spans="1:11" ht="24" thickBot="1">
      <c r="A4" s="37" t="s">
        <v>479</v>
      </c>
      <c r="B4" s="21">
        <v>3744</v>
      </c>
      <c r="C4" s="21">
        <v>3223</v>
      </c>
      <c r="D4" s="21">
        <v>5312</v>
      </c>
      <c r="E4" s="22">
        <v>12279</v>
      </c>
    </row>
    <row r="5" spans="1:11" ht="24" thickBot="1">
      <c r="A5" s="37" t="s">
        <v>480</v>
      </c>
      <c r="B5" s="21">
        <v>3221</v>
      </c>
      <c r="C5" s="21">
        <v>2438</v>
      </c>
      <c r="D5" s="21">
        <v>1108</v>
      </c>
      <c r="E5" s="22">
        <v>6767</v>
      </c>
    </row>
    <row r="6" spans="1:11" ht="24" thickBot="1">
      <c r="A6" s="37" t="s">
        <v>481</v>
      </c>
      <c r="B6" s="21">
        <v>4839</v>
      </c>
      <c r="C6" s="21">
        <v>1999</v>
      </c>
      <c r="D6" s="21">
        <v>1994</v>
      </c>
      <c r="E6" s="22">
        <v>8832</v>
      </c>
    </row>
    <row r="7" spans="1:11" ht="24" thickBot="1">
      <c r="A7" s="37" t="s">
        <v>482</v>
      </c>
      <c r="B7" s="21">
        <v>3767</v>
      </c>
      <c r="C7" s="21">
        <v>5140</v>
      </c>
      <c r="D7" s="21">
        <v>3830</v>
      </c>
      <c r="E7" s="22">
        <v>12737</v>
      </c>
    </row>
    <row r="8" spans="1:11" ht="24" thickBot="1">
      <c r="A8" s="37" t="s">
        <v>483</v>
      </c>
      <c r="B8" s="21">
        <v>5467</v>
      </c>
      <c r="C8" s="21">
        <v>3337</v>
      </c>
      <c r="D8" s="21">
        <v>3232</v>
      </c>
      <c r="E8" s="22">
        <v>12036</v>
      </c>
    </row>
    <row r="9" spans="1:11" ht="24" thickBot="1">
      <c r="A9" s="37" t="s">
        <v>484</v>
      </c>
      <c r="B9" s="21">
        <v>3154</v>
      </c>
      <c r="C9" s="21">
        <v>4895</v>
      </c>
      <c r="D9" s="21">
        <v>1607</v>
      </c>
      <c r="E9" s="22">
        <v>9656</v>
      </c>
    </row>
    <row r="10" spans="1:11" ht="24" thickBot="1">
      <c r="A10" s="37" t="s">
        <v>485</v>
      </c>
      <c r="B10" s="21">
        <v>1718</v>
      </c>
      <c r="C10" s="21">
        <v>2040</v>
      </c>
      <c r="D10" s="21">
        <v>1563</v>
      </c>
      <c r="E10" s="22">
        <v>5321</v>
      </c>
    </row>
    <row r="11" spans="1:11" ht="24" thickBot="1">
      <c r="A11" s="37" t="s">
        <v>486</v>
      </c>
      <c r="B11" s="21">
        <v>1548</v>
      </c>
      <c r="C11" s="21">
        <v>1061</v>
      </c>
      <c r="D11" s="21">
        <v>2590</v>
      </c>
      <c r="E11" s="22">
        <v>5199</v>
      </c>
    </row>
    <row r="12" spans="1:11" ht="24" thickBot="1">
      <c r="A12" s="37" t="s">
        <v>487</v>
      </c>
      <c r="B12" s="21">
        <v>5083</v>
      </c>
      <c r="C12" s="21">
        <v>3558</v>
      </c>
      <c r="D12" s="21">
        <v>3960</v>
      </c>
      <c r="E12" s="22">
        <v>12601</v>
      </c>
    </row>
    <row r="13" spans="1:11" ht="24" thickBot="1">
      <c r="A13" s="37" t="s">
        <v>488</v>
      </c>
      <c r="B13" s="21">
        <v>5753</v>
      </c>
      <c r="C13" s="21">
        <v>2839</v>
      </c>
      <c r="D13" s="21">
        <v>3013</v>
      </c>
      <c r="E13" s="22">
        <v>11605</v>
      </c>
    </row>
    <row r="14" spans="1:11" ht="24" thickBot="1">
      <c r="A14" s="37" t="s">
        <v>489</v>
      </c>
      <c r="B14" s="21">
        <v>44566</v>
      </c>
      <c r="C14" s="21">
        <v>37012</v>
      </c>
      <c r="D14" s="21">
        <v>35542</v>
      </c>
      <c r="E14" s="22">
        <v>117120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64B3-667D-492A-B7D8-9D24C88F827F}">
  <dimension ref="A1:M12"/>
  <sheetViews>
    <sheetView workbookViewId="0">
      <selection activeCell="J16" sqref="J16"/>
    </sheetView>
  </sheetViews>
  <sheetFormatPr defaultRowHeight="14.4"/>
  <cols>
    <col min="1" max="1" width="18.109375" bestFit="1" customWidth="1"/>
    <col min="2" max="2" width="10.44140625" bestFit="1" customWidth="1"/>
    <col min="3" max="3" width="11.5546875" bestFit="1" customWidth="1"/>
    <col min="4" max="4" width="22.6640625" bestFit="1" customWidth="1"/>
    <col min="5" max="5" width="20.5546875" bestFit="1" customWidth="1"/>
    <col min="6" max="6" width="22.6640625" bestFit="1" customWidth="1"/>
    <col min="7" max="7" width="20.5546875" bestFit="1" customWidth="1"/>
    <col min="9" max="9" width="29.6640625" bestFit="1" customWidth="1"/>
    <col min="12" max="12" width="27.6640625" bestFit="1" customWidth="1"/>
  </cols>
  <sheetData>
    <row r="1" spans="1:13" ht="24" thickBot="1">
      <c r="A1" s="14" t="s">
        <v>490</v>
      </c>
      <c r="B1" s="34" t="s">
        <v>44</v>
      </c>
      <c r="C1" s="34" t="s">
        <v>491</v>
      </c>
      <c r="D1" s="34" t="s">
        <v>492</v>
      </c>
      <c r="E1" s="34" t="s">
        <v>493</v>
      </c>
      <c r="F1" s="34" t="s">
        <v>492</v>
      </c>
      <c r="G1" s="33" t="s">
        <v>493</v>
      </c>
      <c r="H1" s="19"/>
      <c r="I1" s="33" t="s">
        <v>494</v>
      </c>
      <c r="J1" s="38"/>
      <c r="K1" s="19"/>
      <c r="L1" s="33" t="s">
        <v>495</v>
      </c>
      <c r="M1" s="38"/>
    </row>
    <row r="2" spans="1:13" ht="24" thickBot="1">
      <c r="A2" s="37" t="s">
        <v>496</v>
      </c>
      <c r="B2" s="21">
        <v>2</v>
      </c>
      <c r="C2" s="21">
        <v>120000</v>
      </c>
      <c r="D2" s="39">
        <v>7.0000000000000007E-2</v>
      </c>
      <c r="E2" s="21">
        <v>8400</v>
      </c>
      <c r="F2" s="43">
        <f>VLOOKUP(C2,IF($B$2&lt;=3,$I$3:$J$9,$L$3:$M$8),2)</f>
        <v>7.0000000000000007E-2</v>
      </c>
      <c r="G2" s="13">
        <f>(C2*D2)</f>
        <v>8400</v>
      </c>
      <c r="H2" s="19"/>
      <c r="I2" s="40" t="s">
        <v>497</v>
      </c>
      <c r="J2" s="41" t="s">
        <v>498</v>
      </c>
      <c r="K2" s="19"/>
      <c r="L2" s="40" t="s">
        <v>497</v>
      </c>
      <c r="M2" s="41" t="s">
        <v>498</v>
      </c>
    </row>
    <row r="3" spans="1:13" ht="24" thickBot="1">
      <c r="A3" s="37" t="s">
        <v>499</v>
      </c>
      <c r="B3" s="21">
        <v>1</v>
      </c>
      <c r="C3" s="21">
        <v>210921</v>
      </c>
      <c r="D3" s="39">
        <v>7.0000000000000007E-2</v>
      </c>
      <c r="E3" s="21">
        <v>14764.47</v>
      </c>
      <c r="F3" s="43">
        <f t="shared" ref="F3:F12" si="0">VLOOKUP(C3,IF($B$2&lt;=3,$I$3:$J$9,$L$3:$M$8),2)</f>
        <v>7.0000000000000007E-2</v>
      </c>
      <c r="G3" s="13">
        <f t="shared" ref="G3:G12" si="1">(C3*D3)</f>
        <v>14764.470000000001</v>
      </c>
      <c r="H3" s="19"/>
      <c r="I3" s="21">
        <v>0</v>
      </c>
      <c r="J3" s="42">
        <v>0.02</v>
      </c>
      <c r="K3" s="19"/>
      <c r="L3" s="21">
        <v>0</v>
      </c>
      <c r="M3" s="42">
        <v>0.02</v>
      </c>
    </row>
    <row r="4" spans="1:13" ht="24" thickBot="1">
      <c r="A4" s="37" t="s">
        <v>500</v>
      </c>
      <c r="B4" s="21">
        <v>1</v>
      </c>
      <c r="C4" s="21">
        <v>100000</v>
      </c>
      <c r="D4" s="39">
        <v>7.0000000000000007E-2</v>
      </c>
      <c r="E4" s="21">
        <v>7000</v>
      </c>
      <c r="F4" s="43">
        <f t="shared" si="0"/>
        <v>7.0000000000000007E-2</v>
      </c>
      <c r="G4" s="13">
        <f t="shared" si="1"/>
        <v>7000.0000000000009</v>
      </c>
      <c r="H4" s="19"/>
      <c r="I4" s="21">
        <v>5000</v>
      </c>
      <c r="J4" s="42">
        <v>0.03</v>
      </c>
      <c r="K4" s="19"/>
      <c r="L4" s="21">
        <v>50000</v>
      </c>
      <c r="M4" s="42">
        <v>0.06</v>
      </c>
    </row>
    <row r="5" spans="1:13" ht="24" thickBot="1">
      <c r="A5" s="37" t="s">
        <v>501</v>
      </c>
      <c r="B5" s="21">
        <v>2</v>
      </c>
      <c r="C5" s="21">
        <v>87401</v>
      </c>
      <c r="D5" s="39">
        <v>0.06</v>
      </c>
      <c r="E5" s="21">
        <v>5244.06</v>
      </c>
      <c r="F5" s="43">
        <f t="shared" si="0"/>
        <v>0.06</v>
      </c>
      <c r="G5" s="13">
        <f t="shared" si="1"/>
        <v>5244.0599999999995</v>
      </c>
      <c r="H5" s="19"/>
      <c r="I5" s="21">
        <v>10000</v>
      </c>
      <c r="J5" s="42">
        <v>0.04</v>
      </c>
      <c r="K5" s="19"/>
      <c r="L5" s="21">
        <v>100000</v>
      </c>
      <c r="M5" s="42">
        <v>7.0000000000000007E-2</v>
      </c>
    </row>
    <row r="6" spans="1:13" ht="24" thickBot="1">
      <c r="A6" s="37" t="s">
        <v>502</v>
      </c>
      <c r="B6" s="21">
        <v>6</v>
      </c>
      <c r="C6" s="21">
        <v>310983</v>
      </c>
      <c r="D6" s="39">
        <v>0.09</v>
      </c>
      <c r="E6" s="21">
        <v>28765.927500000002</v>
      </c>
      <c r="F6" s="43">
        <f t="shared" si="0"/>
        <v>0.08</v>
      </c>
      <c r="G6" s="13">
        <f t="shared" si="1"/>
        <v>27988.469999999998</v>
      </c>
      <c r="H6" s="19"/>
      <c r="I6" s="21">
        <v>20000</v>
      </c>
      <c r="J6" s="42">
        <v>0.05</v>
      </c>
      <c r="K6" s="19"/>
      <c r="L6" s="21">
        <v>200000</v>
      </c>
      <c r="M6" s="42">
        <v>0.08</v>
      </c>
    </row>
    <row r="7" spans="1:13" ht="24" thickBot="1">
      <c r="A7" s="37" t="s">
        <v>503</v>
      </c>
      <c r="B7" s="21">
        <v>3</v>
      </c>
      <c r="C7" s="21">
        <v>43902</v>
      </c>
      <c r="D7" s="39">
        <v>0.05</v>
      </c>
      <c r="E7" s="21">
        <v>2195.1</v>
      </c>
      <c r="F7" s="43">
        <f t="shared" si="0"/>
        <v>0.05</v>
      </c>
      <c r="G7" s="13">
        <f t="shared" si="1"/>
        <v>2195.1</v>
      </c>
      <c r="H7" s="19"/>
      <c r="I7" s="21">
        <v>50000</v>
      </c>
      <c r="J7" s="42">
        <v>0.06</v>
      </c>
      <c r="K7" s="19"/>
      <c r="L7" s="21">
        <v>300000</v>
      </c>
      <c r="M7" s="42">
        <v>0.09</v>
      </c>
    </row>
    <row r="8" spans="1:13" ht="24" thickBot="1">
      <c r="A8" s="37" t="s">
        <v>504</v>
      </c>
      <c r="B8" s="21">
        <v>2</v>
      </c>
      <c r="C8" s="21">
        <v>121021</v>
      </c>
      <c r="D8" s="39">
        <v>7.0000000000000007E-2</v>
      </c>
      <c r="E8" s="21">
        <v>8471.4699999999993</v>
      </c>
      <c r="F8" s="43">
        <f t="shared" si="0"/>
        <v>7.0000000000000007E-2</v>
      </c>
      <c r="G8" s="13">
        <f t="shared" si="1"/>
        <v>8471.4700000000012</v>
      </c>
      <c r="H8" s="19"/>
      <c r="I8" s="21">
        <v>100000</v>
      </c>
      <c r="J8" s="42">
        <v>7.0000000000000007E-2</v>
      </c>
      <c r="K8" s="19"/>
      <c r="L8" s="21">
        <v>500000</v>
      </c>
      <c r="M8" s="42">
        <v>0.1</v>
      </c>
    </row>
    <row r="9" spans="1:13" ht="24" thickBot="1">
      <c r="A9" s="37" t="s">
        <v>505</v>
      </c>
      <c r="B9" s="21">
        <v>3</v>
      </c>
      <c r="C9" s="21">
        <v>250000</v>
      </c>
      <c r="D9" s="39">
        <v>0.08</v>
      </c>
      <c r="E9" s="21">
        <v>20000</v>
      </c>
      <c r="F9" s="43">
        <f t="shared" si="0"/>
        <v>0.08</v>
      </c>
      <c r="G9" s="13">
        <f t="shared" si="1"/>
        <v>20000</v>
      </c>
      <c r="H9" s="19"/>
      <c r="I9" s="21">
        <v>250000</v>
      </c>
      <c r="J9" s="42">
        <v>0.08</v>
      </c>
    </row>
    <row r="10" spans="1:13" ht="24" thickBot="1">
      <c r="A10" s="37" t="s">
        <v>506</v>
      </c>
      <c r="B10" s="21">
        <v>1</v>
      </c>
      <c r="C10" s="21">
        <v>100000</v>
      </c>
      <c r="D10" s="39">
        <v>7.0000000000000007E-2</v>
      </c>
      <c r="E10" s="21">
        <v>7000</v>
      </c>
      <c r="F10" s="43">
        <f t="shared" si="0"/>
        <v>7.0000000000000007E-2</v>
      </c>
      <c r="G10" s="13">
        <f t="shared" si="1"/>
        <v>7000.0000000000009</v>
      </c>
    </row>
    <row r="11" spans="1:13" ht="24" thickBot="1">
      <c r="A11" s="37" t="s">
        <v>507</v>
      </c>
      <c r="B11" s="21">
        <v>4</v>
      </c>
      <c r="C11" s="21">
        <v>359832</v>
      </c>
      <c r="D11" s="39">
        <v>0.09</v>
      </c>
      <c r="E11" s="21">
        <v>33284.46</v>
      </c>
      <c r="F11" s="43">
        <f t="shared" si="0"/>
        <v>0.08</v>
      </c>
      <c r="G11" s="13">
        <f t="shared" si="1"/>
        <v>32384.879999999997</v>
      </c>
    </row>
    <row r="12" spans="1:13" ht="24" thickBot="1">
      <c r="A12" s="37" t="s">
        <v>508</v>
      </c>
      <c r="B12" s="21">
        <v>4</v>
      </c>
      <c r="C12" s="21">
        <v>502983</v>
      </c>
      <c r="D12" s="39">
        <v>0.1</v>
      </c>
      <c r="E12" s="21">
        <v>50298.3</v>
      </c>
      <c r="F12" s="43">
        <f t="shared" si="0"/>
        <v>0.08</v>
      </c>
      <c r="G12" s="13">
        <f t="shared" si="1"/>
        <v>50298.3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M-04 ASS-01</vt:lpstr>
      <vt:lpstr>M-04 ASS-02</vt:lpstr>
      <vt:lpstr>M-04 ASS-03</vt:lpstr>
      <vt:lpstr>M-04 ASS-04</vt:lpstr>
      <vt:lpstr>M-04 ASS-05</vt:lpstr>
      <vt:lpstr>Apps</vt:lpstr>
      <vt:lpstr>Combined</vt:lpstr>
      <vt:lpstr>E_books</vt:lpstr>
      <vt:lpstr>Games</vt:lpstr>
      <vt:lpstr>ID</vt:lpstr>
      <vt:lpstr>Months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MURLIDHAR DANDAGE</dc:creator>
  <cp:lastModifiedBy>MURLIDHAR DANDAGE</cp:lastModifiedBy>
  <dcterms:created xsi:type="dcterms:W3CDTF">2015-06-05T18:17:20Z</dcterms:created>
  <dcterms:modified xsi:type="dcterms:W3CDTF">2025-06-27T09:23:27Z</dcterms:modified>
</cp:coreProperties>
</file>