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"/>
    </mc:Choice>
  </mc:AlternateContent>
  <xr:revisionPtr revIDLastSave="0" documentId="13_ncr:1_{CE9C2CD1-9328-944F-BF1A-530BB22E4435}" xr6:coauthVersionLast="31" xr6:coauthVersionMax="31" xr10:uidLastSave="{00000000-0000-0000-0000-000000000000}"/>
  <bookViews>
    <workbookView xWindow="13400" yWindow="460" windowWidth="12200" windowHeight="14520" xr2:uid="{00000000-000D-0000-FFFF-FFFF00000000}"/>
  </bookViews>
  <sheets>
    <sheet name="Round_3_Pred" sheetId="6" r:id="rId1"/>
    <sheet name="1_Round_3" sheetId="3" r:id="rId2"/>
    <sheet name="2_Round_3" sheetId="4" r:id="rId3"/>
  </sheets>
  <calcPr calcId="179017"/>
</workbook>
</file>

<file path=xl/calcChain.xml><?xml version="1.0" encoding="utf-8"?>
<calcChain xmlns="http://schemas.openxmlformats.org/spreadsheetml/2006/main">
  <c r="N11" i="6" l="1"/>
  <c r="H4" i="6"/>
  <c r="H5" i="6"/>
  <c r="H6" i="6"/>
  <c r="H7" i="6"/>
  <c r="H8" i="6"/>
  <c r="H9" i="6"/>
  <c r="G4" i="6"/>
  <c r="G5" i="6"/>
  <c r="G6" i="6"/>
  <c r="G7" i="6"/>
  <c r="G8" i="6"/>
  <c r="G9" i="6"/>
  <c r="F4" i="6"/>
  <c r="J4" i="6" s="1"/>
  <c r="F5" i="6"/>
  <c r="J5" i="6" s="1"/>
  <c r="F6" i="6"/>
  <c r="F7" i="6"/>
  <c r="J7" i="6" s="1"/>
  <c r="F8" i="6"/>
  <c r="J8" i="6" s="1"/>
  <c r="F9" i="6"/>
  <c r="J9" i="6" s="1"/>
  <c r="E4" i="6"/>
  <c r="I4" i="6" s="1"/>
  <c r="K4" i="6" s="1"/>
  <c r="M4" i="6" s="1"/>
  <c r="E5" i="6"/>
  <c r="I5" i="6" s="1"/>
  <c r="E6" i="6"/>
  <c r="I6" i="6" s="1"/>
  <c r="E7" i="6"/>
  <c r="I7" i="6" s="1"/>
  <c r="K7" i="6" s="1"/>
  <c r="M7" i="6" s="1"/>
  <c r="E8" i="6"/>
  <c r="E9" i="6"/>
  <c r="I9" i="6" s="1"/>
  <c r="H3" i="6"/>
  <c r="G3" i="6"/>
  <c r="F3" i="6"/>
  <c r="J3" i="6" s="1"/>
  <c r="E3" i="6"/>
  <c r="H2" i="6"/>
  <c r="G2" i="6"/>
  <c r="F2" i="6"/>
  <c r="J2" i="6" s="1"/>
  <c r="E2" i="6"/>
  <c r="I8" i="6" l="1"/>
  <c r="K8" i="6" s="1"/>
  <c r="M8" i="6" s="1"/>
  <c r="J6" i="6"/>
  <c r="K6" i="6" s="1"/>
  <c r="M6" i="6" s="1"/>
  <c r="I2" i="6"/>
  <c r="K2" i="6" s="1"/>
  <c r="M2" i="6" s="1"/>
  <c r="I3" i="6"/>
  <c r="K3" i="6" s="1"/>
  <c r="M3" i="6" s="1"/>
  <c r="K9" i="6"/>
  <c r="M9" i="6" s="1"/>
  <c r="K5" i="6"/>
  <c r="M5" i="6" s="1"/>
  <c r="M11" i="6" l="1"/>
  <c r="M12" i="6" s="1"/>
</calcChain>
</file>

<file path=xl/sharedStrings.xml><?xml version="1.0" encoding="utf-8"?>
<sst xmlns="http://schemas.openxmlformats.org/spreadsheetml/2006/main" count="80" uniqueCount="34">
  <si>
    <t>WTeamID</t>
  </si>
  <si>
    <t>WTeamName</t>
  </si>
  <si>
    <t>LTeamID</t>
  </si>
  <si>
    <t>LTeamName</t>
  </si>
  <si>
    <t>WTeamScore</t>
  </si>
  <si>
    <t>LTeamScore</t>
  </si>
  <si>
    <t>Kentucky</t>
  </si>
  <si>
    <t>Nevada</t>
  </si>
  <si>
    <t>West Virginia</t>
  </si>
  <si>
    <t>Purdue</t>
  </si>
  <si>
    <t>Kansas St</t>
  </si>
  <si>
    <t>Gonzaga</t>
  </si>
  <si>
    <t>Loyola-Chicago</t>
  </si>
  <si>
    <t>Michigan</t>
  </si>
  <si>
    <t>Texas A&amp;M</t>
  </si>
  <si>
    <t>Duke</t>
  </si>
  <si>
    <t>Syracuse</t>
  </si>
  <si>
    <t>Florida St</t>
  </si>
  <si>
    <t>Villanova</t>
  </si>
  <si>
    <t>Clemson</t>
  </si>
  <si>
    <t>Texas Tech</t>
  </si>
  <si>
    <t>Kansas</t>
  </si>
  <si>
    <t>TeamID_1</t>
  </si>
  <si>
    <t>TeamName_1</t>
  </si>
  <si>
    <t>TeamID_2</t>
  </si>
  <si>
    <t>TeamName_2</t>
  </si>
  <si>
    <t>Team_1_Score_1</t>
  </si>
  <si>
    <t>Team_2_Score_1</t>
  </si>
  <si>
    <t>Team_1_Score_2</t>
  </si>
  <si>
    <t>Team_2_Score_2</t>
  </si>
  <si>
    <t>Team_1_Avg</t>
  </si>
  <si>
    <t>Team_2_Avg</t>
  </si>
  <si>
    <t>Prediction</t>
  </si>
  <si>
    <t>Actual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</si>
</sst>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0AE2-6724-B545-BEA8-7CF97FAB0B4E}">
  <dimension ref="A1:N12"/>
  <sheetViews>
    <sheetView tabSelected="1" topLeftCell="I1" workbookViewId="0">
      <selection activeCell="L10" sqref="L10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9.5" bestFit="1" customWidth="1"/>
    <col min="4" max="4" width="14.83203125" bestFit="1" customWidth="1"/>
    <col min="5" max="8" width="15.33203125" bestFit="1" customWidth="1"/>
    <col min="9" max="10" width="11.83203125" bestFit="1" customWidth="1"/>
    <col min="11" max="11" width="20" customWidth="1"/>
    <col min="12" max="12" width="12.83203125" bestFit="1" customWidth="1"/>
  </cols>
  <sheetData>
    <row r="1" spans="1:14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4" x14ac:dyDescent="0.2">
      <c r="A2">
        <v>1242</v>
      </c>
      <c r="B2" t="s">
        <v>21</v>
      </c>
      <c r="C2">
        <v>1155</v>
      </c>
      <c r="D2" t="s">
        <v>19</v>
      </c>
      <c r="E2">
        <f>VLOOKUP(A2,'1_Round_3'!$A$2:$F$33,5,FALSE)</f>
        <v>75.837050000000005</v>
      </c>
      <c r="F2">
        <f>VLOOKUP(C2,'1_Round_3'!$C$2:$F$33,4,FALSE)</f>
        <v>59.038997999999999</v>
      </c>
      <c r="G2">
        <f>VLOOKUP(A2,'2_Round_3'!$C$1:$F$32,4,FALSE)</f>
        <v>68.47672</v>
      </c>
      <c r="H2">
        <f>VLOOKUP(C2,'2_Round_3'!$A$1:$F$32,5,FALSE)</f>
        <v>78.371390000000005</v>
      </c>
      <c r="I2">
        <f>AVERAGE(E2,G2)</f>
        <v>72.156885000000003</v>
      </c>
      <c r="J2">
        <f>AVERAGE(F2,H2)</f>
        <v>68.705194000000006</v>
      </c>
      <c r="K2" t="str">
        <f>IF(I2&gt;J2,B2,D2)</f>
        <v>Kansas</v>
      </c>
      <c r="L2" t="s">
        <v>21</v>
      </c>
      <c r="M2">
        <f>IF(K2=L2,1,0)</f>
        <v>1</v>
      </c>
      <c r="N2">
        <v>1</v>
      </c>
    </row>
    <row r="3" spans="1:14" x14ac:dyDescent="0.2">
      <c r="A3">
        <v>1393</v>
      </c>
      <c r="B3" t="s">
        <v>16</v>
      </c>
      <c r="C3">
        <v>1181</v>
      </c>
      <c r="D3" t="s">
        <v>15</v>
      </c>
      <c r="E3">
        <f>VLOOKUP(A3,'1_Round_3'!$A$2:$F$33,5,FALSE)</f>
        <v>72.250699999999995</v>
      </c>
      <c r="F3">
        <f>VLOOKUP(C3,'1_Round_3'!$C$2:$F$33,4,FALSE)</f>
        <v>62.139384999999997</v>
      </c>
      <c r="G3">
        <f>VLOOKUP(A3,'2_Round_3'!$C$1:$F$32,4,FALSE)</f>
        <v>57.043790000000001</v>
      </c>
      <c r="H3">
        <f>VLOOKUP(C3,'2_Round_3'!$A$1:$F$32,5,FALSE)</f>
        <v>77.502489999999995</v>
      </c>
      <c r="I3">
        <f>AVERAGE(E3,G3)</f>
        <v>64.647244999999998</v>
      </c>
      <c r="J3">
        <f>AVERAGE(F3,H3)</f>
        <v>69.820937499999999</v>
      </c>
      <c r="K3" t="str">
        <f>IF(I3&gt;J3,B3,D3)</f>
        <v>Duke</v>
      </c>
      <c r="L3" t="s">
        <v>15</v>
      </c>
      <c r="M3">
        <f t="shared" ref="M3:M9" si="0">IF(K3=L3,1,0)</f>
        <v>1</v>
      </c>
      <c r="N3">
        <v>1</v>
      </c>
    </row>
    <row r="4" spans="1:14" x14ac:dyDescent="0.2">
      <c r="A4">
        <v>1243</v>
      </c>
      <c r="B4" t="s">
        <v>10</v>
      </c>
      <c r="C4">
        <v>1246</v>
      </c>
      <c r="D4" t="s">
        <v>6</v>
      </c>
      <c r="E4">
        <f>VLOOKUP(A4,'1_Round_3'!$A$2:$F$33,5,FALSE)</f>
        <v>72.673743999999999</v>
      </c>
      <c r="F4">
        <f>VLOOKUP(C4,'1_Round_3'!$C$2:$F$33,4,FALSE)</f>
        <v>66.402050000000003</v>
      </c>
      <c r="G4">
        <f>VLOOKUP(A4,'2_Round_3'!$C$1:$F$32,4,FALSE)</f>
        <v>58.420605000000002</v>
      </c>
      <c r="H4">
        <f>VLOOKUP(C4,'2_Round_3'!$A$1:$F$32,5,FALSE)</f>
        <v>77.936935000000005</v>
      </c>
      <c r="I4">
        <f t="shared" ref="I4:I9" si="1">AVERAGE(E4,G4)</f>
        <v>65.547174499999997</v>
      </c>
      <c r="J4">
        <f t="shared" ref="J4:J9" si="2">AVERAGE(F4,H4)</f>
        <v>72.169492500000004</v>
      </c>
      <c r="K4" t="str">
        <f t="shared" ref="K4:K9" si="3">IF(I4&gt;J4,B4,D4)</f>
        <v>Kentucky</v>
      </c>
      <c r="L4" t="s">
        <v>10</v>
      </c>
      <c r="M4">
        <f t="shared" si="0"/>
        <v>0</v>
      </c>
      <c r="N4">
        <v>1</v>
      </c>
    </row>
    <row r="5" spans="1:14" x14ac:dyDescent="0.2">
      <c r="A5">
        <v>1403</v>
      </c>
      <c r="B5" t="s">
        <v>20</v>
      </c>
      <c r="C5">
        <v>1345</v>
      </c>
      <c r="D5" t="s">
        <v>9</v>
      </c>
      <c r="E5">
        <f>VLOOKUP(A5,'1_Round_3'!$A$2:$F$33,5,FALSE)</f>
        <v>79.827830000000006</v>
      </c>
      <c r="F5">
        <f>VLOOKUP(C5,'1_Round_3'!$C$2:$F$33,4,FALSE)</f>
        <v>62.820909999999998</v>
      </c>
      <c r="G5">
        <f>VLOOKUP(A5,'2_Round_3'!$C$1:$F$32,4,FALSE)</f>
        <v>59.459606000000001</v>
      </c>
      <c r="H5">
        <f>VLOOKUP(C5,'2_Round_3'!$A$1:$F$32,5,FALSE)</f>
        <v>71.107780000000005</v>
      </c>
      <c r="I5">
        <f t="shared" si="1"/>
        <v>69.643718000000007</v>
      </c>
      <c r="J5">
        <f t="shared" si="2"/>
        <v>66.964345000000009</v>
      </c>
      <c r="K5" t="str">
        <f t="shared" si="3"/>
        <v>Texas Tech</v>
      </c>
      <c r="L5" t="s">
        <v>20</v>
      </c>
      <c r="M5">
        <f t="shared" si="0"/>
        <v>1</v>
      </c>
      <c r="N5">
        <v>1</v>
      </c>
    </row>
    <row r="6" spans="1:14" x14ac:dyDescent="0.2">
      <c r="A6">
        <v>1199</v>
      </c>
      <c r="B6" t="s">
        <v>17</v>
      </c>
      <c r="C6">
        <v>1211</v>
      </c>
      <c r="D6" t="s">
        <v>11</v>
      </c>
      <c r="E6">
        <f>VLOOKUP(A6,'1_Round_3'!$A$2:$F$33,5,FALSE)</f>
        <v>78.622259999999997</v>
      </c>
      <c r="F6">
        <f>VLOOKUP(C6,'1_Round_3'!$C$2:$F$33,4,FALSE)</f>
        <v>61.611145</v>
      </c>
      <c r="G6">
        <f>VLOOKUP(A6,'2_Round_3'!$C$1:$F$32,4,FALSE)</f>
        <v>67.703620000000001</v>
      </c>
      <c r="H6">
        <f>VLOOKUP(C6,'2_Round_3'!$A$1:$F$32,5,FALSE)</f>
        <v>79.930239999999998</v>
      </c>
      <c r="I6">
        <f t="shared" si="1"/>
        <v>73.162939999999992</v>
      </c>
      <c r="J6">
        <f t="shared" si="2"/>
        <v>70.770692499999996</v>
      </c>
      <c r="K6" t="str">
        <f t="shared" si="3"/>
        <v>Florida St</v>
      </c>
      <c r="L6" t="s">
        <v>17</v>
      </c>
      <c r="M6">
        <f t="shared" si="0"/>
        <v>1</v>
      </c>
      <c r="N6">
        <v>1</v>
      </c>
    </row>
    <row r="7" spans="1:14" x14ac:dyDescent="0.2">
      <c r="A7">
        <v>1276</v>
      </c>
      <c r="B7" t="s">
        <v>13</v>
      </c>
      <c r="C7">
        <v>1401</v>
      </c>
      <c r="D7" t="s">
        <v>14</v>
      </c>
      <c r="E7">
        <f>VLOOKUP(A7,'1_Round_3'!$A$2:$F$33,5,FALSE)</f>
        <v>77.366789999999995</v>
      </c>
      <c r="F7">
        <f>VLOOKUP(C7,'1_Round_3'!$C$2:$F$33,4,FALSE)</f>
        <v>60.290385999999998</v>
      </c>
      <c r="G7">
        <f>VLOOKUP(A7,'2_Round_3'!$C$1:$F$32,4,FALSE)</f>
        <v>66.069329999999994</v>
      </c>
      <c r="H7">
        <f>VLOOKUP(C7,'2_Round_3'!$A$1:$F$32,5,FALSE)</f>
        <v>68.134519999999995</v>
      </c>
      <c r="I7">
        <f t="shared" si="1"/>
        <v>71.718059999999994</v>
      </c>
      <c r="J7">
        <f t="shared" si="2"/>
        <v>64.212452999999996</v>
      </c>
      <c r="K7" t="str">
        <f t="shared" si="3"/>
        <v>Michigan</v>
      </c>
      <c r="L7" t="s">
        <v>13</v>
      </c>
      <c r="M7">
        <f t="shared" si="0"/>
        <v>1</v>
      </c>
      <c r="N7">
        <v>1</v>
      </c>
    </row>
    <row r="8" spans="1:14" x14ac:dyDescent="0.2">
      <c r="A8">
        <v>1260</v>
      </c>
      <c r="B8" t="s">
        <v>12</v>
      </c>
      <c r="C8">
        <v>1305</v>
      </c>
      <c r="D8" t="s">
        <v>7</v>
      </c>
      <c r="E8">
        <f>VLOOKUP(A8,'1_Round_3'!$A$2:$F$33,5,FALSE)</f>
        <v>73.838790000000003</v>
      </c>
      <c r="F8">
        <f>VLOOKUP(C8,'1_Round_3'!$C$2:$F$33,4,FALSE)</f>
        <v>57.948193000000003</v>
      </c>
      <c r="G8">
        <f>VLOOKUP(A8,'2_Round_3'!$C$1:$F$32,4,FALSE)</f>
        <v>62.049956999999999</v>
      </c>
      <c r="H8">
        <f>VLOOKUP(C8,'2_Round_3'!$A$1:$F$32,5,FALSE)</f>
        <v>79.522025999999997</v>
      </c>
      <c r="I8">
        <f t="shared" si="1"/>
        <v>67.944373499999998</v>
      </c>
      <c r="J8">
        <f t="shared" si="2"/>
        <v>68.735109499999993</v>
      </c>
      <c r="K8" t="str">
        <f t="shared" si="3"/>
        <v>Nevada</v>
      </c>
      <c r="L8" t="s">
        <v>12</v>
      </c>
      <c r="M8">
        <f t="shared" si="0"/>
        <v>0</v>
      </c>
      <c r="N8">
        <v>1</v>
      </c>
    </row>
    <row r="9" spans="1:14" x14ac:dyDescent="0.2">
      <c r="A9">
        <v>1437</v>
      </c>
      <c r="B9" t="s">
        <v>18</v>
      </c>
      <c r="C9">
        <v>1452</v>
      </c>
      <c r="D9" t="s">
        <v>8</v>
      </c>
      <c r="E9">
        <f>VLOOKUP(A9,'1_Round_3'!$A$2:$F$33,5,FALSE)</f>
        <v>81.531829999999999</v>
      </c>
      <c r="F9">
        <f>VLOOKUP(C9,'1_Round_3'!$C$2:$F$33,4,FALSE)</f>
        <v>69.078760000000003</v>
      </c>
      <c r="G9">
        <f>VLOOKUP(A9,'2_Round_3'!$C$1:$F$32,4,FALSE)</f>
        <v>64.284670000000006</v>
      </c>
      <c r="H9">
        <f>VLOOKUP(C9,'2_Round_3'!$A$1:$F$32,5,FALSE)</f>
        <v>80.765050000000002</v>
      </c>
      <c r="I9">
        <f t="shared" si="1"/>
        <v>72.90825000000001</v>
      </c>
      <c r="J9">
        <f t="shared" si="2"/>
        <v>74.92190500000001</v>
      </c>
      <c r="K9" t="str">
        <f t="shared" si="3"/>
        <v>West Virginia</v>
      </c>
      <c r="L9" t="s">
        <v>18</v>
      </c>
      <c r="M9">
        <f t="shared" si="0"/>
        <v>0</v>
      </c>
      <c r="N9">
        <v>1</v>
      </c>
    </row>
    <row r="11" spans="1:14" x14ac:dyDescent="0.2">
      <c r="M11">
        <f>SUM(M2:M9)</f>
        <v>5</v>
      </c>
      <c r="N11">
        <f>SUM(N2:N9)</f>
        <v>8</v>
      </c>
    </row>
    <row r="12" spans="1:14" x14ac:dyDescent="0.2">
      <c r="M12">
        <f>M11/N11</f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FB35-0E55-CE49-9784-7CAB69E58B33}">
  <dimension ref="A1:F9"/>
  <sheetViews>
    <sheetView workbookViewId="0">
      <selection activeCell="A2" sqref="A2:D9"/>
    </sheetView>
  </sheetViews>
  <sheetFormatPr baseColWidth="10" defaultRowHeight="16" x14ac:dyDescent="0.2"/>
  <cols>
    <col min="5" max="5" width="16.6640625" bestFit="1" customWidth="1"/>
    <col min="6" max="6" width="15.5" bestFit="1" customWidth="1"/>
    <col min="7" max="7" width="16.83203125" bestFit="1" customWidth="1"/>
    <col min="8" max="8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1242</v>
      </c>
      <c r="B2" t="s">
        <v>21</v>
      </c>
      <c r="C2">
        <v>1155</v>
      </c>
      <c r="D2" t="s">
        <v>19</v>
      </c>
      <c r="E2">
        <v>75.837050000000005</v>
      </c>
      <c r="F2">
        <v>59.038997999999999</v>
      </c>
    </row>
    <row r="3" spans="1:6" x14ac:dyDescent="0.2">
      <c r="A3">
        <v>1393</v>
      </c>
      <c r="B3" t="s">
        <v>16</v>
      </c>
      <c r="C3">
        <v>1181</v>
      </c>
      <c r="D3" t="s">
        <v>15</v>
      </c>
      <c r="E3">
        <v>72.250699999999995</v>
      </c>
      <c r="F3">
        <v>62.139384999999997</v>
      </c>
    </row>
    <row r="4" spans="1:6" x14ac:dyDescent="0.2">
      <c r="A4">
        <v>1243</v>
      </c>
      <c r="B4" t="s">
        <v>10</v>
      </c>
      <c r="C4">
        <v>1246</v>
      </c>
      <c r="D4" t="s">
        <v>6</v>
      </c>
      <c r="E4">
        <v>72.673743999999999</v>
      </c>
      <c r="F4">
        <v>66.402050000000003</v>
      </c>
    </row>
    <row r="5" spans="1:6" x14ac:dyDescent="0.2">
      <c r="A5">
        <v>1403</v>
      </c>
      <c r="B5" t="s">
        <v>20</v>
      </c>
      <c r="C5">
        <v>1345</v>
      </c>
      <c r="D5" t="s">
        <v>9</v>
      </c>
      <c r="E5">
        <v>79.827830000000006</v>
      </c>
      <c r="F5">
        <v>62.820909999999998</v>
      </c>
    </row>
    <row r="6" spans="1:6" x14ac:dyDescent="0.2">
      <c r="A6">
        <v>1199</v>
      </c>
      <c r="B6" t="s">
        <v>17</v>
      </c>
      <c r="C6">
        <v>1211</v>
      </c>
      <c r="D6" t="s">
        <v>11</v>
      </c>
      <c r="E6">
        <v>78.622259999999997</v>
      </c>
      <c r="F6">
        <v>61.611145</v>
      </c>
    </row>
    <row r="7" spans="1:6" x14ac:dyDescent="0.2">
      <c r="A7">
        <v>1276</v>
      </c>
      <c r="B7" t="s">
        <v>13</v>
      </c>
      <c r="C7">
        <v>1401</v>
      </c>
      <c r="D7" t="s">
        <v>14</v>
      </c>
      <c r="E7">
        <v>77.366789999999995</v>
      </c>
      <c r="F7">
        <v>60.290385999999998</v>
      </c>
    </row>
    <row r="8" spans="1:6" x14ac:dyDescent="0.2">
      <c r="A8">
        <v>1260</v>
      </c>
      <c r="B8" t="s">
        <v>12</v>
      </c>
      <c r="C8">
        <v>1305</v>
      </c>
      <c r="D8" t="s">
        <v>7</v>
      </c>
      <c r="E8">
        <v>73.838790000000003</v>
      </c>
      <c r="F8">
        <v>57.948193000000003</v>
      </c>
    </row>
    <row r="9" spans="1:6" x14ac:dyDescent="0.2">
      <c r="A9">
        <v>1437</v>
      </c>
      <c r="B9" t="s">
        <v>18</v>
      </c>
      <c r="C9">
        <v>1452</v>
      </c>
      <c r="D9" t="s">
        <v>8</v>
      </c>
      <c r="E9">
        <v>81.531829999999999</v>
      </c>
      <c r="F9">
        <v>69.078760000000003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4916-5206-EA41-959B-7182991A2745}">
  <dimension ref="A1:F9"/>
  <sheetViews>
    <sheetView workbookViewId="0">
      <selection activeCell="G8" sqref="G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1181</v>
      </c>
      <c r="B2" t="s">
        <v>15</v>
      </c>
      <c r="C2">
        <v>1393</v>
      </c>
      <c r="D2" t="s">
        <v>16</v>
      </c>
      <c r="E2">
        <v>77.502489999999995</v>
      </c>
      <c r="F2">
        <v>57.043790000000001</v>
      </c>
    </row>
    <row r="3" spans="1:6" x14ac:dyDescent="0.2">
      <c r="A3">
        <v>1401</v>
      </c>
      <c r="B3" t="s">
        <v>14</v>
      </c>
      <c r="C3">
        <v>1276</v>
      </c>
      <c r="D3" t="s">
        <v>13</v>
      </c>
      <c r="E3">
        <v>68.134519999999995</v>
      </c>
      <c r="F3">
        <v>66.069329999999994</v>
      </c>
    </row>
    <row r="4" spans="1:6" x14ac:dyDescent="0.2">
      <c r="A4">
        <v>1246</v>
      </c>
      <c r="B4" t="s">
        <v>6</v>
      </c>
      <c r="C4">
        <v>1243</v>
      </c>
      <c r="D4" t="s">
        <v>10</v>
      </c>
      <c r="E4">
        <v>77.936935000000005</v>
      </c>
      <c r="F4">
        <v>58.420605000000002</v>
      </c>
    </row>
    <row r="5" spans="1:6" x14ac:dyDescent="0.2">
      <c r="A5">
        <v>1155</v>
      </c>
      <c r="B5" t="s">
        <v>19</v>
      </c>
      <c r="C5">
        <v>1242</v>
      </c>
      <c r="D5" t="s">
        <v>21</v>
      </c>
      <c r="E5">
        <v>78.371390000000005</v>
      </c>
      <c r="F5">
        <v>68.47672</v>
      </c>
    </row>
    <row r="6" spans="1:6" x14ac:dyDescent="0.2">
      <c r="A6">
        <v>1345</v>
      </c>
      <c r="B6" t="s">
        <v>9</v>
      </c>
      <c r="C6">
        <v>1403</v>
      </c>
      <c r="D6" t="s">
        <v>20</v>
      </c>
      <c r="E6">
        <v>71.107780000000005</v>
      </c>
      <c r="F6">
        <v>59.459606000000001</v>
      </c>
    </row>
    <row r="7" spans="1:6" x14ac:dyDescent="0.2">
      <c r="A7">
        <v>1211</v>
      </c>
      <c r="B7" t="s">
        <v>11</v>
      </c>
      <c r="C7">
        <v>1199</v>
      </c>
      <c r="D7" t="s">
        <v>17</v>
      </c>
      <c r="E7">
        <v>79.930239999999998</v>
      </c>
      <c r="F7">
        <v>67.703620000000001</v>
      </c>
    </row>
    <row r="8" spans="1:6" x14ac:dyDescent="0.2">
      <c r="A8">
        <v>1305</v>
      </c>
      <c r="B8" t="s">
        <v>7</v>
      </c>
      <c r="C8">
        <v>1260</v>
      </c>
      <c r="D8" t="s">
        <v>12</v>
      </c>
      <c r="E8">
        <v>79.522025999999997</v>
      </c>
      <c r="F8">
        <v>62.049956999999999</v>
      </c>
    </row>
    <row r="9" spans="1:6" x14ac:dyDescent="0.2">
      <c r="A9">
        <v>1452</v>
      </c>
      <c r="B9" t="s">
        <v>8</v>
      </c>
      <c r="C9">
        <v>1437</v>
      </c>
      <c r="D9" t="s">
        <v>18</v>
      </c>
      <c r="E9">
        <v>80.765050000000002</v>
      </c>
      <c r="F9">
        <v>64.284670000000006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Round_3_Pred</vt:lpstr>
      <vt:lpstr>1_Round_3</vt:lpstr>
      <vt:lpstr>2_Round_3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2018-03-19T00:50:13Z</dcterms:created>
  <dcterms:modified xsi:type="dcterms:W3CDTF">2018-04-06T21:11:59Z</dcterms:modified>
</cp:coreProperties>
</file>