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wnloads/"/>
    </mc:Choice>
  </mc:AlternateContent>
  <xr:revisionPtr revIDLastSave="0" documentId="13_ncr:40009_{FFB6FC96-C0FB-AF4D-851A-5B5C42243EC2}" xr6:coauthVersionLast="31" xr6:coauthVersionMax="31" xr10:uidLastSave="{00000000-0000-0000-0000-000000000000}"/>
  <bookViews>
    <workbookView xWindow="0" yWindow="460" windowWidth="25600" windowHeight="14500"/>
  </bookViews>
  <sheets>
    <sheet name="one" sheetId="1" r:id="rId1"/>
    <sheet name="two" sheetId="2" r:id="rId2"/>
  </sheets>
  <calcPr calcId="179017"/>
</workbook>
</file>

<file path=xl/calcChain.xml><?xml version="1.0" encoding="utf-8"?>
<calcChain xmlns="http://schemas.openxmlformats.org/spreadsheetml/2006/main">
  <c r="K13" i="1" l="1"/>
  <c r="H13" i="1"/>
  <c r="L13" i="1" s="1"/>
  <c r="O36" i="1"/>
  <c r="N36" i="1"/>
  <c r="M36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25" i="1"/>
  <c r="J26" i="1"/>
  <c r="J27" i="1"/>
  <c r="J28" i="1"/>
  <c r="J29" i="1"/>
  <c r="J30" i="1"/>
  <c r="J31" i="1"/>
  <c r="J32" i="1"/>
  <c r="J33" i="1"/>
  <c r="J9" i="1"/>
  <c r="J8" i="1"/>
  <c r="J7" i="1"/>
  <c r="J6" i="1"/>
  <c r="J5" i="1"/>
  <c r="J4" i="1"/>
  <c r="J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2" i="1"/>
  <c r="J2" i="1"/>
  <c r="L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2" i="1"/>
</calcChain>
</file>

<file path=xl/sharedStrings.xml><?xml version="1.0" encoding="utf-8"?>
<sst xmlns="http://schemas.openxmlformats.org/spreadsheetml/2006/main" count="144" uniqueCount="75">
  <si>
    <t>WTeamID</t>
  </si>
  <si>
    <t>WTeamName</t>
  </si>
  <si>
    <t>LTeamID</t>
  </si>
  <si>
    <t>LTeamName</t>
  </si>
  <si>
    <t>WTeamScore</t>
  </si>
  <si>
    <t>LTeamScore</t>
  </si>
  <si>
    <t>Kentucky</t>
  </si>
  <si>
    <t>Davidson</t>
  </si>
  <si>
    <t>Nevada</t>
  </si>
  <si>
    <t>Texas</t>
  </si>
  <si>
    <t>Michigan St</t>
  </si>
  <si>
    <t>Bucknell</t>
  </si>
  <si>
    <t>Ohio St</t>
  </si>
  <si>
    <t>S Dakota St</t>
  </si>
  <si>
    <t>West Virginia</t>
  </si>
  <si>
    <t>Murray St</t>
  </si>
  <si>
    <t>Purdue</t>
  </si>
  <si>
    <t>CS Fullerton</t>
  </si>
  <si>
    <t>Creighton</t>
  </si>
  <si>
    <t>Kansas St</t>
  </si>
  <si>
    <t>Cincinnati</t>
  </si>
  <si>
    <t>Georgia St</t>
  </si>
  <si>
    <t>Arizona</t>
  </si>
  <si>
    <t>Buffalo</t>
  </si>
  <si>
    <t>Wichita St</t>
  </si>
  <si>
    <t>Marshall</t>
  </si>
  <si>
    <t>Gonzaga</t>
  </si>
  <si>
    <t>UNC Greensboro</t>
  </si>
  <si>
    <t>Tennessee</t>
  </si>
  <si>
    <t>Wright St</t>
  </si>
  <si>
    <t>Arkansas</t>
  </si>
  <si>
    <t>Butler</t>
  </si>
  <si>
    <t>Miami FL</t>
  </si>
  <si>
    <t>Loyola-Chicago</t>
  </si>
  <si>
    <t>North Carolina</t>
  </si>
  <si>
    <t>Lipscomb</t>
  </si>
  <si>
    <t>Michigan</t>
  </si>
  <si>
    <t>Montana</t>
  </si>
  <si>
    <t>Houston</t>
  </si>
  <si>
    <t>San Diego St</t>
  </si>
  <si>
    <t>Xavier</t>
  </si>
  <si>
    <t>NC Central</t>
  </si>
  <si>
    <t>Virginia</t>
  </si>
  <si>
    <t>UMBC</t>
  </si>
  <si>
    <t>Rhode Island</t>
  </si>
  <si>
    <t>Oklahoma</t>
  </si>
  <si>
    <t>Texas A&amp;M</t>
  </si>
  <si>
    <t>Providence</t>
  </si>
  <si>
    <t>Virginia Tech</t>
  </si>
  <si>
    <t>Alabama</t>
  </si>
  <si>
    <t>Seton Hall</t>
  </si>
  <si>
    <t>NC State</t>
  </si>
  <si>
    <t>Duke</t>
  </si>
  <si>
    <t>Iona</t>
  </si>
  <si>
    <t>Auburn</t>
  </si>
  <si>
    <t>Col Charleston</t>
  </si>
  <si>
    <t>TCU</t>
  </si>
  <si>
    <t>Syracuse</t>
  </si>
  <si>
    <t>Missouri</t>
  </si>
  <si>
    <t>Florida St</t>
  </si>
  <si>
    <t>Villanova</t>
  </si>
  <si>
    <t>Radford</t>
  </si>
  <si>
    <t>Clemson</t>
  </si>
  <si>
    <t>New Mexico St</t>
  </si>
  <si>
    <t>Texas Tech</t>
  </si>
  <si>
    <t>SF Austin</t>
  </si>
  <si>
    <t>Florida</t>
  </si>
  <si>
    <t>St Bonaventure</t>
  </si>
  <si>
    <t>Kansas</t>
  </si>
  <si>
    <t>Penn</t>
  </si>
  <si>
    <t>WTeamScore-One</t>
  </si>
  <si>
    <t>LTeamScore-One</t>
  </si>
  <si>
    <t>Two</t>
  </si>
  <si>
    <t>B1-Avg</t>
  </si>
  <si>
    <t>D1-Avg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</si>
</sst>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C3" workbookViewId="0">
      <selection activeCell="L28" sqref="L28"/>
    </sheetView>
  </sheetViews>
  <sheetFormatPr baseColWidth="10" defaultRowHeight="16" x14ac:dyDescent="0.2"/>
  <cols>
    <col min="1" max="1" width="9.33203125" bestFit="1" customWidth="1"/>
    <col min="2" max="2" width="13" bestFit="1" customWidth="1"/>
    <col min="3" max="3" width="8.33203125" bestFit="1" customWidth="1"/>
    <col min="4" max="4" width="14.83203125" bestFit="1" customWidth="1"/>
    <col min="5" max="5" width="16.33203125" bestFit="1" customWidth="1"/>
    <col min="6" max="6" width="15.1640625" bestFit="1" customWidth="1"/>
    <col min="11" max="11" width="11.1640625" bestFit="1" customWidth="1"/>
    <col min="12" max="12" width="1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71</v>
      </c>
      <c r="G1" t="s">
        <v>72</v>
      </c>
      <c r="H1" t="s">
        <v>72</v>
      </c>
      <c r="J1" t="s">
        <v>73</v>
      </c>
      <c r="K1" t="s">
        <v>74</v>
      </c>
    </row>
    <row r="2" spans="1:14" x14ac:dyDescent="0.2">
      <c r="A2">
        <v>1246</v>
      </c>
      <c r="B2" t="s">
        <v>6</v>
      </c>
      <c r="C2">
        <v>1172</v>
      </c>
      <c r="D2" t="s">
        <v>7</v>
      </c>
      <c r="E2">
        <v>74.212180000000004</v>
      </c>
      <c r="F2">
        <v>61.845351999999998</v>
      </c>
      <c r="G2">
        <f>VLOOKUP(A2,two!$C$2:$F$33,4,FALSE)</f>
        <v>65.520539999999997</v>
      </c>
      <c r="H2">
        <f>VLOOKUP(C2,two!$A$2:$F$33,5,FALSE)</f>
        <v>71.065430000000006</v>
      </c>
      <c r="J2">
        <f>(E2+G2)/2</f>
        <v>69.86636</v>
      </c>
      <c r="K2">
        <f>(F2+H2)/2</f>
        <v>66.455391000000006</v>
      </c>
      <c r="L2" t="str">
        <f>IF(J2&gt;K2,B2,D2)</f>
        <v>Kentucky</v>
      </c>
      <c r="M2">
        <v>1</v>
      </c>
      <c r="N2">
        <v>1</v>
      </c>
    </row>
    <row r="3" spans="1:14" x14ac:dyDescent="0.2">
      <c r="A3">
        <v>1305</v>
      </c>
      <c r="B3" t="s">
        <v>8</v>
      </c>
      <c r="C3">
        <v>1400</v>
      </c>
      <c r="D3" t="s">
        <v>9</v>
      </c>
      <c r="E3">
        <v>78.150059999999996</v>
      </c>
      <c r="F3">
        <v>66.594759999999994</v>
      </c>
      <c r="G3">
        <f>VLOOKUP(A3,two!$C$2:$F$33,4,FALSE)</f>
        <v>69.793999999999997</v>
      </c>
      <c r="H3">
        <f>VLOOKUP(C3,two!$A$2:$F$33,5,FALSE)</f>
        <v>81.546165000000002</v>
      </c>
      <c r="J3">
        <f>(E3+G3)/2</f>
        <v>73.97202999999999</v>
      </c>
      <c r="K3">
        <f t="shared" ref="K3:K33" si="0">(F3+H3)/2</f>
        <v>74.070462499999991</v>
      </c>
      <c r="L3" s="1" t="str">
        <f t="shared" ref="L3:L33" si="1">IF(J3&gt;K3,B3,D3)</f>
        <v>Texas</v>
      </c>
      <c r="M3">
        <v>0</v>
      </c>
      <c r="N3">
        <v>1</v>
      </c>
    </row>
    <row r="4" spans="1:14" x14ac:dyDescent="0.2">
      <c r="A4">
        <v>1277</v>
      </c>
      <c r="B4" t="s">
        <v>10</v>
      </c>
      <c r="C4">
        <v>1137</v>
      </c>
      <c r="D4" t="s">
        <v>11</v>
      </c>
      <c r="E4">
        <v>78.719604000000004</v>
      </c>
      <c r="F4">
        <v>60.384613000000002</v>
      </c>
      <c r="G4">
        <f>VLOOKUP(A4,two!$C$2:$F$33,4,FALSE)</f>
        <v>70.037056000000007</v>
      </c>
      <c r="H4">
        <f>VLOOKUP(C4,two!$A$2:$F$33,5,FALSE)</f>
        <v>79.475489999999994</v>
      </c>
      <c r="J4">
        <f>(E4+G4)/2</f>
        <v>74.378330000000005</v>
      </c>
      <c r="K4">
        <f t="shared" si="0"/>
        <v>69.93005149999999</v>
      </c>
      <c r="L4" t="str">
        <f t="shared" si="1"/>
        <v>Michigan St</v>
      </c>
      <c r="M4">
        <v>1</v>
      </c>
      <c r="N4">
        <v>1</v>
      </c>
    </row>
    <row r="5" spans="1:14" x14ac:dyDescent="0.2">
      <c r="A5">
        <v>1326</v>
      </c>
      <c r="B5" t="s">
        <v>12</v>
      </c>
      <c r="C5">
        <v>1355</v>
      </c>
      <c r="D5" t="s">
        <v>13</v>
      </c>
      <c r="E5">
        <v>77.929270000000002</v>
      </c>
      <c r="F5">
        <v>62.748897999999997</v>
      </c>
      <c r="G5">
        <f>VLOOKUP(A5,two!$C$2:$F$33,4,FALSE)</f>
        <v>67.074200000000005</v>
      </c>
      <c r="H5">
        <f>VLOOKUP(C5,two!$A$2:$F$33,5,FALSE)</f>
        <v>76.118899999999996</v>
      </c>
      <c r="J5">
        <f>(E5+G5)/2</f>
        <v>72.501734999999996</v>
      </c>
      <c r="K5">
        <f t="shared" si="0"/>
        <v>69.433898999999997</v>
      </c>
      <c r="L5" t="str">
        <f t="shared" si="1"/>
        <v>Ohio St</v>
      </c>
      <c r="M5">
        <v>1</v>
      </c>
      <c r="N5">
        <v>1</v>
      </c>
    </row>
    <row r="6" spans="1:14" x14ac:dyDescent="0.2">
      <c r="A6">
        <v>1452</v>
      </c>
      <c r="B6" t="s">
        <v>14</v>
      </c>
      <c r="C6">
        <v>1293</v>
      </c>
      <c r="D6" t="s">
        <v>15</v>
      </c>
      <c r="E6">
        <v>79.308580000000006</v>
      </c>
      <c r="F6">
        <v>66.006889999999999</v>
      </c>
      <c r="G6">
        <f>VLOOKUP(A6,two!$C$2:$F$33,4,FALSE)</f>
        <v>65.077860000000001</v>
      </c>
      <c r="H6">
        <f>VLOOKUP(C6,two!$A$2:$F$33,5,FALSE)</f>
        <v>77.103260000000006</v>
      </c>
      <c r="J6">
        <f>(E6+G6)/2</f>
        <v>72.193219999999997</v>
      </c>
      <c r="K6">
        <f t="shared" si="0"/>
        <v>71.555075000000002</v>
      </c>
      <c r="L6" t="str">
        <f t="shared" si="1"/>
        <v>West Virginia</v>
      </c>
      <c r="M6">
        <v>1</v>
      </c>
      <c r="N6">
        <v>1</v>
      </c>
    </row>
    <row r="7" spans="1:14" x14ac:dyDescent="0.2">
      <c r="A7">
        <v>1345</v>
      </c>
      <c r="B7" t="s">
        <v>16</v>
      </c>
      <c r="C7">
        <v>1168</v>
      </c>
      <c r="D7" t="s">
        <v>17</v>
      </c>
      <c r="E7">
        <v>75.853399999999993</v>
      </c>
      <c r="F7">
        <v>61.153713000000003</v>
      </c>
      <c r="G7">
        <f>VLOOKUP(A7,two!$C$2:$F$33,4,FALSE)</f>
        <v>61.231583000000001</v>
      </c>
      <c r="H7">
        <f>VLOOKUP(C7,two!$A$2:$F$33,5,FALSE)</f>
        <v>69.912019999999998</v>
      </c>
      <c r="J7">
        <f>(E7+G7)/2</f>
        <v>68.542491499999997</v>
      </c>
      <c r="K7">
        <f t="shared" si="0"/>
        <v>65.532866499999997</v>
      </c>
      <c r="L7" t="str">
        <f t="shared" si="1"/>
        <v>Purdue</v>
      </c>
      <c r="M7">
        <v>1</v>
      </c>
      <c r="N7">
        <v>1</v>
      </c>
    </row>
    <row r="8" spans="1:14" x14ac:dyDescent="0.2">
      <c r="A8">
        <v>1166</v>
      </c>
      <c r="B8" t="s">
        <v>18</v>
      </c>
      <c r="C8">
        <v>1243</v>
      </c>
      <c r="D8" t="s">
        <v>19</v>
      </c>
      <c r="E8">
        <v>76.451830000000001</v>
      </c>
      <c r="F8">
        <v>64.600849999999994</v>
      </c>
      <c r="G8">
        <f>VLOOKUP(A8,two!$C$2:$F$33,4,FALSE)</f>
        <v>66.489199999999997</v>
      </c>
      <c r="H8">
        <f>VLOOKUP(C8,two!$A$2:$F$33,5,FALSE)</f>
        <v>75.224909999999994</v>
      </c>
      <c r="J8">
        <f>(E8+G8)/2</f>
        <v>71.470515000000006</v>
      </c>
      <c r="K8">
        <f t="shared" si="0"/>
        <v>69.912880000000001</v>
      </c>
      <c r="L8" t="str">
        <f t="shared" si="1"/>
        <v>Creighton</v>
      </c>
      <c r="M8">
        <v>0</v>
      </c>
      <c r="N8">
        <v>1</v>
      </c>
    </row>
    <row r="9" spans="1:14" x14ac:dyDescent="0.2">
      <c r="A9">
        <v>1153</v>
      </c>
      <c r="B9" t="s">
        <v>20</v>
      </c>
      <c r="C9">
        <v>1209</v>
      </c>
      <c r="D9" t="s">
        <v>21</v>
      </c>
      <c r="E9">
        <v>78.271090000000001</v>
      </c>
      <c r="F9">
        <v>68.936880000000002</v>
      </c>
      <c r="G9">
        <f>VLOOKUP(A9,two!$C$2:$F$33,4,FALSE)</f>
        <v>66.612369999999999</v>
      </c>
      <c r="H9">
        <f>VLOOKUP(C9,two!$A$2:$F$33,5,FALSE)</f>
        <v>76.894729999999996</v>
      </c>
      <c r="J9">
        <f>(E9+G9)/2</f>
        <v>72.441730000000007</v>
      </c>
      <c r="K9">
        <f t="shared" si="0"/>
        <v>72.915805000000006</v>
      </c>
      <c r="L9" s="1" t="str">
        <f t="shared" si="1"/>
        <v>Georgia St</v>
      </c>
      <c r="M9">
        <v>0</v>
      </c>
      <c r="N9">
        <v>1</v>
      </c>
    </row>
    <row r="10" spans="1:14" x14ac:dyDescent="0.2">
      <c r="A10">
        <v>1112</v>
      </c>
      <c r="B10" t="s">
        <v>22</v>
      </c>
      <c r="C10">
        <v>1138</v>
      </c>
      <c r="D10" t="s">
        <v>23</v>
      </c>
      <c r="E10">
        <v>81.894549999999995</v>
      </c>
      <c r="F10">
        <v>71.419105999999999</v>
      </c>
      <c r="G10">
        <f>VLOOKUP(A10,two!$C$2:$F$33,4,FALSE)</f>
        <v>67.347710000000006</v>
      </c>
      <c r="H10">
        <f>VLOOKUP(C10,two!$A$2:$F$33,5,FALSE)</f>
        <v>78.294820000000001</v>
      </c>
      <c r="J10">
        <f t="shared" ref="J3:J33" si="2">(E10+G10)/2</f>
        <v>74.621129999999994</v>
      </c>
      <c r="K10">
        <f t="shared" si="0"/>
        <v>74.856963000000007</v>
      </c>
      <c r="L10" s="2" t="str">
        <f t="shared" si="1"/>
        <v>Buffalo</v>
      </c>
      <c r="M10">
        <v>1</v>
      </c>
      <c r="N10">
        <v>1</v>
      </c>
    </row>
    <row r="11" spans="1:14" x14ac:dyDescent="0.2">
      <c r="A11">
        <v>1455</v>
      </c>
      <c r="B11" t="s">
        <v>24</v>
      </c>
      <c r="C11">
        <v>1267</v>
      </c>
      <c r="D11" t="s">
        <v>25</v>
      </c>
      <c r="E11">
        <v>83.495710000000003</v>
      </c>
      <c r="F11">
        <v>68.201210000000003</v>
      </c>
      <c r="G11">
        <f>VLOOKUP(A11,two!$C$2:$F$33,4,FALSE)</f>
        <v>65.921135000000007</v>
      </c>
      <c r="H11">
        <f>VLOOKUP(C11,two!$A$2:$F$33,5,FALSE)</f>
        <v>80.514510000000001</v>
      </c>
      <c r="J11">
        <f t="shared" si="2"/>
        <v>74.708422500000012</v>
      </c>
      <c r="K11">
        <f t="shared" si="0"/>
        <v>74.357860000000002</v>
      </c>
      <c r="L11" t="str">
        <f t="shared" si="1"/>
        <v>Wichita St</v>
      </c>
      <c r="M11">
        <v>0</v>
      </c>
      <c r="N11">
        <v>1</v>
      </c>
    </row>
    <row r="12" spans="1:14" x14ac:dyDescent="0.2">
      <c r="A12">
        <v>1211</v>
      </c>
      <c r="B12" t="s">
        <v>26</v>
      </c>
      <c r="C12">
        <v>1422</v>
      </c>
      <c r="D12" t="s">
        <v>27</v>
      </c>
      <c r="E12">
        <v>78.091909999999999</v>
      </c>
      <c r="F12">
        <v>66.560980000000001</v>
      </c>
      <c r="G12">
        <f>VLOOKUP(A12,two!$C$2:$F$33,4,FALSE)</f>
        <v>65.821209999999994</v>
      </c>
      <c r="H12">
        <f>VLOOKUP(C12,two!$A$2:$F$33,5,FALSE)</f>
        <v>77.511279999999999</v>
      </c>
      <c r="J12">
        <f t="shared" si="2"/>
        <v>71.956559999999996</v>
      </c>
      <c r="K12">
        <f t="shared" si="0"/>
        <v>72.03613</v>
      </c>
      <c r="L12" s="1" t="str">
        <f t="shared" si="1"/>
        <v>UNC Greensboro</v>
      </c>
      <c r="M12">
        <v>0</v>
      </c>
      <c r="N12">
        <v>1</v>
      </c>
    </row>
    <row r="13" spans="1:14" x14ac:dyDescent="0.2">
      <c r="A13">
        <v>1397</v>
      </c>
      <c r="B13" t="s">
        <v>28</v>
      </c>
      <c r="C13">
        <v>1460</v>
      </c>
      <c r="D13" t="s">
        <v>29</v>
      </c>
      <c r="E13">
        <v>74.955609999999993</v>
      </c>
      <c r="F13">
        <v>62.290047000000001</v>
      </c>
      <c r="G13">
        <f>VLOOKUP(A13,two!$C$2:$F$33,4,FALSE)</f>
        <v>63.70664</v>
      </c>
      <c r="H13">
        <f>VLOOKUP(C13,two!$A$2:$F$33,5,FALSE)</f>
        <v>69.027199999999993</v>
      </c>
      <c r="J13">
        <f t="shared" si="2"/>
        <v>69.331125</v>
      </c>
      <c r="K13">
        <f>(F13+H13)/2</f>
        <v>65.658623500000004</v>
      </c>
      <c r="L13" t="str">
        <f t="shared" si="1"/>
        <v>Tennessee</v>
      </c>
      <c r="M13">
        <v>1</v>
      </c>
      <c r="N13">
        <v>1</v>
      </c>
    </row>
    <row r="14" spans="1:14" x14ac:dyDescent="0.2">
      <c r="A14">
        <v>1116</v>
      </c>
      <c r="B14" t="s">
        <v>30</v>
      </c>
      <c r="C14">
        <v>1139</v>
      </c>
      <c r="D14" t="s">
        <v>31</v>
      </c>
      <c r="E14">
        <v>77.500919999999994</v>
      </c>
      <c r="F14">
        <v>68.576970000000003</v>
      </c>
      <c r="G14">
        <f>VLOOKUP(A14,two!$C$2:$F$33,4,FALSE)</f>
        <v>68.435360000000003</v>
      </c>
      <c r="H14">
        <f>VLOOKUP(C14,two!$A$2:$F$33,5,FALSE)</f>
        <v>79.050353999999999</v>
      </c>
      <c r="J14">
        <f t="shared" si="2"/>
        <v>72.968140000000005</v>
      </c>
      <c r="K14">
        <f t="shared" si="0"/>
        <v>73.813661999999994</v>
      </c>
      <c r="L14" s="2" t="str">
        <f t="shared" si="1"/>
        <v>Butler</v>
      </c>
      <c r="M14">
        <v>1</v>
      </c>
      <c r="N14">
        <v>1</v>
      </c>
    </row>
    <row r="15" spans="1:14" x14ac:dyDescent="0.2">
      <c r="A15">
        <v>1274</v>
      </c>
      <c r="B15" t="s">
        <v>32</v>
      </c>
      <c r="C15">
        <v>1260</v>
      </c>
      <c r="D15" t="s">
        <v>33</v>
      </c>
      <c r="E15">
        <v>74.393389999999997</v>
      </c>
      <c r="F15">
        <v>58.897213000000001</v>
      </c>
      <c r="G15">
        <f>VLOOKUP(A15,two!$C$2:$F$33,4,FALSE)</f>
        <v>63.100185000000003</v>
      </c>
      <c r="H15">
        <f>VLOOKUP(C15,two!$A$2:$F$33,5,FALSE)</f>
        <v>70.644615000000002</v>
      </c>
      <c r="J15">
        <f t="shared" si="2"/>
        <v>68.746787499999996</v>
      </c>
      <c r="K15">
        <f t="shared" si="0"/>
        <v>64.770914000000005</v>
      </c>
      <c r="L15" t="str">
        <f t="shared" si="1"/>
        <v>Miami FL</v>
      </c>
      <c r="M15">
        <v>0</v>
      </c>
      <c r="N15">
        <v>1</v>
      </c>
    </row>
    <row r="16" spans="1:14" x14ac:dyDescent="0.2">
      <c r="A16">
        <v>1314</v>
      </c>
      <c r="B16" t="s">
        <v>34</v>
      </c>
      <c r="C16">
        <v>1252</v>
      </c>
      <c r="D16" t="s">
        <v>35</v>
      </c>
      <c r="E16">
        <v>86.83614</v>
      </c>
      <c r="F16">
        <v>70.127420000000001</v>
      </c>
      <c r="G16">
        <f>VLOOKUP(A16,two!$C$2:$F$33,4,FALSE)</f>
        <v>70.068719999999999</v>
      </c>
      <c r="H16">
        <f>VLOOKUP(C16,two!$A$2:$F$33,5,FALSE)</f>
        <v>79.234319999999997</v>
      </c>
      <c r="J16">
        <f t="shared" si="2"/>
        <v>78.452429999999993</v>
      </c>
      <c r="K16">
        <f t="shared" si="0"/>
        <v>74.680869999999999</v>
      </c>
      <c r="L16" t="str">
        <f t="shared" si="1"/>
        <v>North Carolina</v>
      </c>
      <c r="M16">
        <v>1</v>
      </c>
      <c r="N16">
        <v>1</v>
      </c>
    </row>
    <row r="17" spans="1:14" x14ac:dyDescent="0.2">
      <c r="A17">
        <v>1276</v>
      </c>
      <c r="B17" t="s">
        <v>36</v>
      </c>
      <c r="C17">
        <v>1285</v>
      </c>
      <c r="D17" t="s">
        <v>37</v>
      </c>
      <c r="E17">
        <v>75.985916000000003</v>
      </c>
      <c r="F17">
        <v>65.989360000000005</v>
      </c>
      <c r="G17">
        <f>VLOOKUP(A17,two!$C$2:$F$33,4,FALSE)</f>
        <v>66.742294000000001</v>
      </c>
      <c r="H17">
        <f>VLOOKUP(C17,two!$A$2:$F$33,5,FALSE)</f>
        <v>75.307029999999997</v>
      </c>
      <c r="J17">
        <f t="shared" si="2"/>
        <v>71.364104999999995</v>
      </c>
      <c r="K17">
        <f t="shared" si="0"/>
        <v>70.648195000000001</v>
      </c>
      <c r="L17" t="str">
        <f t="shared" si="1"/>
        <v>Michigan</v>
      </c>
      <c r="M17">
        <v>1</v>
      </c>
      <c r="N17">
        <v>1</v>
      </c>
    </row>
    <row r="18" spans="1:14" x14ac:dyDescent="0.2">
      <c r="A18">
        <v>1222</v>
      </c>
      <c r="B18" t="s">
        <v>38</v>
      </c>
      <c r="C18">
        <v>1361</v>
      </c>
      <c r="D18" t="s">
        <v>39</v>
      </c>
      <c r="E18">
        <v>77.990229999999997</v>
      </c>
      <c r="F18">
        <v>69.135639999999995</v>
      </c>
      <c r="G18">
        <f>VLOOKUP(A18,two!$C$2:$F$33,4,FALSE)</f>
        <v>65.454830000000001</v>
      </c>
      <c r="H18">
        <f>VLOOKUP(C18,two!$A$2:$F$33,5,FALSE)</f>
        <v>78.185874999999996</v>
      </c>
      <c r="J18">
        <f t="shared" si="2"/>
        <v>71.722530000000006</v>
      </c>
      <c r="K18">
        <f t="shared" si="0"/>
        <v>73.660757499999988</v>
      </c>
      <c r="L18" s="1" t="str">
        <f t="shared" si="1"/>
        <v>San Diego St</v>
      </c>
      <c r="M18">
        <v>0</v>
      </c>
      <c r="N18">
        <v>1</v>
      </c>
    </row>
    <row r="19" spans="1:14" x14ac:dyDescent="0.2">
      <c r="A19">
        <v>1462</v>
      </c>
      <c r="B19" t="s">
        <v>40</v>
      </c>
      <c r="C19">
        <v>1300</v>
      </c>
      <c r="D19" t="s">
        <v>41</v>
      </c>
      <c r="E19">
        <v>81.806335000000004</v>
      </c>
      <c r="F19">
        <v>62.864080000000001</v>
      </c>
      <c r="G19">
        <f>VLOOKUP(A19,two!$C$2:$F$33,4,FALSE)</f>
        <v>74.316699999999997</v>
      </c>
      <c r="H19">
        <f>VLOOKUP(C19,two!$A$2:$F$33,5,FALSE)</f>
        <v>82.053696000000002</v>
      </c>
      <c r="J19">
        <f t="shared" si="2"/>
        <v>78.061517500000008</v>
      </c>
      <c r="K19">
        <f t="shared" si="0"/>
        <v>72.458888000000002</v>
      </c>
      <c r="L19" t="str">
        <f t="shared" si="1"/>
        <v>Xavier</v>
      </c>
      <c r="M19">
        <v>1</v>
      </c>
      <c r="N19">
        <v>1</v>
      </c>
    </row>
    <row r="20" spans="1:14" x14ac:dyDescent="0.2">
      <c r="A20">
        <v>1438</v>
      </c>
      <c r="B20" t="s">
        <v>42</v>
      </c>
      <c r="C20">
        <v>1420</v>
      </c>
      <c r="D20" t="s">
        <v>43</v>
      </c>
      <c r="E20">
        <v>67.271000000000001</v>
      </c>
      <c r="F20">
        <v>59.425106</v>
      </c>
      <c r="G20">
        <f>VLOOKUP(A20,two!$C$2:$F$33,4,FALSE)</f>
        <v>61.053069999999998</v>
      </c>
      <c r="H20">
        <f>VLOOKUP(C20,two!$A$2:$F$33,5,FALSE)</f>
        <v>68.622900000000001</v>
      </c>
      <c r="J20">
        <f t="shared" si="2"/>
        <v>64.162035000000003</v>
      </c>
      <c r="K20">
        <f t="shared" si="0"/>
        <v>64.024002999999993</v>
      </c>
      <c r="L20" t="str">
        <f t="shared" si="1"/>
        <v>Virginia</v>
      </c>
      <c r="M20">
        <v>0</v>
      </c>
      <c r="N20">
        <v>1</v>
      </c>
    </row>
    <row r="21" spans="1:14" x14ac:dyDescent="0.2">
      <c r="A21">
        <v>1348</v>
      </c>
      <c r="B21" t="s">
        <v>44</v>
      </c>
      <c r="C21">
        <v>1328</v>
      </c>
      <c r="D21" t="s">
        <v>45</v>
      </c>
      <c r="E21">
        <v>80.853980000000007</v>
      </c>
      <c r="F21">
        <v>66.621499999999997</v>
      </c>
      <c r="G21">
        <f>VLOOKUP(A21,two!$C$2:$F$33,4,FALSE)</f>
        <v>70.478354999999993</v>
      </c>
      <c r="H21">
        <f>VLOOKUP(C21,two!$A$2:$F$33,5,FALSE)</f>
        <v>76.143744999999996</v>
      </c>
      <c r="J21">
        <f t="shared" si="2"/>
        <v>75.6661675</v>
      </c>
      <c r="K21">
        <f t="shared" si="0"/>
        <v>71.382622499999997</v>
      </c>
      <c r="L21" t="str">
        <f t="shared" si="1"/>
        <v>Rhode Island</v>
      </c>
      <c r="M21">
        <v>1</v>
      </c>
      <c r="N21">
        <v>1</v>
      </c>
    </row>
    <row r="22" spans="1:14" x14ac:dyDescent="0.2">
      <c r="A22">
        <v>1401</v>
      </c>
      <c r="B22" t="s">
        <v>46</v>
      </c>
      <c r="C22">
        <v>1344</v>
      </c>
      <c r="D22" t="s">
        <v>47</v>
      </c>
      <c r="E22">
        <v>78.482900000000001</v>
      </c>
      <c r="F22">
        <v>67.736320000000006</v>
      </c>
      <c r="G22">
        <f>VLOOKUP(A22,two!$C$2:$F$33,4,FALSE)</f>
        <v>68.906880000000001</v>
      </c>
      <c r="H22">
        <f>VLOOKUP(C22,two!$A$2:$F$33,5,FALSE)</f>
        <v>83.091385000000002</v>
      </c>
      <c r="J22">
        <f t="shared" si="2"/>
        <v>73.694890000000001</v>
      </c>
      <c r="K22">
        <f t="shared" si="0"/>
        <v>75.413852500000004</v>
      </c>
      <c r="L22" t="str">
        <f t="shared" si="1"/>
        <v>Providence</v>
      </c>
      <c r="M22">
        <v>0</v>
      </c>
      <c r="N22">
        <v>1</v>
      </c>
    </row>
    <row r="23" spans="1:14" x14ac:dyDescent="0.2">
      <c r="A23">
        <v>1439</v>
      </c>
      <c r="B23" t="s">
        <v>48</v>
      </c>
      <c r="C23">
        <v>1104</v>
      </c>
      <c r="D23" t="s">
        <v>49</v>
      </c>
      <c r="E23">
        <v>71.395354999999995</v>
      </c>
      <c r="F23">
        <v>64.565010000000001</v>
      </c>
      <c r="G23">
        <f>VLOOKUP(A23,two!$C$2:$F$33,4,FALSE)</f>
        <v>59.546084999999998</v>
      </c>
      <c r="H23">
        <f>VLOOKUP(C23,two!$A$2:$F$33,5,FALSE)</f>
        <v>72.776169999999993</v>
      </c>
      <c r="J23">
        <f t="shared" si="2"/>
        <v>65.47072</v>
      </c>
      <c r="K23">
        <f t="shared" si="0"/>
        <v>68.670590000000004</v>
      </c>
      <c r="L23" s="2" t="str">
        <f t="shared" si="1"/>
        <v>Alabama</v>
      </c>
      <c r="M23">
        <v>1</v>
      </c>
      <c r="N23">
        <v>1</v>
      </c>
    </row>
    <row r="24" spans="1:14" x14ac:dyDescent="0.2">
      <c r="A24">
        <v>1371</v>
      </c>
      <c r="B24" t="s">
        <v>50</v>
      </c>
      <c r="C24">
        <v>1301</v>
      </c>
      <c r="D24" t="s">
        <v>51</v>
      </c>
      <c r="E24">
        <v>82.844080000000005</v>
      </c>
      <c r="F24">
        <v>70.614234999999994</v>
      </c>
      <c r="G24">
        <f>VLOOKUP(A24,two!$C$2:$F$33,4,FALSE)</f>
        <v>75.411510000000007</v>
      </c>
      <c r="H24">
        <f>VLOOKUP(C24,two!$A$2:$F$33,5,FALSE)</f>
        <v>83.788759999999996</v>
      </c>
      <c r="J24">
        <f t="shared" si="2"/>
        <v>79.127795000000006</v>
      </c>
      <c r="K24">
        <f t="shared" si="0"/>
        <v>77.201497499999988</v>
      </c>
      <c r="L24" t="str">
        <f t="shared" si="1"/>
        <v>Seton Hall</v>
      </c>
      <c r="M24">
        <v>1</v>
      </c>
      <c r="N24">
        <v>1</v>
      </c>
    </row>
    <row r="25" spans="1:14" x14ac:dyDescent="0.2">
      <c r="A25">
        <v>1181</v>
      </c>
      <c r="B25" t="s">
        <v>52</v>
      </c>
      <c r="C25">
        <v>1233</v>
      </c>
      <c r="D25" t="s">
        <v>53</v>
      </c>
      <c r="E25">
        <v>76.487724</v>
      </c>
      <c r="F25">
        <v>63.846736999999997</v>
      </c>
      <c r="G25">
        <f>VLOOKUP(A25,two!$C$2:$F$33,4,FALSE)</f>
        <v>66.274230000000003</v>
      </c>
      <c r="H25">
        <f>VLOOKUP(C25,two!$A$2:$F$33,5,FALSE)</f>
        <v>74.650499999999994</v>
      </c>
      <c r="J25">
        <f t="shared" si="2"/>
        <v>71.380977000000001</v>
      </c>
      <c r="K25">
        <f t="shared" si="0"/>
        <v>69.248618499999992</v>
      </c>
      <c r="L25" t="str">
        <f t="shared" si="1"/>
        <v>Duke</v>
      </c>
      <c r="M25">
        <v>1</v>
      </c>
      <c r="N25">
        <v>1</v>
      </c>
    </row>
    <row r="26" spans="1:14" x14ac:dyDescent="0.2">
      <c r="A26">
        <v>1120</v>
      </c>
      <c r="B26" t="s">
        <v>54</v>
      </c>
      <c r="C26">
        <v>1158</v>
      </c>
      <c r="D26" t="s">
        <v>55</v>
      </c>
      <c r="E26">
        <v>85.320369999999997</v>
      </c>
      <c r="F26">
        <v>66.803690000000003</v>
      </c>
      <c r="G26">
        <f>VLOOKUP(A26,two!$C$2:$F$33,4,FALSE)</f>
        <v>66.057069999999996</v>
      </c>
      <c r="H26">
        <f>VLOOKUP(C26,two!$A$2:$F$33,5,FALSE)</f>
        <v>78.056915000000004</v>
      </c>
      <c r="J26">
        <f t="shared" si="2"/>
        <v>75.688719999999989</v>
      </c>
      <c r="K26">
        <f t="shared" si="0"/>
        <v>72.43030250000001</v>
      </c>
      <c r="L26" t="str">
        <f t="shared" si="1"/>
        <v>Auburn</v>
      </c>
      <c r="M26">
        <v>1</v>
      </c>
      <c r="N26">
        <v>1</v>
      </c>
    </row>
    <row r="27" spans="1:14" x14ac:dyDescent="0.2">
      <c r="A27">
        <v>1395</v>
      </c>
      <c r="B27" t="s">
        <v>56</v>
      </c>
      <c r="C27">
        <v>1393</v>
      </c>
      <c r="D27" t="s">
        <v>57</v>
      </c>
      <c r="E27">
        <v>75.175960000000003</v>
      </c>
      <c r="F27">
        <v>63.289729999999999</v>
      </c>
      <c r="G27">
        <f>VLOOKUP(A27,two!$C$2:$F$33,4,FALSE)</f>
        <v>68.160889999999995</v>
      </c>
      <c r="H27">
        <f>VLOOKUP(C27,two!$A$2:$F$33,5,FALSE)</f>
        <v>75.590090000000004</v>
      </c>
      <c r="J27">
        <f t="shared" si="2"/>
        <v>71.668424999999999</v>
      </c>
      <c r="K27">
        <f t="shared" si="0"/>
        <v>69.439909999999998</v>
      </c>
      <c r="L27" t="str">
        <f t="shared" si="1"/>
        <v>TCU</v>
      </c>
      <c r="M27">
        <v>0</v>
      </c>
      <c r="N27">
        <v>1</v>
      </c>
    </row>
    <row r="28" spans="1:14" x14ac:dyDescent="0.2">
      <c r="A28">
        <v>1281</v>
      </c>
      <c r="B28" t="s">
        <v>58</v>
      </c>
      <c r="C28">
        <v>1199</v>
      </c>
      <c r="D28" t="s">
        <v>59</v>
      </c>
      <c r="E28">
        <v>73.969086000000004</v>
      </c>
      <c r="F28">
        <v>64.049310000000006</v>
      </c>
      <c r="G28">
        <f>VLOOKUP(A28,two!$C$2:$F$33,4,FALSE)</f>
        <v>64.248824999999997</v>
      </c>
      <c r="H28">
        <f>VLOOKUP(C28,two!$A$2:$F$33,5,FALSE)</f>
        <v>74.601860000000002</v>
      </c>
      <c r="J28">
        <f t="shared" si="2"/>
        <v>69.108955500000008</v>
      </c>
      <c r="K28">
        <f t="shared" si="0"/>
        <v>69.325585000000004</v>
      </c>
      <c r="L28" s="2" t="str">
        <f t="shared" si="1"/>
        <v>Florida St</v>
      </c>
      <c r="M28">
        <v>1</v>
      </c>
      <c r="N28">
        <v>1</v>
      </c>
    </row>
    <row r="29" spans="1:14" x14ac:dyDescent="0.2">
      <c r="A29">
        <v>1437</v>
      </c>
      <c r="B29" t="s">
        <v>60</v>
      </c>
      <c r="C29">
        <v>1347</v>
      </c>
      <c r="D29" t="s">
        <v>61</v>
      </c>
      <c r="E29">
        <v>82.767300000000006</v>
      </c>
      <c r="F29">
        <v>59.903571999999997</v>
      </c>
      <c r="G29">
        <f>VLOOKUP(A29,two!$C$2:$F$33,4,FALSE)</f>
        <v>64.090199999999996</v>
      </c>
      <c r="H29">
        <f>VLOOKUP(C29,two!$A$2:$F$33,5,FALSE)</f>
        <v>78.157240000000002</v>
      </c>
      <c r="J29">
        <f t="shared" si="2"/>
        <v>73.428750000000008</v>
      </c>
      <c r="K29">
        <f t="shared" si="0"/>
        <v>69.030405999999999</v>
      </c>
      <c r="L29" t="str">
        <f t="shared" si="1"/>
        <v>Villanova</v>
      </c>
      <c r="M29">
        <v>1</v>
      </c>
      <c r="N29">
        <v>1</v>
      </c>
    </row>
    <row r="30" spans="1:14" x14ac:dyDescent="0.2">
      <c r="A30">
        <v>1155</v>
      </c>
      <c r="B30" t="s">
        <v>62</v>
      </c>
      <c r="C30">
        <v>1308</v>
      </c>
      <c r="D30" t="s">
        <v>63</v>
      </c>
      <c r="E30">
        <v>79.067859999999996</v>
      </c>
      <c r="F30">
        <v>65.315635999999998</v>
      </c>
      <c r="G30">
        <f>VLOOKUP(A30,two!$C$2:$F$33,4,FALSE)</f>
        <v>64.01464</v>
      </c>
      <c r="H30">
        <f>VLOOKUP(C30,two!$A$2:$F$33,5,FALSE)</f>
        <v>75.719634999999997</v>
      </c>
      <c r="J30">
        <f t="shared" si="2"/>
        <v>71.541249999999991</v>
      </c>
      <c r="K30">
        <f t="shared" si="0"/>
        <v>70.517635499999997</v>
      </c>
      <c r="L30" t="str">
        <f t="shared" si="1"/>
        <v>Clemson</v>
      </c>
      <c r="M30">
        <v>1</v>
      </c>
      <c r="N30">
        <v>1</v>
      </c>
    </row>
    <row r="31" spans="1:14" x14ac:dyDescent="0.2">
      <c r="A31">
        <v>1403</v>
      </c>
      <c r="B31" t="s">
        <v>64</v>
      </c>
      <c r="C31">
        <v>1372</v>
      </c>
      <c r="D31" t="s">
        <v>65</v>
      </c>
      <c r="E31">
        <v>84.989554999999996</v>
      </c>
      <c r="F31">
        <v>69.73818</v>
      </c>
      <c r="G31">
        <f>VLOOKUP(A31,two!$C$2:$F$33,4,FALSE)</f>
        <v>67.842870000000005</v>
      </c>
      <c r="H31">
        <f>VLOOKUP(C31,two!$A$2:$F$33,5,FALSE)</f>
        <v>75.071265999999994</v>
      </c>
      <c r="J31">
        <f t="shared" si="2"/>
        <v>76.4162125</v>
      </c>
      <c r="K31">
        <f t="shared" si="0"/>
        <v>72.40472299999999</v>
      </c>
      <c r="L31" t="str">
        <f t="shared" si="1"/>
        <v>Texas Tech</v>
      </c>
      <c r="M31">
        <v>1</v>
      </c>
      <c r="N31">
        <v>1</v>
      </c>
    </row>
    <row r="32" spans="1:14" x14ac:dyDescent="0.2">
      <c r="A32">
        <v>1196</v>
      </c>
      <c r="B32" t="s">
        <v>66</v>
      </c>
      <c r="C32">
        <v>1382</v>
      </c>
      <c r="D32" t="s">
        <v>67</v>
      </c>
      <c r="E32">
        <v>75.376480000000001</v>
      </c>
      <c r="F32">
        <v>66.528620000000004</v>
      </c>
      <c r="G32">
        <f>VLOOKUP(A32,two!$C$2:$F$33,4,FALSE)</f>
        <v>66.616870000000006</v>
      </c>
      <c r="H32">
        <f>VLOOKUP(C32,two!$A$2:$F$33,5,FALSE)</f>
        <v>77.575310000000002</v>
      </c>
      <c r="J32">
        <f t="shared" si="2"/>
        <v>70.99667500000001</v>
      </c>
      <c r="K32">
        <f t="shared" si="0"/>
        <v>72.051964999999996</v>
      </c>
      <c r="L32" s="1" t="str">
        <f t="shared" si="1"/>
        <v>St Bonaventure</v>
      </c>
      <c r="M32">
        <v>0</v>
      </c>
      <c r="N32">
        <v>1</v>
      </c>
    </row>
    <row r="33" spans="1:15" x14ac:dyDescent="0.2">
      <c r="A33">
        <v>1242</v>
      </c>
      <c r="B33" t="s">
        <v>68</v>
      </c>
      <c r="C33">
        <v>1335</v>
      </c>
      <c r="D33" t="s">
        <v>69</v>
      </c>
      <c r="E33">
        <v>74.496870000000001</v>
      </c>
      <c r="F33">
        <v>63.289012999999997</v>
      </c>
      <c r="G33">
        <f>VLOOKUP(A33,two!$C$2:$F$33,4,FALSE)</f>
        <v>64.037639999999996</v>
      </c>
      <c r="H33">
        <f>VLOOKUP(C33,two!$A$2:$F$33,5,FALSE)</f>
        <v>72.119060000000005</v>
      </c>
      <c r="J33">
        <f t="shared" si="2"/>
        <v>69.267255000000006</v>
      </c>
      <c r="K33">
        <f t="shared" si="0"/>
        <v>67.704036500000001</v>
      </c>
      <c r="L33" t="str">
        <f t="shared" si="1"/>
        <v>Kansas</v>
      </c>
      <c r="M33">
        <v>1</v>
      </c>
      <c r="N33">
        <v>1</v>
      </c>
    </row>
    <row r="36" spans="1:15" x14ac:dyDescent="0.2">
      <c r="M36">
        <f>SUM(M2:M33)</f>
        <v>21</v>
      </c>
      <c r="N36">
        <f>SUM(N2:N33)</f>
        <v>32</v>
      </c>
      <c r="O36">
        <f>M36/N36</f>
        <v>0.65625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1" workbookViewId="0">
      <selection activeCell="E32" sqref="E32"/>
    </sheetView>
  </sheetViews>
  <sheetFormatPr baseColWidth="10" defaultRowHeight="16" x14ac:dyDescent="0.2"/>
  <cols>
    <col min="1" max="1" width="9.33203125" bestFit="1" customWidth="1"/>
    <col min="2" max="2" width="14.83203125" bestFit="1" customWidth="1"/>
    <col min="3" max="3" width="8.33203125" bestFit="1" customWidth="1"/>
    <col min="4" max="4" width="13" bestFit="1" customWidth="1"/>
    <col min="5" max="5" width="12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1104</v>
      </c>
      <c r="B2" t="s">
        <v>49</v>
      </c>
      <c r="C2">
        <v>1439</v>
      </c>
      <c r="D2" t="s">
        <v>48</v>
      </c>
      <c r="E2">
        <v>72.776169999999993</v>
      </c>
      <c r="F2">
        <v>59.546084999999998</v>
      </c>
    </row>
    <row r="3" spans="1:6" x14ac:dyDescent="0.2">
      <c r="A3">
        <v>1138</v>
      </c>
      <c r="B3" t="s">
        <v>23</v>
      </c>
      <c r="C3">
        <v>1112</v>
      </c>
      <c r="D3" t="s">
        <v>22</v>
      </c>
      <c r="E3">
        <v>78.294820000000001</v>
      </c>
      <c r="F3">
        <v>67.347710000000006</v>
      </c>
    </row>
    <row r="4" spans="1:6" x14ac:dyDescent="0.2">
      <c r="A4">
        <v>1168</v>
      </c>
      <c r="B4" t="s">
        <v>17</v>
      </c>
      <c r="C4">
        <v>1345</v>
      </c>
      <c r="D4" t="s">
        <v>16</v>
      </c>
      <c r="E4">
        <v>69.912019999999998</v>
      </c>
      <c r="F4">
        <v>61.231583000000001</v>
      </c>
    </row>
    <row r="5" spans="1:6" x14ac:dyDescent="0.2">
      <c r="A5">
        <v>1243</v>
      </c>
      <c r="B5" t="s">
        <v>19</v>
      </c>
      <c r="C5">
        <v>1166</v>
      </c>
      <c r="D5" t="s">
        <v>18</v>
      </c>
      <c r="E5">
        <v>75.224909999999994</v>
      </c>
      <c r="F5">
        <v>66.489199999999997</v>
      </c>
    </row>
    <row r="6" spans="1:6" x14ac:dyDescent="0.2">
      <c r="A6">
        <v>1361</v>
      </c>
      <c r="B6" t="s">
        <v>39</v>
      </c>
      <c r="C6">
        <v>1222</v>
      </c>
      <c r="D6" t="s">
        <v>38</v>
      </c>
      <c r="E6">
        <v>78.185874999999996</v>
      </c>
      <c r="F6">
        <v>65.454830000000001</v>
      </c>
    </row>
    <row r="7" spans="1:6" x14ac:dyDescent="0.2">
      <c r="A7">
        <v>1344</v>
      </c>
      <c r="B7" t="s">
        <v>47</v>
      </c>
      <c r="C7">
        <v>1401</v>
      </c>
      <c r="D7" t="s">
        <v>46</v>
      </c>
      <c r="E7">
        <v>83.091385000000002</v>
      </c>
      <c r="F7">
        <v>68.906880000000001</v>
      </c>
    </row>
    <row r="8" spans="1:6" x14ac:dyDescent="0.2">
      <c r="A8">
        <v>1252</v>
      </c>
      <c r="B8" t="s">
        <v>35</v>
      </c>
      <c r="C8">
        <v>1314</v>
      </c>
      <c r="D8" t="s">
        <v>34</v>
      </c>
      <c r="E8">
        <v>79.234319999999997</v>
      </c>
      <c r="F8">
        <v>70.068719999999999</v>
      </c>
    </row>
    <row r="9" spans="1:6" x14ac:dyDescent="0.2">
      <c r="A9">
        <v>1420</v>
      </c>
      <c r="B9" t="s">
        <v>43</v>
      </c>
      <c r="C9">
        <v>1438</v>
      </c>
      <c r="D9" t="s">
        <v>42</v>
      </c>
      <c r="E9">
        <v>68.622900000000001</v>
      </c>
      <c r="F9">
        <v>61.053069999999998</v>
      </c>
    </row>
    <row r="10" spans="1:6" x14ac:dyDescent="0.2">
      <c r="A10">
        <v>1199</v>
      </c>
      <c r="B10" t="s">
        <v>59</v>
      </c>
      <c r="C10">
        <v>1281</v>
      </c>
      <c r="D10" t="s">
        <v>58</v>
      </c>
      <c r="E10">
        <v>74.601860000000002</v>
      </c>
      <c r="F10">
        <v>64.248824999999997</v>
      </c>
    </row>
    <row r="11" spans="1:6" x14ac:dyDescent="0.2">
      <c r="A11">
        <v>1300</v>
      </c>
      <c r="B11" t="s">
        <v>41</v>
      </c>
      <c r="C11">
        <v>1462</v>
      </c>
      <c r="D11" t="s">
        <v>40</v>
      </c>
      <c r="E11">
        <v>82.053696000000002</v>
      </c>
      <c r="F11">
        <v>74.316699999999997</v>
      </c>
    </row>
    <row r="12" spans="1:6" x14ac:dyDescent="0.2">
      <c r="A12">
        <v>1233</v>
      </c>
      <c r="B12" t="s">
        <v>53</v>
      </c>
      <c r="C12">
        <v>1181</v>
      </c>
      <c r="D12" t="s">
        <v>52</v>
      </c>
      <c r="E12">
        <v>74.650499999999994</v>
      </c>
      <c r="F12">
        <v>66.274230000000003</v>
      </c>
    </row>
    <row r="13" spans="1:6" x14ac:dyDescent="0.2">
      <c r="A13">
        <v>1372</v>
      </c>
      <c r="B13" t="s">
        <v>65</v>
      </c>
      <c r="C13">
        <v>1403</v>
      </c>
      <c r="D13" t="s">
        <v>64</v>
      </c>
      <c r="E13">
        <v>75.071265999999994</v>
      </c>
      <c r="F13">
        <v>67.842870000000005</v>
      </c>
    </row>
    <row r="14" spans="1:6" x14ac:dyDescent="0.2">
      <c r="A14">
        <v>1293</v>
      </c>
      <c r="B14" t="s">
        <v>15</v>
      </c>
      <c r="C14">
        <v>1452</v>
      </c>
      <c r="D14" t="s">
        <v>14</v>
      </c>
      <c r="E14">
        <v>77.103260000000006</v>
      </c>
      <c r="F14">
        <v>65.077860000000001</v>
      </c>
    </row>
    <row r="15" spans="1:6" x14ac:dyDescent="0.2">
      <c r="A15">
        <v>1158</v>
      </c>
      <c r="B15" t="s">
        <v>55</v>
      </c>
      <c r="C15">
        <v>1120</v>
      </c>
      <c r="D15" t="s">
        <v>54</v>
      </c>
      <c r="E15">
        <v>78.056915000000004</v>
      </c>
      <c r="F15">
        <v>66.057069999999996</v>
      </c>
    </row>
    <row r="16" spans="1:6" x14ac:dyDescent="0.2">
      <c r="A16">
        <v>1285</v>
      </c>
      <c r="B16" t="s">
        <v>37</v>
      </c>
      <c r="C16">
        <v>1276</v>
      </c>
      <c r="D16" t="s">
        <v>36</v>
      </c>
      <c r="E16">
        <v>75.307029999999997</v>
      </c>
      <c r="F16">
        <v>66.742294000000001</v>
      </c>
    </row>
    <row r="17" spans="1:6" x14ac:dyDescent="0.2">
      <c r="A17">
        <v>1260</v>
      </c>
      <c r="B17" t="s">
        <v>33</v>
      </c>
      <c r="C17">
        <v>1274</v>
      </c>
      <c r="D17" t="s">
        <v>32</v>
      </c>
      <c r="E17">
        <v>70.644615000000002</v>
      </c>
      <c r="F17">
        <v>63.100185000000003</v>
      </c>
    </row>
    <row r="18" spans="1:6" x14ac:dyDescent="0.2">
      <c r="A18">
        <v>1400</v>
      </c>
      <c r="B18" t="s">
        <v>9</v>
      </c>
      <c r="C18">
        <v>1305</v>
      </c>
      <c r="D18" t="s">
        <v>8</v>
      </c>
      <c r="E18">
        <v>81.546165000000002</v>
      </c>
      <c r="F18">
        <v>69.793999999999997</v>
      </c>
    </row>
    <row r="19" spans="1:6" x14ac:dyDescent="0.2">
      <c r="A19">
        <v>1382</v>
      </c>
      <c r="B19" t="s">
        <v>67</v>
      </c>
      <c r="C19">
        <v>1196</v>
      </c>
      <c r="D19" t="s">
        <v>66</v>
      </c>
      <c r="E19">
        <v>77.575310000000002</v>
      </c>
      <c r="F19">
        <v>66.616870000000006</v>
      </c>
    </row>
    <row r="20" spans="1:6" x14ac:dyDescent="0.2">
      <c r="A20">
        <v>1308</v>
      </c>
      <c r="B20" t="s">
        <v>63</v>
      </c>
      <c r="C20">
        <v>1155</v>
      </c>
      <c r="D20" t="s">
        <v>62</v>
      </c>
      <c r="E20">
        <v>75.719634999999997</v>
      </c>
      <c r="F20">
        <v>64.01464</v>
      </c>
    </row>
    <row r="21" spans="1:6" x14ac:dyDescent="0.2">
      <c r="A21">
        <v>1139</v>
      </c>
      <c r="B21" t="s">
        <v>31</v>
      </c>
      <c r="C21">
        <v>1116</v>
      </c>
      <c r="D21" t="s">
        <v>30</v>
      </c>
      <c r="E21">
        <v>79.050353999999999</v>
      </c>
      <c r="F21">
        <v>68.435360000000003</v>
      </c>
    </row>
    <row r="22" spans="1:6" x14ac:dyDescent="0.2">
      <c r="A22">
        <v>1301</v>
      </c>
      <c r="B22" t="s">
        <v>51</v>
      </c>
      <c r="C22">
        <v>1371</v>
      </c>
      <c r="D22" t="s">
        <v>50</v>
      </c>
      <c r="E22">
        <v>83.788759999999996</v>
      </c>
      <c r="F22">
        <v>75.411510000000007</v>
      </c>
    </row>
    <row r="23" spans="1:6" x14ac:dyDescent="0.2">
      <c r="A23">
        <v>1335</v>
      </c>
      <c r="B23" t="s">
        <v>69</v>
      </c>
      <c r="C23">
        <v>1242</v>
      </c>
      <c r="D23" t="s">
        <v>68</v>
      </c>
      <c r="E23">
        <v>72.119060000000005</v>
      </c>
      <c r="F23">
        <v>64.037639999999996</v>
      </c>
    </row>
    <row r="24" spans="1:6" x14ac:dyDescent="0.2">
      <c r="A24">
        <v>1267</v>
      </c>
      <c r="B24" t="s">
        <v>25</v>
      </c>
      <c r="C24">
        <v>1455</v>
      </c>
      <c r="D24" t="s">
        <v>24</v>
      </c>
      <c r="E24">
        <v>80.514510000000001</v>
      </c>
      <c r="F24">
        <v>65.921135000000007</v>
      </c>
    </row>
    <row r="25" spans="1:6" x14ac:dyDescent="0.2">
      <c r="A25">
        <v>1347</v>
      </c>
      <c r="B25" t="s">
        <v>61</v>
      </c>
      <c r="C25">
        <v>1437</v>
      </c>
      <c r="D25" t="s">
        <v>60</v>
      </c>
      <c r="E25">
        <v>78.157240000000002</v>
      </c>
      <c r="F25">
        <v>64.090199999999996</v>
      </c>
    </row>
    <row r="26" spans="1:6" x14ac:dyDescent="0.2">
      <c r="A26">
        <v>1355</v>
      </c>
      <c r="B26" t="s">
        <v>13</v>
      </c>
      <c r="C26">
        <v>1326</v>
      </c>
      <c r="D26" t="s">
        <v>12</v>
      </c>
      <c r="E26">
        <v>76.118899999999996</v>
      </c>
      <c r="F26">
        <v>67.074200000000005</v>
      </c>
    </row>
    <row r="27" spans="1:6" x14ac:dyDescent="0.2">
      <c r="A27">
        <v>1172</v>
      </c>
      <c r="B27" t="s">
        <v>7</v>
      </c>
      <c r="C27">
        <v>1246</v>
      </c>
      <c r="D27" t="s">
        <v>6</v>
      </c>
      <c r="E27">
        <v>71.065430000000006</v>
      </c>
      <c r="F27">
        <v>65.520539999999997</v>
      </c>
    </row>
    <row r="28" spans="1:6" x14ac:dyDescent="0.2">
      <c r="A28">
        <v>1209</v>
      </c>
      <c r="B28" t="s">
        <v>21</v>
      </c>
      <c r="C28">
        <v>1153</v>
      </c>
      <c r="D28" t="s">
        <v>20</v>
      </c>
      <c r="E28">
        <v>76.894729999999996</v>
      </c>
      <c r="F28">
        <v>66.612369999999999</v>
      </c>
    </row>
    <row r="29" spans="1:6" x14ac:dyDescent="0.2">
      <c r="A29">
        <v>1137</v>
      </c>
      <c r="B29" t="s">
        <v>11</v>
      </c>
      <c r="C29">
        <v>1277</v>
      </c>
      <c r="D29" t="s">
        <v>10</v>
      </c>
      <c r="E29">
        <v>79.475489999999994</v>
      </c>
      <c r="F29">
        <v>70.037056000000007</v>
      </c>
    </row>
    <row r="30" spans="1:6" x14ac:dyDescent="0.2">
      <c r="A30">
        <v>1328</v>
      </c>
      <c r="B30" t="s">
        <v>45</v>
      </c>
      <c r="C30">
        <v>1348</v>
      </c>
      <c r="D30" t="s">
        <v>44</v>
      </c>
      <c r="E30">
        <v>76.143744999999996</v>
      </c>
      <c r="F30">
        <v>70.478354999999993</v>
      </c>
    </row>
    <row r="31" spans="1:6" x14ac:dyDescent="0.2">
      <c r="A31">
        <v>1393</v>
      </c>
      <c r="B31" t="s">
        <v>57</v>
      </c>
      <c r="C31">
        <v>1395</v>
      </c>
      <c r="D31" t="s">
        <v>56</v>
      </c>
      <c r="E31">
        <v>75.590090000000004</v>
      </c>
      <c r="F31">
        <v>68.160889999999995</v>
      </c>
    </row>
    <row r="32" spans="1:6" x14ac:dyDescent="0.2">
      <c r="A32">
        <v>1460</v>
      </c>
      <c r="B32" t="s">
        <v>29</v>
      </c>
      <c r="C32">
        <v>1397</v>
      </c>
      <c r="D32" t="s">
        <v>28</v>
      </c>
      <c r="E32">
        <v>69.027199999999993</v>
      </c>
      <c r="F32">
        <v>63.70664</v>
      </c>
    </row>
    <row r="33" spans="1:6" x14ac:dyDescent="0.2">
      <c r="A33">
        <v>1422</v>
      </c>
      <c r="B33" t="s">
        <v>27</v>
      </c>
      <c r="C33">
        <v>1211</v>
      </c>
      <c r="D33" t="s">
        <v>26</v>
      </c>
      <c r="E33">
        <v>77.511279999999999</v>
      </c>
      <c r="F33">
        <v>65.821209999999994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2018-03-19T01:08:34Z</dcterms:modified>
</cp:coreProperties>
</file>