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419cb35ef59a193/Escritorio/"/>
    </mc:Choice>
  </mc:AlternateContent>
  <xr:revisionPtr revIDLastSave="0" documentId="8_{F73CBFCE-CBFD-4321-B648-ED7319B21636}" xr6:coauthVersionLast="47" xr6:coauthVersionMax="47" xr10:uidLastSave="{00000000-0000-0000-0000-000000000000}"/>
  <bookViews>
    <workbookView xWindow="-120" yWindow="-120" windowWidth="24240" windowHeight="13140" activeTab="4" xr2:uid="{6AA3F574-FEFC-4D01-B333-68ADEE390B3B}"/>
  </bookViews>
  <sheets>
    <sheet name="RawData" sheetId="2" r:id="rId1"/>
    <sheet name="CleanData" sheetId="1" r:id="rId2"/>
    <sheet name="Readme" sheetId="3" r:id="rId3"/>
    <sheet name="Auxiliar" sheetId="6" r:id="rId4"/>
    <sheet name="Dashboard" sheetId="7" r:id="rId5"/>
  </sheets>
  <definedNames>
    <definedName name="SegmentaciónDeDatos_country">#N/A</definedName>
    <definedName name="SegmentaciónDeDatos_market">#N/A</definedName>
    <definedName name="SegmentaciónDeDatos_Month">#N/A</definedName>
    <definedName name="SegmentaciónDeDatos_order_priority">#N/A</definedName>
    <definedName name="SegmentaciónDeDatos_segment">#N/A</definedName>
  </definedNames>
  <calcPr calcId="191028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W2" i="1" s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W135" i="1" s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W143" i="1" s="1"/>
  <c r="U144" i="1"/>
  <c r="W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W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W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W167" i="1" s="1"/>
  <c r="U168" i="1"/>
  <c r="W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W175" i="1" s="1"/>
  <c r="U176" i="1"/>
  <c r="W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W183" i="1" s="1"/>
  <c r="U184" i="1"/>
  <c r="W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W191" i="1" s="1"/>
  <c r="U192" i="1"/>
  <c r="W192" i="1" s="1"/>
  <c r="U193" i="1"/>
  <c r="W193" i="1" s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W199" i="1" s="1"/>
  <c r="U200" i="1"/>
  <c r="W200" i="1" s="1"/>
  <c r="U201" i="1"/>
  <c r="W201" i="1" s="1"/>
  <c r="U202" i="1"/>
  <c r="W202" i="1" s="1"/>
  <c r="U203" i="1"/>
  <c r="W203" i="1" s="1"/>
  <c r="U204" i="1"/>
  <c r="W204" i="1" s="1"/>
  <c r="U205" i="1"/>
  <c r="W205" i="1" s="1"/>
  <c r="U206" i="1"/>
  <c r="W206" i="1" s="1"/>
  <c r="U207" i="1"/>
  <c r="W207" i="1" s="1"/>
  <c r="U208" i="1"/>
  <c r="W208" i="1" s="1"/>
  <c r="U209" i="1"/>
  <c r="W209" i="1" s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W215" i="1" s="1"/>
  <c r="U216" i="1"/>
  <c r="W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W223" i="1" s="1"/>
  <c r="U224" i="1"/>
  <c r="W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W231" i="1" s="1"/>
  <c r="U232" i="1"/>
  <c r="W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W239" i="1" s="1"/>
  <c r="U240" i="1"/>
  <c r="W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W247" i="1" s="1"/>
  <c r="U248" i="1"/>
  <c r="W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W255" i="1" s="1"/>
  <c r="U256" i="1"/>
  <c r="W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W263" i="1" s="1"/>
  <c r="U264" i="1"/>
  <c r="W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W271" i="1" s="1"/>
  <c r="U272" i="1"/>
  <c r="W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W279" i="1" s="1"/>
  <c r="U280" i="1"/>
  <c r="W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W287" i="1" s="1"/>
  <c r="U288" i="1"/>
  <c r="W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W295" i="1" s="1"/>
  <c r="U296" i="1"/>
  <c r="W296" i="1" s="1"/>
  <c r="U297" i="1"/>
  <c r="W297" i="1" s="1"/>
  <c r="U298" i="1"/>
  <c r="W298" i="1" s="1"/>
  <c r="U299" i="1"/>
  <c r="W299" i="1" s="1"/>
  <c r="U300" i="1"/>
  <c r="W300" i="1" s="1"/>
  <c r="U301" i="1"/>
  <c r="W301" i="1" s="1"/>
  <c r="U302" i="1"/>
  <c r="W302" i="1" s="1"/>
  <c r="U303" i="1"/>
  <c r="W303" i="1" s="1"/>
  <c r="U304" i="1"/>
  <c r="W304" i="1" s="1"/>
  <c r="U305" i="1"/>
  <c r="W305" i="1" s="1"/>
  <c r="U306" i="1"/>
  <c r="W306" i="1" s="1"/>
  <c r="U307" i="1"/>
  <c r="W307" i="1" s="1"/>
  <c r="U308" i="1"/>
  <c r="W308" i="1" s="1"/>
  <c r="U309" i="1"/>
  <c r="W309" i="1" s="1"/>
  <c r="U310" i="1"/>
  <c r="W310" i="1" s="1"/>
  <c r="U311" i="1"/>
  <c r="W311" i="1" s="1"/>
  <c r="U312" i="1"/>
  <c r="W312" i="1" s="1"/>
  <c r="U313" i="1"/>
  <c r="W313" i="1" s="1"/>
  <c r="U314" i="1"/>
  <c r="W314" i="1" s="1"/>
  <c r="U315" i="1"/>
  <c r="W315" i="1" s="1"/>
  <c r="U316" i="1"/>
  <c r="W316" i="1" s="1"/>
  <c r="U317" i="1"/>
  <c r="W317" i="1" s="1"/>
  <c r="U318" i="1"/>
  <c r="W318" i="1" s="1"/>
  <c r="U319" i="1"/>
  <c r="W319" i="1" s="1"/>
  <c r="U320" i="1"/>
  <c r="W320" i="1" s="1"/>
  <c r="U321" i="1"/>
  <c r="W321" i="1" s="1"/>
  <c r="U322" i="1"/>
  <c r="W322" i="1" s="1"/>
  <c r="U323" i="1"/>
  <c r="W323" i="1" s="1"/>
  <c r="U324" i="1"/>
  <c r="W324" i="1" s="1"/>
  <c r="U325" i="1"/>
  <c r="W325" i="1" s="1"/>
  <c r="U326" i="1"/>
  <c r="W326" i="1" s="1"/>
  <c r="U327" i="1"/>
  <c r="W327" i="1" s="1"/>
  <c r="U328" i="1"/>
  <c r="W328" i="1" s="1"/>
  <c r="U329" i="1"/>
  <c r="W329" i="1" s="1"/>
  <c r="U330" i="1"/>
  <c r="W330" i="1" s="1"/>
  <c r="U331" i="1"/>
  <c r="W331" i="1" s="1"/>
  <c r="U332" i="1"/>
  <c r="W332" i="1" s="1"/>
  <c r="U333" i="1"/>
  <c r="W333" i="1" s="1"/>
  <c r="U334" i="1"/>
  <c r="W334" i="1" s="1"/>
  <c r="U335" i="1"/>
  <c r="W335" i="1" s="1"/>
  <c r="U336" i="1"/>
  <c r="W336" i="1" s="1"/>
  <c r="U337" i="1"/>
  <c r="W337" i="1" s="1"/>
  <c r="U338" i="1"/>
  <c r="W338" i="1" s="1"/>
  <c r="U339" i="1"/>
  <c r="W339" i="1" s="1"/>
  <c r="U340" i="1"/>
  <c r="W340" i="1" s="1"/>
  <c r="U341" i="1"/>
  <c r="W341" i="1" s="1"/>
  <c r="U342" i="1"/>
  <c r="W342" i="1" s="1"/>
  <c r="U343" i="1"/>
  <c r="W343" i="1" s="1"/>
  <c r="U344" i="1"/>
  <c r="W344" i="1" s="1"/>
  <c r="U345" i="1"/>
  <c r="W345" i="1" s="1"/>
  <c r="U346" i="1"/>
  <c r="W346" i="1" s="1"/>
  <c r="U347" i="1"/>
  <c r="W347" i="1" s="1"/>
  <c r="U348" i="1"/>
  <c r="W348" i="1" s="1"/>
  <c r="U349" i="1"/>
  <c r="W349" i="1" s="1"/>
  <c r="U350" i="1"/>
  <c r="W350" i="1" s="1"/>
  <c r="U351" i="1"/>
  <c r="W351" i="1" s="1"/>
  <c r="U352" i="1"/>
  <c r="W352" i="1" s="1"/>
  <c r="U353" i="1"/>
  <c r="W353" i="1" s="1"/>
  <c r="U354" i="1"/>
  <c r="W354" i="1" s="1"/>
  <c r="U355" i="1"/>
  <c r="W355" i="1" s="1"/>
  <c r="U356" i="1"/>
  <c r="W356" i="1" s="1"/>
  <c r="U357" i="1"/>
  <c r="W357" i="1" s="1"/>
  <c r="U358" i="1"/>
  <c r="W358" i="1" s="1"/>
  <c r="U359" i="1"/>
  <c r="W359" i="1" s="1"/>
  <c r="U360" i="1"/>
  <c r="W360" i="1" s="1"/>
  <c r="U361" i="1"/>
  <c r="W361" i="1" s="1"/>
  <c r="U362" i="1"/>
  <c r="W362" i="1" s="1"/>
  <c r="U363" i="1"/>
  <c r="W363" i="1" s="1"/>
  <c r="U364" i="1"/>
  <c r="W364" i="1" s="1"/>
  <c r="U365" i="1"/>
  <c r="W365" i="1" s="1"/>
  <c r="U366" i="1"/>
  <c r="W366" i="1" s="1"/>
  <c r="U367" i="1"/>
  <c r="W367" i="1" s="1"/>
  <c r="U368" i="1"/>
  <c r="W368" i="1" s="1"/>
  <c r="U369" i="1"/>
  <c r="W369" i="1" s="1"/>
  <c r="U370" i="1"/>
  <c r="W370" i="1" s="1"/>
  <c r="U371" i="1"/>
  <c r="W371" i="1" s="1"/>
  <c r="U372" i="1"/>
  <c r="W372" i="1" s="1"/>
  <c r="U373" i="1"/>
  <c r="W373" i="1" s="1"/>
  <c r="U374" i="1"/>
  <c r="W374" i="1" s="1"/>
  <c r="U375" i="1"/>
  <c r="W375" i="1" s="1"/>
  <c r="U376" i="1"/>
  <c r="W376" i="1" s="1"/>
  <c r="U377" i="1"/>
  <c r="W377" i="1" s="1"/>
  <c r="U378" i="1"/>
  <c r="W378" i="1" s="1"/>
  <c r="U379" i="1"/>
  <c r="W379" i="1" s="1"/>
  <c r="U380" i="1"/>
  <c r="W380" i="1" s="1"/>
  <c r="U381" i="1"/>
  <c r="W381" i="1" s="1"/>
  <c r="U382" i="1"/>
  <c r="W382" i="1" s="1"/>
  <c r="U383" i="1"/>
  <c r="W383" i="1" s="1"/>
  <c r="U384" i="1"/>
  <c r="W384" i="1" s="1"/>
  <c r="U385" i="1"/>
  <c r="W385" i="1" s="1"/>
  <c r="U386" i="1"/>
  <c r="W386" i="1" s="1"/>
  <c r="U387" i="1"/>
  <c r="W387" i="1" s="1"/>
  <c r="U388" i="1"/>
  <c r="W388" i="1" s="1"/>
  <c r="U389" i="1"/>
  <c r="W389" i="1" s="1"/>
  <c r="U390" i="1"/>
  <c r="W390" i="1" s="1"/>
  <c r="U391" i="1"/>
  <c r="W391" i="1" s="1"/>
  <c r="U392" i="1"/>
  <c r="W392" i="1" s="1"/>
  <c r="U393" i="1"/>
  <c r="W393" i="1" s="1"/>
  <c r="U394" i="1"/>
  <c r="W394" i="1" s="1"/>
  <c r="U395" i="1"/>
  <c r="W395" i="1" s="1"/>
  <c r="U396" i="1"/>
  <c r="W396" i="1" s="1"/>
  <c r="U397" i="1"/>
  <c r="W397" i="1" s="1"/>
  <c r="U398" i="1"/>
  <c r="W398" i="1" s="1"/>
  <c r="U399" i="1"/>
  <c r="W399" i="1" s="1"/>
  <c r="U400" i="1"/>
  <c r="W400" i="1" s="1"/>
  <c r="U401" i="1"/>
  <c r="W401" i="1" s="1"/>
  <c r="U402" i="1"/>
  <c r="W402" i="1" s="1"/>
  <c r="U403" i="1"/>
  <c r="W403" i="1" s="1"/>
  <c r="U404" i="1"/>
  <c r="W404" i="1" s="1"/>
  <c r="U405" i="1"/>
  <c r="W405" i="1" s="1"/>
  <c r="U406" i="1"/>
  <c r="W406" i="1" s="1"/>
  <c r="U407" i="1"/>
  <c r="W407" i="1" s="1"/>
  <c r="U408" i="1"/>
  <c r="W408" i="1" s="1"/>
  <c r="U409" i="1"/>
  <c r="W409" i="1" s="1"/>
  <c r="U410" i="1"/>
  <c r="W410" i="1" s="1"/>
  <c r="U411" i="1"/>
  <c r="W411" i="1" s="1"/>
  <c r="U412" i="1"/>
  <c r="W412" i="1" s="1"/>
  <c r="U413" i="1"/>
  <c r="W413" i="1" s="1"/>
  <c r="U414" i="1"/>
  <c r="W414" i="1" s="1"/>
  <c r="U415" i="1"/>
  <c r="W415" i="1" s="1"/>
  <c r="U416" i="1"/>
  <c r="W416" i="1" s="1"/>
  <c r="U417" i="1"/>
  <c r="W417" i="1" s="1"/>
  <c r="U418" i="1"/>
  <c r="W418" i="1" s="1"/>
  <c r="U419" i="1"/>
  <c r="W419" i="1" s="1"/>
  <c r="U420" i="1"/>
  <c r="W420" i="1" s="1"/>
  <c r="U421" i="1"/>
  <c r="W421" i="1" s="1"/>
  <c r="U422" i="1"/>
  <c r="W422" i="1" s="1"/>
  <c r="U423" i="1"/>
  <c r="W423" i="1" s="1"/>
  <c r="U424" i="1"/>
  <c r="W424" i="1" s="1"/>
  <c r="U425" i="1"/>
  <c r="W425" i="1" s="1"/>
  <c r="U426" i="1"/>
  <c r="W426" i="1" s="1"/>
  <c r="U427" i="1"/>
  <c r="W427" i="1" s="1"/>
  <c r="U428" i="1"/>
  <c r="W428" i="1" s="1"/>
  <c r="U429" i="1"/>
  <c r="W429" i="1" s="1"/>
  <c r="U430" i="1"/>
  <c r="W430" i="1" s="1"/>
  <c r="U431" i="1"/>
  <c r="W431" i="1" s="1"/>
  <c r="U432" i="1"/>
  <c r="W432" i="1" s="1"/>
  <c r="U433" i="1"/>
  <c r="W433" i="1" s="1"/>
  <c r="U434" i="1"/>
  <c r="W434" i="1" s="1"/>
  <c r="U435" i="1"/>
  <c r="W435" i="1" s="1"/>
  <c r="U436" i="1"/>
  <c r="W436" i="1" s="1"/>
  <c r="U437" i="1"/>
  <c r="W437" i="1" s="1"/>
  <c r="U438" i="1"/>
  <c r="W438" i="1" s="1"/>
  <c r="U439" i="1"/>
  <c r="W439" i="1" s="1"/>
  <c r="U440" i="1"/>
  <c r="W440" i="1" s="1"/>
  <c r="U441" i="1"/>
  <c r="W441" i="1" s="1"/>
  <c r="U442" i="1"/>
  <c r="W442" i="1" s="1"/>
  <c r="U443" i="1"/>
  <c r="W443" i="1" s="1"/>
  <c r="U444" i="1"/>
  <c r="W444" i="1" s="1"/>
  <c r="U445" i="1"/>
  <c r="W445" i="1" s="1"/>
  <c r="U446" i="1"/>
  <c r="W446" i="1" s="1"/>
  <c r="U447" i="1"/>
  <c r="W447" i="1" s="1"/>
  <c r="U448" i="1"/>
  <c r="W448" i="1" s="1"/>
  <c r="U449" i="1"/>
  <c r="W449" i="1" s="1"/>
  <c r="U450" i="1"/>
  <c r="W450" i="1" s="1"/>
  <c r="U451" i="1"/>
  <c r="W451" i="1" s="1"/>
  <c r="U452" i="1"/>
  <c r="W452" i="1" s="1"/>
  <c r="U453" i="1"/>
  <c r="W453" i="1" s="1"/>
  <c r="U454" i="1"/>
  <c r="W454" i="1" s="1"/>
  <c r="U455" i="1"/>
  <c r="W455" i="1" s="1"/>
  <c r="U456" i="1"/>
  <c r="W456" i="1" s="1"/>
  <c r="U457" i="1"/>
  <c r="W457" i="1" s="1"/>
  <c r="U458" i="1"/>
  <c r="W458" i="1" s="1"/>
  <c r="U459" i="1"/>
  <c r="W459" i="1" s="1"/>
  <c r="U460" i="1"/>
  <c r="W460" i="1" s="1"/>
  <c r="U461" i="1"/>
  <c r="W461" i="1" s="1"/>
  <c r="U462" i="1"/>
  <c r="W462" i="1" s="1"/>
  <c r="U463" i="1"/>
  <c r="W463" i="1" s="1"/>
  <c r="U464" i="1"/>
  <c r="W464" i="1" s="1"/>
  <c r="U465" i="1"/>
  <c r="W465" i="1" s="1"/>
  <c r="U466" i="1"/>
  <c r="W466" i="1" s="1"/>
  <c r="U467" i="1"/>
  <c r="W467" i="1" s="1"/>
  <c r="U468" i="1"/>
  <c r="W468" i="1" s="1"/>
  <c r="U469" i="1"/>
  <c r="W469" i="1" s="1"/>
  <c r="U470" i="1"/>
  <c r="W470" i="1" s="1"/>
  <c r="U471" i="1"/>
  <c r="W471" i="1" s="1"/>
  <c r="U472" i="1"/>
  <c r="W472" i="1" s="1"/>
  <c r="U473" i="1"/>
  <c r="W473" i="1" s="1"/>
  <c r="U474" i="1"/>
  <c r="W474" i="1" s="1"/>
  <c r="U475" i="1"/>
  <c r="W475" i="1" s="1"/>
  <c r="U476" i="1"/>
  <c r="W476" i="1" s="1"/>
  <c r="U477" i="1"/>
  <c r="W477" i="1" s="1"/>
  <c r="U478" i="1"/>
  <c r="W478" i="1" s="1"/>
  <c r="U479" i="1"/>
  <c r="W479" i="1" s="1"/>
  <c r="U480" i="1"/>
  <c r="W480" i="1" s="1"/>
  <c r="U481" i="1"/>
  <c r="W481" i="1" s="1"/>
  <c r="U482" i="1"/>
  <c r="W482" i="1" s="1"/>
  <c r="U483" i="1"/>
  <c r="W483" i="1" s="1"/>
  <c r="U484" i="1"/>
  <c r="W484" i="1" s="1"/>
  <c r="U485" i="1"/>
  <c r="W485" i="1" s="1"/>
  <c r="U486" i="1"/>
  <c r="W486" i="1" s="1"/>
  <c r="U487" i="1"/>
  <c r="W487" i="1" s="1"/>
  <c r="U488" i="1"/>
  <c r="W488" i="1" s="1"/>
  <c r="U489" i="1"/>
  <c r="W489" i="1" s="1"/>
  <c r="U490" i="1"/>
  <c r="W490" i="1" s="1"/>
  <c r="U491" i="1"/>
  <c r="W491" i="1" s="1"/>
  <c r="U492" i="1"/>
  <c r="W492" i="1" s="1"/>
  <c r="U493" i="1"/>
  <c r="W493" i="1" s="1"/>
  <c r="U494" i="1"/>
  <c r="W494" i="1" s="1"/>
  <c r="U495" i="1"/>
  <c r="W495" i="1" s="1"/>
  <c r="U496" i="1"/>
  <c r="W496" i="1" s="1"/>
  <c r="U497" i="1"/>
  <c r="W497" i="1" s="1"/>
  <c r="U498" i="1"/>
  <c r="W498" i="1" s="1"/>
  <c r="U499" i="1"/>
  <c r="W499" i="1" s="1"/>
  <c r="U500" i="1"/>
  <c r="W500" i="1" s="1"/>
  <c r="U501" i="1"/>
  <c r="W501" i="1" s="1"/>
  <c r="U502" i="1"/>
  <c r="W502" i="1" s="1"/>
  <c r="U503" i="1"/>
  <c r="W503" i="1" s="1"/>
  <c r="U504" i="1"/>
  <c r="W504" i="1" s="1"/>
  <c r="U505" i="1"/>
  <c r="W505" i="1" s="1"/>
  <c r="U506" i="1"/>
  <c r="W506" i="1" s="1"/>
  <c r="U507" i="1"/>
  <c r="W507" i="1" s="1"/>
  <c r="U508" i="1"/>
  <c r="W508" i="1" s="1"/>
  <c r="U509" i="1"/>
  <c r="W509" i="1" s="1"/>
  <c r="U510" i="1"/>
  <c r="W510" i="1" s="1"/>
  <c r="U511" i="1"/>
  <c r="W511" i="1" s="1"/>
  <c r="U512" i="1"/>
  <c r="W512" i="1" s="1"/>
  <c r="U513" i="1"/>
  <c r="W513" i="1" s="1"/>
  <c r="U514" i="1"/>
  <c r="W514" i="1" s="1"/>
  <c r="U515" i="1"/>
  <c r="W515" i="1" s="1"/>
  <c r="U516" i="1"/>
  <c r="W516" i="1" s="1"/>
  <c r="U517" i="1"/>
  <c r="W517" i="1" s="1"/>
  <c r="U518" i="1"/>
  <c r="W518" i="1" s="1"/>
  <c r="U519" i="1"/>
  <c r="W519" i="1" s="1"/>
  <c r="U520" i="1"/>
  <c r="W520" i="1" s="1"/>
  <c r="U521" i="1"/>
  <c r="W521" i="1" s="1"/>
  <c r="U522" i="1"/>
  <c r="W522" i="1" s="1"/>
  <c r="U523" i="1"/>
  <c r="W523" i="1" s="1"/>
  <c r="U524" i="1"/>
  <c r="W524" i="1" s="1"/>
  <c r="U525" i="1"/>
  <c r="W525" i="1" s="1"/>
  <c r="U526" i="1"/>
  <c r="W526" i="1" s="1"/>
  <c r="U527" i="1"/>
  <c r="W527" i="1" s="1"/>
  <c r="U528" i="1"/>
  <c r="W528" i="1" s="1"/>
  <c r="U529" i="1"/>
  <c r="W529" i="1" s="1"/>
  <c r="U530" i="1"/>
  <c r="W530" i="1" s="1"/>
  <c r="U531" i="1"/>
  <c r="W531" i="1" s="1"/>
  <c r="U532" i="1"/>
  <c r="W532" i="1" s="1"/>
  <c r="U533" i="1"/>
  <c r="W533" i="1" s="1"/>
  <c r="U534" i="1"/>
  <c r="W534" i="1" s="1"/>
  <c r="U535" i="1"/>
  <c r="W535" i="1" s="1"/>
  <c r="U536" i="1"/>
  <c r="W536" i="1" s="1"/>
  <c r="U537" i="1"/>
  <c r="W537" i="1" s="1"/>
  <c r="U538" i="1"/>
  <c r="W538" i="1" s="1"/>
  <c r="U539" i="1"/>
  <c r="W539" i="1" s="1"/>
  <c r="U540" i="1"/>
  <c r="W540" i="1" s="1"/>
  <c r="U541" i="1"/>
  <c r="W541" i="1" s="1"/>
  <c r="U542" i="1"/>
  <c r="W542" i="1" s="1"/>
  <c r="U543" i="1"/>
  <c r="W543" i="1" s="1"/>
  <c r="U544" i="1"/>
  <c r="W544" i="1" s="1"/>
  <c r="U545" i="1"/>
  <c r="W545" i="1" s="1"/>
  <c r="U546" i="1"/>
  <c r="W546" i="1" s="1"/>
  <c r="U547" i="1"/>
  <c r="W547" i="1" s="1"/>
  <c r="U548" i="1"/>
  <c r="W548" i="1" s="1"/>
  <c r="U549" i="1"/>
  <c r="W549" i="1" s="1"/>
  <c r="U550" i="1"/>
  <c r="W550" i="1" s="1"/>
  <c r="U551" i="1"/>
  <c r="W551" i="1" s="1"/>
  <c r="U552" i="1"/>
  <c r="W552" i="1" s="1"/>
  <c r="U553" i="1"/>
  <c r="W553" i="1" s="1"/>
  <c r="U554" i="1"/>
  <c r="W554" i="1" s="1"/>
  <c r="U555" i="1"/>
  <c r="W555" i="1" s="1"/>
  <c r="U556" i="1"/>
  <c r="W556" i="1" s="1"/>
  <c r="U557" i="1"/>
  <c r="W557" i="1" s="1"/>
  <c r="U558" i="1"/>
  <c r="W558" i="1" s="1"/>
  <c r="U559" i="1"/>
  <c r="W559" i="1" s="1"/>
  <c r="U560" i="1"/>
  <c r="W560" i="1" s="1"/>
  <c r="U561" i="1"/>
  <c r="W561" i="1" s="1"/>
  <c r="U562" i="1"/>
  <c r="W562" i="1" s="1"/>
  <c r="U563" i="1"/>
  <c r="W563" i="1" s="1"/>
  <c r="U564" i="1"/>
  <c r="W564" i="1" s="1"/>
  <c r="U565" i="1"/>
  <c r="W565" i="1" s="1"/>
  <c r="U566" i="1"/>
  <c r="W566" i="1" s="1"/>
  <c r="U567" i="1"/>
  <c r="W567" i="1" s="1"/>
  <c r="U568" i="1"/>
  <c r="W568" i="1" s="1"/>
  <c r="U569" i="1"/>
  <c r="W569" i="1" s="1"/>
  <c r="U570" i="1"/>
  <c r="W570" i="1" s="1"/>
  <c r="U571" i="1"/>
  <c r="W571" i="1" s="1"/>
  <c r="U572" i="1"/>
  <c r="W572" i="1" s="1"/>
  <c r="U573" i="1"/>
  <c r="W573" i="1" s="1"/>
  <c r="U574" i="1"/>
  <c r="W574" i="1" s="1"/>
  <c r="U575" i="1"/>
  <c r="W575" i="1" s="1"/>
  <c r="U576" i="1"/>
  <c r="W576" i="1" s="1"/>
  <c r="U577" i="1"/>
  <c r="W577" i="1" s="1"/>
  <c r="U578" i="1"/>
  <c r="W578" i="1" s="1"/>
  <c r="U579" i="1"/>
  <c r="W579" i="1" s="1"/>
  <c r="U580" i="1"/>
  <c r="W580" i="1" s="1"/>
  <c r="U581" i="1"/>
  <c r="W581" i="1" s="1"/>
  <c r="U582" i="1"/>
  <c r="W582" i="1" s="1"/>
  <c r="U583" i="1"/>
  <c r="W583" i="1" s="1"/>
  <c r="U584" i="1"/>
  <c r="W584" i="1" s="1"/>
  <c r="U585" i="1"/>
  <c r="W585" i="1" s="1"/>
  <c r="U586" i="1"/>
  <c r="W586" i="1" s="1"/>
  <c r="U587" i="1"/>
  <c r="W587" i="1" s="1"/>
  <c r="U588" i="1"/>
  <c r="W588" i="1" s="1"/>
  <c r="U589" i="1"/>
  <c r="W589" i="1" s="1"/>
  <c r="U590" i="1"/>
  <c r="W590" i="1" s="1"/>
  <c r="U591" i="1"/>
  <c r="W591" i="1" s="1"/>
  <c r="U592" i="1"/>
  <c r="W592" i="1" s="1"/>
  <c r="U593" i="1"/>
  <c r="W593" i="1" s="1"/>
  <c r="U594" i="1"/>
  <c r="W594" i="1" s="1"/>
  <c r="U595" i="1"/>
  <c r="W595" i="1" s="1"/>
  <c r="U596" i="1"/>
  <c r="W596" i="1" s="1"/>
  <c r="U597" i="1"/>
  <c r="W597" i="1" s="1"/>
  <c r="U598" i="1"/>
  <c r="W598" i="1" s="1"/>
  <c r="U599" i="1"/>
  <c r="W599" i="1" s="1"/>
  <c r="U600" i="1"/>
  <c r="W600" i="1" s="1"/>
  <c r="U601" i="1"/>
  <c r="W601" i="1" s="1"/>
  <c r="U602" i="1"/>
  <c r="W602" i="1" s="1"/>
  <c r="U603" i="1"/>
  <c r="W603" i="1" s="1"/>
  <c r="U604" i="1"/>
  <c r="W604" i="1" s="1"/>
  <c r="U605" i="1"/>
  <c r="W605" i="1" s="1"/>
  <c r="U606" i="1"/>
  <c r="W606" i="1" s="1"/>
  <c r="U607" i="1"/>
  <c r="W607" i="1" s="1"/>
  <c r="U608" i="1"/>
  <c r="W608" i="1" s="1"/>
  <c r="U609" i="1"/>
  <c r="W609" i="1" s="1"/>
  <c r="U610" i="1"/>
  <c r="W610" i="1" s="1"/>
  <c r="U611" i="1"/>
  <c r="W611" i="1" s="1"/>
  <c r="U612" i="1"/>
  <c r="W612" i="1" s="1"/>
  <c r="U613" i="1"/>
  <c r="W613" i="1" s="1"/>
  <c r="U614" i="1"/>
  <c r="W614" i="1" s="1"/>
  <c r="U615" i="1"/>
  <c r="W615" i="1" s="1"/>
  <c r="U616" i="1"/>
  <c r="W616" i="1" s="1"/>
  <c r="U617" i="1"/>
  <c r="W617" i="1" s="1"/>
  <c r="U618" i="1"/>
  <c r="W618" i="1" s="1"/>
  <c r="U619" i="1"/>
  <c r="W619" i="1" s="1"/>
  <c r="U620" i="1"/>
  <c r="W620" i="1" s="1"/>
  <c r="U621" i="1"/>
  <c r="W621" i="1" s="1"/>
  <c r="U622" i="1"/>
  <c r="W622" i="1" s="1"/>
  <c r="U623" i="1"/>
  <c r="W623" i="1" s="1"/>
  <c r="U624" i="1"/>
  <c r="W624" i="1" s="1"/>
  <c r="U625" i="1"/>
  <c r="W625" i="1" s="1"/>
  <c r="U626" i="1"/>
  <c r="W626" i="1" s="1"/>
  <c r="U627" i="1"/>
  <c r="W627" i="1" s="1"/>
  <c r="U628" i="1"/>
  <c r="W628" i="1" s="1"/>
  <c r="U629" i="1"/>
  <c r="W629" i="1" s="1"/>
  <c r="U630" i="1"/>
  <c r="W630" i="1" s="1"/>
  <c r="U631" i="1"/>
  <c r="W631" i="1" s="1"/>
  <c r="U632" i="1"/>
  <c r="W632" i="1" s="1"/>
  <c r="U633" i="1"/>
  <c r="W633" i="1" s="1"/>
  <c r="U634" i="1"/>
  <c r="W634" i="1" s="1"/>
  <c r="U635" i="1"/>
  <c r="W635" i="1" s="1"/>
  <c r="U636" i="1"/>
  <c r="W636" i="1" s="1"/>
  <c r="U637" i="1"/>
  <c r="W637" i="1" s="1"/>
  <c r="U638" i="1"/>
  <c r="W638" i="1" s="1"/>
  <c r="U639" i="1"/>
  <c r="W639" i="1" s="1"/>
  <c r="U640" i="1"/>
  <c r="W640" i="1" s="1"/>
  <c r="U641" i="1"/>
  <c r="W641" i="1" s="1"/>
  <c r="U642" i="1"/>
  <c r="W642" i="1" s="1"/>
  <c r="U643" i="1"/>
  <c r="W643" i="1" s="1"/>
  <c r="U644" i="1"/>
  <c r="W644" i="1" s="1"/>
  <c r="U645" i="1"/>
  <c r="W645" i="1" s="1"/>
  <c r="U646" i="1"/>
  <c r="W646" i="1" s="1"/>
  <c r="U647" i="1"/>
  <c r="W647" i="1" s="1"/>
  <c r="U648" i="1"/>
  <c r="W648" i="1" s="1"/>
  <c r="U649" i="1"/>
  <c r="W649" i="1" s="1"/>
  <c r="U650" i="1"/>
  <c r="W650" i="1" s="1"/>
  <c r="U651" i="1"/>
  <c r="W651" i="1" s="1"/>
  <c r="U652" i="1"/>
  <c r="W652" i="1" s="1"/>
  <c r="U653" i="1"/>
  <c r="W653" i="1" s="1"/>
  <c r="U654" i="1"/>
  <c r="W654" i="1" s="1"/>
  <c r="U655" i="1"/>
  <c r="W655" i="1" s="1"/>
  <c r="U656" i="1"/>
  <c r="W656" i="1" s="1"/>
  <c r="U657" i="1"/>
  <c r="W657" i="1" s="1"/>
  <c r="U658" i="1"/>
  <c r="W658" i="1" s="1"/>
  <c r="U659" i="1"/>
  <c r="W659" i="1" s="1"/>
  <c r="U660" i="1"/>
  <c r="W660" i="1" s="1"/>
  <c r="U661" i="1"/>
  <c r="W661" i="1" s="1"/>
  <c r="U662" i="1"/>
  <c r="W662" i="1" s="1"/>
  <c r="U663" i="1"/>
  <c r="W663" i="1" s="1"/>
  <c r="U664" i="1"/>
  <c r="W664" i="1" s="1"/>
  <c r="U665" i="1"/>
  <c r="W665" i="1" s="1"/>
  <c r="U666" i="1"/>
  <c r="W666" i="1" s="1"/>
  <c r="U667" i="1"/>
  <c r="W667" i="1" s="1"/>
  <c r="U668" i="1"/>
  <c r="W668" i="1" s="1"/>
  <c r="U669" i="1"/>
  <c r="W669" i="1" s="1"/>
  <c r="U670" i="1"/>
  <c r="W670" i="1" s="1"/>
  <c r="U671" i="1"/>
  <c r="W671" i="1" s="1"/>
  <c r="U672" i="1"/>
  <c r="W672" i="1" s="1"/>
  <c r="U673" i="1"/>
  <c r="W673" i="1" s="1"/>
  <c r="U674" i="1"/>
  <c r="W674" i="1" s="1"/>
  <c r="U675" i="1"/>
  <c r="W675" i="1" s="1"/>
  <c r="U676" i="1"/>
  <c r="W676" i="1" s="1"/>
  <c r="U677" i="1"/>
  <c r="W677" i="1" s="1"/>
  <c r="U678" i="1"/>
  <c r="W678" i="1" s="1"/>
  <c r="U679" i="1"/>
  <c r="W679" i="1" s="1"/>
  <c r="U680" i="1"/>
  <c r="W680" i="1" s="1"/>
  <c r="U681" i="1"/>
  <c r="W681" i="1" s="1"/>
  <c r="U682" i="1"/>
  <c r="W682" i="1" s="1"/>
  <c r="U683" i="1"/>
  <c r="W683" i="1" s="1"/>
  <c r="U684" i="1"/>
  <c r="W684" i="1" s="1"/>
  <c r="U685" i="1"/>
  <c r="W685" i="1" s="1"/>
  <c r="U686" i="1"/>
  <c r="W686" i="1" s="1"/>
  <c r="U687" i="1"/>
  <c r="W687" i="1" s="1"/>
  <c r="U688" i="1"/>
  <c r="W688" i="1" s="1"/>
  <c r="U689" i="1"/>
  <c r="W689" i="1" s="1"/>
  <c r="U690" i="1"/>
  <c r="W690" i="1" s="1"/>
  <c r="U691" i="1"/>
  <c r="W691" i="1" s="1"/>
  <c r="U692" i="1"/>
  <c r="W692" i="1" s="1"/>
  <c r="U693" i="1"/>
  <c r="W693" i="1" s="1"/>
  <c r="U694" i="1"/>
  <c r="W694" i="1" s="1"/>
  <c r="U695" i="1"/>
  <c r="W695" i="1" s="1"/>
  <c r="U696" i="1"/>
  <c r="W696" i="1" s="1"/>
  <c r="U697" i="1"/>
  <c r="W697" i="1" s="1"/>
  <c r="U698" i="1"/>
  <c r="W698" i="1" s="1"/>
  <c r="U699" i="1"/>
  <c r="W699" i="1" s="1"/>
  <c r="U700" i="1"/>
  <c r="W700" i="1" s="1"/>
  <c r="U701" i="1"/>
  <c r="W701" i="1" s="1"/>
  <c r="U702" i="1"/>
  <c r="W702" i="1" s="1"/>
  <c r="U703" i="1"/>
  <c r="W703" i="1" s="1"/>
  <c r="U704" i="1"/>
  <c r="W704" i="1" s="1"/>
  <c r="U705" i="1"/>
  <c r="W705" i="1" s="1"/>
  <c r="U706" i="1"/>
  <c r="W706" i="1" s="1"/>
  <c r="U707" i="1"/>
  <c r="W707" i="1" s="1"/>
  <c r="U708" i="1"/>
  <c r="W708" i="1" s="1"/>
  <c r="U709" i="1"/>
  <c r="W709" i="1" s="1"/>
  <c r="U710" i="1"/>
  <c r="W710" i="1" s="1"/>
  <c r="U711" i="1"/>
  <c r="W711" i="1" s="1"/>
  <c r="U712" i="1"/>
  <c r="W712" i="1" s="1"/>
  <c r="U713" i="1"/>
  <c r="W713" i="1" s="1"/>
  <c r="U714" i="1"/>
  <c r="W714" i="1" s="1"/>
  <c r="U715" i="1"/>
  <c r="W715" i="1" s="1"/>
  <c r="U716" i="1"/>
  <c r="W716" i="1" s="1"/>
  <c r="U717" i="1"/>
  <c r="W717" i="1" s="1"/>
  <c r="U718" i="1"/>
  <c r="W718" i="1" s="1"/>
  <c r="U719" i="1"/>
  <c r="W719" i="1" s="1"/>
  <c r="U720" i="1"/>
  <c r="W720" i="1" s="1"/>
  <c r="U721" i="1"/>
  <c r="W721" i="1" s="1"/>
  <c r="U722" i="1"/>
  <c r="W722" i="1" s="1"/>
  <c r="U723" i="1"/>
  <c r="W723" i="1" s="1"/>
  <c r="U724" i="1"/>
  <c r="W724" i="1" s="1"/>
  <c r="U725" i="1"/>
  <c r="W725" i="1" s="1"/>
  <c r="U726" i="1"/>
  <c r="W726" i="1" s="1"/>
  <c r="U727" i="1"/>
  <c r="W727" i="1" s="1"/>
  <c r="U728" i="1"/>
  <c r="W728" i="1" s="1"/>
  <c r="U729" i="1"/>
  <c r="W729" i="1" s="1"/>
  <c r="U730" i="1"/>
  <c r="W730" i="1" s="1"/>
  <c r="U731" i="1"/>
  <c r="W731" i="1" s="1"/>
  <c r="U732" i="1"/>
  <c r="W732" i="1" s="1"/>
  <c r="U733" i="1"/>
  <c r="W733" i="1" s="1"/>
  <c r="U734" i="1"/>
  <c r="W734" i="1" s="1"/>
  <c r="U735" i="1"/>
  <c r="W735" i="1" s="1"/>
  <c r="U736" i="1"/>
  <c r="W736" i="1" s="1"/>
  <c r="U737" i="1"/>
  <c r="W737" i="1" s="1"/>
  <c r="U738" i="1"/>
  <c r="W738" i="1" s="1"/>
  <c r="U739" i="1"/>
  <c r="W739" i="1" s="1"/>
  <c r="U740" i="1"/>
  <c r="W740" i="1" s="1"/>
  <c r="U741" i="1"/>
  <c r="W741" i="1" s="1"/>
  <c r="U742" i="1"/>
  <c r="W742" i="1" s="1"/>
  <c r="U743" i="1"/>
  <c r="W743" i="1" s="1"/>
  <c r="U744" i="1"/>
  <c r="W744" i="1" s="1"/>
  <c r="U745" i="1"/>
  <c r="W745" i="1" s="1"/>
  <c r="U746" i="1"/>
  <c r="W746" i="1" s="1"/>
  <c r="U747" i="1"/>
  <c r="W747" i="1" s="1"/>
  <c r="U748" i="1"/>
  <c r="W748" i="1" s="1"/>
  <c r="U749" i="1"/>
  <c r="W749" i="1" s="1"/>
  <c r="U750" i="1"/>
  <c r="W750" i="1" s="1"/>
  <c r="U751" i="1"/>
  <c r="W751" i="1" s="1"/>
  <c r="U752" i="1"/>
  <c r="W752" i="1" s="1"/>
  <c r="U753" i="1"/>
  <c r="W753" i="1" s="1"/>
  <c r="U754" i="1"/>
  <c r="W754" i="1" s="1"/>
  <c r="U755" i="1"/>
  <c r="W755" i="1" s="1"/>
  <c r="U756" i="1"/>
  <c r="W756" i="1" s="1"/>
  <c r="U757" i="1"/>
  <c r="W757" i="1" s="1"/>
  <c r="U758" i="1"/>
  <c r="W758" i="1" s="1"/>
  <c r="U759" i="1"/>
  <c r="W759" i="1" s="1"/>
  <c r="U760" i="1"/>
  <c r="W760" i="1" s="1"/>
  <c r="U761" i="1"/>
  <c r="W761" i="1" s="1"/>
  <c r="U762" i="1"/>
  <c r="W762" i="1" s="1"/>
  <c r="U763" i="1"/>
  <c r="W763" i="1" s="1"/>
  <c r="U764" i="1"/>
  <c r="W764" i="1" s="1"/>
  <c r="U765" i="1"/>
  <c r="W765" i="1" s="1"/>
  <c r="U766" i="1"/>
  <c r="W766" i="1" s="1"/>
  <c r="U767" i="1"/>
  <c r="W767" i="1" s="1"/>
  <c r="U768" i="1"/>
  <c r="W768" i="1" s="1"/>
  <c r="U769" i="1"/>
  <c r="W769" i="1" s="1"/>
  <c r="U770" i="1"/>
  <c r="W770" i="1" s="1"/>
  <c r="U771" i="1"/>
  <c r="W771" i="1" s="1"/>
  <c r="U772" i="1"/>
  <c r="W772" i="1" s="1"/>
  <c r="U773" i="1"/>
  <c r="W773" i="1" s="1"/>
  <c r="U774" i="1"/>
  <c r="W774" i="1" s="1"/>
  <c r="U775" i="1"/>
  <c r="W775" i="1" s="1"/>
  <c r="U776" i="1"/>
  <c r="W776" i="1" s="1"/>
  <c r="U777" i="1"/>
  <c r="W777" i="1" s="1"/>
  <c r="U778" i="1"/>
  <c r="W778" i="1" s="1"/>
  <c r="U779" i="1"/>
  <c r="W779" i="1" s="1"/>
  <c r="U780" i="1"/>
  <c r="W780" i="1" s="1"/>
  <c r="U781" i="1"/>
  <c r="W781" i="1" s="1"/>
  <c r="U782" i="1"/>
  <c r="W782" i="1" s="1"/>
  <c r="U783" i="1"/>
  <c r="W783" i="1" s="1"/>
  <c r="U784" i="1"/>
  <c r="W784" i="1" s="1"/>
  <c r="U785" i="1"/>
  <c r="W785" i="1" s="1"/>
  <c r="U786" i="1"/>
  <c r="W786" i="1" s="1"/>
  <c r="U787" i="1"/>
  <c r="W787" i="1" s="1"/>
  <c r="U788" i="1"/>
  <c r="W788" i="1" s="1"/>
  <c r="U789" i="1"/>
  <c r="W789" i="1" s="1"/>
  <c r="U790" i="1"/>
  <c r="W790" i="1" s="1"/>
  <c r="U791" i="1"/>
  <c r="W791" i="1" s="1"/>
  <c r="U792" i="1"/>
  <c r="W792" i="1" s="1"/>
  <c r="U793" i="1"/>
  <c r="W793" i="1" s="1"/>
  <c r="U794" i="1"/>
  <c r="W794" i="1" s="1"/>
  <c r="U795" i="1"/>
  <c r="W795" i="1" s="1"/>
  <c r="U796" i="1"/>
  <c r="W796" i="1" s="1"/>
  <c r="U797" i="1"/>
  <c r="W797" i="1" s="1"/>
  <c r="U798" i="1"/>
  <c r="W798" i="1" s="1"/>
  <c r="U799" i="1"/>
  <c r="W799" i="1" s="1"/>
  <c r="U800" i="1"/>
  <c r="W800" i="1" s="1"/>
  <c r="U801" i="1"/>
  <c r="W801" i="1" s="1"/>
  <c r="U802" i="1"/>
  <c r="W802" i="1" s="1"/>
  <c r="U803" i="1"/>
  <c r="W803" i="1" s="1"/>
  <c r="U804" i="1"/>
  <c r="W804" i="1" s="1"/>
  <c r="U805" i="1"/>
  <c r="W805" i="1" s="1"/>
  <c r="U806" i="1"/>
  <c r="W806" i="1" s="1"/>
  <c r="U807" i="1"/>
  <c r="W807" i="1" s="1"/>
  <c r="U808" i="1"/>
  <c r="W808" i="1" s="1"/>
  <c r="U809" i="1"/>
  <c r="W809" i="1" s="1"/>
  <c r="U810" i="1"/>
  <c r="W810" i="1" s="1"/>
  <c r="U811" i="1"/>
  <c r="W811" i="1" s="1"/>
  <c r="U812" i="1"/>
  <c r="W812" i="1" s="1"/>
  <c r="U813" i="1"/>
  <c r="W813" i="1" s="1"/>
  <c r="U814" i="1"/>
  <c r="W814" i="1" s="1"/>
  <c r="U815" i="1"/>
  <c r="W815" i="1" s="1"/>
  <c r="U816" i="1"/>
  <c r="W816" i="1" s="1"/>
  <c r="U817" i="1"/>
  <c r="W817" i="1" s="1"/>
  <c r="U818" i="1"/>
  <c r="W818" i="1" s="1"/>
  <c r="U819" i="1"/>
  <c r="W819" i="1" s="1"/>
  <c r="U820" i="1"/>
  <c r="W820" i="1" s="1"/>
  <c r="U821" i="1"/>
  <c r="W821" i="1" s="1"/>
  <c r="U822" i="1"/>
  <c r="W822" i="1" s="1"/>
  <c r="U823" i="1"/>
  <c r="W823" i="1" s="1"/>
  <c r="U824" i="1"/>
  <c r="W824" i="1" s="1"/>
  <c r="U825" i="1"/>
  <c r="W825" i="1" s="1"/>
  <c r="U826" i="1"/>
  <c r="W826" i="1" s="1"/>
  <c r="U827" i="1"/>
  <c r="W827" i="1" s="1"/>
  <c r="U828" i="1"/>
  <c r="W828" i="1" s="1"/>
  <c r="U829" i="1"/>
  <c r="W829" i="1" s="1"/>
  <c r="U830" i="1"/>
  <c r="W830" i="1" s="1"/>
  <c r="U831" i="1"/>
  <c r="W831" i="1" s="1"/>
  <c r="U832" i="1"/>
  <c r="W832" i="1" s="1"/>
  <c r="U833" i="1"/>
  <c r="W833" i="1" s="1"/>
  <c r="U834" i="1"/>
  <c r="W834" i="1" s="1"/>
  <c r="U835" i="1"/>
  <c r="W835" i="1" s="1"/>
  <c r="U836" i="1"/>
  <c r="W836" i="1" s="1"/>
  <c r="U837" i="1"/>
  <c r="W837" i="1" s="1"/>
  <c r="U838" i="1"/>
  <c r="W838" i="1" s="1"/>
  <c r="U839" i="1"/>
  <c r="W839" i="1" s="1"/>
  <c r="U840" i="1"/>
  <c r="W840" i="1" s="1"/>
  <c r="U841" i="1"/>
  <c r="W841" i="1" s="1"/>
  <c r="U842" i="1"/>
  <c r="W842" i="1" s="1"/>
  <c r="U843" i="1"/>
  <c r="W843" i="1" s="1"/>
  <c r="U844" i="1"/>
  <c r="W844" i="1" s="1"/>
  <c r="U845" i="1"/>
  <c r="W845" i="1" s="1"/>
  <c r="U846" i="1"/>
  <c r="W846" i="1" s="1"/>
  <c r="U847" i="1"/>
  <c r="W847" i="1" s="1"/>
  <c r="U848" i="1"/>
  <c r="W848" i="1" s="1"/>
  <c r="U849" i="1"/>
  <c r="W849" i="1" s="1"/>
  <c r="U850" i="1"/>
  <c r="W850" i="1" s="1"/>
  <c r="U851" i="1"/>
  <c r="W851" i="1" s="1"/>
  <c r="U852" i="1"/>
  <c r="W852" i="1" s="1"/>
  <c r="U853" i="1"/>
  <c r="W853" i="1" s="1"/>
  <c r="U854" i="1"/>
  <c r="W854" i="1" s="1"/>
  <c r="U855" i="1"/>
  <c r="W855" i="1" s="1"/>
  <c r="U856" i="1"/>
  <c r="W856" i="1" s="1"/>
  <c r="U857" i="1"/>
  <c r="W857" i="1" s="1"/>
  <c r="U858" i="1"/>
  <c r="W858" i="1" s="1"/>
  <c r="U859" i="1"/>
  <c r="W859" i="1" s="1"/>
  <c r="U860" i="1"/>
  <c r="W860" i="1" s="1"/>
  <c r="U861" i="1"/>
  <c r="W861" i="1" s="1"/>
  <c r="U862" i="1"/>
  <c r="W862" i="1" s="1"/>
  <c r="U863" i="1"/>
  <c r="W863" i="1" s="1"/>
  <c r="U864" i="1"/>
  <c r="W864" i="1" s="1"/>
  <c r="U865" i="1"/>
  <c r="W865" i="1" s="1"/>
  <c r="U866" i="1"/>
  <c r="W866" i="1" s="1"/>
  <c r="U867" i="1"/>
  <c r="W867" i="1" s="1"/>
  <c r="U868" i="1"/>
  <c r="W868" i="1" s="1"/>
  <c r="U869" i="1"/>
  <c r="W869" i="1" s="1"/>
  <c r="U870" i="1"/>
  <c r="W870" i="1" s="1"/>
  <c r="U871" i="1"/>
  <c r="W871" i="1" s="1"/>
  <c r="U872" i="1"/>
  <c r="W872" i="1" s="1"/>
  <c r="U873" i="1"/>
  <c r="W873" i="1" s="1"/>
  <c r="U874" i="1"/>
  <c r="W874" i="1" s="1"/>
  <c r="U875" i="1"/>
  <c r="W875" i="1" s="1"/>
  <c r="U876" i="1"/>
  <c r="W876" i="1" s="1"/>
  <c r="U877" i="1"/>
  <c r="W877" i="1" s="1"/>
  <c r="U878" i="1"/>
  <c r="W878" i="1" s="1"/>
  <c r="U879" i="1"/>
  <c r="W879" i="1" s="1"/>
  <c r="U880" i="1"/>
  <c r="W880" i="1" s="1"/>
  <c r="U881" i="1"/>
  <c r="W881" i="1" s="1"/>
  <c r="U882" i="1"/>
  <c r="W882" i="1" s="1"/>
  <c r="U883" i="1"/>
  <c r="W883" i="1" s="1"/>
  <c r="U884" i="1"/>
  <c r="W884" i="1" s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7" i="1"/>
  <c r="W907" i="1" s="1"/>
  <c r="U908" i="1"/>
  <c r="W908" i="1" s="1"/>
  <c r="U909" i="1"/>
  <c r="W909" i="1" s="1"/>
  <c r="U910" i="1"/>
  <c r="W910" i="1" s="1"/>
  <c r="U911" i="1"/>
  <c r="W911" i="1" s="1"/>
  <c r="U912" i="1"/>
  <c r="W912" i="1" s="1"/>
  <c r="U913" i="1"/>
  <c r="W913" i="1" s="1"/>
  <c r="U914" i="1"/>
  <c r="W914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3" i="1"/>
  <c r="W923" i="1" s="1"/>
  <c r="U924" i="1"/>
  <c r="W924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1" i="1"/>
  <c r="W931" i="1" s="1"/>
  <c r="U932" i="1"/>
  <c r="W932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5" i="1"/>
  <c r="W945" i="1" s="1"/>
  <c r="U946" i="1"/>
  <c r="W946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7" i="1"/>
  <c r="W957" i="1" s="1"/>
  <c r="U958" i="1"/>
  <c r="W958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1" i="1"/>
  <c r="W991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998" i="1"/>
  <c r="W998" i="1" s="1"/>
  <c r="U999" i="1"/>
  <c r="W999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6" i="1"/>
  <c r="W1006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1045" i="1"/>
  <c r="W1045" i="1" s="1"/>
  <c r="U1046" i="1"/>
  <c r="W1046" i="1" s="1"/>
  <c r="U1047" i="1"/>
  <c r="W1047" i="1" s="1"/>
  <c r="U1048" i="1"/>
  <c r="W1048" i="1" s="1"/>
  <c r="U1049" i="1"/>
  <c r="W1049" i="1" s="1"/>
  <c r="C13" i="6"/>
  <c r="C10" i="6"/>
  <c r="C7" i="6"/>
  <c r="C3" i="6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<sst xmlns="http://schemas.openxmlformats.org/spreadsheetml/2006/main" count="14820" uniqueCount="4239">
  <si>
    <t>order_id,order_date,ship_date,ship_mode,customer_name,segment,state,country,market,region,product_id,category,sub_category,product_name,sales,quantity,discount,profit,shipping_cost,order_priority,year</t>
  </si>
  <si>
    <t>AG-2011-2040,1/1/2011,6/1/2011,Standard Class,Toby Braunhardt,Consumer,Constantine,Algeria,Africa,Africa,OFF-TEN-10000025,Office Supplies,Storage,"Tenex Lockers, Blue",408,2,0,106.14,35.46,Medium,2011</t>
  </si>
  <si>
    <t>IN-2011-47883,1/1/2011,8/1/2011,Standard Class,Joseph Holt,Consumer,New South Wales,Australia,APAC,Oceania,OFF-SU-10000618,Office Supplies,Supplies,"Acme Trimmer, High Speed",120,3,0.1,36.036,9.72,Medium,2011</t>
  </si>
  <si>
    <t>HU-2011-1220,1/1/2011,5/1/2011,Second Class,Annie Thurman,Consumer,Budapest,Hungary,EMEA,EMEA,OFF-TEN-10001585,Office Supplies,Storage,"Tenex Box, Single Width",66,4,0,29.64,8.17,High,2011</t>
  </si>
  <si>
    <t>IT-2011-3647632,1/1/2011,5/1/2011,Second Class,Eugene Moren,Home Office,Stockholm,Sweden,EU,North,OFF-PA-10001492,Office Supplies,Paper,"Enermax Note Cards, Premium",45,3,0.5,-26.055,4.82,High,2011</t>
  </si>
  <si>
    <t>IN-2011-47883,1/1/2011,8/1/2011,Standard Class,Joseph Holt,Consumer,New South Wales,Australia,APAC,Oceania,FUR-FU-10003447,Furniture,Furnishings,"Eldon Light Bulb, Duo Pack",114,5,0.1,37.77,4.7,Medium,2011</t>
  </si>
  <si>
    <t>IN-2011-47883,1/1/2011,8/1/2011,Standard Class,Joseph Holt,Consumer,New South Wales,Australia,APAC,Oceania,OFF-PA-10001968,Office Supplies,Paper,"Eaton Computer Printout Paper, 8.5 x 11",55,2,0.1,15.342,1.8,Medium,2011</t>
  </si>
  <si>
    <t>CA-2011-1510,2/1/2011,6/1/2011,Standard Class,Magdelene Morse,Consumer,Ontario,Canada,Canada,Canada,TEC-OKI-10002750,Technology,Machines,"Okidata Inkjet, Wireless",314,1,0,3.12,24.1,Medium,2011</t>
  </si>
  <si>
    <t>IN-2011-79397,3/1/2011,3/1/2011,Same Day,Kean Nguyen,Corporate,New South Wales,Australia,APAC,Oceania,OFF-AP-10000304,Office Supplies,Appliances,"Hoover Microwave, White",276,1,0.1,110.412,125.32,Critical,2011</t>
  </si>
  <si>
    <t>ID-2011-80230,3/1/2011,9/1/2011,Standard Class,Ken Lonsdale,Consumer,Auckland,New Zealand,APAC,Oceania,TEC-CO-10004182,Technology,Copiers,"Hewlett Wireless Fax, Laser",912,4,0.4,-319.464,107.1,Low,2011</t>
  </si>
  <si>
    <t>IZ-2011-4680,3/1/2011,7/1/2011,Standard Class,Lindsay Williams,Corporate,Ninawa,Iraq,EMEA,EMEA,FUR-NOV-10002791,Furniture,Chairs,"Novimex Swivel Stool, Set of Two",667,4,0,253.32,81.26,High,2011</t>
  </si>
  <si>
    <t>IN-2011-65159,3/1/2011,7/1/2011,Second Class,Larry Blacks,Consumer,National Capital,Philippines,APAC,Southeast Asia,OFF-ST-10003020,Office Supplies,Storage,"Tenex Lockers, Industrial",338,3,0.45,-122.8005,33.75,High,2011</t>
  </si>
  <si>
    <t>IN-2011-65159,3/1/2011,7/1/2011,Second Class,Larry Blacks,Consumer,National Capital,Philippines,APAC,Southeast Asia,FUR-TA-10002797,Furniture,Tables,"Chromcraft Round Table, Adjustable Height",211,1,0.55,-70.3995,21.32,High,2011</t>
  </si>
  <si>
    <t>ES-2011-4869686,3/1/2011,7/1/2011,Standard Class,Dorothy Dickinson,Consumer,England,United Kingdom,EU,North,FUR-BO-10000728,Furniture,Bookcases,"Dania Corner Shelving, Traditional",854,7,0,290.43,12.56,Medium,2011</t>
  </si>
  <si>
    <t>IN-2011-33652,3/1/2011,9/1/2011,Standard Class,Dennis Pardue,Home Office,Sarawak,Malaysia,APAC,Southeast Asia,TEC-CO-10000594,Technology,Copiers,"Hewlett Fax and Copier, Laser",193,1,0,50.13,10.4,Medium,2011</t>
  </si>
  <si>
    <t>ID-2011-80230,3/1/2011,9/1/2011,Standard Class,Ken Lonsdale,Consumer,Auckland,New Zealand,APAC,Oceania,FUR-CH-10000214,Furniture,Chairs,"Hon Rocking Chair, Set of Two",159,2,0.4,-95.676,10.07,Low,2011</t>
  </si>
  <si>
    <t>MX-2011-160234,3/1/2011,7/1/2011,Standard Class,Stewart Visinsky,Consumer,Guatemala,Guatemala,LATAM,Central,TEC-PH-10002647,Technology,Phones,"Nokia Headset, VoIP",195,4,0,44.88,8.43,Medium,2011</t>
  </si>
  <si>
    <t>IR-2011-770,3/1/2011,7/1/2011,Standard Class,Jas O'Carroll,Consumer,Yazd,Iran,EMEA,EMEA,OFF-BRE-10003081,Office Supplies,Appliances,"Breville Coffee Grinder, Black",123,2,0,42.9,8.41,Medium,2011</t>
  </si>
  <si>
    <t>ID-2011-80230,3/1/2011,9/1/2011,Standard Class,Ken Lonsdale,Consumer,Auckland,New Zealand,APAC,Oceania,TEC-AC-10002881,Technology,Accessories,"Belkin Numeric Keypad, Bluetooth",69,2,0.4,3.42,8.34,Low,2011</t>
  </si>
  <si>
    <t>ID-2011-80230,3/1/2011,9/1/2011,Standard Class,Ken Lonsdale,Consumer,Auckland,New Zealand,APAC,Oceania,FUR-CH-10000666,Furniture,Chairs,"SAFCO Chairmat, Black",69,2,0.4,-26.412,8.17,Low,2011</t>
  </si>
  <si>
    <t>ID-2011-12596,3/1/2011,8/1/2011,Standard Class,Chris McAfee,Consumer,Nakhon Ratchasima,Thailand,APAC,Southeast Asia,OFF-ST-10002066,Office Supplies,Storage,"Smead File Cart, Blue",135,2,0.47,-45.9018,7.74,Medium,2011</t>
  </si>
  <si>
    <t>IN-2011-79397,3/1/2011,3/1/2011,Same Day,Kean Nguyen,Corporate,New South Wales,Australia,APAC,Oceania,OFF-LA-10003396,Office Supplies,Labels,"Avery Color Coded Labels, Laser Printer Compatible",36,3,0.1,4.743,7.46,Critical,2011</t>
  </si>
  <si>
    <t>IR-2011-7690,3/1/2011,8/1/2011,Second Class,Nat Gilpin,Corporate,Razavi Khorasan,Iran,EMEA,EMEA,OFF-BIC-10000582,Office Supplies,Art,"BIC Sketch Pad, Water Color",52,1,0,7.77,5.91,High,2011</t>
  </si>
  <si>
    <t>IR-2011-770,3/1/2011,7/1/2011,Standard Class,Jas O'Carroll,Consumer,Yazd,Iran,EMEA,EMEA,OFF-ROG-10004393,Office Supplies,Storage,"Rogers Folders, Industrial",62,2,0,8.7,5.16,Medium,2011</t>
  </si>
  <si>
    <t>TZ-2011-7370,3/1/2011,8/1/2011,Standard Class,Jack Garza,Consumer,Dar Es Salaam,Tanzania,Africa,Africa,OFF-STI-10000388,Office Supplies,Supplies,"Stiletto Scissors, Serrated",81,4,0,26.76,5.11,Medium,2011</t>
  </si>
  <si>
    <t>IZ-2011-4680,3/1/2011,7/1/2011,Standard Class,Lindsay Williams,Corporate,Ninawa,Iraq,EMEA,EMEA,OFF-CAM-10004338,Office Supplies,Envelopes,"Cameo Interoffice Envelope, Set of 50",47,1,0,17.07,3.57,High,2011</t>
  </si>
  <si>
    <t>IN-2011-65159,3/1/2011,7/1/2011,Second Class,Larry Blacks,Consumer,National Capital,Philippines,APAC,Southeast Asia,OFF-FA-10002569,Office Supplies,Fasteners,"Stockwell Staples, Metal",6,1,0.45,0.546,0.8,High,2011</t>
  </si>
  <si>
    <t>IR-2011-770,3/1/2011,7/1/2011,Standard Class,Jas O'Carroll,Consumer,Yazd,Iran,EMEA,EMEA,OFF-ADV-10000213,Office Supplies,Fasteners,"Advantus Rubber Bands, Metal",17,1,0,4.17,0.54,Medium,2011</t>
  </si>
  <si>
    <t>MX-2011-111255,4/1/2011,9/1/2011,Second Class,Russell Applegate,Consumer,Parana,Brazil,LATAM,South,FUR-BO-10001498,Furniture,Bookcases,"Dania Classic Bookcase, Pine","1,648",6,0,609.84,109.13,Medium,2011</t>
  </si>
  <si>
    <t>MX-2011-140641,4/1/2011,9/1/2011,Standard Class,Maya Herman,Corporate,Yucatán,Mexico,LATAM,North,TEC-AC-10001082,Technology,Accessories,"Enermax Keyboard, Bluetooth",223,4,0,13.28,42.28,High,2011</t>
  </si>
  <si>
    <t>MX-2011-158771,4/1/2011,11/1/2011,Standard Class,Beth Thompson,Home Office,Granma,Cuba,LATAM,Caribbean,OFF-EN-10000857,Office Supplies,Envelopes,"Jiffy Interoffice Envelope, Set of 50",186,6,0,3.6,16.39,Medium,2011</t>
  </si>
  <si>
    <t>ES-2011-4939443,4/1/2011,8/1/2011,Standard Class,Arthur Prichep,Consumer,Rhône-Alpes,France,EU,Central,OFF-AR-10001546,Office Supplies,Art,"Binney &amp; Smith Sketch Pad, Easy-Erase",140,3,0,20.88,10.78,Medium,2011</t>
  </si>
  <si>
    <t>MX-2011-111255,4/1/2011,9/1/2011,Second Class,Russell Applegate,Consumer,Parana,Brazil,LATAM,South,OFF-SU-10003629,Office Supplies,Supplies,"Fiskars Letter Opener, Easy Grip",149,8,0,28.16,10.38,Medium,2011</t>
  </si>
  <si>
    <t>MX-2011-140641,4/1/2011,9/1/2011,Standard Class,Maya Herman,Corporate,Yucatán,Mexico,LATAM,North,TEC-CO-10002998,Technology,Copiers,"Sharp Ink, Laser",166,2,0.002,49.42824,9.54,High,2011</t>
  </si>
  <si>
    <t>US-2011-136007,4/1/2011,11/1/2011,Standard Class,Beth Thompson,Home Office,Alagoas,Brazil,LATAM,South,OFF-EN-10004956,Office Supplies,Envelopes,"Jiffy Interoffice Envelope, Set of 50",74,6,0.6,-107.856,7.04,Medium,2011</t>
  </si>
  <si>
    <t>MX-2011-159373,4/1/2011,8/1/2011,Standard Class,Arthur Wiediger,Home Office,Santiago de Cuba,Cuba,LATAM,Caribbean,FUR-CH-10004827,Furniture,Chairs,"SAFCO Chairmat, Black",38,1,0,6.88,4.25,Medium,2011</t>
  </si>
  <si>
    <t>MX-2011-159373,4/1/2011,8/1/2011,Standard Class,Arthur Wiediger,Home Office,Santiago de Cuba,Cuba,LATAM,Caribbean,TEC-AC-10003081,Technology,Accessories,"Memorex Mouse, USB",38,2,0,2.24,3.94,Medium,2011</t>
  </si>
  <si>
    <t>MX-2011-159373,4/1/2011,8/1/2011,Standard Class,Arthur Wiediger,Home Office,Santiago de Cuba,Cuba,LATAM,Caribbean,OFF-EN-10002816,Office Supplies,Envelopes,"Kraft Peel and Seal, Recycled",39,3,0,7.68,3.51,Medium,2011</t>
  </si>
  <si>
    <t>IT-2011-2942451,4/1/2011,9/1/2011,Standard Class,Grant Thornton,Corporate,England,United Kingdom,EU,North,OFF-AR-10002485,Office Supplies,Art,"Boston Markers, Easy-Erase",27,2,0.5,-21.9,2.11,Medium,2011</t>
  </si>
  <si>
    <t>CA-2011-103800,4/1/2011,8/1/2011,Standard Class,Darren Powers,Consumer,Texas,United States,US,Central,OFF-PA-10000174,Office Supplies,Paper,"Message Book, Wirebound, Four 5 1/2"" X 4"" Forms/Pg., 200 Dupl. Sets/Book",16,2,0.2,5.5512,1.82,High,2011</t>
  </si>
  <si>
    <t>IN-2011-33036,4/1/2011,8/1/2011,Standard Class,Bradley Drucker,Consumer,Tottori,Japan,APAC,North Asia,OFF-LA-10000784,Office Supplies,Labels,"Harbour Creations File Folder Labels, 5000 Label Set",27,3,0,13.68,1.54,Medium,2011</t>
  </si>
  <si>
    <t>IT-2011-2942451,4/1/2011,9/1/2011,Standard Class,Grant Thornton,Corporate,England,United Kingdom,EU,North,OFF-ST-10001426,Office Supplies,Storage,"Eldon Folders, Single Width",17,2,0.5,-1.05,0.9,Medium,2011</t>
  </si>
  <si>
    <t>SU-2011-5190,4/1/2011,8/1/2011,Standard Class,Jasper Cacioppo,Consumer,Khartoum,Sudan,Africa,Africa,OFF-BOS-10004950,Office Supplies,Art,"Boston Pens, Fluorescent",15,1,0,2.61,0.82,Medium,2011</t>
  </si>
  <si>
    <t>SU-2011-5190,4/1/2011,8/1/2011,Standard Class,Jasper Cacioppo,Consumer,Khartoum,Sudan,Africa,Africa,OFF-AVE-10003279,Office Supplies,Binders,"Avery Hole Reinforcements, Durable",6,1,0,2.1,0.51,Medium,2011</t>
  </si>
  <si>
    <t>MX-2011-109267,5/1/2011,9/1/2011,Standard Class,Jennifer Halladay,Consumer,Veracruz,Mexico,LATAM,North,OFF-AP-10004245,Office Supplies,Appliances,"Hoover Stove, Black","3,029",8,0,999.36,191.2,Medium,2011</t>
  </si>
  <si>
    <t>ES-2011-3848439,5/1/2011,7/1/2011,First Class,Michael Granlund,Home Office,Rhône-Alpes,France,EU,Central,OFF-AR-10001291,Office Supplies,Art,"Sanford Canvas, Fluorescent",207,4,0,76.56,20.64,Medium,2011</t>
  </si>
  <si>
    <t>ES-2011-3848439,5/1/2011,7/1/2011,First Class,Michael Granlund,Home Office,Rhône-Alpes,France,EU,Central,OFF-AR-10000833,Office Supplies,Art,"Binney &amp; Smith Pencil Sharpener, Water Color",90,3,0,20.52,15.27,Medium,2011</t>
  </si>
  <si>
    <t>CA-2011-112326,5/1/2011,9/1/2011,Standard Class,Phillina Ober,Home Office,Illinois,United States,US,Central,OFF-ST-10002743,Office Supplies,Storage,SAFCO Boltless Steel Shelving,273,3,0.2,-64.7748,13.59,High,2011</t>
  </si>
  <si>
    <t>IN-2011-27681,5/1/2011,11/1/2011,Standard Class,Shaun Weien,Consumer,Taipei City,Taiwan,APAC,North Asia,FUR-FU-10000394,Furniture,Furnishings,"Rubbermaid Photo Frame, Durable",49,1,0,22.92,5.82,Low,2011</t>
  </si>
  <si>
    <t>CA-2011-112326,5/1/2011,9/1/2011,Standard Class,Phillina Ober,Home Office,Illinois,United States,US,Central,OFF-LA-10003223,Office Supplies,Labels,Avery 508,12,3,0.2,4.2717,0.99,High,2011</t>
  </si>
  <si>
    <t>CA-2011-112326,5/1/2011,9/1/2011,Standard Class,Phillina Ober,Home Office,Illinois,United States,US,Central,OFF-BI-10004094,Office Supplies,Binders,GBC Standard Plastic Binding Systems Combs,4,2,0.8,-5.487,0.55,High,2011</t>
  </si>
  <si>
    <t>ES-2011-5496179,6/1/2011,9/1/2011,Second Class,Shahid Hopkins,Consumer,Ile-de-France,France,EU,Central,FUR-FU-10000468,Furniture,Furnishings,"Advantus Frame, Durable",324,3,0,35.64,39.98,High,2011</t>
  </si>
  <si>
    <t>IN-2011-29963,6/1/2011,10/1/2011,Standard Class,Brosina Hoffman,Consumer,Sumatera Barat,Indonesia,APAC,Southeast Asia,OFF-ST-10000344,Office Supplies,Storage,"Fellowes Box, Industrial",50,3,0.17,6.0084,6.2,High,2011</t>
  </si>
  <si>
    <t>ID-2011-41632,6/1/2011,13-01-2011,Standard Class,Robert Dilbeck,Home Office,Ho Chí Minh City,Vietnam,APAC,Southeast Asia,OFF-ST-10001631,Office Supplies,Storage,"Tenex Trays, Blue",90,2,0.17,29.2686,3.62,Medium,2011</t>
  </si>
  <si>
    <t>IN-2011-29963,6/1/2011,10/1/2011,Standard Class,Brosina Hoffman,Consumer,Sumatera Barat,Indonesia,APAC,Southeast Asia,OFF-FA-10000549,Office Supplies,Fasteners,"Advantus Staples, Metal",41,7,0.47,-27.0942,2.63,High,2011</t>
  </si>
  <si>
    <t>ID-2011-41632,6/1/2011,13-01-2011,Standard Class,Robert Dilbeck,Home Office,Ho Chí Minh City,Vietnam,APAC,Southeast Asia,OFF-PA-10003407,Office Supplies,Paper,"Enermax Memo Slips, Recycled",39,3,0.17,11.5893,2.45,Medium,2011</t>
  </si>
  <si>
    <t>AO-2011-4910,6/1/2011,11/1/2011,Standard Class,Grace Kelly,Corporate,Luanda,Angola,Africa,Africa,TEC-LOG-10003079,Technology,Accessories,"Logitech Flash Drive, Erganomic",28,1,0,12.72,2,Medium,2011</t>
  </si>
  <si>
    <t>IN-2011-76107,6/1/2011,10/1/2011,Standard Class,Khloe Miller,Consumer,Jilin,China,APAC,North Asia,OFF-EN-10002166,Office Supplies,Envelopes,"Cameo Manila Envelope, with clear poly window",31,1,0,13.11,1.96,High,2011</t>
  </si>
  <si>
    <t>CA-2011-141817,6/1/2011,13-01-2011,Standard Class,Mick Brown,Consumer,Pennsylvania,United States,US,East,OFF-AR-10003478,Office Supplies,Art,"Avery Hi-Liter EverBold Pen Style Fluorescent Highlighters, 4/Pack",20,3,0.2,4.884,1.85,Low,2011</t>
  </si>
  <si>
    <t>CA-2011-167199,7/1/2011,11/1/2011,Standard Class,Maria Etezadi,Home Office,Kentucky,United States,US,South,FUR-CH-10004063,Furniture,Chairs,Global Deluxe High-Back Manager's Chair,"2,574",9,0,746.4078,258.99,High,2011</t>
  </si>
  <si>
    <t>CA-2011-167199,7/1/2011,11/1/2011,Standard Class,Maria Etezadi,Home Office,Kentucky,United States,US,South,OFF-BI-10004632,Office Supplies,Binders,Ibico Hi-Tech Manual Binding System,610,2,0,274.491,88.07,High,2011</t>
  </si>
  <si>
    <t>CA-2011-167199,7/1/2011,11/1/2011,Standard Class,Maria Etezadi,Home Office,Kentucky,United States,US,South,TEC-PH-10004977,Technology,Phones,GE 30524EE4,392,2,0,113.6742,62.37,High,2011</t>
  </si>
  <si>
    <t>MZ-2011-1260,7/1/2011,10/1/2011,First Class,Stewart Visinsky,Consumer,Niassa,Mozambique,Africa,Africa,OFF-ELD-10001694,Office Supplies,Storage,"Eldon File Cart, Single Width",256,2,0,46.02,52.46,High,2011</t>
  </si>
  <si>
    <t>ID-2011-58670,7/1/2011,11/1/2011,Standard Class,Maribeth Schnelling,Consumer,National Capital,Philippines,APAC,Southeast Asia,TEC-MA-10000868,Technology,Machines,"Panasonic Phone, Wireless",445,7,0.25,-136.71,46.97,High,2011</t>
  </si>
  <si>
    <t>ID-2011-58670,7/1/2011,11/1/2011,Standard Class,Maribeth Schnelling,Consumer,National Capital,Philippines,APAC,Southeast Asia,TEC-AC-10003413,Technology,Accessories,"Logitech Router, Programmable",274,2,0.45,-44.838,42.19,High,2011</t>
  </si>
  <si>
    <t>ES-2011-5433855,7/1/2011,8/1/2011,First Class,Dave Poirier,Corporate,Provence-Alpes-Côte d'Azur,France,EU,Central,OFF-ST-10004855,Office Supplies,Storage,"Smead Lockers, Industrial",716,4,0.1,143.16,32.46,Medium,2011</t>
  </si>
  <si>
    <t>ID-2011-58670,7/1/2011,11/1/2011,Standard Class,Maribeth Schnelling,Consumer,National Capital,Philippines,APAC,Southeast Asia,TEC-MA-10004482,Technology,Machines,"Panasonic Card Printer, White",388,3,0.25,25.8075,26.2,High,2011</t>
  </si>
  <si>
    <t>LE-2011-9590,7/1/2011,11/1/2011,Standard Class,Harry Marie,Corporate,Beirut,Lebanon,EMEA,EMEA,TEC-HP -10000464,Technology,Copiers,"HP Fax and Copier, Color",174,1,0,71.46,23.84,High,2011</t>
  </si>
  <si>
    <t>CA-2011-167199,7/1/2011,11/1/2011,Standard Class,Maria Etezadi,Home Office,Kentucky,United States,US,South,TEC-PH-10004539,Technology,Phones,Wireless Extenders zBoost YX545 SOHO Signal Booster,756,4,0,204.1092,13.82,High,2011</t>
  </si>
  <si>
    <t>MZ-2011-1260,7/1/2011,10/1/2011,First Class,Stewart Visinsky,Consumer,Niassa,Mozambique,Africa,Africa,OFF-STA-10004885,Office Supplies,Art,"Stanley Sketch Pad, Easy-Erase",45,1,0,8.49,13.7,High,2011</t>
  </si>
  <si>
    <t>ES-2011-5433855,7/1/2011,8/1/2011,First Class,Dave Poirier,Corporate,Provence-Alpes-Côte d'Azur,France,EU,Central,OFF-FA-10002071,Office Supplies,Fasteners,"Accos Thumb Tacks, Assorted Sizes",33,3,0,2.25,9.73,Medium,2011</t>
  </si>
  <si>
    <t>ES-2011-5433855,7/1/2011,8/1/2011,First Class,Dave Poirier,Corporate,Provence-Alpes-Côte d'Azur,France,EU,Central,FUR-BO-10000265,Furniture,Bookcases,"Bush Floating Shelf Set, Pine",155,1,0.1,36.228,5.72,Medium,2011</t>
  </si>
  <si>
    <t>CA-2011-130813,7/1/2011,9/1/2011,Second Class,Lycoris Saunders,Consumer,California,United States,US,West,OFF-PA-10002005,Office Supplies,Paper,Xerox 225,19,3,0,9.3312,4.37,High,2011</t>
  </si>
  <si>
    <t>AG-2011-7230,7/1/2011,11/1/2011,Standard Class,Alyssa Crouse,Corporate,Alger,Algeria,Africa,Africa,OFF-STA-10000244,Office Supplies,Art,"Stanley Sketch Pad, Fluorescent",91,2,0,14.58,4.36,Medium,2011</t>
  </si>
  <si>
    <t>MX-2011-135629,7/1/2011,7/1/2011,Same Day,Dorothy Dickinson,Consumer,São Paulo,Brazil,LATAM,South,OFF-FA-10001871,Office Supplies,Fasteners,"Stockwell Rubber Bands, Bulk Pack",43,4,0,6,3.94,High,2011</t>
  </si>
  <si>
    <t>MX-2011-135629,7/1/2011,7/1/2011,Same Day,Dorothy Dickinson,Consumer,São Paulo,Brazil,LATAM,South,OFF-BI-10000136,Office Supplies,Binders,"Ibico Index Tab, Durable",19,3,0,2.4,3.69,High,2011</t>
  </si>
  <si>
    <t>CA-2011-106054,7/1/2011,8/1/2011,First Class,Jack O'Briant,Corporate,Georgia,United States,US,South,OFF-AR-10002399,Office Supplies,Art,"Dixon Prang Watercolor Pencils, 10-Color Set with Brush",13,3,0,5.2398,3.51,Critical,2011</t>
  </si>
  <si>
    <t>ID-2011-58670,7/1/2011,11/1/2011,Standard Class,Maribeth Schnelling,Consumer,National Capital,Philippines,APAC,Southeast Asia,OFF-AR-10003684,Office Supplies,Art,"BIC Sketch Pad, Fluorescent",27,1,0.45,-4.494,3.21,High,2011</t>
  </si>
  <si>
    <t>LE-2011-9590,7/1/2011,11/1/2011,Standard Class,Harry Marie,Corporate,Beirut,Lebanon,EMEA,EMEA,FUR-ADV-10000847,Furniture,Furnishings,"Advantus Stacking Tray, Black",26,1,0,7.38,2.88,High,2011</t>
  </si>
  <si>
    <t>CA-2011-167199,7/1/2011,11/1/2011,Standard Class,Maria Etezadi,Home Office,Kentucky,United States,US,South,OFF-FA-10001883,Office Supplies,Fasteners,"Alliance Super-Size Bands, Assorted Sizes",31,4,0,0.3112,2.19,High,2011</t>
  </si>
  <si>
    <t>CA-2011-167199,7/1/2011,11/1/2011,Standard Class,Maria Etezadi,Home Office,Kentucky,United States,US,South,OFF-PA-10000955,Office Supplies,Paper,Southworth 25% Cotton Granite Paper &amp; Envelopes,7,1,0,3.0084,1.13,High,2011</t>
  </si>
  <si>
    <t>ID-2011-28752,7/1/2011,12/1/2011,Standard Class,Adam Bellavance,Home Office,Singapore,Singapore,APAC,Southeast Asia,OFF-LA-10002875,Office Supplies,Labels,"Novimex Shipping Labels, Adjustable",18,2,0,5.46,0.89,Medium,2011</t>
  </si>
  <si>
    <t>CA-2011-167199,7/1/2011,11/1/2011,Standard Class,Maria Etezadi,Home Office,Kentucky,United States,US,South,OFF-AR-10001662,Office Supplies,Art,Rogers Handheld Barrel Pencil Sharpener,5,2,0,1.4796,0.52,High,2011</t>
  </si>
  <si>
    <t>IT-2011-5134922,7/1/2011,10/1/2011,First Class,Joy Smith,Consumer,Groningen,Netherlands,EU,Central,OFF-AR-10000316,Office Supplies,Art,"Stanley Pens, Blue",5,1,0.5,-0.105,0.28,Medium,2011</t>
  </si>
  <si>
    <t>AO-2011-1670,8/1/2011,13-01-2011,Standard Class,Henia Zydlo,Consumer,Benguela,Angola,Africa,Africa,FUR-IKE-10001539,Furniture,Bookcases,"Ikea Classic Bookcase, Pine","2,479",6,0,49.5,349.87,High,2011</t>
  </si>
  <si>
    <t>IN-2011-19330,8/1/2011,12/1/2011,Second Class,Nicole Fjeld,Home Office,Yunnan,China,APAC,North Asia,TEC-MA-10002468,Technology,Machines,"Panasonic Inkjet, White","2,174",7,0,260.82,275.52,Medium,2011</t>
  </si>
  <si>
    <t>IT-2011-4546695,8/1/2011,14-01-2011,Standard Class,Darren Powers,Consumer,Midi-Pyrénées,France,EU,Central,FUR-BO-10003103,Furniture,Bookcases,"Ikea Classic Bookcase, Metal",987,6,0.6,-1011.636,65.64,Medium,2011</t>
  </si>
  <si>
    <t>MX-2011-121202,8/1/2011,13-01-2011,Second Class,Christopher Martinez,Consumer,Guatemala,Guatemala,LATAM,Central,OFF-ST-10002471,Office Supplies,Storage,"Smead Lockers, Single Width",397,3,0,182.52,33.67,Medium,2011</t>
  </si>
  <si>
    <t>CA-2011-105417,8/1/2011,13-01-2011,Standard Class,Vivek Sundaresam,Consumer,Texas,United States,US,Central,FUR-FU-10004864,Furniture,Furnishings,"Howard Miller 14-1/2"" Diameter Chrome Round Wall Clock",77,3,0.6,-53.7096,6.69,Medium,2011</t>
  </si>
  <si>
    <t>MX-2011-121202,8/1/2011,13-01-2011,Second Class,Christopher Martinez,Consumer,Guatemala,Guatemala,LATAM,Central,OFF-BI-10002937,Office Supplies,Binders,"Wilson Jones Binder Covers, Clear",50,7,0,20.3,5.66,Medium,2011</t>
  </si>
  <si>
    <t>IT-2011-4546695,8/1/2011,14-01-2011,Standard Class,Darren Powers,Consumer,Midi-Pyrénées,France,EU,Central,OFF-AR-10000110,Office Supplies,Art,"Binney &amp; Smith Sketch Pad, Blue",116,5,0.5,-55.65,3.91,Medium,2011</t>
  </si>
  <si>
    <t>NI-2011-4770,8/1/2011,11/1/2011,Second Class,Joe Elijah,Consumer,Lagos,Nigeria,Africa,Africa,OFF-AVE-10000608,Office Supplies,Binders,"Avery Index Tab, Economy",5,2,0.7,-4.542,0.82,High,2011</t>
  </si>
  <si>
    <t>CA-2011-105417,8/1/2011,13-01-2011,Standard Class,Vivek Sundaresam,Consumer,Texas,United States,US,Central,OFF-BI-10003708,Office Supplies,Binders,"Acco Four Pocket Poly Ring Binder with Label Holder, Smoke, 1""",10,7,0.8,-18.2525,0.63,Medium,2011</t>
  </si>
  <si>
    <t>ID-2011-20814,9/1/2011,13-01-2011,Standard Class,Ed Braxton,Corporate,Jawa Timur,Indonesia,APAC,Southeast Asia,TEC-PH-10001730,Technology,Phones,"Motorola Signal Booster, Full Size",240,2,0.17,-11.6028,34.99,High,2011</t>
  </si>
  <si>
    <t>IN-2011-69366,9/1/2011,14-01-2011,Standard Class,Alejandro Grove,Consumer,Kiên Giang,Vietnam,APAC,Southeast Asia,TEC-AC-10000354,Technology,Accessories,"Belkin Numeric Keypad, USB",177,6,0.47,-156.6792,17.09,Medium,2011</t>
  </si>
  <si>
    <t>ID-2011-46483,9/1/2011,13-01-2011,Standard Class,Sample Company A,Home Office,Calabarzon,Philippines,APAC,Southeast Asia,OFF-ST-10001342,Office Supplies,Storage,"Fellowes Trays, Blue",158,5,0.45,-2.9775,10.08,High,2011</t>
  </si>
  <si>
    <t>IN-2011-69366,9/1/2011,14-01-2011,Standard Class,Alejandro Grove,Consumer,Kiên Giang,Vietnam,APAC,Southeast Asia,TEC-PH-10003823,Technology,Phones,"Apple Headset, Full Size",124,2,0.17,32.793,7.93,Medium,2011</t>
  </si>
  <si>
    <t>ID-2011-46483,9/1/2011,13-01-2011,Standard Class,Sample Company A,Home Office,Calabarzon,Philippines,APAC,Southeast Asia,OFF-FA-10000577,Office Supplies,Fasteners,"Stockwell Push Pins, 12 Pack",52,7,0.45,4.5885,5.55,High,2011</t>
  </si>
  <si>
    <t>IN-2011-69366,9/1/2011,14-01-2011,Standard Class,Alejandro Grove,Consumer,Kiên Giang,Vietnam,APAC,Southeast Asia,OFF-LA-10000668,Office Supplies,Labels,"Smead Removable Labels, Adjustable",45,5,0.17,17.8935,3.31,Medium,2011</t>
  </si>
  <si>
    <t>ID-2011-46483,9/1/2011,13-01-2011,Standard Class,Sample Company A,Home Office,Calabarzon,Philippines,APAC,Southeast Asia,OFF-PA-10003405,Office Supplies,Paper,"Green Bar Memo Slips, Premium",9,1,0.45,-1.7175,0.69,High,2011</t>
  </si>
  <si>
    <t>IN-2011-69366,9/1/2011,14-01-2011,Standard Class,Alejandro Grove,Consumer,Kiên Giang,Vietnam,APAC,Southeast Asia,OFF-BI-10003874,Office Supplies,Binders,"Avery Index Tab, Clear",10,2,0.17,0.0714,0.25,Medium,2011</t>
  </si>
  <si>
    <t>IN-2011-61302,10/1/2011,11/1/2011,First Class,Dan Lawera,Consumer,Queensland,Australia,APAC,Oceania,TEC-PH-10004664,Technology,Phones,"Nokia Smart Phone, with Caller ID","2,875",5,0.1,511.095,665.27,Medium,2011</t>
  </si>
  <si>
    <t>HU-2011-1380,10/1/2011,10/1/2011,Same Day,Elpida Rittenbach,Corporate,Budapest,Hungary,EMEA,EMEA,FUR-IKE-10002894,Furniture,Bookcases,"Ikea Library with Doors, Traditional",363,1,0,159.87,134.59,Critical,2011</t>
  </si>
  <si>
    <t>HU-2011-1380,10/1/2011,10/1/2011,Same Day,Elpida Rittenbach,Corporate,Budapest,Hungary,EMEA,EMEA,TEC-CAN-10004354,Technology,Copiers,"Canon Ink, Laser",589,4,0,276.6,114.15,Critical,2011</t>
  </si>
  <si>
    <t>EG-2011-4260,10/1/2011,12/1/2011,Second Class,Sanjit Jacobs,Home Office,Al Qahirah,Egypt,Africa,Africa,FUR-CHR-10004803,Furniture,Tables,"Chromcraft Wood Table, Fully Assembled",968,2,0,445.26,80.13,High,2011</t>
  </si>
  <si>
    <t>HU-2011-1380,10/1/2011,10/1/2011,Same Day,Elpida Rittenbach,Corporate,Budapest,Hungary,EMEA,EMEA,OFF-SAN-10003226,Office Supplies,Paper,"SanDisk Message Books, Recycled",142,6,0,63.9,67.79,Critical,2011</t>
  </si>
  <si>
    <t>HU-2011-1380,10/1/2011,10/1/2011,Same Day,Elpida Rittenbach,Corporate,Budapest,Hungary,EMEA,EMEA,OFF-SAN-10000874,Office Supplies,Art,"Sanford Pencil Sharpener, Fluorescent",155,6,0,54.18,58.32,Critical,2011</t>
  </si>
  <si>
    <t>HU-2011-1380,10/1/2011,10/1/2011,Same Day,Elpida Rittenbach,Corporate,Budapest,Hungary,EMEA,EMEA,TEC-EPS-10000774,Technology,Machines,"Epson Phone, Red",156,2,0,23.4,52.91,Critical,2011</t>
  </si>
  <si>
    <t>AG-2011-1070,10/1/2011,15-01-2011,Second Class,Tiffany House,Corporate,Constantine,Algeria,Africa,Africa,OFF-HOO-10001783,Office Supplies,Appliances,"Hoover Microwave, Red",309,1,0,61.71,31.41,Medium,2011</t>
  </si>
  <si>
    <t>US-2011-101091,10/1/2011,16-01-2011,Standard Class,Jocasta Rupert,Consumer,Carabobo,Venezuela,LATAM,South,TEC-CO-10001818,Technology,Copiers,"Sharp Wireless Fax, Digital",425,3,0.402,-278.79024,26.72,Medium,2011</t>
  </si>
  <si>
    <t>HU-2011-1380,10/1/2011,10/1/2011,Same Day,Elpida Rittenbach,Corporate,Budapest,Hungary,EMEA,EMEA,OFF-EAT-10002068,Office Supplies,Paper,"Eaton Note Cards, Premium",53,2,0,0,16.06,Critical,2011</t>
  </si>
  <si>
    <t>IT-2011-3659171,10/1/2011,14-01-2011,Standard Class,Greg Guthrie,Corporate,England,United Kingdom,EU,North,OFF-ST-10004695,Office Supplies,Storage,"Fellowes File Cart, Blue",206,3,0.5,-41.265,14.65,Medium,2011</t>
  </si>
  <si>
    <t>HU-2011-1380,10/1/2011,10/1/2011,Same Day,Elpida Rittenbach,Corporate,Budapest,Hungary,EMEA,EMEA,OFF-CAM-10001249,Office Supplies,Envelopes,"Cameo Mailers, with clear poly window",42,1,0,1.65,13.08,Critical,2011</t>
  </si>
  <si>
    <t>MX-2011-140697,10/1/2011,15-01-2011,Standard Class,Paul MacIntyre,Consumer,México,Mexico,LATAM,North,OFF-ST-10002251,Office Supplies,Storage,"Fellowes Shelving, Wire Frame",114,3,0,56.88,8.93,Medium,2011</t>
  </si>
  <si>
    <t>IN-2011-13065,10/1/2011,11/1/2011,First Class,Patrick O'Donnell,Consumer,Guangxi,China,APAC,North Asia,OFF-SU-10003559,Office Supplies,Supplies,"Kleencut Ruler, Steel",26,2,0,5.4,5.86,High,2011</t>
  </si>
  <si>
    <t>IN-2011-61302,10/1/2011,11/1/2011,First Class,Dan Lawera,Consumer,Queensland,Australia,APAC,Oceania,OFF-LA-10000879,Office Supplies,Labels,"Hon File Folder Labels, Alphabetical",30,4,0.1,12.096,5.54,Medium,2011</t>
  </si>
  <si>
    <t>IN-2011-13065,10/1/2011,11/1/2011,First Class,Patrick O'Donnell,Consumer,Guangxi,China,APAC,North Asia,OFF-BI-10002853,Office Supplies,Binders,"Avery Binder Covers, Recycled",34,3,0,16.11,5.26,High,2011</t>
  </si>
  <si>
    <t>HU-2011-1380,10/1/2011,10/1/2011,Same Day,Elpida Rittenbach,Corporate,Budapest,Hungary,EMEA,EMEA,TEC-STA-10000546,Technology,Machines,"StarTech Calculator, Red",37,1,0,5.55,4.32,Critical,2011</t>
  </si>
  <si>
    <t>IN-2011-61302,10/1/2011,11/1/2011,First Class,Dan Lawera,Consumer,Queensland,Australia,APAC,Oceania,OFF-PA-10003731,Office Supplies,Paper,"Enermax Note Cards, Premium",162,6,0.1,53.694,3.02,Medium,2011</t>
  </si>
  <si>
    <t>HU-2011-1380,10/1/2011,10/1/2011,Same Day,Elpida Rittenbach,Corporate,Budapest,Hungary,EMEA,EMEA,OFF-SAN-10001128,Office Supplies,Art,"Sanford Pens, Easy-Erase",11,1,0,2.61,2.59,Critical,2011</t>
  </si>
  <si>
    <t>HU-2011-1380,10/1/2011,10/1/2011,Same Day,Elpida Rittenbach,Corporate,Budapest,Hungary,EMEA,EMEA,OFF-AVE-10000357,Office Supplies,Binders,"Avery Binder Covers, Clear",11,1,0,2.4,2.03,Critical,2011</t>
  </si>
  <si>
    <t>SF-2011-6400,10/1/2011,14-01-2011,Standard Class,Ricardo Sperren,Corporate,North-West,South Africa,Africa,Africa,OFF-ACC-10003422,Office Supplies,Binders,"Acco Binder, Durable",17,1,0,4.65,1.29,Medium,2011</t>
  </si>
  <si>
    <t>CA-2011-135405,10/1/2011,14-01-2011,Standard Class,Melanie Seite,Consumer,Texas,United States,US,Central,TEC-AC-10001266,Technology,Accessories,Memorex Micro Travel Drive 8 GB,31,3,0.2,9.75,1.13,Medium,2011</t>
  </si>
  <si>
    <t>ID-2011-13660,10/1/2011,15-01-2011,Second Class,Brian Dahlen,Consumer,Bangkok,Thailand,APAC,Southeast Asia,OFF-FA-10003615,Office Supplies,Fasteners,"Stockwell Staples, Assorted Sizes",12,3,0.47,-5.6826,1.04,Medium,2011</t>
  </si>
  <si>
    <t>MX-2011-140697,10/1/2011,15-01-2011,Standard Class,Paul MacIntyre,Consumer,México,Mexico,LATAM,North,OFF-SU-10003739,Office Supplies,Supplies,"Elite Scissors, Easy Grip",16,1,0,1.76,0.89,Medium,2011</t>
  </si>
  <si>
    <t>CA-2011-135405,10/1/2011,14-01-2011,Standard Class,Melanie Seite,Consumer,Texas,United States,US,Central,OFF-AR-10004078,Office Supplies,Art,Newell 312,9,2,0.2,1.168,0.21,Medium,2011</t>
  </si>
  <si>
    <t>ES-2011-5158390,11/1/2011,11/1/2011,Same Day,Roy Collins,Consumer,England,United Kingdom,EU,North,FUR-CH-10004255,Furniture,Chairs,"SAFCO Executive Leather Armchair, Red","1,384",3,0,13.77,178.98,Medium,2011</t>
  </si>
  <si>
    <t>US-2011-163874,11/1/2011,12/1/2011,First Class,Philip Fox,Consumer,México,Mexico,LATAM,North,OFF-ST-10003741,Office Supplies,Storage,"Smead Lockers, Blue","1,323",10,0,238,103.84,Medium,2011</t>
  </si>
  <si>
    <t>US-2011-163874,11/1/2011,12/1/2011,First Class,Philip Fox,Consumer,México,Mexico,LATAM,North,FUR-BO-10002214,Furniture,Bookcases,"Dania Floating Shelf Set, Traditional",452,5,0.2,-107.3,57.75,Medium,2011</t>
  </si>
  <si>
    <t>IN-2011-39308,11/1/2011,18-01-2011,Standard Class,David Flashing,Consumer,Jawa Barat,Indonesia,APAC,Southeast Asia,TEC-PH-10002806,Technology,Phones,"Apple Audio Dock, VoIP",554,4,0.17,40.0536,42.43,Medium,2011</t>
  </si>
  <si>
    <t>IN-2011-79761,11/1/2011,16-01-2011,Standard Class,Steve Carroll,Home Office,Calabarzon,Philippines,APAC,Southeast Asia,TEC-CO-10001895,Technology,Copiers,"Sharp Wireless Fax, Color",697,3,0.35,-343.098,40.16,Medium,2011</t>
  </si>
  <si>
    <t>US-2011-163874,11/1/2011,12/1/2011,First Class,Philip Fox,Consumer,México,Mexico,LATAM,North,TEC-PH-10002755,Technology,Phones,"Apple Headset, VoIP",245,5,0,88,39.11,Medium,2011</t>
  </si>
  <si>
    <t>IN-2011-39308,11/1/2011,18-01-2011,Standard Class,David Flashing,Consumer,Jawa Barat,Indonesia,APAC,Southeast Asia,OFF-AR-10003613,Office Supplies,Art,"Sanford Canvas, Easy-Erase",334,9,0.27,13.4703,23.56,Medium,2011</t>
  </si>
  <si>
    <t>ES-2011-4359424,11/1/2011,15-01-2011,Standard Class,Dorothy Dickinson,Consumer,Murcia,Spain,EU,South,FUR-TA-10001693,Furniture,Tables,"Bevis Training Table, with Bottom Storage",268,2,0.6,-341.736,21.49,High,2011</t>
  </si>
  <si>
    <t>ES-2011-5158390,11/1/2011,11/1/2011,Same Day,Roy Collins,Consumer,England,United Kingdom,EU,North,OFF-AR-10001599,Office Supplies,Art,"Binney &amp; Smith Canvas, Blue",103,2,0,19.5,20.54,Medium,2011</t>
  </si>
  <si>
    <t>IN-2011-39308,11/1/2011,18-01-2011,Standard Class,David Flashing,Consumer,Jawa Barat,Indonesia,APAC,Southeast Asia,FUR-FU-10001096,Furniture,Furnishings,"Advantus Clock, Black",188,5,0.27,2.4735,15.77,Medium,2011</t>
  </si>
  <si>
    <t>IN-2011-29872,11/1/2011,15-01-2011,Standard Class,Dianna Vittorini,Consumer,Jammu and Kashmir,India,APAC,Central Asia,FUR-FU-10001471,Furniture,Furnishings,"Eldon Door Stop, Durable",142,3,0,52.38,15.62,High,2011</t>
  </si>
  <si>
    <t>TU-2011-800,11/1/2011,15-01-2011,Standard Class,Chuck Sachs,Consumer,Bursa,Turkey,EMEA,EMEA,FUR-SAF-10003540,Furniture,Bookcases,"Safco Floating Shelf Set, Metal",157,2,0.6,-117.72,12.45,High,2011</t>
  </si>
  <si>
    <t>ID-2011-82589,11/1/2011,15-01-2011,Standard Class,Tanja Norvell,Home Office,Otago,New Zealand,APAC,Oceania,OFF-EN-10000128,Office Supplies,Envelopes,"GlobeWeis Interoffice Envelope, Set of 50",115,4,0.4,-47.832,10.52,Medium,2011</t>
  </si>
  <si>
    <t>ES-2011-1466305,11/1/2011,15-01-2011,Standard Class,Mick Brown,Consumer,Vienna,Austria,EU,Central,OFF-ST-10003446,Office Supplies,Storage,"Smead Trays, Single Width",97,2,0,31.02,7.99,High,2011</t>
  </si>
  <si>
    <t>IN-2011-79761,11/1/2011,16-01-2011,Standard Class,Steve Carroll,Home Office,Calabarzon,Philippines,APAC,Southeast Asia,FUR-FU-10000256,Furniture,Furnishings,"Rubbermaid Photo Frame, Duo Pack",78,2,0.25,23.775,7.09,Medium,2011</t>
  </si>
  <si>
    <t>US-2011-163874,11/1/2011,12/1/2011,First Class,Philip Fox,Consumer,México,Mexico,LATAM,North,OFF-AP-10000569,Office Supplies,Appliances,"KitchenAid Coffee Grinder, Black",140,3,0,32.1,6.47,Medium,2011</t>
  </si>
  <si>
    <t>ES-2011-1466305,11/1/2011,15-01-2011,Standard Class,Mick Brown,Consumer,Vienna,Austria,EU,Central,OFF-AR-10004519,Office Supplies,Art,"Boston Canvas, Fluorescent",55,1,0,9.87,5.83,High,2011</t>
  </si>
  <si>
    <t>CA-2011-149020,11/1/2011,16-01-2011,Standard Class,Anthony Jacobs,Corporate,Virginia,United States,US,South,FUR-FU-10000965,Furniture,Furnishings,"Howard Miller 11-1/2"" Diameter Ridgewood Wall Clock",52,1,0,21.2954,3.52,Medium,2011</t>
  </si>
  <si>
    <t>ES-2011-4359424,11/1/2011,15-01-2011,Standard Class,Dorothy Dickinson,Consumer,Murcia,Spain,EU,South,OFF-LA-10002733,Office Supplies,Labels,"Novimex File Folder Labels, Alphabetical",40,5,0,5.55,2.57,High,2011</t>
  </si>
  <si>
    <t>ES-2011-1138719,11/1/2011,16-01-2011,Standard Class,Eric Murdock,Consumer,Liguria,Italy,EU,South,OFF-BI-10001833,Office Supplies,Binders,"Ibico Hole Reinforcements, Recycled",22,3,0,6.75,1.09,Medium,2011</t>
  </si>
  <si>
    <t>IN-2011-39308,11/1/2011,18-01-2011,Standard Class,David Flashing,Consumer,Jawa Barat,Indonesia,APAC,Southeast Asia,OFF-BI-10004334,Office Supplies,Binders,"Avery Hole Reinforcements, Durable",5,1,0.17,-0.0147,0.3,Medium,2011</t>
  </si>
  <si>
    <t>CA-2011-149020,11/1/2011,16-01-2011,Standard Class,Anthony Jacobs,Corporate,Virginia,United States,US,South,OFF-LA-10004272,Office Supplies,Labels,Avery 482,3,1,0,1.3583,0.22,Medium,2011</t>
  </si>
  <si>
    <t>MX-2011-141530,12/1/2011,17-01-2011,Standard Class,Thomas Seio,Corporate,Coahuila,Mexico,LATAM,North,TEC-AC-10004743,Technology,Accessories,"Logitech Router, USB",495,3,0,178.2,54.55,Medium,2011</t>
  </si>
  <si>
    <t>MX-2011-141530,12/1/2011,17-01-2011,Standard Class,Thomas Seio,Corporate,Coahuila,Mexico,LATAM,North,TEC-CO-10003142,Technology,Copiers,"Hewlett Fax and Copier, Laser",385,3,0.002,68.64852,38.19,Medium,2011</t>
  </si>
  <si>
    <t>ES-2011-1460199,12/1/2011,19-01-2011,Standard Class,Roy Phan,Corporate,Lower Saxony,Germany,EU,Central,FUR-BO-10004080,Furniture,Bookcases,"Ikea Stackable Bookrack, Traditional",552,5,0.1,165.36,35.98,Medium,2011</t>
  </si>
  <si>
    <t>ES-2011-1460199,12/1/2011,19-01-2011,Standard Class,Roy Phan,Corporate,Lower Saxony,Germany,EU,Central,TEC-MA-10003078,Technology,Machines,"Epson Printer, White",522,2,0,20.88,28.92,Medium,2011</t>
  </si>
  <si>
    <t>ES-2011-4976144,12/1/2011,17-01-2011,Standard Class,Anthony Garverick,Home Office,England,United Kingdom,EU,North,FUR-CH-10000745,Furniture,Chairs,"Hon Chairmat, Adjustable",290,5,0,69.6,18.63,Medium,2011</t>
  </si>
  <si>
    <t>ES-2011-5040255,12/1/2011,15-01-2011,First Class,Peter Bühler,Consumer,England,United Kingdom,EU,North,OFF-PA-10000450,Office Supplies,Paper,"Green Bar Note Cards, Multicolor",34,2,0.5,-6.15,7.31,Medium,2011</t>
  </si>
  <si>
    <t>ES-2011-1460199,12/1/2011,19-01-2011,Standard Class,Roy Phan,Corporate,Lower Saxony,Germany,EU,Central,OFF-AR-10001599,Office Supplies,Art,"Binney &amp; Smith Canvas, Blue",257,5,0,48.75,7.28,Medium,2011</t>
  </si>
  <si>
    <t>CA-2011-130092,12/1/2011,15-01-2011,First Class,Seth Vernon,Consumer,Delaware,United States,US,East,FUR-FU-10000010,Furniture,Furnishings,"DAX Value U-Channel Document Frames, Easel Back",10,2,0,3.0814,2.69,Critical,2011</t>
  </si>
  <si>
    <t>ES-2011-1460199,12/1/2011,19-01-2011,Standard Class,Roy Phan,Corporate,Lower Saxony,Germany,EU,Central,OFF-BI-10000081,Office Supplies,Binders,"Ibico Index Tab, Clear",17,2,0,6.18,2.08,Medium,2011</t>
  </si>
  <si>
    <t>NI-2011-1670,12/1/2011,16-01-2011,Standard Class,Shaun Chance,Corporate,Lagos,Nigeria,Africa,Africa,OFF-FEL-10001792,Office Supplies,Storage,"Fellowes Folders, Wire Frame",15,2,0.7,-22.458,1.27,Medium,2011</t>
  </si>
  <si>
    <t>NI-2011-1670,12/1/2011,16-01-2011,Standard Class,Shaun Chance,Corporate,Lagos,Nigeria,Africa,Africa,OFF-BIC-10000582,Office Supplies,Art,"BIC Sketch Pad, Water Color",16,1,0.7,-28.518,1.27,Medium,2011</t>
  </si>
  <si>
    <t>NI-2011-1670,12/1/2011,16-01-2011,Standard Class,Shaun Chance,Corporate,Lagos,Nigeria,Africa,Africa,OFF-AVE-10000065,Office Supplies,Labels,"Avery Removable Labels, Alphabetical",13,4,0.7,-21.648,0.62,Medium,2011</t>
  </si>
  <si>
    <t>NI-2011-1670,12/1/2011,16-01-2011,Standard Class,Shaun Chance,Corporate,Lagos,Nigeria,Africa,Africa,OFF-KLE-10001317,Office Supplies,Supplies,"Kleencut Ruler, Easy Grip",5,1,0.7,-10.326,0.43,Medium,2011</t>
  </si>
  <si>
    <t>NI-2011-1670,12/1/2011,16-01-2011,Standard Class,Shaun Chance,Corporate,Lagos,Nigeria,Africa,Africa,OFF-ADV-10003030,Office Supplies,Fasteners,"Advantus Staples, 12 Pack",3,1,0.7,-6.483,0.25,Medium,2011</t>
  </si>
  <si>
    <t>NI-2011-1670,12/1/2011,16-01-2011,Standard Class,Shaun Chance,Corporate,Lagos,Nigeria,Africa,Africa,OFF-FEL-10003848,Office Supplies,Storage,"Fellowes Trays, Industrial",17,1,0.7,-26.649,0.24,Medium,2011</t>
  </si>
  <si>
    <t>EG-2011-4270,13-01-2011,18-01-2011,Standard Class,Roger Demir,Consumer,Aswan,Egypt,Africa,Africa,OFF-SME-10004553,Office Supplies,Storage,"Smead Lockers, Blue",794,4,0,134.88,76.6,Medium,2011</t>
  </si>
  <si>
    <t>EG-2011-4270,13-01-2011,18-01-2011,Standard Class,Roger Demir,Consumer,Aswan,Egypt,Africa,Africa,TEC-HP -10001574,Technology,Copiers,"HP Fax Machine, Laser","1,200",4,0,479.88,55.62,Medium,2011</t>
  </si>
  <si>
    <t>MX-2011-150567,13-01-2011,17-01-2011,Standard Class,Ben Wallace,Consumer,Jalisco,Mexico,LATAM,North,TEC-MA-10000560,Technology,Machines,"StarTech Inkjet, Wireless",201,1,0,100.62,31.78,High,2011</t>
  </si>
  <si>
    <t>IT-2011-5340302,13-01-2011,19-01-2011,Standard Class,Greg Matthias,Consumer,South Holland,Netherlands,EU,Central,OFF-ST-10002506,Office Supplies,Storage,"Smead Lockers, Blue",198,2,0.5,-130.98,14.53,Medium,2011</t>
  </si>
  <si>
    <t>EG-2011-4270,13-01-2011,18-01-2011,Standard Class,Roger Demir,Consumer,Aswan,Egypt,Africa,Africa,OFF-FEL-10001343,Office Supplies,Storage,"Fellowes Box, Wire Frame",38,2,0,17.22,2.66,Medium,2011</t>
  </si>
  <si>
    <t>US-2011-105760,13-01-2011,17-01-2011,Standard Class,James Lanier,Home Office,Anzoátegui,Venezuela,LATAM,South,OFF-SU-10001794,Office Supplies,Supplies,"Elite Ruler, Steel",26,5,0.4,-8,2.2,High,2011</t>
  </si>
  <si>
    <t>IT-2011-5951216,13-01-2011,20-01-2011,Standard Class,Stuart Calhoun,Consumer,Västra Götaland,Sweden,EU,North,OFF-AR-10004884,Office Supplies,Art,"Sanford Pens, Fluorescent",31,5,0.5,-13.65,2.16,Medium,2011</t>
  </si>
  <si>
    <t>IT-2011-5340302,13-01-2011,19-01-2011,Standard Class,Greg Matthias,Consumer,South Holland,Netherlands,EU,Central,OFF-PA-10002040,Office Supplies,Paper,"Green Bar Cards &amp; Envelopes, Multicolor",50,2,0.5,-37.86,1.51,Medium,2011</t>
  </si>
  <si>
    <t>IT-2011-5340302,13-01-2011,19-01-2011,Standard Class,Greg Matthias,Consumer,South Holland,Netherlands,EU,Central,OFF-LA-10002353,Office Supplies,Labels,"Harbour Creations Legal Exhibit Labels, Laser Printer Compatible",22,4,0.5,-12.3,1.29,Medium,2011</t>
  </si>
  <si>
    <t>IN-2011-38349,13-01-2011,17-01-2011,Standard Class,Cari Sayre,Corporate,South Australia,Australia,APAC,Oceania,OFF-LA-10002765,Office Supplies,Labels,"Harbour Creations Legal Exhibit Labels, Adjustable",16,2,0.1,0.33,0.72,Medium,2011</t>
  </si>
  <si>
    <t>IT-2011-5340302,13-01-2011,19-01-2011,Standard Class,Greg Matthias,Consumer,South Holland,Netherlands,EU,Central,OFF-BI-10001055,Office Supplies,Binders,"Wilson Jones Hole Reinforcements, Durable",9,3,0.5,-3.465,0.43,Medium,2011</t>
  </si>
  <si>
    <t>CA-2011-157147,14-01-2011,19-01-2011,Standard Class,Brian Dahlen,Consumer,California,United States,US,West,OFF-ST-10000078,Office Supplies,Storage,Tennsco 6- and 18-Compartment Lockers,"1,326",5,0,238.653,187.65,High,2011</t>
  </si>
  <si>
    <t>CA-2011-162775,14-01-2011,16-01-2011,Second Class,Chris Selesnick,Corporate,Louisiana,United States,US,South,OFF-ST-10000025,Office Supplies,Storage,Fellowes Stor/Drawer Steel Plus Storage Drawers,573,6,0,34.3548,146.29,Critical,2011</t>
  </si>
  <si>
    <t>CA-2011-162775,14-01-2011,16-01-2011,Second Class,Chris Selesnick,Corporate,Louisiana,United States,US,South,TEC-AC-10003174,Technology,Accessories,Plantronics S12 Corded Telephone Headset System,647,6,0,258.696,141.35,Critical,2011</t>
  </si>
  <si>
    <t>ES-2011-1043483,14-01-2011,19-01-2011,Standard Class,Sharelle Roach,Home Office,Vienna,Austria,EU,Central,TEC-MA-10002918,Technology,Machines,"StarTech Card Printer, White",486,3,0,77.67,53.02,High,2011</t>
  </si>
  <si>
    <t>CA-2011-109232,14-01-2011,17-01-2011,Second Class,Natalie DeCherney,Consumer,South Carolina,United States,US,South,FUR-CH-10000422,Furniture,Chairs,Global Highback Leather Tilter in Burgundy,546,6,0,87.3504,52.32,Medium,2011</t>
  </si>
  <si>
    <t>ES-2011-1043483,14-01-2011,19-01-2011,Standard Class,Sharelle Roach,Home Office,Vienna,Austria,EU,Central,TEC-PH-10003847,Technology,Phones,"Apple Headset, with Caller ID",440,6,0,65.88,49.92,High,2011</t>
  </si>
  <si>
    <t>CA-2011-157147,14-01-2011,19-01-2011,Standard Class,Brian Dahlen,Consumer,California,United States,US,West,FUR-BO-10003034,Furniture,Bookcases,"O'Sullivan Elevations Bookcase, Cherry Finish",334,3,0.15,3.9294,40.44,High,2011</t>
  </si>
  <si>
    <t>ES-2011-1043483,14-01-2011,19-01-2011,Standard Class,Sharelle Roach,Home Office,Vienna,Austria,EU,Central,OFF-PA-10001650,Office Supplies,Paper,"Xerox Message Books, Premium",224,11,0,102.96,30.34,High,2011</t>
  </si>
  <si>
    <t>MX-2011-135979,14-01-2011,20-01-2011,Standard Class,Bart Pistole,Corporate,Estelí,Nicaragua,LATAM,Central,FUR-BO-10001295,Furniture,Bookcases,"Safco Floating Shelf Set, Traditional",393,3,0,180.96,27.67,Medium,2011</t>
  </si>
  <si>
    <t>MX-2011-168599,14-01-2011,15-01-2011,First Class,Ted Butterfield,Consumer,Baja California,Mexico,LATAM,North,OFF-EN-10004870,Office Supplies,Envelopes,"Jiffy Mailers, Security-Tint",106,4,0,18.96,26.23,High,2011</t>
  </si>
  <si>
    <t>SF-2011-7680,14-01-2011,21-01-2011,Standard Class,Steve Nguyen,Home Office,Eastern Cape,South Africa,Africa,Africa,OFF-SAN-10001128,Office Supplies,Art,"Sanford Pens, Easy-Erase",136,12,0,31.32,23.89,Low,2011</t>
  </si>
  <si>
    <t>CA-2011-162775,14-01-2011,16-01-2011,Second Class,Chris Selesnick,Corporate,Louisiana,United States,US,South,OFF-EN-10001532,Office Supplies,Envelopes,Brown Kraft Recycled Envelopes,51,3,0,25.47,12.66,Critical,2011</t>
  </si>
  <si>
    <t>MX-2011-135979,14-01-2011,20-01-2011,Standard Class,Bart Pistole,Corporate,Estelí,Nicaragua,LATAM,Central,OFF-PA-10004155,Office Supplies,Paper,"Eaton Computer Printout Paper, 8.5 x 11",246,12,0,7.2,11.88,Medium,2011</t>
  </si>
  <si>
    <t>TU-2011-4040,14-01-2011,18-01-2011,Standard Class,Bruce Degenhardt,Consumer,Gaziantep,Turkey,EMEA,EMEA,OFF-FEL-10001261,Office Supplies,Storage,"Fellowes File Cart, Blue",110,2,0.6,-54.972,11.53,Medium,2011</t>
  </si>
  <si>
    <t>ID-2011-16453,14-01-2011,21-01-2011,Standard Class,Muhammed Yedwab,Corporate,National Capital,Philippines,APAC,Southeast Asia,FUR-FU-10000944,Furniture,Furnishings,"Tenex Door Stop, Black",99,3,0.25,-23.7375,9.71,Low,2011</t>
  </si>
  <si>
    <t>ID-2011-16453,14-01-2011,21-01-2011,Standard Class,Muhammed Yedwab,Corporate,National Capital,Philippines,APAC,Southeast Asia,OFF-ST-10004015,Office Supplies,Storage,"Smead Trays, Blue",80,3,0.45,5.742,9.43,Low,2011</t>
  </si>
  <si>
    <t>MX-2011-135979,14-01-2011,20-01-2011,Standard Class,Bart Pistole,Corporate,Estelí,Nicaragua,LATAM,Central,OFF-ST-10001326,Office Supplies,Storage,"Tenex Shelving, Single Width",109,3,0,28.38,6.11,Medium,2011</t>
  </si>
  <si>
    <t>TU-2011-4040,14-01-2011,18-01-2011,Standard Class,Bruce Degenhardt,Consumer,Gaziantep,Turkey,EMEA,EMEA,OFF-SME-10004553,Office Supplies,Storage,"Smead Lockers, Blue",79,1,0.6,-85.332,5.84,Medium,2011</t>
  </si>
  <si>
    <t>TU-2011-4040,14-01-2011,18-01-2011,Standard Class,Bruce Degenhardt,Consumer,Gaziantep,Turkey,EMEA,EMEA,OFF-ACM-10003278,Office Supplies,Supplies,"Acme Trimmer, Easy Grip",74,4,0.6,-70.32,4.48,Medium,2011</t>
  </si>
  <si>
    <t>MX-2011-135979,14-01-2011,20-01-2011,Standard Class,Bart Pistole,Corporate,Estelí,Nicaragua,LATAM,Central,OFF-BI-10000185,Office Supplies,Binders,"Cardinal Binder Covers, Recycled",66,8,0,9.12,3.61,Medium,2011</t>
  </si>
  <si>
    <t>CA-2011-157147,14-01-2011,19-01-2011,Standard Class,Brian Dahlen,Consumer,California,United States,US,West,OFF-AR-10003514,Office Supplies,Art,4009 Highlighters by Sanford,20,5,0,6.567,3.03,High,2011</t>
  </si>
  <si>
    <t>CA-2011-162775,14-01-2011,16-01-2011,Second Class,Chris Selesnick,Corporate,Louisiana,United States,US,South,OFF-EN-10001990,Office Supplies,Envelopes,Staples,11,2,0,5.3392,2.88,Critical,2011</t>
  </si>
  <si>
    <t>CA-2011-118192,14-01-2011,19-01-2011,Standard Class,Michael Moore,Consumer,Ohio,United States,US,East,OFF-PA-10002947,Office Supplies,Paper,Xerox 1923,37,7,0.2,13.0928,1.46,Medium,2011</t>
  </si>
  <si>
    <t>CA-2011-162775,14-01-2011,16-01-2011,Second Class,Chris Selesnick,Corporate,Louisiana,United States,US,South,OFF-BI-10004187,Office Supplies,Binders,Staples,6,3,0,2.7072,0.85,Critical,2011</t>
  </si>
  <si>
    <t>TU-2011-4040,14-01-2011,18-01-2011,Standard Class,Bruce Degenhardt,Consumer,Gaziantep,Turkey,EMEA,EMEA,OFF-STA-10000298,Office Supplies,Art,"Stanley Canvas, Blue",79,4,0.6,-87.168,0.43,Medium,2011</t>
  </si>
  <si>
    <t>CA-2011-118192,14-01-2011,19-01-2011,Standard Class,Michael Moore,Consumer,Ohio,United States,US,East,OFF-BI-10003476,Office Supplies,Binders,Avery Metallic Poly Binders,3,2,0.7,-2.5212,0.27,Medium,2011</t>
  </si>
  <si>
    <t>ES-2011-3661686,15-01-2011,20-01-2011,Second Class,Don Jones,Corporate,Lower Saxony,Germany,EU,Central,TEC-CO-10003228,Technology,Copiers,"Hewlett Copy Machine, Laser",527,2,0,10.5,92.1,Medium,2011</t>
  </si>
  <si>
    <t>ES-2011-1374122,15-01-2011,18-01-2011,First Class,Craig Leslie,Home Office,Nord-Pas-de-Calais,France,EU,Central,FUR-BO-10003126,Furniture,Bookcases,"Dania Library with Doors, Traditional",652,2,0.1,7.2,88.52,Medium,2011</t>
  </si>
  <si>
    <t>MX-2011-129420,15-01-2011,17-01-2011,First Class,Ross Baird,Home Office,La Romana,Dominican Republic,LATAM,Caribbean,FUR-CH-10003485,Furniture,Chairs,"Hon Swivel Stool, Set of Two",265,3,0.2,23.22,43.56,Medium,2011</t>
  </si>
  <si>
    <t>ID-2011-38832,15-01-2011,15-01-2011,Same Day,Mick Crebagga,Consumer,Bali,Indonesia,APAC,Southeast Asia,OFF-AR-10000989,Office Supplies,Art,"Binney &amp; Smith Canvas, Blue",150,4,0.27,-49.3488,21.15,Critical,2011</t>
  </si>
  <si>
    <t>ID-2011-38832,15-01-2011,15-01-2011,Same Day,Mick Crebagga,Consumer,Bali,Indonesia,APAC,Southeast Asia,OFF-AR-10000251,Office Supplies,Art,"Stanley Markers, Fluorescent",51,3,0.27,-0.0126,21.13,Critical,2011</t>
  </si>
  <si>
    <t>ES-2011-3661686,15-01-2011,20-01-2011,Second Class,Don Jones,Corporate,Lower Saxony,Germany,EU,Central,OFF-AP-10001169,Office Supplies,Appliances,"Cuisinart Microwave, White",249,1,0.1,2.76,15.08,Medium,2011</t>
  </si>
  <si>
    <t>CA-2011-149524,15-01-2011,16-01-2011,First Class,Brendan Sweed,Corporate,Pennsylvania,United States,US,East,FUR-BO-10003433,Furniture,Bookcases,Sauder Cornerstone Collection Library,62,4,0.5,-53.2856,10.96,High,2011</t>
  </si>
  <si>
    <t>ES-2011-3661686,15-01-2011,20-01-2011,Second Class,Don Jones,Corporate,Lower Saxony,Germany,EU,Central,OFF-PA-10001869,Office Supplies,Paper,"Green Bar Computer Printout Paper, 8.5 x 11",170,5,0,25.35,8.42,Medium,2011</t>
  </si>
  <si>
    <t>ES-2011-3661686,15-01-2011,20-01-2011,Second Class,Don Jones,Corporate,Lower Saxony,Germany,EU,Central,OFF-SU-10004244,Office Supplies,Supplies,"Elite Letter Opener, Easy Grip",55,2,0,2.16,4.12,Medium,2011</t>
  </si>
  <si>
    <t>NI-2011-2280,15-01-2011,21-01-2011,Standard Class,Mick Brown,Consumer,Rivers,Nigeria,Africa,Africa,FUR-HAR-10000441,Furniture,Chairs,"Harbour Creations Rocking Chair, Adjustable",45,1,0.7,-56.856,3.43,Medium,2011</t>
  </si>
  <si>
    <t>NI-2011-2280,15-01-2011,21-01-2011,Standard Class,Mick Brown,Consumer,Rivers,Nigeria,Africa,Africa,OFF-ADV-10003030,Office Supplies,Fasteners,"Advantus Staples, 12 Pack",19,6,0.7,-38.898,1.46,Medium,2011</t>
  </si>
  <si>
    <t>NI-2011-2280,15-01-2011,21-01-2011,Standard Class,Mick Brown,Consumer,Rivers,Nigeria,Africa,Africa,OFF-SAN-10004232,Office Supplies,Art,"Sanford Markers, Fluorescent",15,2,0.7,-14.754,1.02,Medium,2011</t>
  </si>
  <si>
    <t>ES-2011-3661686,15-01-2011,20-01-2011,Second Class,Don Jones,Corporate,Lower Saxony,Germany,EU,Central,OFF-LA-10000134,Office Supplies,Labels,"Harbour Creations Removable Labels, 5000 Label Set",21,2,0,7.44,0.76,Medium,2011</t>
  </si>
  <si>
    <t>CA-2011-103366,16-01-2011,18-01-2011,First Class,Erica Hackney,Consumer,Georgia,United States,US,South,TEC-AC-10003628,Technology,Accessories,Logitech 910-002974 M325 Wireless Mouse for Web Scrolling,150,5,0,65.978,45.24,Critical,2011</t>
  </si>
  <si>
    <t>MX-2011-145765,17-01-2011,22-01-2011,Standard Class,Alan Haines,Corporate,San Salvador,El Salvador,LATAM,Central,TEC-CO-10003142,Technology,Copiers,"Hewlett Fax and Copier, Laser","1,412",11,0.002,251.71124,159.52,High,2011</t>
  </si>
  <si>
    <t>ES-2011-3305419,17-01-2011,19-01-2011,Second Class,Edward Hooks,Corporate,Ile-de-France,France,EU,Central,OFF-AR-10001230,Office Supplies,Art,"Binney &amp; Smith Markers, Water Color",300,11,0,50.82,38.7,High,2011</t>
  </si>
  <si>
    <t>CA-2011-115791,17-01-2011,19-01-2011,Second Class,Delfina Latchford,Consumer,Pennsylvania,United States,US,East,FUR-FU-10001095,Furniture,Furnishings,DAX Black Cherry Wood-Tone Poster Frame,127,6,0.2,28.5984,36.4,Critical,2011</t>
  </si>
  <si>
    <t>CA-2011-115791,17-01-2011,19-01-2011,Second Class,Delfina Latchford,Consumer,Pennsylvania,United States,US,East,TEC-PH-10004614,Technology,Phones,AT&amp;T 841000 Phone,124,3,0.4,-31.05,26.12,Critical,2011</t>
  </si>
  <si>
    <t>CA-2011-115791,17-01-2011,19-01-2011,Second Class,Delfina Latchford,Consumer,Pennsylvania,United States,US,East,OFF-LA-10001074,Office Supplies,Labels,Round Specialty Laser Printer Labels,30,3,0.2,10.1493,10.17,Critical,2011</t>
  </si>
  <si>
    <t>ES-2011-3305419,17-01-2011,19-01-2011,Second Class,Edward Hooks,Corporate,Ile-de-France,France,EU,Central,OFF-ST-10001646,Office Supplies,Storage,"Fellowes Box, Wire Frame",84,5,0.1,33.675,7.33,High,2011</t>
  </si>
  <si>
    <t>ES-2011-3305419,17-01-2011,19-01-2011,Second Class,Edward Hooks,Corporate,Ile-de-France,France,EU,Central,OFF-ST-10000988,Office Supplies,Storage,"Fellowes Folders, Blue",95,4,0.1,42.24,6.56,High,2011</t>
  </si>
  <si>
    <t>ES-2011-3305419,17-01-2011,19-01-2011,Second Class,Edward Hooks,Corporate,Ile-de-France,France,EU,Central,OFF-ST-10003764,Office Supplies,Storage,"Tenex Box, Industrial",46,3,0.1,18.846,6.46,High,2011</t>
  </si>
  <si>
    <t>ID-2011-80538,17-01-2011,18-01-2011,First Class,Vivian Mathis,Consumer,Western Australia,Australia,APAC,Oceania,OFF-BI-10001397,Office Supplies,Binders,"Ibico Binder, Economy",37,4,0.4,-9.288,5.48,High,2011</t>
  </si>
  <si>
    <t>CA-2011-115791,17-01-2011,19-01-2011,Second Class,Delfina Latchford,Consumer,Pennsylvania,United States,US,East,OFF-BI-10001575,Office Supplies,Binders,GBC Linen Binding Covers,19,2,0.7,-13.6312,5.26,Critical,2011</t>
  </si>
  <si>
    <t>IN-2011-78501,17-01-2011,21-01-2011,Standard Class,Tamara Willingham,Home Office,New South Wales,Australia,APAC,Oceania,OFF-AR-10004138,Office Supplies,Art,"Stanley Pens, Easy-Erase",19,2,0.1,5.136,3.96,High,2011</t>
  </si>
  <si>
    <t>IT-2011-1373680,17-01-2011,23-01-2011,Standard Class,Shirley Daniels,Home Office,Hovedstaden,Denmark,EU,North,OFF-LA-10001413,Office Supplies,Labels,"Hon Shipping Labels, Laser Printer Compatible",17,3,0.5,-7.515,0.4,Low,2011</t>
  </si>
  <si>
    <t>TZ-2011-5130,18-01-2011,21-01-2011,First Class,Charles Sheldon,Corporate,Arusha,Tanzania,Africa,Africa,OFF-FEL-10004665,Office Supplies,Storage,"Fellowes Lockers, Blue",746,4,0.1,132.588,132.29,Medium,2011</t>
  </si>
  <si>
    <t>ES-2011-4174897,18-01-2011,21-01-2011,First Class,Michael Dominguez,Corporate,Valenciana,Spain,EU,South,OFF-FA-10000856,Office Supplies,Fasteners,"Stockwell Thumb Tacks, Bulk Pack",108,8,0,33.36,18.36,Critical,2011</t>
  </si>
  <si>
    <t>MX-2011-115644,18-01-2011,23-01-2011,Standard Class,Vivek Gonzalez,Consumer,Amazonas,Brazil,LATAM,South,OFF-FA-10002268,Office Supplies,Fasteners,"OIC Clamps, 12 Pack",38,3,0,6.12,4.7,Medium,2011</t>
  </si>
  <si>
    <t>ES-2011-4825230,18-01-2011,23-01-2011,Second Class,Richard Bierner,Consumer,South Denmark,Denmark,EU,North,OFF-BI-10004446,Office Supplies,Binders,"Acco Binding Machine, Economy",26,1,0.5,-10.755,2.53,High,2011</t>
  </si>
  <si>
    <t>SA-2011-7780,18-01-2011,21-01-2011,First Class,Beth Paige,Consumer,Al Jawf,Saudi Arabia,EMEA,EMEA,OFF-CAR-10003259,Office Supplies,Binders,"Cardinal Binder, Recycled",14,1,0,2.97,2.48,High,2011</t>
  </si>
  <si>
    <t>ZA-2011-9910,19-01-2011,21-01-2011,First Class,Patrick Gardner,Consumer,Eastern,Zambia,Africa,Africa,OFF-BIN-10000772,Office Supplies,Art,"Binney &amp; Smith Pencil Sharpener, Water Color",418,14,0,95.76,143.67,Critical,2011</t>
  </si>
  <si>
    <t>ES-2011-3666932,19-01-2011,20-01-2011,First Class,Matt Abelman,Home Office,Sicily,Italy,EU,South,OFF-BI-10004195,Office Supplies,Binders,"Wilson Jones Binding Machine, Clear",145,3,0,43.56,58.25,Critical,2011</t>
  </si>
  <si>
    <t>MX-2011-139199,19-01-2011,24-01-2011,Standard Class,Aleksandra Gannaway,Corporate,Estelí,Nicaragua,LATAM,Central,TEC-MA-10001859,Technology,Machines,"Okidata Printer, Wireless",716,4,0,221.92,36.29,Medium,2011</t>
  </si>
  <si>
    <t>MX-2011-139199,19-01-2011,24-01-2011,Standard Class,Aleksandra Gannaway,Corporate,Estelí,Nicaragua,LATAM,Central,FUR-BO-10004407,Furniture,Bookcases,"Ikea Floating Shelf Set, Metal",226,2,0,33.96,25.81,Medium,2011</t>
  </si>
  <si>
    <t>IN-2011-45020,19-01-2011,23-01-2011,Standard Class,Pauline Webber,Corporate,Yangon,Myanmar (Burma),APAC,Southeast Asia,TEC-CO-10004267,Technology,Copiers,"Brother Ink, Laser",278,3,0.37,-106.083,21.22,Medium,2011</t>
  </si>
  <si>
    <t>ES-2011-3666932,19-01-2011,20-01-2011,First Class,Matt Abelman,Home Office,Sicily,Italy,EU,South,OFF-ST-10000988,Office Supplies,Storage,"Fellowes Folders, Blue",48,3,0.4,7.92,15.23,Critical,2011</t>
  </si>
  <si>
    <t>ZA-2011-9910,19-01-2011,21-01-2011,First Class,Patrick Gardner,Consumer,Eastern,Zambia,Africa,Africa,TEC-BEL-10000681,Technology,Accessories,"Belkin Mouse, USB",41,1,0,6.12,12.68,Critical,2011</t>
  </si>
  <si>
    <t>CA-2011-123477,19-01-2011,22-01-2011,Second Class,David Wiener,Corporate,Oregon,United States,US,West,OFF-AP-10000692,Office Supplies,Appliances,Fellowes Mighty 8 Compact Surge Protector,65,4,0.2,6.4864,5.04,High,2011</t>
  </si>
  <si>
    <t>MX-2011-139199,19-01-2011,24-01-2011,Standard Class,Aleksandra Gannaway,Corporate,Estelí,Nicaragua,LATAM,Central,TEC-AC-10002370,Technology,Accessories,"SanDisk Flash Drive, Bluetooth",53,2,0,16.32,4.1,Medium,2011</t>
  </si>
  <si>
    <t>ES-2011-1690587,19-01-2011,21-01-2011,First Class,Ann Blume,Corporate,Lombardy,Italy,EU,South,OFF-EN-10004150,Office Supplies,Envelopes,"GlobeWeis Business Envelopes, Recycled",48,3,0,21.24,3.54,High,2011</t>
  </si>
  <si>
    <t>CA-2011-8390,19-01-2011,22-01-2011,Second Class,Michael Kennedy,Corporate,Manitoba,Canada,Canada,Canada,OFF-STO-10000347,Office Supplies,Fasteners,"Stockwell Clamps, Assorted Sizes",16,1,0,5.7,1.4,Medium,2011</t>
  </si>
  <si>
    <t>AO-2011-8430,20-01-2011,20-01-2011,Same Day,Michelle Arnett,Home Office,Luanda,Angola,Africa,Africa,FUR-BUS-10002989,Furniture,Bookcases,"Bush Classic Bookcase, Traditional",825,2,0,338.34,88.97,High,2011</t>
  </si>
  <si>
    <t>MX-2011-131618,20-01-2011,20-01-2011,Same Day,Suzanne McNair,Corporate,Guerrero,Mexico,LATAM,North,OFF-AP-10002433,Office Supplies,Appliances,"Cuisinart Microwave, Silver",372,2,0,81.88,82.67,Critical,2011</t>
  </si>
  <si>
    <t>CA-2011-146591,20-01-2011,21-01-2011,First Class,Toby Swindell,Consumer,Arizona,United States,US,West,FUR-BO-10001972,Furniture,Bookcases,O'Sullivan 4-Shelf Bookcase in Odessa Pine,181,5,0.7,-320.597,29.68,Medium,2011</t>
  </si>
  <si>
    <t>IR-2011-9150,20-01-2011,22-01-2011,First Class,Irene Maddox,Consumer,Razavi Khorasan,Iran,EMEA,EMEA,FUR-OFF-10002395,Furniture,Chairs,"Office Star Rocking Chair, Red",141,1,0,57.75,20.93,Medium,2011</t>
  </si>
  <si>
    <t>US-2011-153591,20-01-2011,25-01-2011,Standard Class,Alejandro Ballentine,Home Office,Distrito Federal,Mexico,LATAM,North,FUR-BO-10004980,Furniture,Bookcases,"Bush Library with Doors, Mobile",196,1,0.2,-34.252,17.08,Medium,2011</t>
  </si>
  <si>
    <t>CA-2011-146591,20-01-2011,21-01-2011,First Class,Toby Swindell,Consumer,Arizona,United States,US,West,OFF-PA-10000659,Office Supplies,Paper,"TOPS Carbonless Receipt Book, Four 2-3/4 x 7-1/4 Money Receipts per Page",56,4,0.2,19.6224,14.49,Medium,2011</t>
  </si>
  <si>
    <t>AO-2011-8430,20-01-2011,20-01-2011,Same Day,Michelle Arnett,Home Office,Luanda,Angola,Africa,Africa,OFF-SME-10002417,Office Supplies,Storage,"Smead Trays, Single Width",49,1,0,15.51,11.64,High,2011</t>
  </si>
  <si>
    <t>CA-2011-146591,20-01-2011,21-01-2011,First Class,Toby Swindell,Consumer,Arizona,United States,US,West,OFF-EN-10002504,Office Supplies,Envelopes,"Tyvek  Top-Opening Peel &amp; Seel Envelopes, Plain White",109,5,0.2,36.693,10.39,Medium,2011</t>
  </si>
  <si>
    <t>ES-2011-1122594,20-01-2011,25-01-2011,Standard Class,Darren Koutras,Consumer,Ile-de-France,France,EU,Central,OFF-AR-10002094,Office Supplies,Art,"Boston Pencil Sharpener, Water Color",58,2,0,7.56,8.77,High,2011</t>
  </si>
  <si>
    <t>AO-2011-8430,20-01-2011,20-01-2011,Same Day,Michelle Arnett,Home Office,Luanda,Angola,Africa,Africa,OFF-ELD-10000124,Office Supplies,Storage,"Eldon Trays, Single Width",48,1,0,15.84,7.92,High,2011</t>
  </si>
  <si>
    <t>NI-2011-8880,20-01-2011,24-01-2011,Standard Class,Randy Bradley,Consumer,Kano,Nigeria,Africa,Africa,OFF-GRE-10000216,Office Supplies,Paper,"Green Bar Note Cards, Premium",37,4,0.7,-73.68,6.08,High,2011</t>
  </si>
  <si>
    <t>CA-2011-146591,20-01-2011,21-01-2011,First Class,Toby Swindell,Consumer,Arizona,United States,US,West,OFF-BI-10003676,Office Supplies,Binders,"GBC Standard Recycled Report Covers, Clear Plastic Sheets",32,10,0.7,-23.716,6.03,Medium,2011</t>
  </si>
  <si>
    <t>NI-2011-8880,20-01-2011,24-01-2011,Standard Class,Randy Bradley,Consumer,Kano,Nigeria,Africa,Africa,OFF-FEL-10002399,Office Supplies,Storage,"Fellowes Box, Blue",24,4,0.7,-42.624,3.74,High,2011</t>
  </si>
  <si>
    <t>RS-2011-7010,20-01-2011,22-01-2011,Second Class,Ruben Dartt,Consumer,Belgorod,Russia,EMEA,EMEA,OFF-NOV-10000512,Office Supplies,Labels,"Novimex Color Coded Labels, Adjustable",10,1,0,4.83,2.05,High,2011</t>
  </si>
  <si>
    <t>RS-2011-7010,20-01-2011,22-01-2011,Second Class,Ruben Dartt,Consumer,Belgorod,Russia,EMEA,EMEA,OFF-NOV-10001568,Office Supplies,Labels,"Novimex Shipping Labels, 5000 Label Set",11,1,0,4.08,1.48,High,2011</t>
  </si>
  <si>
    <t>IN-2011-43585,20-01-2011,24-01-2011,Second Class,Toby Ritter,Consumer,Western Australia,Australia,APAC,Oceania,FUR-FU-10001096,Furniture,Furnishings,"Advantus Clock, Black",139,3,0.1,27.693,1.23,Medium,2011</t>
  </si>
  <si>
    <t>MX-2011-146584,21-01-2011,27-01-2011,Standard Class,Hunter Lopez,Consumer,Managua,Nicaragua,LATAM,Central,FUR-TA-10001285,Furniture,Tables,"Chromcraft Conference Table, Fully Assembled","2,797",6,0.2,-0.072,320.38,Low,2011</t>
  </si>
  <si>
    <t>MG-2011-9660,21-01-2011,27-01-2011,Standard Class,Sally Hughsby,Corporate,Ulaanbaatar,Mongolia,EMEA,EMEA,OFF-FEL-10002867,Office Supplies,Storage,"Fellowes Lockers, Single Width","1,244",6,0,211.5,88.66,Medium,2011</t>
  </si>
  <si>
    <t>US-2011-147627,21-01-2011,27-01-2011,Standard Class,Hunter Lopez,Consumer,Arkansas,United States,US,South,FUR-CH-10002331,Furniture,Chairs,Hon 4700 Series Mobuis Mid-Back Task Chairs with Adjustable Arms,"1,068",3,0,224.2674,85.72,Medium,2011</t>
  </si>
  <si>
    <t>US-2011-147627,21-01-2011,27-01-2011,Standard Class,Hunter Lopez,Consumer,Arkansas,United States,US,South,TEC-PH-10001061,Technology,Phones,Apple iPhone 5C,700,7,0,181.9818,31.52,Medium,2011</t>
  </si>
  <si>
    <t>MX-2011-146584,21-01-2011,27-01-2011,Standard Class,Hunter Lopez,Consumer,Managua,Nicaragua,LATAM,Central,TEC-PH-10000990,Technology,Phones,"Cisco Signal Booster, with Caller ID",405,4,0,121.44,26.73,Low,2011</t>
  </si>
  <si>
    <t>MG-2011-9660,21-01-2011,27-01-2011,Standard Class,Sally Hughsby,Corporate,Ulaanbaatar,Mongolia,EMEA,EMEA,FUR-OFF-10003688,Furniture,Chairs,"Office Star Rocking Chair, Black",277,2,0,55.38,24.75,Medium,2011</t>
  </si>
  <si>
    <t>CA-2011-167927,21-01-2011,27-01-2011,Standard Class,Xylona Preis,Consumer,Michigan,United States,US,Central,FUR-FU-10002918,Furniture,Furnishings,Eldon ClusterMat Chair Mat with Cordless Antistatic Protection,273,3,0,30.0234,20.68,Medium,2011</t>
  </si>
  <si>
    <t>MX-2011-146584,21-01-2011,27-01-2011,Standard Class,Hunter Lopez,Consumer,Managua,Nicaragua,LATAM,Central,TEC-PH-10003980,Technology,Phones,"Apple Signal Booster, VoIP",182,2,0,16.4,19.1,Low,2011</t>
  </si>
  <si>
    <t>ES-2011-3229667,21-01-2011,26-01-2011,Standard Class,Ryan Crowe,Consumer,North Rhine-Westphalia,Germany,EU,Central,TEC-AC-10004070,Technology,Accessories,"Memorex Router, Programmable",495,2,0,232.8,18.43,Medium,2011</t>
  </si>
  <si>
    <t>CA-2011-167927,21-01-2011,27-01-2011,Standard Class,Xylona Preis,Consumer,Michigan,United States,US,Central,OFF-AP-10002311,Office Supplies,Appliances,"Holmes Replacement Filter for HEPA Air Cleaner, Very Large Room, HEPA Filter",248,4,0.1,93.5816,14.53,Medium,2011</t>
  </si>
  <si>
    <t>MX-2011-146584,21-01-2011,27-01-2011,Standard Class,Hunter Lopez,Consumer,Managua,Nicaragua,LATAM,Central,OFF-SU-10004480,Office Supplies,Supplies,"Fiskars Box Cutter, Serrated",107,5,0,46.1,8.92,Low,2011</t>
  </si>
  <si>
    <t>CA-2011-167927,21-01-2011,27-01-2011,Standard Class,Xylona Preis,Consumer,Michigan,United States,US,Central,OFF-ST-10003123,Office Supplies,Storage,Fellowes Bases and Tops For Staxonsteel/High-Stak Systems,67,2,0,15.9792,8.4,Medium,2011</t>
  </si>
  <si>
    <t>MG-2011-9660,21-01-2011,27-01-2011,Standard Class,Sally Hughsby,Corporate,Ulaanbaatar,Mongolia,EMEA,EMEA,OFF-FIS-10001591,Office Supplies,Supplies,"Fiskars Trimmer, High Speed",85,2,0,12.66,6.06,Medium,2011</t>
  </si>
  <si>
    <t>MX-2011-146584,21-01-2011,27-01-2011,Standard Class,Hunter Lopez,Consumer,Managua,Nicaragua,LATAM,Central,OFF-BI-10001002,Office Supplies,Binders,"Avery Binder Covers, Recycled",61,8,0,28.64,5.22,Low,2011</t>
  </si>
  <si>
    <t>CA-2011-167927,21-01-2011,27-01-2011,Standard Class,Xylona Preis,Consumer,Michigan,United States,US,Central,OFF-AR-10004456,Office Supplies,Art,Panasonic KP-4ABK Battery-Operated Pencil Sharpener,44,3,0,12.7368,4.88,Medium,2011</t>
  </si>
  <si>
    <t>IR-2011-3900,21-01-2011,26-01-2011,Standard Class,Darrin Van Huff,Corporate,Razavi Khorasan,Iran,EMEA,EMEA,OFF-ROG-10001101,Office Supplies,Storage,"Rogers Shelving, Wire Frame",61,1,0,18.96,4.61,Medium,2011</t>
  </si>
  <si>
    <t>US-2011-147774,21-01-2011,27-01-2011,Standard Class,Muhammed MacIntyre,Corporate,Tennessee,United States,US,South,OFF-BI-10003091,Office Supplies,Binders,GBC DocuBind TL200 Manual Binding Machine,67,1,0.7,-51.5154,3,Medium,2011</t>
  </si>
  <si>
    <t>US-2011-147627,21-01-2011,27-01-2011,Standard Class,Hunter Lopez,Consumer,Arkansas,United States,US,South,OFF-EN-10001539,Office Supplies,Envelopes,Staples,23,3,0,10.9698,2.6,Medium,2011</t>
  </si>
  <si>
    <t>US-2011-147627,21-01-2011,27-01-2011,Standard Class,Hunter Lopez,Consumer,Arkansas,United States,US,South,FUR-FU-10003194,Furniture,Furnishings,"Eldon Expressions Desk Accessory, Wood Pencil Holder, Oak",39,4,0,11.58,2.57,Medium,2011</t>
  </si>
  <si>
    <t>ID-2011-63017,21-01-2011,25-01-2011,Standard Class,Pauline Webber,Corporate,Bangkok,Thailand,APAC,Southeast Asia,OFF-AR-10003110,Office Supplies,Art,"Sanford Sketch Pad, Water Color",52,2,0.47,-24.3804,2.02,Medium,2011</t>
  </si>
  <si>
    <t>CA-2011-167927,21-01-2011,27-01-2011,Standard Class,Xylona Preis,Consumer,Michigan,United States,US,Central,OFF-BI-10004364,Office Supplies,Binders,Storex Dura Pro Binders,30,5,0,13.365,1.98,Medium,2011</t>
  </si>
  <si>
    <t>MG-2011-9660,21-01-2011,27-01-2011,Standard Class,Sally Hughsby,Corporate,Ulaanbaatar,Mongolia,EMEA,EMEA,OFF-CAM-10000497,Office Supplies,Envelopes,"Cameo Manila Envelope, Set of 50",27,1,0,2.43,1.58,Medium,2011</t>
  </si>
  <si>
    <t>MX-2011-146584,21-01-2011,27-01-2011,Standard Class,Hunter Lopez,Consumer,Managua,Nicaragua,LATAM,Central,OFF-BI-10002296,Office Supplies,Binders,"Acco Binder Covers, Economy",18,2,0,1.56,1.29,Low,2011</t>
  </si>
  <si>
    <t>US-2011-147627,21-01-2011,27-01-2011,Standard Class,Hunter Lopez,Consumer,Arkansas,United States,US,South,OFF-AR-10002375,Office Supplies,Art,Newell 351,23,7,0,6.6584,1.22,Medium,2011</t>
  </si>
  <si>
    <t>CA-2011-167927,21-01-2011,27-01-2011,Standard Class,Xylona Preis,Consumer,Michigan,United States,US,Central,OFF-BI-10000605,Office Supplies,Binders,"Acco Pressboard Covers with Storage Hooks, 9 1/2"" x 11"", Executive Red",19,5,0,8.9535,1.21,Medium,2011</t>
  </si>
  <si>
    <t>CA-2011-167927,21-01-2011,27-01-2011,Standard Class,Xylona Preis,Consumer,Michigan,United States,US,Central,OFF-ST-10000760,Office Supplies,Storage,Eldon Fold 'N Roll Cart System,14,1,0,4.0542,1.14,Medium,2011</t>
  </si>
  <si>
    <t>CA-2011-148614,21-01-2011,26-01-2011,Standard Class,Mark Van Huff,Consumer,California,United States,US,West,OFF-PA-10002893,Office Supplies,Paper,"Wirebound Service Call Books, 5 1/2"" x 4""",19,2,0,9.2928,0.94,Medium,2011</t>
  </si>
  <si>
    <t>CA-2011-167927,21-01-2011,27-01-2011,Standard Class,Xylona Preis,Consumer,Michigan,United States,US,Central,FUR-FU-10002268,Furniture,Furnishings,Ultra Door Push Plate,15,3,0,4.8609,0.71,Medium,2011</t>
  </si>
  <si>
    <t>CA-2011-148614,21-01-2011,26-01-2011,Standard Class,Mark Van Huff,Consumer,California,United States,US,West,FUR-FU-10003194,Furniture,Furnishings,"Eldon Expressions Desk Accessory, Wood Pencil Holder, Oak",19,2,0,5.79,0.64,Medium,2011</t>
  </si>
  <si>
    <t>US-2011-147627,21-01-2011,27-01-2011,Standard Class,Hunter Lopez,Consumer,Arkansas,United States,US,South,OFF-AR-10003811,Office Supplies,Art,Newell 327,7,3,0,1.7901,0.47,Medium,2011</t>
  </si>
  <si>
    <t>ES-2011-5497239,22-01-2011,26-01-2011,Standard Class,Paul Stevenson,Home Office,Tuscany,Italy,EU,South,OFF-ST-10003102,Office Supplies,Storage,"Rogers Lockers, Single Width",889,7,0.4,59.22,96.45,High,2011</t>
  </si>
  <si>
    <t>ES-2011-5497239,22-01-2011,26-01-2011,Standard Class,Paul Stevenson,Home Office,Tuscany,Italy,EU,South,FUR-BO-10003991,Furniture,Bookcases,"Bush Classic Bookcase, Traditional",825,2,0,338.34,77.08,High,2011</t>
  </si>
  <si>
    <t>ES-2011-3906248,22-01-2011,26-01-2011,Standard Class,Marc Harrigan,Home Office,Flemish Brabant,Belgium,EU,Central,OFF-ST-10000430,Office Supplies,Storage,"Tenex File Cart, Blue",666,5,0,119.85,73.27,Medium,2011</t>
  </si>
  <si>
    <t>ID-2011-86950,22-01-2011,23-01-2011,First Class,Sung Shariari,Consumer,Queensland,Australia,APAC,Oceania,OFF-AR-10000751,Office Supplies,Art,"Binney &amp; Smith Highlighters, Blue",60,6,0.4,-33.876,27.43,Critical,2011</t>
  </si>
  <si>
    <t>KE-2011-7940,22-01-2011,24-01-2011,First Class,Jason Klamczynski,Corporate,Coast,Kenya,Africa,Africa,OFF-SME-10001652,Office Supplies,Storage,"Smead Trays, Wire Frame",95,2,0,12.36,21.6,High,2011</t>
  </si>
  <si>
    <t>ES-2011-1550182,22-01-2011,26-01-2011,Standard Class,Claudia Bergmann,Corporate,Champagne-Ardenne,France,EU,Central,OFF-BI-10000538,Office Supplies,Binders,"Acco Binding Machine, Clear",202,4,0,22.2,18.96,Medium,2011</t>
  </si>
  <si>
    <t>MX-2011-143238,22-01-2011,27-01-2011,Standard Class,Carl Ludwig,Consumer,Santa Ana,El Salvador,LATAM,Central,FUR-BO-10003112,Furniture,Bookcases,"Sauder Floating Shelf Set, Traditional",259,2,0,101.16,11.91,Medium,2011</t>
  </si>
  <si>
    <t>MX-2011-165526,22-01-2011,26-01-2011,Standard Class,Michael Paige,Corporate,Atlántico,Colombia,LATAM,South,FUR-CH-10003392,Furniture,Chairs,"Novimex Steel Folding Chair, Red",219,4,0,0,10.23,Medium,2011</t>
  </si>
  <si>
    <t>MX-2011-165526,22-01-2011,26-01-2011,Standard Class,Michael Paige,Corporate,Atlántico,Colombia,LATAM,South,TEC-AC-10003047,Technology,Accessories,"SanDisk Keyboard, USB",109,2,0,27.2,9,Medium,2011</t>
  </si>
  <si>
    <t>ES-2011-5497239,22-01-2011,26-01-2011,Standard Class,Paul Stevenson,Home Office,Tuscany,Italy,EU,South,OFF-AR-10001190,Office Supplies,Art,"Boston Canvas, Easy-Erase",54,1,0,12.39,5.13,High,2011</t>
  </si>
  <si>
    <t>ES-2011-1550182,22-01-2011,26-01-2011,Standard Class,Claudia Bergmann,Corporate,Champagne-Ardenne,France,EU,Central,TEC-PH-10004827,Technology,Phones,"Samsung Headset, Cordless",65,1,0.15,24.3225,4.38,Medium,2011</t>
  </si>
  <si>
    <t>CA-2011-110422,22-01-2011,24-01-2011,Second Class,Tom Boeckenhauer,Consumer,Florida,United States,US,South,FUR-FU-10001889,Furniture,Furnishings,Ultra Door Pull Handle,25,3,0.2,4.1028,3.64,Critical,2011</t>
  </si>
  <si>
    <t>TU-2011-9560,22-01-2011,27-01-2011,Standard Class,Brendan Murry,Corporate,Bursa,Turkey,EMEA,EMEA,FUR-ADV-10002889,Furniture,Furnishings,"Advantus Clock, Durable",77,4,0.6,-104.688,2.36,Medium,2011</t>
  </si>
  <si>
    <t>ID-2011-86950,22-01-2011,23-01-2011,First Class,Sung Shariari,Consumer,Queensland,Australia,APAC,Oceania,OFF-FA-10003816,Office Supplies,Fasteners,"Stockwell Staples, Metal",6,1,0.4,-3.912,1.77,Critical,2011</t>
  </si>
  <si>
    <t>ES-2011-3906248,22-01-2011,26-01-2011,Standard Class,Marc Harrigan,Home Office,Flemish Brabant,Belgium,EU,Central,OFF-BI-10004722,Office Supplies,Binders,"Avery Index Tab, Clear",12,2,0,3.12,0.27,Medium,2011</t>
  </si>
  <si>
    <t>MX-2011-116393,23-01-2011,23-01-2011,Same Day,Larry Tron,Consumer,Managua,Nicaragua,LATAM,Central,FUR-BO-10001739,Furniture,Bookcases,"Dania Classic Bookcase, Mobile","1,102",4,0,198.32,146.12,Medium,2011</t>
  </si>
  <si>
    <t>MX-2011-116393,23-01-2011,23-01-2011,Same Day,Larry Tron,Consumer,Managua,Nicaragua,LATAM,Central,FUR-CH-10001490,Furniture,Chairs,"Novimex Executive Leather Armchair, Red",920,3,0,395.76,45.77,Medium,2011</t>
  </si>
  <si>
    <t>MX-2011-116393,23-01-2011,23-01-2011,Same Day,Larry Tron,Consumer,Managua,Nicaragua,LATAM,Central,OFF-SU-10002670,Office Supplies,Supplies,"Stiletto Box Cutter, High Speed",48,2,0,15.8,5.55,Medium,2011</t>
  </si>
  <si>
    <t>MX-2011-116393,23-01-2011,23-01-2011,Same Day,Larry Tron,Consumer,Managua,Nicaragua,LATAM,Central,OFF-LA-10001634,Office Supplies,Labels,"Harbour Creations Color Coded Labels, Laser Printer Compatible",26,3,0,9.78,3.61,Medium,2011</t>
  </si>
  <si>
    <t>MX-2011-116393,23-01-2011,23-01-2011,Same Day,Larry Tron,Consumer,Managua,Nicaragua,LATAM,Central,OFF-PA-10001456,Office Supplies,Paper,"Eaton Memo Slips, 8.5 x 11",24,2,0,1.64,3.27,Medium,2011</t>
  </si>
  <si>
    <t>SA-2011-7370,23-01-2011,27-01-2011,Standard Class,Corey Roper,Home Office,Al Madinah,Saudi Arabia,EMEA,EMEA,OFF-OIC-10001921,Office Supplies,Fasteners,"OIC Clamps, Assorted Sizes",34,2,0,12.36,1.91,Medium,2011</t>
  </si>
  <si>
    <t>SA-2011-7370,23-01-2011,27-01-2011,Standard Class,Corey Roper,Home Office,Al Madinah,Saudi Arabia,EMEA,EMEA,OFF-IBI-10002486,Office Supplies,Binders,"Ibico Index Tab, Clear",9,1,0,1.59,0.58,Medium,2011</t>
  </si>
  <si>
    <t>EN-2011-70,24-01-2011,24-01-2011,Same Day,Ann Blume,Corporate,Harjumaa,Estonia,EMEA,EMEA,TEC-CIS-10002344,Technology,Phones,"Cisco Smart Phone, Full Size","1,303",2,0,286.56,234.73,Medium,2011</t>
  </si>
  <si>
    <t>EN-2011-70,24-01-2011,24-01-2011,Same Day,Ann Blume,Corporate,Harjumaa,Estonia,EMEA,EMEA,OFF-BRE-10004436,Office Supplies,Appliances,"Breville Stove, Black",561,1,0,61.68,133.57,Medium,2011</t>
  </si>
  <si>
    <t>ES-2011-3060159,24-01-2011,29-01-2011,Standard Class,Christine Phan,Corporate,North Rhine-Westphalia,Germany,EU,Central,TEC-CO-10004078,Technology,Copiers,"Sharp Fax Machine, Laser",591,2,0,53.16,66.1,Medium,2011</t>
  </si>
  <si>
    <t>IT-2011-2413417,24-01-2011,26-01-2011,First Class,Shirley Jackson,Consumer,Emilia-Romagna,Italy,EU,South,FUR-CH-10004685,Furniture,Chairs,"Harbour Creations Swivel Stool, Set of Two",73,1,0.6,-56.562,29.86,Critical,2011</t>
  </si>
  <si>
    <t>IN-2011-85459,24-01-2011,30-01-2011,Standard Class,Jill Matthias,Consumer,Wellington,New Zealand,APAC,Oceania,OFF-EN-10003770,Office Supplies,Envelopes,"Kraft Manila Envelope, with clear poly window",420,14,0,147,20.03,Medium,2011</t>
  </si>
  <si>
    <t>IN-2011-85459,24-01-2011,30-01-2011,Standard Class,Jill Matthias,Consumer,Wellington,New Zealand,APAC,Oceania,FUR-FU-10000702,Furniture,Furnishings,"Tenex Frame, Black",220,2,0,8.76,16.92,Medium,2011</t>
  </si>
  <si>
    <t>EN-2011-70,24-01-2011,24-01-2011,Same Day,Ann Blume,Corporate,Harjumaa,Estonia,EMEA,EMEA,FUR-HON-10000722,Furniture,Chairs,"Hon Rocking Chair, Adjustable",133,1,0,63.87,15.16,Medium,2011</t>
  </si>
  <si>
    <t>IT-2011-2413417,24-01-2011,26-01-2011,First Class,Shirley Jackson,Consumer,Emilia-Romagna,Italy,EU,South,FUR-CH-10003540,Furniture,Chairs,"Office Star Bag Chairs, Set of Two",69,3,0.6,-95.202,12.7,Critical,2011</t>
  </si>
  <si>
    <t>IN-2011-85459,24-01-2011,30-01-2011,Standard Class,Jill Matthias,Consumer,Wellington,New Zealand,APAC,Oceania,OFF-AR-10000340,Office Supplies,Art,"Boston Pens, Water Color",139,8,0,65.28,11.94,Medium,2011</t>
  </si>
  <si>
    <t>IT-2011-2413417,24-01-2011,26-01-2011,First Class,Shirley Jackson,Consumer,Emilia-Romagna,Italy,EU,South,OFF-PA-10003899,Office Supplies,Paper,"SanDisk Memo Slips, Multicolor",55,3,0,2.7,11.16,Critical,2011</t>
  </si>
  <si>
    <t>IN-2011-20737,24-01-2011,29-01-2011,Standard Class,Lena Creighton,Consumer,Northern Territory,Australia,APAC,Oceania,TEC-AC-10001438,Technology,Accessories,"SanDisk Flash Drive, Programmable",111,3,0.1,8.568,9.92,Medium,2011</t>
  </si>
  <si>
    <t>IT-2011-2413417,24-01-2011,26-01-2011,First Class,Shirley Jackson,Consumer,Emilia-Romagna,Italy,EU,South,OFF-FA-10004310,Office Supplies,Fasteners,"Advantus Staples, 12 Pack",41,4,0,2.88,5.24,Critical,2011</t>
  </si>
  <si>
    <t>IT-2011-2413417,24-01-2011,26-01-2011,First Class,Shirley Jackson,Consumer,Emilia-Romagna,Italy,EU,South,OFF-LA-10004007,Office Supplies,Labels,"Harbour Creations Color Coded Labels, Adjustable",54,5,0,7.5,4.72,Critical,2011</t>
  </si>
  <si>
    <t>CA-2011-102645,24-01-2011,29-01-2011,Standard Class,Ionia McGrath,Consumer,Nevada,United States,US,West,OFF-PA-10001804,Office Supplies,Paper,Xerox 195,40,6,0,19.2384,4.31,Medium,2011</t>
  </si>
  <si>
    <t>IN-2011-10552,24-01-2011,30-01-2011,Standard Class,Chuck Clark,Home Office,Madhya Pradesh,India,APAC,Central Asia,OFF-LA-10004430,Office Supplies,Labels,"Avery Shipping Labels, Laser Printer Compatible",59,5,0,27.75,4.27,Medium,2011</t>
  </si>
  <si>
    <t>MA-2011-3960,24-01-2011,30-01-2011,Standard Class,Greg Hansen,Consumer,Atsinanana,Madagascar,Africa,Africa,OFF-AVE-10003558,Office Supplies,Labels,"Avery Round Labels, Alphabetical",42,6,0,9.18,3.57,Medium,2011</t>
  </si>
  <si>
    <t>ES-2011-5158376,24-01-2011,26-01-2011,Second Class,Joni Sundaresam,Home Office,Sicily,Italy,EU,South,OFF-AR-10003005,Office Supplies,Art,"Boston Markers, Fluorescent",28,1,0,4.14,3.33,High,2011</t>
  </si>
  <si>
    <t>IN-2011-64557,24-01-2011,29-01-2011,Standard Class,Mitch Webber,Consumer,Sumatera Utara,Indonesia,APAC,Southeast Asia,OFF-BI-10002885,Office Supplies,Binders,"Avery Hole Reinforcements, Recycled",12,3,0.17,4.2273,1.2,Medium,2011</t>
  </si>
  <si>
    <t>CA-2011-146997,24-01-2011,28-01-2011,Standard Class,Speros Goranitis,Consumer,Indiana,United States,US,Central,OFF-FA-10003467,Office Supplies,Fasteners,"Alliance Big Bands Rubber Bands, 12/Pack",6,3,0,0,0.95,High,2011</t>
  </si>
  <si>
    <t>TU-2011-8930,24-01-2011,28-01-2011,Standard Class,Janet Martin,Consumer,Afyonkarahisar,Turkey,EMEA,EMEA,OFF-OIC-10001056,Office Supplies,Fasteners,"OIC Clamps, 12 Pack",15,2,0.6,-3.84,0.94,Medium,2011</t>
  </si>
  <si>
    <t>ES-2011-3060159,24-01-2011,29-01-2011,Standard Class,Christine Phan,Corporate,North Rhine-Westphalia,Germany,EU,Central,OFF-BI-10002986,Office Supplies,Binders,"Avery Binder Covers, Recycled",11,1,0,4.11,0.62,Medium,2011</t>
  </si>
  <si>
    <t>ES-2011-3104322,25-01-2011,29-01-2011,Standard Class,Frank Olsen,Consumer,Poitou-Charentes,France,EU,Central,OFF-AR-10001720,Office Supplies,Art,"Stanley Canvas, Blue",445,9,0,71.01,33.54,Medium,2011</t>
  </si>
  <si>
    <t>NI-2011-7750,25-01-2011,28-01-2011,Second Class,Gary Hwang,Consumer,Kwara,Nigeria,Africa,Africa,TEC-PAN-10002454,Technology,Machines,"Panasonic Phone, Red",148,6,0.7,-182.178,18.61,Medium,2011</t>
  </si>
  <si>
    <t>ES-2011-4880899,25-01-2011,30-01-2011,Standard Class,Aimee Bixby,Consumer,Ile-de-France,France,EU,Central,OFF-AR-10001228,Office Supplies,Art,"Stanley Markers, Water Color",178,7,0,58.59,16.94,Medium,2011</t>
  </si>
  <si>
    <t>ES-2011-3746760,25-01-2011,1/2/2011,Standard Class,Filia McAdams,Corporate,North Rhine-Westphalia,Germany,EU,Central,OFF-BI-10001192,Office Supplies,Binders,"Cardinal Binder, Clear",133,10,0,3.9,8.94,Medium,2011</t>
  </si>
  <si>
    <t>ES-2011-3104322,25-01-2011,29-01-2011,Standard Class,Frank Olsen,Consumer,Poitou-Charentes,France,EU,Central,OFF-AR-10002640,Office Supplies,Art,"Boston Pens, Blue",71,5,0,1.35,6.64,Medium,2011</t>
  </si>
  <si>
    <t>SF-2011-2290,25-01-2011,26-01-2011,First Class,Brad Thomas,Home Office,Free State,South Africa,Africa,Africa,OFF-SAN-10001128,Office Supplies,Art,"Sanford Pens, Easy-Erase",45,4,0,10.44,6.53,High,2011</t>
  </si>
  <si>
    <t>MX-2011-161508,25-01-2011,29-01-2011,Standard Class,Bart Pistole,Corporate,Veracruz,Mexico,LATAM,North,OFF-EN-10004525,Office Supplies,Envelopes,"GlobeWeis Peel and Seal, Security-Tint",32,2,0,10.12,4.45,High,2011</t>
  </si>
  <si>
    <t>IN-2011-53658,25-01-2011,27-01-2011,First Class,Luke Weiss,Consumer,Hunan,China,APAC,North Asia,OFF-PA-10000453,Office Supplies,Paper,"Xerox Cards &amp; Envelopes, 8.5 x 11",98,2,0,34.32,3.17,High,2011</t>
  </si>
  <si>
    <t>MX-2011-162936,25-01-2011,29-01-2011,Second Class,Sue Ann Reed,Consumer,Guantánamo,Cuba,LATAM,Caribbean,OFF-PA-10001091,Office Supplies,Paper,"Eaton Computer Printout Paper, Recycled",18,1,0,5.98,1.76,Medium,2011</t>
  </si>
  <si>
    <t>ES-2011-3746760,25-01-2011,1/2/2011,Standard Class,Filia McAdams,Corporate,North Rhine-Westphalia,Germany,EU,Central,FUR-FU-10004689,Furniture,Furnishings,"Advantus Light Bulb, Duo Pack",20,1,0,4.02,1.15,Medium,2011</t>
  </si>
  <si>
    <t>NI-2011-7750,25-01-2011,28-01-2011,Second Class,Gary Hwang,Consumer,Kwara,Nigeria,Africa,Africa,OFF-BIN-10001385,Office Supplies,Art,"Binney &amp; Smith Pens, Fluorescent",4,1,0.7,-9,0.28,Medium,2011</t>
  </si>
  <si>
    <t>ID-2011-36011,26-01-2011,27-01-2011,First Class,Heather Kirkland,Corporate,Jawa Barat,Indonesia,APAC,Southeast Asia,FUR-CH-10003950,Furniture,Chairs,"Novimex Executive Leather Armchair, Black",334,1,0.27,-109.9365,92.67,High,2011</t>
  </si>
  <si>
    <t>TU-2011-5460,26-01-2011,31-01-2011,Standard Class,Jay Fein,Consumer,Izmir,Turkey,EMEA,EMEA,FUR-SAF-10004252,Furniture,Chairs,"SAFCO Executive Leather Armchair, Adjustable","1,113",6,0.6,-1475.352,47.35,Medium,2011</t>
  </si>
  <si>
    <t>IT-2011-4233239,26-01-2011,30-01-2011,Standard Class,Allen Rosenblatt,Corporate,Lisboa,Portugal,EU,South,TEC-CO-10001926,Technology,Copiers,"Hewlett Wireless Fax, Laser",570,3,0.5,-216.765,33.99,Medium,2011</t>
  </si>
  <si>
    <t>MO-2011-3300,26-01-2011,31-01-2011,Standard Class,Nat Carroll,Consumer,Fès-Boulemane,Morocco,Africa,Africa,TEC-KON-10003211,Technology,Machines,"Konica Inkjet, White",311,1,0,118.02,27.7,High,2011</t>
  </si>
  <si>
    <t>SL-2011-6640,26-01-2011,30-01-2011,Standard Class,Sally Hughsby,Corporate,Southern,Sierra Leone,Africa,Africa,OFF-KIT-10002678,Office Supplies,Appliances,"KitchenAid Coffee Grinder, Silver",285,4,0,59.76,25.63,Medium,2011</t>
  </si>
  <si>
    <t>ES-2011-4436456,26-01-2011,26-01-2011,Same Day,Hunter Glantz,Consumer,Champagne-Ardenne,France,EU,Central,FUR-BO-10004620,Furniture,Bookcases,"Safco Stackable Bookrack, Mobile",119,2,0.6,-143.076,24.75,Medium,2011</t>
  </si>
  <si>
    <t>TU-2011-5460,26-01-2011,31-01-2011,Standard Class,Jay Fein,Consumer,Izmir,Turkey,EMEA,EMEA,OFF-SME-10000746,Office Supplies,Storage,"Smead Lockers, Industrial",318,4,0.6,-254.64,19.93,Medium,2011</t>
  </si>
  <si>
    <t>IR-2011-3890,26-01-2011,28-01-2011,First Class,Bradley Talbott,Home Office,Markazi,Iran,EMEA,EMEA,TEC-ENE-10004627,Technology,Accessories,"Enermax Router, Erganomic",256,1,0,102.45,19.7,High,2011</t>
  </si>
  <si>
    <t>MO-2011-3300,26-01-2011,31-01-2011,Standard Class,Nat Carroll,Consumer,Fès-Boulemane,Morocco,Africa,Africa,TEC-HP -10001905,Technology,Copiers,"HP Personal Copier, Laser",124,1,0,42.24,17.14,High,2011</t>
  </si>
  <si>
    <t>IN-2011-31496,26-01-2011,28-01-2011,Second Class,Nathan Mautz,Home Office,Telangana,India,APAC,Central Asia,OFF-PA-10000070,Office Supplies,Paper,"Eaton Computer Printout Paper, Recycled",79,3,0,25.38,13.82,High,2011</t>
  </si>
  <si>
    <t>IN-2011-76198,26-01-2011,1/2/2011,Standard Class,Anna Andreadi,Consumer,Telangana,India,APAC,Central Asia,OFF-AR-10002256,Office Supplies,Art,"BIC Sketch Pad, Easy-Erase",343,7,0,54.6,13.22,Low,2011</t>
  </si>
  <si>
    <t>IT-2011-2536577,26-01-2011,29-01-2011,Second Class,Alan Shonely,Consumer,Languedoc-Roussillon,France,EU,Central,OFF-SU-10003072,Office Supplies,Supplies,"Elite Trimmer, Serrated",345,9,0,162.27,12.46,Medium,2011</t>
  </si>
  <si>
    <t>IN-2011-15270,26-01-2011,31-01-2011,Standard Class,Christina Anderson,Consumer,Jawa Tengah,Indonesia,APAC,Southeast Asia,OFF-ST-10004365,Office Supplies,Storage,"Fellowes Shelving, Wire Frame",142,3,0.17,51.1659,12.24,Medium,2011</t>
  </si>
  <si>
    <t>TU-2011-5460,26-01-2011,31-01-2011,Standard Class,Jay Fein,Consumer,Izmir,Turkey,EMEA,EMEA,OFF-HAM-10003872,Office Supplies,Appliances,"Hamilton Beach Blender, White",115,4,0.6,-68.976,11.17,Medium,2011</t>
  </si>
  <si>
    <t>IT-2011-2536577,26-01-2011,29-01-2011,Second Class,Alan Shonely,Consumer,Languedoc-Roussillon,France,EU,Central,OFF-ST-10002905,Office Supplies,Storage,"Rogers Box, Single Width",108,5,0.1,2.4,11.06,Medium,2011</t>
  </si>
  <si>
    <t>IT-2011-2536577,26-01-2011,29-01-2011,Second Class,Alan Shonely,Consumer,Languedoc-Roussillon,France,EU,Central,OFF-BI-10003277,Office Supplies,Binders,"Ibico Binder Covers, Durable",136,9,0,16.2,9.44,Medium,2011</t>
  </si>
  <si>
    <t>IT-2011-2536577,26-01-2011,29-01-2011,Second Class,Alan Shonely,Consumer,Languedoc-Roussillon,France,EU,Central,OFF-AR-10000091,Office Supplies,Art,"BIC Highlighters, Water Color",88,4,0,15.84,7.14,Medium,2011</t>
  </si>
  <si>
    <t>ES-2011-3940520,26-01-2011,30-01-2011,Standard Class,Michael Moore,Consumer,Oslo,Norway,EU,North,TEC-AC-10004520,Technology,Accessories,"Memorex Flash Drive, Bluetooth",88,3,0,18.45,5.54,Medium,2011</t>
  </si>
  <si>
    <t>ES-2011-3940520,26-01-2011,30-01-2011,Standard Class,Michael Moore,Consumer,Oslo,Norway,EU,North,OFF-BI-10003708,Office Supplies,Binders,"Avery Binder, Economy",52,4,0,20.04,4.88,Medium,2011</t>
  </si>
  <si>
    <t>ES-2011-3429709,26-01-2011,30-01-2011,Standard Class,Patrick O'Brill,Consumer,Madrid,Spain,EU,South,OFF-LA-10001375,Office Supplies,Labels,"Smead Removable Labels, 5000 Label Set",32,3,0,10.08,4.82,High,2011</t>
  </si>
  <si>
    <t>ES-2011-4436456,26-01-2011,26-01-2011,Same Day,Hunter Glantz,Consumer,Champagne-Ardenne,France,EU,Central,OFF-BI-10001384,Office Supplies,Binders,"Cardinal Binder, Economy",41,6,0.5,-10.89,3.98,Medium,2011</t>
  </si>
  <si>
    <t>TU-2011-5460,26-01-2011,31-01-2011,Standard Class,Jay Fein,Consumer,Izmir,Turkey,EMEA,EMEA,FUR-NOV-10000222,Furniture,Chairs,"Novimex Steel Folding Chair, Adjustable",34,1,0.6,-38.982,3.08,Medium,2011</t>
  </si>
  <si>
    <t>IT-2011-2536577,26-01-2011,29-01-2011,Second Class,Alan Shonely,Consumer,Languedoc-Roussillon,France,EU,Central,OFF-ST-10003931,Office Supplies,Storage,"Smead Trays, Wire Frame",86,2,0.1,2.85,2.65,Medium,2011</t>
  </si>
  <si>
    <t>ES-2011-4436456,26-01-2011,26-01-2011,Same Day,Hunter Glantz,Consumer,Champagne-Ardenne,France,EU,Central,OFF-EN-10000476,Office Supplies,Envelopes,"Kraft Clasp Envelope, Recycled",12,3,0.5,-8.01,1.75,Medium,2011</t>
  </si>
  <si>
    <t>IT-2011-2536577,26-01-2011,29-01-2011,Second Class,Alan Shonely,Consumer,Languedoc-Roussillon,France,EU,Central,OFF-PA-10001662,Office Supplies,Paper,"Green Bar Note Cards, Premium",60,2,0,21.42,1.74,Medium,2011</t>
  </si>
  <si>
    <t>MO-2011-3300,26-01-2011,31-01-2011,Standard Class,Nat Carroll,Consumer,Fès-Boulemane,Morocco,Africa,Africa,OFF-CAR-10003030,Office Supplies,Binders,"Cardinal Index Tab, Economy",9,1,0,4.02,1.43,High,2011</t>
  </si>
  <si>
    <t>TU-2011-5460,26-01-2011,31-01-2011,Standard Class,Jay Fein,Consumer,Izmir,Turkey,EMEA,EMEA,OFF-XER-10001746,Office Supplies,Paper,"Xerox Message Books, Premium",16,2,0.6,-5.724,1.28,Medium,2011</t>
  </si>
  <si>
    <t>ES-2011-3940520,26-01-2011,30-01-2011,Standard Class,Michael Moore,Consumer,Oslo,Norway,EU,North,OFF-BI-10002570,Office Supplies,Binders,"Acco Binder Covers, Clear",13,1,0,5.49,1.2,Medium,2011</t>
  </si>
  <si>
    <t>MO-2011-3300,26-01-2011,31-01-2011,Standard Class,Nat Carroll,Consumer,Fès-Boulemane,Morocco,Africa,Africa,OFF-NOV-10004680,Office Supplies,Labels,"Novimex Shipping Labels, Laser Printer Compatible",11,1,0,4.83,0.88,High,2011</t>
  </si>
  <si>
    <t>IT-2011-2536577,26-01-2011,29-01-2011,Second Class,Alan Shonely,Consumer,Languedoc-Roussillon,France,EU,Central,FUR-FU-10002557,Furniture,Furnishings,"Rubbermaid Stacking Tray, Erganomic",177,8,0,0,0.61,Medium,2011</t>
  </si>
  <si>
    <t>TU-2011-5460,26-01-2011,31-01-2011,Standard Class,Jay Fein,Consumer,Izmir,Turkey,EMEA,EMEA,OFF-HON-10001204,Office Supplies,Labels,"Hon Color Coded Labels, Alphabetical",5,1,0.6,-7.338,0.34,Medium,2011</t>
  </si>
  <si>
    <t>CA-2011-167997,27-01-2011,30-01-2011,First Class,Carol Adams,Corporate,South Dakota,United States,US,Central,FUR-BO-10004409,Furniture,Bookcases,"Safco Value Mate Series Steel Bookcases, Baked Enamel Finish on Steel, Gray",142,2,0,39.7488,24.59,High,2011</t>
  </si>
  <si>
    <t>MX-2011-160150,27-01-2011,29-01-2011,Second Class,Neola Schneider,Consumer,Tamaulipas,Mexico,LATAM,North,OFF-BI-10002296,Office Supplies,Binders,"Acco Binder Covers, Economy",115,13,0,10.14,24.52,Critical,2011</t>
  </si>
  <si>
    <t>US-2011-155502,27-01-2011,1/2/2011,Standard Class,Shirley Daniels,Home Office,Virginia,United States,US,South,OFF-ST-10004337,Office Supplies,Storage,"SAFCO Commercial Wire Shelving, 72h",490,8,0,0,21.48,Medium,2011</t>
  </si>
  <si>
    <t>US-2011-155502,27-01-2011,1/2/2011,Standard Class,Shirley Daniels,Home Office,Virginia,United States,US,South,TEC-PH-10002103,Technology,Phones,Jabra SPEAK 410,188,2,0,52.6344,17.66,Medium,2011</t>
  </si>
  <si>
    <t>IN-2011-33890,27-01-2011,1/2/2011,Standard Class,Kean Nguyen,Corporate,Shandong,China,APAC,North Asia,TEC-MA-10002931,Technology,Machines,"Okidata Calculator, Durable",367,7,0,106.26,17.61,Medium,2011</t>
  </si>
  <si>
    <t>CT-2011-6350,27-01-2011,29-01-2011,Second Class,Todd Sumrall,Corporate,Bangui,Central African Republic,Africa,Africa,OFF-KLE-10004112,Office Supplies,Supplies,"Kleencut Trimmer, Serrated",76,2,0,20.58,16.59,Critical,2011</t>
  </si>
  <si>
    <t>US-2011-155502,27-01-2011,1/2/2011,Standard Class,Shirley Daniels,Home Office,Virginia,United States,US,South,TEC-PH-10004833,Technology,Phones,Macally Suction Cup Mount,155,13,0,0,11.95,Medium,2011</t>
  </si>
  <si>
    <t>EZ-2011-4800,27-01-2011,1/2/2011,Standard Class,Ryan Akin,Consumer,Olomouc,Czech Republic,EMEA,EMEA,OFF-FEL-10004117,Office Supplies,Storage,"Fellowes Trays, Blue",230,4,0,15.96,10.73,Medium,2011</t>
  </si>
  <si>
    <t>MX-2011-160150,27-01-2011,29-01-2011,Second Class,Neola Schneider,Consumer,Tamaulipas,Mexico,LATAM,North,OFF-SU-10003719,Office Supplies,Supplies,"Stiletto Scissors, Steel",31,2,0,13.8,6.7,Critical,2011</t>
  </si>
  <si>
    <t>US-2011-155502,27-01-2011,1/2/2011,Standard Class,Shirley Daniels,Home Office,Virginia,United States,US,South,FUR-FU-10004587,Furniture,Furnishings,"GE General Use Halogen Bulbs, 100 Watts, 1 Bulb per Pack",63,3,0,30.7818,6.15,Medium,2011</t>
  </si>
  <si>
    <t>ID-2011-78102,27-01-2011,2/2/2011,Standard Class,Dennis Bolton,Home Office,Kalimantan Timur,Indonesia,APAC,Southeast Asia,OFF-EN-10004144,Office Supplies,Envelopes,"Cameo Clasp Envelope, Security-Tint",82,13,0.47,-17.3901,5.67,Medium,2011</t>
  </si>
  <si>
    <t>MO-2011-1670,27-01-2011,29-01-2011,First Class,Liz Pelletier,Consumer,Rabat-Salé-Zemmour-Zaer,Morocco,Africa,Africa,FUR-DEF-10000810,Furniture,Furnishings,"Deflect-O Stacking Tray, Black",51,2,0,22.8,4.24,High,2011</t>
  </si>
  <si>
    <t>MO-2011-1670,27-01-2011,29-01-2011,First Class,Liz Pelletier,Consumer,Rabat-Salé-Zemmour-Zaer,Morocco,Africa,Africa,OFF-BOS-10002705,Office Supplies,Art,"Boston Highlighters, Fluorescent",20,1,0,5.22,3.73,High,2011</t>
  </si>
  <si>
    <t>MO-2011-1670,27-01-2011,29-01-2011,First Class,Liz Pelletier,Consumer,Rabat-Salé-Zemmour-Zaer,Morocco,Africa,Africa,OFF-BIN-10004569,Office Supplies,Art,"Binney &amp; Smith Highlighters, Blue",17,1,0,2.46,3.44,High,2011</t>
  </si>
  <si>
    <t>IN-2011-50704,27-01-2011,1/2/2011,Standard Class,Patrick O'Donnell,Consumer,Guangdong,China,APAC,North Asia,OFF-EN-10000328,Office Supplies,Envelopes,"Kraft Business Envelopes, Set of 50",40,2,0,15.18,2.6,Medium,2011</t>
  </si>
  <si>
    <t>MX-2011-124555,27-01-2011,31-01-2011,Standard Class,Barry Weirich,Consumer,Duarte,Dominican Republic,LATAM,Caribbean,OFF-FA-10000455,Office Supplies,Fasteners,"Stockwell Thumb Tacks, 12 Pack",35,5,0.2,7.26,1.98,Medium,2011</t>
  </si>
  <si>
    <t>US-2011-155502,27-01-2011,1/2/2011,Standard Class,Shirley Daniels,Home Office,Virginia,United States,US,South,OFF-PA-10003072,Office Supplies,Paper,"Eureka Recycled Copy Paper 8 1/2"" x 11"", Ream",19,3,0,9.3312,1.53,Medium,2011</t>
  </si>
  <si>
    <t>CA-2011-167997,27-01-2011,30-01-2011,First Class,Carol Adams,Corporate,South Dakota,United States,US,Central,OFF-BI-10001758,Office Supplies,Binders,Wilson Jones 14 Line Acrylic Coated Pressboard Data Binders,11,2,0,5.0196,1.39,High,2011</t>
  </si>
  <si>
    <t>US-2011-155502,27-01-2011,1/2/2011,Standard Class,Shirley Daniels,Home Office,Virginia,United States,US,South,OFF-PA-10000380,Office Supplies,Paper,"REDIFORM Incoming/Outgoing Call Register, 11"" X 8 1/2"", 100 Messages",17,2,0,8.34,1.13,Medium,2011</t>
  </si>
  <si>
    <t>MO-2011-1670,27-01-2011,29-01-2011,First Class,Liz Pelletier,Consumer,Rabat-Salé-Zemmour-Zaer,Morocco,Africa,Africa,OFF-CAR-10002054,Office Supplies,Binders,"Cardinal Hole Reinforcements, Economy",5,1,0,2.16,0.54,High,2011</t>
  </si>
  <si>
    <t>US-2011-155502,27-01-2011,1/2/2011,Standard Class,Shirley Daniels,Home Office,Virginia,United States,US,South,FUR-FU-10001847,Furniture,Furnishings,Eldon Image Series Black Desk Accessories,12,3,0,4.4712,0.43,Medium,2011</t>
  </si>
  <si>
    <t>IN-2011-63990,28-01-2011,2/2/2011,Second Class,Jocasta Rupert,Consumer,Queensland,Australia,APAC,Oceania,TEC-CO-10002119,Technology,Copiers,"Sharp Fax Machine, Digital",532,2,0.1,47.202,51.51,Medium,2011</t>
  </si>
  <si>
    <t>US-2011-117163,28-01-2011,3/2/2011,Standard Class,Ed Jacobs,Consumer,California,United States,US,West,FUR-TA-10003469,Furniture,Tables,Balt Split Level Computer Training Table,333,3,0.2,-16.65,23.43,Medium,2011</t>
  </si>
  <si>
    <t>ID-2011-42164,28-01-2011,31-01-2011,First Class,Michael Paige,Corporate,Jawa Tengah,Indonesia,APAC,Southeast Asia,OFF-EN-10002472,Office Supplies,Envelopes,"Cameo Interoffice Envelope, Security-Tint",132,5,0.47,-5.0505,9.82,Medium,2011</t>
  </si>
  <si>
    <t>ID-2011-42164,28-01-2011,31-01-2011,First Class,Michael Paige,Corporate,Jawa Tengah,Indonesia,APAC,Southeast Asia,OFF-SU-10000375,Office Supplies,Supplies,"Kleencut Box Cutter, Steel",90,5,0.47,-51.2175,4.86,Medium,2011</t>
  </si>
  <si>
    <t>US-2011-117163,28-01-2011,3/2/2011,Standard Class,Ed Jacobs,Consumer,California,United States,US,West,OFF-ST-10003692,Office Supplies,Storage,Recycled Steel Personal File for Hanging File Folders,57,1,0,14.3075,4,Medium,2011</t>
  </si>
  <si>
    <t>US-2011-117163,28-01-2011,3/2/2011,Standard Class,Ed Jacobs,Consumer,California,United States,US,West,OFF-AR-10003179,Office Supplies,Art,Dixon Ticonderoga Core-Lock Colored Pencils,36,4,0,12.0252,3.25,Medium,2011</t>
  </si>
  <si>
    <t>IT-2011-4728742,28-01-2011,3/2/2011,Standard Class,Herbert Flentye,Consumer,Provence-Alpes-Côte d'Azur,France,EU,Central,OFF-ST-10003835,Office Supplies,Storage,"Rogers Folders, Single Width",28,1,0.1,-0.642,1.15,Medium,2011</t>
  </si>
  <si>
    <t>US-2011-119053,29-01-2011,3/2/2011,Standard Class,Resi Pölking,Consumer,São Paulo,Brazil,LATAM,South,FUR-TA-10003887,Furniture,Tables,"Hon Conference Table, Adjustable Height",493,2,0.6,-468.016,31.54,Medium,2011</t>
  </si>
  <si>
    <t>US-2011-156664,29-01-2011,3/2/2011,Standard Class,Resi Pölking,Consumer,Lara,Venezuela,LATAM,South,FUR-TA-10004840,Furniture,Tables,"Hon Conference Table, Adjustable Height",369,2,0.7,-591.172,18.73,Medium,2011</t>
  </si>
  <si>
    <t>BN-2011-1530,29-01-2011,4/2/2011,Standard Class,Nona Balk,Corporate,Littoral,Benin,Africa,Africa,OFF-FIS-10004915,Office Supplies,Supplies,"Fiskars Trimmer, Easy Grip",44,1,0,16.23,3.35,Medium,2011</t>
  </si>
  <si>
    <t>CA-2011-100328,29-01-2011,4/2/2011,Standard Class,Jasper Cacioppo,Consumer,New York,United States,US,East,OFF-BI-10000343,Office Supplies,Binders,"Pressboard Covers with Storage Hooks, 9 1/2"" x 11"", Light Blue",4,1,0.2,1.3257,0.36,Medium,2011</t>
  </si>
  <si>
    <t>ID-2011-80545,30-01-2011,30-01-2011,Same Day,Harold Engle,Corporate,Auckland,New Zealand,APAC,Oceania,FUR-CH-10003618,Furniture,Chairs,"SAFCO Rocking Chair, Red",162,2,0.4,-29.688,63.14,High,2011</t>
  </si>
  <si>
    <t>NI-2011-2370,30-01-2011,4/2/2011,Second Class,David Philippe,Consumer,Kano,Nigeria,Africa,Africa,TEC-CAN-10000030,Technology,Copiers,"Canon Fax Machine, Laser",191,2,0.7,-382.086,19.19,Medium,2011</t>
  </si>
  <si>
    <t>NI-2011-2370,30-01-2011,4/2/2011,Second Class,David Philippe,Consumer,Kano,Nigeria,Africa,Africa,OFF-EAT-10002674,Office Supplies,Paper,"Eaton Memo Slips, Multicolor",18,4,0.7,-32.22,2.36,Medium,2011</t>
  </si>
  <si>
    <t>NI-2011-2370,30-01-2011,4/2/2011,Second Class,David Philippe,Consumer,Kano,Nigeria,Africa,Africa,TEC-APP-10004469,Technology,Phones,"Apple Signal Booster, Cordless",42,1,0.7,-62.79,2.27,Medium,2011</t>
  </si>
  <si>
    <t>NI-2011-9200,30-01-2011,31-01-2011,First Class,Arthur Gainer,Consumer,Kano,Nigeria,Africa,Africa,OFF-IBI-10001772,Office Supplies,Binders,"Ibico Index Tab, Clear",5,2,0.7,-5.538,1.01,Critical,2011</t>
  </si>
  <si>
    <t>NI-2011-9200,30-01-2011,31-01-2011,First Class,Arthur Gainer,Consumer,Kano,Nigeria,Africa,Africa,OFF-HON-10001204,Office Supplies,Labels,"Hon Color Coded Labels, Alphabetical",4,1,0.7,-8.601,0.6,Critical,2011</t>
  </si>
  <si>
    <t>NI-2011-2370,30-01-2011,4/2/2011,Second Class,David Philippe,Consumer,Kano,Nigeria,Africa,Africa,OFF-WIL-10000986,Office Supplies,Binders,"Wilson Jones Binder Covers, Economy",20,6,0.7,-29.718,0.39,Medium,2011</t>
  </si>
  <si>
    <t>NI-2011-2370,30-01-2011,4/2/2011,Second Class,David Philippe,Consumer,Kano,Nigeria,Africa,Africa,OFF-AME-10000851,Office Supplies,Envelopes,"Ames Mailers, with clear poly window",12,1,0.7,-8.283,0.32,Medium,2011</t>
  </si>
  <si>
    <t>NI-2011-2370,30-01-2011,4/2/2011,Second Class,David Philippe,Consumer,Kano,Nigeria,Africa,Africa,OFF-AVE-10000543,Office Supplies,Binders,"Avery Hole Reinforcements, Clear",1,1,0.7,-2.349,0.12,Medium,2011</t>
  </si>
  <si>
    <t>IN-2011-81833,31-01-2011,6/2/2011,Standard Class,Troy Staebel,Consumer,Wellington,New Zealand,APAC,Oceania,TEC-PH-10004575,Technology,Phones,"Motorola Smart Phone, Cordless","2,571",4,0,102.84,129,Medium,2011</t>
  </si>
  <si>
    <t>IN-2011-81833,31-01-2011,6/2/2011,Standard Class,Troy Staebel,Consumer,Wellington,New Zealand,APAC,Oceania,FUR-TA-10002341,Furniture,Tables,"Barricks Computer Table, Fully Assembled","1,917",4,0,517.56,104.29,Medium,2011</t>
  </si>
  <si>
    <t>IN-2011-32196,31-01-2011,5/2/2011,Standard Class,Luke Schmidt,Corporate,Victoria,Australia,APAC,Oceania,TEC-MA-10002680,Technology,Machines,"Konica Inkjet, White",839,3,0.1,121.113,54.17,High,2011</t>
  </si>
  <si>
    <t>CA-2011-134103,31-01-2011,5/2/2011,Standard Class,Mike Vittorini,Consumer,Michigan,United States,US,Central,OFF-ST-10000991,Office Supplies,Storage,Space Solutions HD Industrial Steel Shelving.,230,2,0,6.8982,22.58,High,2011</t>
  </si>
  <si>
    <t>MO-2011-4320,31-01-2011,4/2/2011,Standard Class,Bryan Davis,Consumer,Marrakech-Tensift-El Haouz,Morocco,Africa,Africa,FUR-SAU-10004653,Furniture,Bookcases,"Sauder Classic Bookcase, Traditional",436,1,0,178.74,22.32,Medium,2011</t>
  </si>
  <si>
    <t>MO-2011-4320,31-01-2011,4/2/2011,Standard Class,Bryan Davis,Consumer,Marrakech-Tensift-El Haouz,Morocco,Africa,Africa,FUR-NOV-10002655,Furniture,Chairs,"Novimex Swivel Stool, Adjustable",334,2,0,26.7,19.34,Medium,2011</t>
  </si>
  <si>
    <t>IN-2011-32196,31-01-2011,5/2/2011,Standard Class,Luke Schmidt,Corporate,Victoria,Australia,APAC,Oceania,FUR-CH-10004065,Furniture,Chairs,"SAFCO Bag Chairs, Adjustable",374,8,0.1,24.696,15.85,High,2011</t>
  </si>
  <si>
    <t>MX-2011-100762,31-01-2011,3/2/2011,First Class,Charles McCrossin,Consumer,Estelí,Nicaragua,LATAM,Central,OFF-PA-10001004,Office Supplies,Paper,"Eaton Parchment Paper, 8.5 x 11",35,3,0,12.66,12.7,Critical,2011</t>
  </si>
  <si>
    <t>IN-2011-72334,31-01-2011,6/2/2011,Standard Class,Sarah Foster,Consumer,Chongqing,China,APAC,North Asia,OFF-BI-10004181,Office Supplies,Binders,"Avery 3-Hole Punch, Clear",164,6,0,18,10.65,Medium,2011</t>
  </si>
  <si>
    <t>US-2011-120957,31-01-2011,6/2/2011,Standard Class,Damala Kotsonis,Corporate,Santo Domingo,Dominican Republic,LATAM,Caribbean,OFF-BI-10003372,Office Supplies,Binders,"Ibico Binding Machine, Durable",85,3,0.2,-20.148,8.52,Medium,2011</t>
  </si>
  <si>
    <t>MO-2011-4320,31-01-2011,4/2/2011,Standard Class,Bryan Davis,Consumer,Marrakech-Tensift-El Haouz,Morocco,Africa,Africa,OFF-KLE-10000296,Office Supplies,Supplies,"Kleencut Letter Opener, Steel",95,4,0,23.76,6.18,Medium,2011</t>
  </si>
  <si>
    <t>IN-2011-81833,31-01-2011,6/2/2011,Standard Class,Troy Staebel,Consumer,Wellington,New Zealand,APAC,Oceania,OFF-PA-10002976,Office Supplies,Paper,"Xerox Computer Printout Paper, 8.5 x 11",122,4,0,32.88,5.85,Medium,2011</t>
  </si>
  <si>
    <t>IN-2011-81833,31-01-2011,6/2/2011,Standard Class,Troy Staebel,Consumer,Wellington,New Zealand,APAC,Oceania,OFF-LA-10000757,Office Supplies,Labels,"Harbour Creations Removable Labels, 5000 Label Set",62,6,0,18.54,5.18,Medium,2011</t>
  </si>
  <si>
    <t>IN-2011-81833,31-01-2011,6/2/2011,Standard Class,Troy Staebel,Consumer,Wellington,New Zealand,APAC,Oceania,OFF-PA-10003232,Office Supplies,Paper,"Eaton Parchment Paper, 8.5 x 11",106,6,0,48.6,5.01,Medium,2011</t>
  </si>
  <si>
    <t>IN-2011-18070,31-01-2011,5/2/2011,Standard Class,Brendan Dodson,Home Office,Singapore,Singapore,APAC,Southeast Asia,OFF-BI-10000089,Office Supplies,Binders,"Wilson Jones 3-Hole Punch, Recycled",113,4,0,55.56,4.51,Medium,2011</t>
  </si>
  <si>
    <t>MO-2011-4320,31-01-2011,4/2/2011,Standard Class,Bryan Davis,Consumer,Marrakech-Tensift-El Haouz,Morocco,Africa,Africa,OFF-ELI-10000044,Office Supplies,Supplies,"Elite Ruler, Serrated",63,6,0,11.34,3.6,Medium,2011</t>
  </si>
  <si>
    <t>MO-2011-4320,31-01-2011,4/2/2011,Standard Class,Bryan Davis,Consumer,Marrakech-Tensift-El Haouz,Morocco,Africa,Africa,OFF-GLO-10003463,Office Supplies,Envelopes,"GlobeWeis Peel and Seal, Security-Tint",24,1,0,2.85,2.12,Medium,2011</t>
  </si>
  <si>
    <t>US-2011-120957,31-01-2011,6/2/2011,Standard Class,Damala Kotsonis,Corporate,Santo Domingo,Dominican Republic,LATAM,Caribbean,OFF-AR-10000468,Office Supplies,Art,"BIC Pens, Blue",30,4,0.2,-7.296,1.99,Medium,2011</t>
  </si>
  <si>
    <t>IN-2011-81833,31-01-2011,6/2/2011,Standard Class,Troy Staebel,Consumer,Wellington,New Zealand,APAC,Oceania,OFF-ST-10001057,Office Supplies,Storage,"Eldon Folders, Wire Frame",32,2,0,9.3,1.9,Medium,2011</t>
  </si>
  <si>
    <t>CA-2011-134103,31-01-2011,5/2/2011,Standard Class,Mike Vittorini,Consumer,Michigan,United States,US,Central,OFF-PA-10001204,Office Supplies,Paper,Xerox 1972,11,2,0,4.752,1.2,High,2011</t>
  </si>
  <si>
    <t>IN-2011-30733,1/2/2011,3/2/2011,Second Class,Patrick O'Donnell,Consumer,Dhaka,Bangladesh,APAC,Central Asia,TEC-CO-10002316,Technology,Copiers,"Brother Personal Copier, Laser",286,2,0,71.4,57.3,Critical,2011</t>
  </si>
  <si>
    <t>CA-2011-115161,1/2/2011,3/2/2011,First Class,Liz Carlisle,Consumer,California,United States,US,West,FUR-BO-10003966,Furniture,Bookcases,"Sauder Facets Collection Library, Sky Alder Finish",291,2,0.15,3.4196,54.64,High,2011</t>
  </si>
  <si>
    <t>AO-2011-1390,1/2/2011,4/2/2011,Second Class,David Kendrick,Corporate,Luanda,Angola,Africa,Africa,OFF-FEL-10001541,Office Supplies,Storage,"Fellowes Lockers, Wire Frame",206,1,0,92.88,53.08,Critical,2011</t>
  </si>
  <si>
    <t>ID-2011-56493,1/2/2011,3/2/2011,Second Class,Stephanie Phelps,Corporate,Hubei,China,APAC,North Asia,OFF-ST-10002161,Office Supplies,Storage,"Tenex Trays, Single Width",163,3,0,68.31,44.36,Critical,2011</t>
  </si>
  <si>
    <t>IN-2011-36074,1/2/2011,5/2/2011,Second Class,David Kendrick,Corporate,Chongqing,China,APAC,North Asia,OFF-AP-10001254,Office Supplies,Appliances,"KitchenAid Coffee Grinder, Red",352,5,0,137.4,33.15,Medium,2011</t>
  </si>
  <si>
    <t>US-2011-118892,1/2/2011,6/2/2011,Standard Class,Dave Hallsten,Corporate,Panama,Panama,LATAM,Central,OFF-AP-10002317,Office Supplies,Appliances,"Hamilton Beach Refrigerator, Silver",401,2,0.4,20.024,21.38,Medium,2011</t>
  </si>
  <si>
    <t>IR-2011-6550,1/2/2011,6/2/2011,Standard Class,Patrick O'Brill,Consumer,Razavi Khorasan,Iran,EMEA,EMEA,FUR-ADV-10002601,Furniture,Furnishings,"Advantus Photo Frame, Erganomic",310,6,0,148.5,19.65,High,2011</t>
  </si>
  <si>
    <t>ES-2011-5268439,1/2/2011,3/2/2011,Second Class,Gene Hale,Corporate,Poitou-Charentes,France,EU,Central,OFF-AR-10001529,Office Supplies,Art,"Binney &amp; Smith Pencil Sharpener, Easy-Erase",140,5,0,15.3,19.23,High,2011</t>
  </si>
  <si>
    <t>IN-2011-30733,1/2/2011,3/2/2011,Second Class,Patrick O'Donnell,Consumer,Dhaka,Bangladesh,APAC,Central Asia,OFF-SU-10000484,Office Supplies,Supplies,"Kleencut Ruler, High Speed",41,3,0,11.79,11.13,Critical,2011</t>
  </si>
  <si>
    <t>US-2011-118892,1/2/2011,6/2/2011,Standard Class,Dave Hallsten,Corporate,Panama,Panama,LATAM,Central,TEC-AC-10001221,Technology,Accessories,"Memorex Memory Card, USB",82,2,0.4,-19.136,6.21,Medium,2011</t>
  </si>
  <si>
    <t>ES-2011-5460465,1/2/2011,5/2/2011,Standard Class,Ralph Ritter,Consumer,Emilia-Romagna,Italy,EU,South,OFF-AR-10000980,Office Supplies,Art,"Sanford Pencil Sharpener, Water Color",78,3,0,20.34,6.03,Medium,2011</t>
  </si>
  <si>
    <t>IN-2011-30733,1/2/2011,3/2/2011,Second Class,Patrick O'Donnell,Consumer,Dhaka,Bangladesh,APAC,Central Asia,OFF-BI-10003012,Office Supplies,Binders,"Wilson Jones Hole Reinforcements, Economy",23,5,0,9.6,5.29,Critical,2011</t>
  </si>
  <si>
    <t>IN-2011-30733,1/2/2011,3/2/2011,Second Class,Patrick O'Donnell,Consumer,Dhaka,Bangladesh,APAC,Central Asia,OFF-LA-10001292,Office Supplies,Labels,"Smead File Folder Labels, Adjustable",20,3,0,9.9,3.78,Critical,2011</t>
  </si>
  <si>
    <t>ES-2011-5268439,1/2/2011,3/2/2011,Second Class,Gene Hale,Corporate,Poitou-Charentes,France,EU,Central,OFF-EN-10004597,Office Supplies,Envelopes,"GlobeWeis Peel and Seal, Set of 50",21,1,0,0,3.34,High,2011</t>
  </si>
  <si>
    <t>ES-2011-2205486,1/2/2011,7/2/2011,Standard Class,Ionia McGrath,Consumer,North Rhine-Westphalia,Germany,EU,Central,OFF-BI-10001249,Office Supplies,Binders,"Acco Hole Reinforcements, Recycled",21,3,0,10.53,1.86,Medium,2011</t>
  </si>
  <si>
    <t>ES-2011-2205486,1/2/2011,7/2/2011,Standard Class,Ionia McGrath,Consumer,North Rhine-Westphalia,Germany,EU,Central,OFF-BI-10001717,Office Supplies,Binders,"Avery Hole Reinforcements, Durable",12,2,0,4.2,0.93,Medium,2011</t>
  </si>
  <si>
    <t>US-2011-118892,1/2/2011,6/2/2011,Standard Class,Dave Hallsten,Corporate,Panama,Panama,LATAM,Central,OFF-BI-10000719,Office Supplies,Binders,"Wilson Jones Hole Reinforcements, Clear",10,6,0.4,-0.984,0.81,Medium,2011</t>
  </si>
  <si>
    <t>IN-2011-56990,2/2/2011,5/2/2011,First Class,Erin Smith,Corporate,Henan,China,APAC,North Asia,FUR-BO-10003913,Furniture,Bookcases,"Safco Stackable Bookrack, Pine","1,052",7,0,105.21,154.4,Medium,2011</t>
  </si>
  <si>
    <t>ES-2011-1640672,2/2/2011,5/2/2011,First Class,Ken Heidel,Corporate,Saxony,Germany,EU,Central,TEC-PH-10001432,Technology,Phones,"Motorola Signal Booster, Cordless",584,8,0.5,-58.56,109.14,High,2011</t>
  </si>
  <si>
    <t>IT-2011-1877466,2/2/2011,6/2/2011,Standard Class,Evan Henry,Consumer,Champagne-Ardenne,France,EU,Central,TEC-CO-10000660,Technology,Copiers,"Hewlett Copy Machine, Color",550,6,0.65,-235.773,96.84,High,2011</t>
  </si>
  <si>
    <t>IN-2011-56990,2/2/2011,5/2/2011,First Class,Erin Smith,Corporate,Henan,China,APAC,North Asia,OFF-ST-10000362,Office Supplies,Storage,"Eldon File Cart, Blue",381,3,0,102.78,88.42,Medium,2011</t>
  </si>
  <si>
    <t>ES-2011-2511634,2/2/2011,6/2/2011,Second Class,Ed Braxton,Corporate,Andalusía,Spain,EU,South,TEC-PH-10000800,Technology,Phones,"Cisco Smart Phone, Full Size",587,1,0.1,104.412,78,High,2011</t>
  </si>
  <si>
    <t>IT-2011-4488946,2/2/2011,2/2/2011,Same Day,Ellis Ballard,Corporate,Bavaria,Germany,EU,Central,TEC-CO-10004042,Technology,Copiers,"Brother Wireless Fax, Laser",379,1,0,140.13,71.57,High,2011</t>
  </si>
  <si>
    <t>IN-2011-56990,2/2/2011,5/2/2011,First Class,Erin Smith,Corporate,Henan,China,APAC,North Asia,FUR-TA-10000665,Furniture,Tables,"Bevis Computer Table, Fully Assembled",692,2,0.3,-207.732,70.94,Medium,2011</t>
  </si>
  <si>
    <t>CA-2011-140795,2/2/2011,4/2/2011,First Class,Bradley Drucker,Consumer,Wisconsin,United States,US,Central,TEC-AC-10001432,Technology,Accessories,Enermax Aurora Lite Keyboard,469,6,0,206.316,66.88,High,2011</t>
  </si>
  <si>
    <t>ES-2011-3188488,2/2/2011,7/2/2011,Second Class,Ken Lonsdale,Consumer,Catalonia,Spain,EU,South,FUR-BO-10000967,Furniture,Bookcases,"Ikea Library with Doors, Pine",729,2,0,240.72,56.01,Medium,2011</t>
  </si>
  <si>
    <t>ES-2011-3642330,2/2/2011,4/2/2011,First Class,Jill Matthias,Consumer,England,United Kingdom,EU,North,TEC-PH-10004614,Technology,Phones,"Cisco Headset, Full Size",162,2,0.1,43.014,49.6,High,2011</t>
  </si>
  <si>
    <t>ID-2011-60882,2/2/2011,4/2/2011,Second Class,Giulietta Dortch,Corporate,Bangkok,Thailand,APAC,Southeast Asia,FUR-CH-10003950,Furniture,Chairs,"Novimex Executive Leather Armchair, Black",334,1,0.27,-109.9365,46.3,Medium,2011</t>
  </si>
  <si>
    <t>IT-2011-4488946,2/2/2011,2/2/2011,Same Day,Ellis Ballard,Corporate,Bavaria,Germany,EU,Central,OFF-ST-10000095,Office Supplies,Storage,"Fellowes File Cart, Industrial",248,2,0.1,8.262,35.68,High,2011</t>
  </si>
  <si>
    <t>IN-2011-56990,2/2/2011,5/2/2011,First Class,Erin Smith,Corporate,Henan,China,APAC,North Asia,TEC-MA-10002874,Technology,Machines,"Epson Receipt Printer, Wireless",468,4,0,112.32,26.59,Medium,2011</t>
  </si>
  <si>
    <t>ES-2011-3188488,2/2/2011,7/2/2011,Second Class,Ken Lonsdale,Consumer,Catalonia,Spain,EU,South,FUR-CH-10000488,Furniture,Chairs,"SAFCO Steel Folding Chair, Black",266,4,0.2,23.256,23.69,Medium,2011</t>
  </si>
  <si>
    <t>ES-2011-1640672,2/2/2011,5/2/2011,First Class,Ken Heidel,Corporate,Saxony,Germany,EU,Central,TEC-CO-10003534,Technology,Copiers,"HP Fax and Copier, Digital",86,1,0.5,-0.015,16.56,High,2011</t>
  </si>
  <si>
    <t>ID-2011-60882,2/2/2011,4/2/2011,Second Class,Giulietta Dortch,Corporate,Bangkok,Thailand,APAC,Southeast Asia,OFF-AR-10003554,Office Supplies,Art,"Stanley Canvas, Blue",105,4,0.47,-47.5236,13.49,Medium,2011</t>
  </si>
  <si>
    <t>IT-2011-1877466,2/2/2011,6/2/2011,Standard Class,Evan Henry,Consumer,Champagne-Ardenne,France,EU,Central,TEC-MA-10003198,Technology,Machines,"Konica Phone, White",89,3,0.65,-76.14,12.91,High,2011</t>
  </si>
  <si>
    <t>IT-2011-1877466,2/2/2011,6/2/2011,Standard Class,Evan Henry,Consumer,Champagne-Ardenne,France,EU,Central,OFF-PA-10003899,Office Supplies,Paper,"SanDisk Memo Slips, Multicolor",46,5,0.5,-41.475,6.72,High,2011</t>
  </si>
  <si>
    <t>IT-2011-1877466,2/2/2011,6/2/2011,Standard Class,Evan Henry,Consumer,Champagne-Ardenne,France,EU,Central,TEC-AC-10001564,Technology,Accessories,"Logitech Numeric Keypad, Erganomic",44,2,0.5,-7.95,6.24,High,2011</t>
  </si>
  <si>
    <t>ES-2011-2734651,2/2/2011,4/2/2011,First Class,Lori Olson,Corporate,Valenciana,Spain,EU,South,OFF-AR-10003247,Office Supplies,Art,"Boston Highlighters, Water Color",44,2,0,7.92,6.18,High,2011</t>
  </si>
  <si>
    <t>ES-2011-3188488,2/2/2011,7/2/2011,Second Class,Ken Lonsdale,Consumer,Catalonia,Spain,EU,South,OFF-AR-10001461,Office Supplies,Art,"BIC Canvas, Water Color",57,1,0,0.54,5.96,Medium,2011</t>
  </si>
  <si>
    <t>ES-2011-3188488,2/2/2011,7/2/2011,Second Class,Ken Lonsdale,Consumer,Catalonia,Spain,EU,South,OFF-AR-10000584,Office Supplies,Art,"Sanford Pencil Sharpener, Water Color",116,4,0,12.72,4.7,Medium,2011</t>
  </si>
  <si>
    <t>ES-2011-2511634,2/2/2011,6/2/2011,Second Class,Ed Braxton,Corporate,Andalusía,Spain,EU,South,OFF-SU-10001657,Office Supplies,Supplies,"Acme Box Cutter, High Speed",38,1,0,18.12,4.16,High,2011</t>
  </si>
  <si>
    <t>IN-2011-56990,2/2/2011,5/2/2011,First Class,Erin Smith,Corporate,Henan,China,APAC,North Asia,OFF-AR-10000387,Office Supplies,Art,"Sanford Highlighters, Water Color",95,5,0,42.45,4.14,Medium,2011</t>
  </si>
  <si>
    <t>ES-2011-1640672,2/2/2011,5/2/2011,First Class,Ken Heidel,Corporate,Saxony,Germany,EU,Central,OFF-PA-10000908,Office Supplies,Paper,"Xerox Note Cards, Premium",13,1,0.5,-7.935,1.83,High,2011</t>
  </si>
  <si>
    <t>ID-2011-60882,2/2/2011,4/2/2011,Second Class,Giulietta Dortch,Corporate,Bangkok,Thailand,APAC,Southeast Asia,OFF-LA-10000950,Office Supplies,Labels,"Avery Color Coded Labels, 5000 Label Set",44,6,0.47,-26.3376,1.78,Medium,2011</t>
  </si>
  <si>
    <t>IN-2011-35857,2/2/2011,7/2/2011,Standard Class,Duane Noonan,Consumer,New South Wales,Australia,APAC,Oceania,FUR-FU-10001507,Furniture,Furnishings,"Rubbermaid Light Bulb, Duo Pack",34,2,0.1,7.92,1.77,Medium,2011</t>
  </si>
  <si>
    <t>IT-2011-5645183,3/2/2011,5/2/2011,Second Class,Max Ludwig,Home Office,Uppsala,Sweden,EU,North,OFF-AR-10003377,Office Supplies,Art,"Boston Pencil Sharpener, Easy-Erase",91,6,0.5,-61.65,6.64,Medium,2011</t>
  </si>
  <si>
    <t>CA-2011-123400,3/2/2011,10/2/2011,Standard Class,Eric Barreto,Consumer,Florida,United States,US,South,TEC-PH-10002890,Technology,Phones,AT&amp;T 17929 Lendline Telephone,181,5,0.2,13.572,4.99,Medium,2011</t>
  </si>
  <si>
    <t>NI-2011-7970,3/2/2011,7/2/2011,Standard Class,Dean Braden,Consumer,Lagos,Nigeria,Africa,Africa,TEC-ENE-10002254,Technology,Accessories,"Enermax Keyboard, Programmable",25,1,0.7,-22.962,3.34,High,2011</t>
  </si>
  <si>
    <t>IN-2011-35654,3/2/2011,8/2/2011,Standard Class,Theresa Swint,Corporate,Guizhou,China,APAC,North Asia,OFF-FA-10002011,Office Supplies,Fasteners,"OIC Push Pins, Bulk Pack",30,2,0,5.64,3.13,Medium,2011</t>
  </si>
  <si>
    <t>CA-2011-123400,3/2/2011,10/2/2011,Standard Class,Eric Barreto,Consumer,Florida,United States,US,South,OFF-BI-10000666,Office Supplies,Binders,Surelock Post Binders,18,2,0.7,-12.224,1.66,Medium,2011</t>
  </si>
  <si>
    <t>AO-2011-1710,3/2/2011,10/2/2011,Standard Class,Shaun Weien,Consumer,Luanda,Angola,Africa,Africa,OFF-WIL-10001889,Office Supplies,Binders,"Wilson Jones Hole Reinforcements, Economy",9,2,0,4.5,0.8,Low,2011</t>
  </si>
  <si>
    <t>CA-2011-139857,3/2/2011,7/2/2011,Standard Class,Cynthia Delaney,Home Office,California,United States,US,West,OFF-FA-10001843,Office Supplies,Fasteners,Staples,12,5,0,5.8045,0.29,Medium,2011</t>
  </si>
  <si>
    <t>IN-2011-80167,4/2/2011,7/2/2011,First Class,Christopher Conant,Consumer,Wellington,New Zealand,APAC,Oceania,TEC-AC-10000212,Technology,Accessories,"SanDisk Memory Card, Erganomic",441,4,0,39.6,66.08,Medium,2011</t>
  </si>
  <si>
    <t>IN-2011-80167,4/2/2011,7/2/2011,First Class,Christopher Conant,Consumer,Wellington,New Zealand,APAC,Oceania,OFF-AP-10003524,Office Supplies,Appliances,"Breville Blender, Black",884,10,0,70.5,42,Medium,2011</t>
  </si>
  <si>
    <t>SF-2011-2090,4/2/2011,9/2/2011,Second Class,Tom Stivers,Corporate,Gauteng,South Africa,Africa,Africa,TEC-EPS-10002212,Technology,Machines,"Epson Receipt Printer, White",115,1,0,49.62,20.22,Medium,2011</t>
  </si>
  <si>
    <t>ES-2011-3354251,4/2/2011,8/2/2011,Standard Class,Dorothy Dickinson,Consumer,Provence-Alpes-Côte d'Azur,France,EU,Central,OFF-ST-10003414,Office Supplies,Storage,"Tenex Shelving, Industrial",149,3,0.1,14.868,14.97,Medium,2011</t>
  </si>
  <si>
    <t>CA-2011-111059,4/2/2011,7/2/2011,Second Class,Tom Boeckenhauer,Consumer,Washington,United States,US,West,OFF-BI-10004593,Office Supplies,Binders,Ibico Laser Imprintable Binding System Covers,84,2,0.2,27.248,8.82,High,2011</t>
  </si>
  <si>
    <t>SF-2011-2090,4/2/2011,9/2/2011,Second Class,Tom Stivers,Corporate,Gauteng,South Africa,Africa,Africa,OFF-WIL-10002772,Office Supplies,Binders,"Wilson Jones 3-Hole Punch, Durable",59,2,0,12.36,6.06,Medium,2011</t>
  </si>
  <si>
    <t>ES-2011-1374122,4/2/2011,8/2/2011,Standard Class,Brad Thomas,Home Office,Rhône-Alpes,France,EU,Central,OFF-AR-10000491,Office Supplies,Art,"Binney &amp; Smith Pens, Water Color",30,2,0,10.86,3.76,High,2011</t>
  </si>
  <si>
    <t>ES-2011-1374122,4/2/2011,8/2/2011,Standard Class,Brad Thomas,Home Office,Rhône-Alpes,France,EU,Central,OFF-LA-10003390,Office Supplies,Labels,"Harbour Creations File Folder Labels, 5000 Label Set",27,3,0,5.94,3.33,High,2011</t>
  </si>
  <si>
    <t>CA-2011-111059,4/2/2011,7/2/2011,Second Class,Tom Boeckenhauer,Consumer,Washington,United States,US,West,OFF-BI-10002827,Office Supplies,Binders,Avery Durable Poly Binders,13,3,0.2,4.3134,2.26,High,2011</t>
  </si>
  <si>
    <t>SF-2011-2090,4/2/2011,9/2/2011,Second Class,Tom Stivers,Corporate,Gauteng,South Africa,Africa,Africa,FUR-ADV-10000847,Furniture,Furnishings,"Advantus Stacking Tray, Black",53,2,0,14.76,1.77,Medium,2011</t>
  </si>
  <si>
    <t>NI-2011-8350,4/2/2011,9/2/2011,Second Class,Ann Steele,Home Office,Lagos,Nigeria,Africa,Africa,OFF-SAN-10001128,Office Supplies,Art,"Sanford Pens, Easy-Erase",7,2,0.7,-10.698,0.35,Medium,2011</t>
  </si>
  <si>
    <t>SF-2011-2090,4/2/2011,9/2/2011,Second Class,Tom Stivers,Corporate,Gauteng,South Africa,Africa,Africa,OFF-AVE-10004512,Office Supplies,Binders,"Avery Hole Reinforcements, Economy",4,1,0,0,0.19,Medium,2011</t>
  </si>
  <si>
    <t>TU-2011-7850,5/2/2011,12/2/2011,Standard Class,Anthony Witt,Consumer,Gaziantep,Turkey,EMEA,EMEA,FUR-HAR-10002223,Furniture,Chairs,"Harbour Creations Chairmat, Set of Two",59,2,0.6,-69.84,4.77,Low,2011</t>
  </si>
  <si>
    <t>CA-2011-104808,5/2/2011,9/2/2011,Second Class,Mark Haberlin,Corporate,California,United States,US,West,OFF-BI-10003676,Office Supplies,Binders,"GBC Standard Recycled Report Covers, Clear Plastic Sheets",17,2,0.2,6.0368,3.37,High,2011</t>
  </si>
  <si>
    <t>CA-2011-107181,5/2/2011,9/2/2011,Standard Class,Deborah Brumfield,Home Office,California,United States,US,West,OFF-PA-10000350,Office Supplies,Paper,"Message Book, Standard Line ""While You Were Out"", 5 1/2"" X 4"", 200 Sets/Book",34,4,0,16.0928,3.16,High,2011</t>
  </si>
  <si>
    <t>CA-2011-107181,5/2/2011,9/2/2011,Standard Class,Deborah Brumfield,Home Office,California,United States,US,West,OFF-BI-10004230,Office Supplies,Binders,GBC Recycled Grain Textured Covers,83,3,0.2,29.0136,2.55,High,2011</t>
  </si>
  <si>
    <t>TU-2011-7850,5/2/2011,12/2/2011,Standard Class,Anthony Witt,Consumer,Gaziantep,Turkey,EMEA,EMEA,OFF-SME-10004247,Office Supplies,Storage,"Smead Shelving, Single Width",20,1,0.6,-7.356,2.22,Low,2011</t>
  </si>
  <si>
    <t>TU-2011-7850,5/2/2011,12/2/2011,Standard Class,Anthony Witt,Consumer,Gaziantep,Turkey,EMEA,EMEA,FUR-ADV-10003326,Furniture,Furnishings,"Advantus Light Bulb, Black",8,1,0.6,-2.622,0.55,Low,2011</t>
  </si>
  <si>
    <t>TU-2011-6800,6/2/2011,10/2/2011,Second Class,Justin MacKendrick,Consumer,Aydin,Turkey,EMEA,EMEA,OFF-SME-10002467,Office Supplies,Labels,"Smead Round Labels, Alphabetical",3,1,0.6,-2.352,0.23,Medium,2011</t>
  </si>
  <si>
    <t>CA-2011-131905,7/2/2011,10/2/2011,First Class,Neil Ducich,Corporate,Virginia,United States,US,South,TEC-PH-10001615,Technology,Phones,AT&amp;T CL82213,145,5,0,42.0355,33.51,Medium,2011</t>
  </si>
  <si>
    <t>IN-2011-67021,7/2/2011,12/2/2011,Second Class,Natalie Webber,Consumer,Sarawak,Malaysia,APAC,Southeast Asia,OFF-ST-10004871,Office Supplies,Storage,"Rogers Trays, Blue",185,3,0,48.06,25.86,Medium,2011</t>
  </si>
  <si>
    <t>CA-2011-131905,7/2/2011,10/2/2011,First Class,Neil Ducich,Corporate,Virginia,United States,US,South,TEC-PH-10003645,Technology,Phones,Aastra 57i VoIP phone,162,1,0,42.0186,25.28,Medium,2011</t>
  </si>
  <si>
    <t>IN-2011-33351,7/2/2011,13-02-2011,Standard Class,Duane Benoit,Consumer,Jiangsu,China,APAC,North Asia,OFF-AP-10003491,Office Supplies,Appliances,"Hoover Coffee Grinder, Silver",278,4,0,133.44,20.16,Medium,2011</t>
  </si>
  <si>
    <t>IN-2011-40512,7/2/2011,14-02-2011,Standard Class,Liz Thompson,Consumer,Jawa Barat,Indonesia,APAC,Southeast Asia,TEC-PH-10002443,Technology,Phones,"Cisco Signal Booster, with Caller ID",252,2,0.17,6.0378,11.19,Medium,2011</t>
  </si>
  <si>
    <t>ES-2011-2367994,7/2/2011,11/2/2011,Standard Class,Susan MacKendrick,Consumer,Nord-Pas-de-Calais,France,EU,Central,TEC-MA-10003986,Technology,Machines,"Konica Receipt Printer, Wireless",208,2,0.15,12.225,10.45,High,2011</t>
  </si>
  <si>
    <t>ES-2011-2367994,7/2/2011,11/2/2011,Standard Class,Susan MacKendrick,Consumer,Nord-Pas-de-Calais,France,EU,Central,OFF-AR-10001607,Office Supplies,Art,"Stanley Pencil Sharpener, Water Color",112,4,0,4.44,9.87,High,2011</t>
  </si>
  <si>
    <t>ES-2011-2367994,7/2/2011,11/2/2011,Standard Class,Susan MacKendrick,Consumer,Nord-Pas-de-Calais,France,EU,Central,OFF-BI-10000368,Office Supplies,Binders,"Avery Binder Covers, Durable",50,4,0,6.48,6.93,High,2011</t>
  </si>
  <si>
    <t>IN-2011-33351,7/2/2011,13-02-2011,Standard Class,Duane Benoit,Consumer,Jiangsu,China,APAC,North Asia,OFF-LA-10001672,Office Supplies,Labels,"Avery Legal Exhibit Labels, Alphabetical",67,6,0,7.92,5.99,Medium,2011</t>
  </si>
  <si>
    <t>ID-2011-85396,7/2/2011,12/2/2011,Standard Class,Scott Williamson,Consumer,Auckland,New Zealand,APAC,Oceania,TEC-CO-10003561,Technology,Copiers,"Sharp Copy Machine, Color",285,2,0.4,-104.58,4.54,Medium,2011</t>
  </si>
  <si>
    <t>ES-2011-2857462,7/2/2011,12/2/2011,Standard Class,George Bell,Corporate,Provence-Alpes-Côte d'Azur,France,EU,Central,OFF-LA-10003969,Office Supplies,Labels,"Novimex Legal Exhibit Labels, Laser Printer Compatible",31,3,0,10.62,3.58,High,2011</t>
  </si>
  <si>
    <t>CA-2011-131905,7/2/2011,10/2/2011,First Class,Neil Ducich,Corporate,Virginia,United States,US,South,OFF-LA-10002787,Office Supplies,Labels,Avery 480,15,4,0,7.2,2.27,Medium,2011</t>
  </si>
  <si>
    <t>CA-2011-108182,7/2/2011,11/2/2011,Second Class,Delfina Latchford,Consumer,Illinois,United States,US,Central,OFF-BI-10001196,Office Supplies,Binders,"Avery Flip-Chart Easel Binder, Black",9,2,0.8,-14.7708,0.51,Medium,2011</t>
  </si>
  <si>
    <t>US-2011-169390,8/2/2011,11/2/2011,Second Class,Chris Selesnick,Corporate,New York,United States,US,East,OFF-ST-10001558,Office Supplies,Storage,Acco Perma 4000 Stacking Storage Drawers,65,4,0,9.744,19.07,Critical,2011</t>
  </si>
  <si>
    <t>ES-2011-5045844,8/2/2011,12/2/2011,Standard Class,Edward Becker,Corporate,Alsace,France,EU,Central,OFF-BI-10000815,Office Supplies,Binders,"Ibico 3-Hole Punch, Durable",160,5,0,59.1,14.79,Medium,2011</t>
  </si>
  <si>
    <t>CA-2011-107755,8/2/2011,13-02-2011,Standard Class,Cyma Kinney,Corporate,New Jersey,United States,US,East,TEC-AC-10000710,Technology,Accessories,Maxell DVD-RAM Discs,115,7,0,49.6048,12.6,Medium,2011</t>
  </si>
  <si>
    <t>ES-2011-2608306,8/2/2011,13-02-2011,Standard Class,Shaun Weien,Consumer,Tuscany,Italy,EU,South,OFF-FA-10000659,Office Supplies,Fasteners,"Stockwell Clamps, 12 Pack",110,6,0,21.78,5.55,Medium,2011</t>
  </si>
  <si>
    <t>EG-2011-3900,8/2/2011,13-02-2011,Standard Class,Kelly Williams,Consumer,Al Qahirah,Egypt,Africa,Africa,OFF-BIN-10004729,Office Supplies,Art,"Binney &amp; Smith Sketch Pad, Water Color",50,1,0,16.32,4.32,Medium,2011</t>
  </si>
  <si>
    <t>MX-2011-119977,8/2/2011,14-02-2011,Standard Class,Kelly Williams,Consumer,Santiago,Chile,LATAM,South,OFF-ST-10002466,Office Supplies,Storage,"Smead Box, Blue",50,7,0,20.02,2.6,Medium,2011</t>
  </si>
  <si>
    <t>IN-2011-36494,8/2/2011,13-02-2011,Standard Class,Bart Pistole,Corporate,Guangdong,China,APAC,North Asia,FUR-FU-10000482,Furniture,Furnishings,"Eldon Photo Frame, Duo Pack",58,1,0,15.69,1.52,Medium,2011</t>
  </si>
  <si>
    <t>IZ-2011-9890,8/2/2011,14-02-2011,Standard Class,Julia Barnett,Home Office,Ninawa,Iraq,EMEA,EMEA,OFF-ACC-10000233,Office Supplies,Binders,"Acco Binder, Economy",30,2,0,4.2,1.37,Medium,2011</t>
  </si>
  <si>
    <t>IN-2011-36494,8/2/2011,13-02-2011,Standard Class,Bart Pistole,Corporate,Guangdong,China,APAC,North Asia,OFF-SU-10003559,Office Supplies,Supplies,"Kleencut Ruler, Steel",39,3,0,8.1,1.27,Medium,2011</t>
  </si>
  <si>
    <t>EG-2011-3900,8/2/2011,13-02-2011,Standard Class,Kelly Williams,Consumer,Al Qahirah,Egypt,Africa,Africa,FUR-SAF-10002314,Furniture,Chairs,"SAFCO Swivel Stool, Black",331,2,0,119.16,0.16,Medium,2011</t>
  </si>
  <si>
    <t>MX-2011-137064,9/2/2011,11/2/2011,Second Class,Tom Prescott,Consumer,Sancti Spíritus,Cuba,LATAM,Caribbean,FUR-CH-10004095,Furniture,Chairs,"SAFCO Executive Leather Armchair, Adjustable",619,2,0,235.04,107.68,High,2011</t>
  </si>
  <si>
    <t>MX-2011-116218,9/2/2011,13-02-2011,Standard Class,Liz Thompson,Consumer,Distrito Federal,Mexico,LATAM,North,TEC-CO-10003142,Technology,Copiers,"Hewlett Fax and Copier, Laser",513,4,0.002,91.53136,55.89,High,2011</t>
  </si>
  <si>
    <t>MX-2011-117709,9/2/2011,9/2/2011,Same Day,Shui Tom,Consumer,Granma,Cuba,LATAM,Caribbean,TEC-PH-10001264,Technology,Phones,"Cisco Signal Booster, VoIP",405,4,0,52.64,53.53,Medium,2011</t>
  </si>
  <si>
    <t>ES-2011-4342226,9/2/2011,9/2/2011,Same Day,Clay Ludtke,Consumer,Hesse,Germany,EU,Central,OFF-AR-10001898,Office Supplies,Art,"Binney &amp; Smith Pencil Sharpener, Fluorescent",133,5,0,5.25,51.62,Critical,2011</t>
  </si>
  <si>
    <t>MX-2011-116218,9/2/2011,13-02-2011,Standard Class,Liz Thompson,Consumer,Distrito Federal,Mexico,LATAM,North,FUR-TA-10002982,Furniture,Tables,"Lesro Coffee Table, Adjustable Height",407,3,0.2,106.704,44.67,High,2011</t>
  </si>
  <si>
    <t>MX-2011-137064,9/2/2011,11/2/2011,Second Class,Tom Prescott,Consumer,Sancti Spíritus,Cuba,LATAM,Caribbean,OFF-AP-10001682,Office Supplies,Appliances,"Hamilton Beach Blender, Black",423,9,0,88.74,35.9,High,2011</t>
  </si>
  <si>
    <t>IT-2011-3659171,9/2/2011,13-02-2011,Standard Class,Yoseph Carroll,Corporate,England,United Kingdom,EU,North,FUR-CH-10004355,Furniture,Chairs,"Harbour Creations Rocking Chair, Set of Two",269,2,0.1,23.892,35.76,High,2011</t>
  </si>
  <si>
    <t>ES-2011-5389664,9/2/2011,13-02-2011,Standard Class,Nat Gilpin,Corporate,Overijssel,Netherlands,EU,Central,FUR-FU-10004527,Furniture,Furnishings,"Advantus Frame, Duo Pack",267,3,0.2,89.982,35.11,High,2011</t>
  </si>
  <si>
    <t>ES-2011-4342226,9/2/2011,9/2/2011,Same Day,Clay Ludtke,Consumer,Hesse,Germany,EU,Central,OFF-BI-10002799,Office Supplies,Binders,"Cardinal Binder Covers, Clear",80,7,0,20.79,23,Critical,2011</t>
  </si>
  <si>
    <t>ES-2011-2722980,9/2/2011,14-02-2011,Standard Class,Hallie Redmond,Home Office,Catalonia,Spain,EU,South,FUR-BO-10001537,Furniture,Bookcases,"Ikea Corner Shelving, Metal",368,3,0,14.67,17.87,Medium,2011</t>
  </si>
  <si>
    <t>ES-2011-5389664,9/2/2011,13-02-2011,Standard Class,Nat Gilpin,Corporate,Overijssel,Netherlands,EU,Central,OFF-ST-10002263,Office Supplies,Storage,"Rogers Trays, Wire Frame",91,3,0.5,-1.845,14.63,High,2011</t>
  </si>
  <si>
    <t>ID-2011-61876,9/2/2011,15-02-2011,Standard Class,Daniel Raglin,Home Office,Daejeon,South Korea,APAC,North Asia,OFF-ST-10003306,Office Supplies,Storage,"Eldon File Cart, Single Width",257,4,0.5,-205.5,13.62,Medium,2011</t>
  </si>
  <si>
    <t>ID-2011-61876,9/2/2011,15-02-2011,Standard Class,Daniel Raglin,Home Office,Daejeon,South Korea,APAC,North Asia,FUR-TA-10004050,Furniture,Tables,"Lesro Coffee Table, Fully Assembled",203,4,0.8,-304.224,11.94,Medium,2011</t>
  </si>
  <si>
    <t>ID-2011-55975,9/2/2011,13-02-2011,Standard Class,Erica Hernandez,Home Office,Queensland,Australia,APAC,Oceania,FUR-FU-10002223,Furniture,Furnishings,"Deflect-O Stacking Tray, Durable",137,6,0.1,22.626,9.45,Medium,2011</t>
  </si>
  <si>
    <t>ES-2011-5389664,9/2/2011,13-02-2011,Standard Class,Nat Gilpin,Corporate,Overijssel,Netherlands,EU,Central,OFF-EN-10001993,Office Supplies,Envelopes,"GlobeWeis Manila Envelope, Set of 50",55,4,0.5,-18.66,5.71,High,2011</t>
  </si>
  <si>
    <t>ES-2011-2722980,9/2/2011,14-02-2011,Standard Class,Hallie Redmond,Home Office,Catalonia,Spain,EU,South,OFF-AR-10000110,Office Supplies,Art,"Binney &amp; Smith Sketch Pad, Blue",93,2,0,24.06,5.54,Medium,2011</t>
  </si>
  <si>
    <t>ES-2011-2722980,9/2/2011,14-02-2011,Standard Class,Hallie Redmond,Home Office,Catalonia,Spain,EU,South,OFF-BI-10002570,Office Supplies,Binders,"Cardinal 3-Hole Punch, Clear",85,3,0,17.73,5.17,Medium,2011</t>
  </si>
  <si>
    <t>ES-2011-2722980,9/2/2011,14-02-2011,Standard Class,Hallie Redmond,Home Office,Catalonia,Spain,EU,South,OFF-ST-10001142,Office Supplies,Storage,"Smead Folders, Wire Frame",60,4,0.1,-2.664,2.85,Medium,2011</t>
  </si>
  <si>
    <t>ES-2011-2722980,9/2/2011,14-02-2011,Standard Class,Hallie Redmond,Home Office,Catalonia,Spain,EU,South,OFF-FA-10003836,Office Supplies,Fasteners,"Stockwell Rubber Bands, 12 Pack",48,3,0,4.77,2.34,Medium,2011</t>
  </si>
  <si>
    <t>CA-2011-125759,9/2/2011,10/2/2011,First Class,Nathan Mautz,Home Office,Nevada,United States,US,West,FUR-FU-10002111,Furniture,Furnishings,"Master Caster Door Stop, Large Brown",15,2,0,5.5328,1.57,Medium,2011</t>
  </si>
  <si>
    <t>ID-2011-61876,9/2/2011,15-02-2011,Standard Class,Daniel Raglin,Home Office,Daejeon,South Korea,APAC,North Asia,TEC-MA-10000684,Technology,Machines,"Okidata Calculator, White",25,1,0.5,-20.79,1.49,Medium,2011</t>
  </si>
  <si>
    <t>ID-2011-61876,9/2/2011,15-02-2011,Standard Class,Daniel Raglin,Home Office,Daejeon,South Korea,APAC,North Asia,OFF-BI-10002632,Office Supplies,Binders,"Acco Binding Machine, Recycled",26,1,0.5,-11.835,1.27,Medium,2011</t>
  </si>
  <si>
    <t>ID-2011-64599,10/2/2011,15-02-2011,Standard Class,Carol Adams,Corporate,Shizuoka,Japan,APAC,North Asia,TEC-PH-10000303,Technology,Phones,"Samsung Smart Phone, VoIP","6,999",11,0,2939.31,413.8,Medium,2011</t>
  </si>
  <si>
    <t>SF-2011-8180,10/2/2011,15-02-2011,Second Class,John Huston,Consumer,Eastern Cape,South Africa,Africa,Africa,TEC-CIS-10002544,Technology,Phones,"Cisco Headset, Full Size",718,8,0,243.84,143.07,Medium,2011</t>
  </si>
  <si>
    <t>ES-2011-4632225,10/2/2011,15-02-2011,Standard Class,Michelle Ellison,Corporate,Madrid,Spain,EU,South,FUR-BO-10001039,Furniture,Bookcases,"Dania Classic Bookcase, Traditional",822,2,0,353.22,67.95,High,2011</t>
  </si>
  <si>
    <t>IT-2011-1181278,10/2/2011,10/2/2011,Same Day,Paul Lucas,Home Office,Lower Saxony,Germany,EU,Central,OFF-ST-10001554,Office Supplies,Storage,"Tenex File Cart, Industrial",215,4,0.6,-220.032,60.85,High,2011</t>
  </si>
  <si>
    <t>IN-2011-61050,10/2/2011,13-02-2011,First Class,Frank Olsen,Consumer,Pahang,Malaysia,APAC,Southeast Asia,FUR-CH-10003354,Furniture,Chairs,"Novimex Bag Chairs, Black",305,7,0,2.94,59.42,Critical,2011</t>
  </si>
  <si>
    <t>ES-2011-3818297,10/2/2011,14-02-2011,Standard Class,Jennifer Patt,Corporate,Basel-Stadt,Switzerland,EU,Central,FUR-BO-10003968,Furniture,Bookcases,"Sauder Library with Doors, Mobile",780,2,0,117,50.42,Medium,2011</t>
  </si>
  <si>
    <t>ES-2011-4744800,10/2/2011,14-02-2011,Standard Class,Chad McGuire,Consumer,Provence-Alpes-Côte d'Azur,France,EU,Central,TEC-MA-10003101,Technology,Machines,"Panasonic Receipt Printer, Wireless",206,2,0.15,26.55,24,High,2011</t>
  </si>
  <si>
    <t>MX-2011-135552,10/2/2011,14-02-2011,Standard Class,Quincy Jones,Corporate,Coahuila,Mexico,LATAM,North,OFF-AP-10001941,Office Supplies,Appliances,"KitchenAid Blender, White",133,2,0,9.28,22.02,High,2011</t>
  </si>
  <si>
    <t>ID-2011-64599,10/2/2011,15-02-2011,Standard Class,Carol Adams,Corporate,Shizuoka,Japan,APAC,North Asia,OFF-SU-10001407,Office Supplies,Supplies,"Fiskars Trimmer, Easy Grip",307,7,0,70.56,21.57,Medium,2011</t>
  </si>
  <si>
    <t>SF-2011-8180,10/2/2011,15-02-2011,Second Class,John Huston,Consumer,Eastern Cape,South Africa,Africa,Africa,OFF-CAR-10004408,Office Supplies,Binders,"Cardinal 3-Hole Punch, Economy",115,4,0,51.84,13.47,Medium,2011</t>
  </si>
  <si>
    <t>ES-2011-3609014,10/2/2011,16-02-2011,Standard Class,Meg O'Connel,Home Office,North Rhine-Westphalia,Germany,EU,Central,OFF-AR-10000079,Office Supplies,Art,"Stanley Pencil Sharpener, Fluorescent",124,5,0,39.6,12.38,Medium,2011</t>
  </si>
  <si>
    <t>ID-2011-64599,10/2/2011,15-02-2011,Standard Class,Carol Adams,Corporate,Shizuoka,Japan,APAC,North Asia,FUR-FU-10003198,Furniture,Furnishings,"Rubbermaid Photo Frame, Erganomic",201,4,0,24.12,12.3,Medium,2011</t>
  </si>
  <si>
    <t>MD-2011-8270,10/2/2011,14-02-2011,Standard Class,Philisse Overcash,Home Office,Chisinau,Moldova,EMEA,EMEA,OFF-SME-10003530,Office Supplies,Storage,"Smead Lockers, Wire Frame",197,1,0,17.76,11.44,Medium,2011</t>
  </si>
  <si>
    <t>MX-2011-135552,10/2/2011,14-02-2011,Standard Class,Quincy Jones,Corporate,Coahuila,Mexico,LATAM,North,OFF-EN-10003898,Office Supplies,Envelopes,"Ames Peel and Seal, Set of 50",87,7,0,0.84,11.22,High,2011</t>
  </si>
  <si>
    <t>IT-2011-1181278,10/2/2011,10/2/2011,Same Day,Paul Lucas,Home Office,Lower Saxony,Germany,EU,Central,OFF-BI-10000894,Office Supplies,Binders,"Avery Binder Covers, Clear",26,5,0.5,-14.325,8.95,High,2011</t>
  </si>
  <si>
    <t>ES-2011-4744800,10/2/2011,14-02-2011,Standard Class,Chad McGuire,Consumer,Provence-Alpes-Côte d'Azur,France,EU,Central,OFF-EN-10001202,Office Supplies,Envelopes,"Kraft Clasp Envelope, with clear poly window",50,4,0,24,8.63,High,2011</t>
  </si>
  <si>
    <t>MX-2011-135552,10/2/2011,14-02-2011,Standard Class,Quincy Jones,Corporate,Coahuila,Mexico,LATAM,North,OFF-SU-10004771,Office Supplies,Supplies,"Elite Ruler, Easy Grip",41,4,0,16.4,6.63,High,2011</t>
  </si>
  <si>
    <t>MD-2011-8270,10/2/2011,14-02-2011,Standard Class,Philisse Overcash,Home Office,Chisinau,Moldova,EMEA,EMEA,OFF-BIN-10003089,Office Supplies,Art,"Binney &amp; Smith Highlighters, Easy-Erase",67,4,0,24.24,6.28,Medium,2011</t>
  </si>
  <si>
    <t>MX-2011-135552,10/2/2011,14-02-2011,Standard Class,Quincy Jones,Corporate,Coahuila,Mexico,LATAM,North,OFF-EN-10000258,Office Supplies,Envelopes,"GlobeWeis Peel and Seal, with clear poly window",66,4,0,12.56,5.64,High,2011</t>
  </si>
  <si>
    <t>MD-2011-8270,10/2/2011,14-02-2011,Standard Class,Philisse Overcash,Home Office,Chisinau,Moldova,EMEA,EMEA,FUR-RUB-10001310,Furniture,Furnishings,"Rubbermaid Photo Frame, Black",52,1,0,1.02,3.9,Medium,2011</t>
  </si>
  <si>
    <t>MD-2011-8270,10/2/2011,14-02-2011,Standard Class,Philisse Overcash,Home Office,Chisinau,Moldova,EMEA,EMEA,TEC-SAM-10001013,Technology,Phones,"Samsung Audio Dock, Cordless",170,1,0,30.54,3.44,Medium,2011</t>
  </si>
  <si>
    <t>SF-2011-8180,10/2/2011,15-02-2011,Second Class,John Huston,Consumer,Eastern Cape,South Africa,Africa,Africa,OFF-ADV-10000177,Office Supplies,Fasteners,"Advantus Staples, Metal",44,4,0,18,3.1,Medium,2011</t>
  </si>
  <si>
    <t>MD-2011-8270,10/2/2011,14-02-2011,Standard Class,Philisse Overcash,Home Office,Chisinau,Moldova,EMEA,EMEA,OFF-ELI-10003277,Office Supplies,Supplies,"Elite Letter Opener, High Speed",53,2,0,22.38,2.85,Medium,2011</t>
  </si>
  <si>
    <t>ES-2011-4632225,10/2/2011,15-02-2011,Standard Class,Michelle Ellison,Corporate,Madrid,Spain,EU,South,OFF-AR-10002113,Office Supplies,Art,"Boston Highlighters, Easy-Erase",19,1,0,4.2,2.24,High,2011</t>
  </si>
  <si>
    <t>ES-2011-3818297,10/2/2011,14-02-2011,Standard Class,Jennifer Patt,Corporate,Basel-Stadt,Switzerland,EU,Central,OFF-AR-10000444,Office Supplies,Art,"BIC Highlighters, Blue",19,1,0,7.56,1.44,Medium,2011</t>
  </si>
  <si>
    <t>MD-2011-8270,10/2/2011,14-02-2011,Standard Class,Philisse Overcash,Home Office,Chisinau,Moldova,EMEA,EMEA,OFF-SAN-10002015,Office Supplies,Art,"Sanford Pens, Water Color",14,1,0,6.54,1.32,Medium,2011</t>
  </si>
  <si>
    <t>ID-2011-28661,10/2/2011,13-02-2011,Second Class,Michelle Ellison,Corporate,Hubei,China,APAC,North Asia,OFF-SU-10000178,Office Supplies,Supplies,"Acme Ruler, Easy Grip",9,1,0.5,-7.725,0.98,High,2011</t>
  </si>
  <si>
    <t>SF-2011-8180,10/2/2011,15-02-2011,Second Class,John Huston,Consumer,Eastern Cape,South Africa,Africa,Africa,OFF-IBI-10001772,Office Supplies,Binders,"Ibico Index Tab, Clear",8,1,0,3.09,0.84,Medium,2011</t>
  </si>
  <si>
    <t>MD-2011-8270,10/2/2011,14-02-2011,Standard Class,Philisse Overcash,Home Office,Chisinau,Moldova,EMEA,EMEA,OFF-ACC-10002834,Office Supplies,Fasteners,"Accos Thumb Tacks, 12 Pack",13,1,0,4.44,0.83,Medium,2011</t>
  </si>
  <si>
    <t>UG-2011-9740,10/2/2011,13-02-2011,First Class,Mary O'Rourke,Consumer,Kampala,Uganda,Africa,Africa,OFF-CAR-10001911,Office Supplies,Binders,"Cardinal Binder Covers, Clear",3,1,0.7,-5.052,0.39,High,2011</t>
  </si>
  <si>
    <t>ZI-2011-9280,11/2/2011,15-02-2011,Standard Class,Anna Häberlin,Corporate,Bulawayo,Zimbabwe,Africa,Africa,TEC-HEW-10000930,Technology,Copiers,"Hewlett Ink, Digital",445,10,0.7,-371.04,16.58,High,2011</t>
  </si>
  <si>
    <t>IR-2011-6140,11/2/2011,13-02-2011,Second Class,Lisa DeCherney,Consumer,Gilan,Iran,EMEA,EMEA,TEC-SAM-10000765,Technology,Phones,"Samsung Signal Booster, Full Size",138,1,0,66.18,15.49,Critical,2011</t>
  </si>
  <si>
    <t>MX-2011-130981,11/2/2011,15-02-2011,Standard Class,Steve Nguyen,Home Office,Parana,Brazil,LATAM,South,TEC-CO-10001040,Technology,Copiers,"Canon Personal Copier, Laser",190,2,0.002,81.41936,11.76,High,2011</t>
  </si>
  <si>
    <t>IR-2011-6140,11/2/2011,13-02-2011,Second Class,Lisa DeCherney,Consumer,Gilan,Iran,EMEA,EMEA,OFF-SME-10004247,Office Supplies,Storage,"Smead Shelving, Single Width",49,1,0,22.02,6.81,Critical,2011</t>
  </si>
  <si>
    <t>ZI-2011-9280,11/2/2011,15-02-2011,Standard Class,Anna Häberlin,Corporate,Bulawayo,Zimbabwe,Africa,Africa,OFF-FIS-10000063,Office Supplies,Supplies,"Fiskars Box Cutter, Easy Grip",67,6,0.7,-55.728,5.99,High,2011</t>
  </si>
  <si>
    <t>ZI-2011-9280,11/2/2011,15-02-2011,Standard Class,Anna Häberlin,Corporate,Bulawayo,Zimbabwe,Africa,Africa,OFF-ROG-10003993,Office Supplies,Storage,"Rogers File Cart, Single Width",85,2,0.7,-124.662,5.61,High,2011</t>
  </si>
  <si>
    <t>IN-2011-60917,11/2/2011,15-02-2011,Standard Class,Sung Pak,Corporate,Karnataka,India,APAC,Central Asia,OFF-BI-10001659,Office Supplies,Binders,"Cardinal Index Tab, Clear",22,3,0,3.87,2.92,High,2011</t>
  </si>
  <si>
    <t>ZI-2011-9280,11/2/2011,15-02-2011,Standard Class,Anna Häberlin,Corporate,Bulawayo,Zimbabwe,Africa,Africa,FUR-ADV-10004718,Furniture,Furnishings,"Advantus Light Bulb, Duo Pack",12,2,0.7,-20.142,1.39,High,2011</t>
  </si>
  <si>
    <t>CA-2011-127614,12/2/2011,16-02-2011,Standard Class,Natalie Fritzler,Consumer,Virginia,United States,US,South,FUR-TA-10003715,Furniture,Tables,Hon 2111 Invitation Series Corner Table,"1,256",6,0,75.3732,212.94,High,2011</t>
  </si>
  <si>
    <t>MO-2011-7930,12/2/2011,14-02-2011,First Class,Eric Murdock,Consumer,Grand Casablanca,Morocco,Africa,Africa,FUR-SAF-10001136,Furniture,Chairs,"SAFCO Swivel Stool, Adjustable",682,4,0,327.12,201.54,Critical,2011</t>
  </si>
  <si>
    <t>CA-2011-127614,12/2/2011,16-02-2011,Standard Class,Natalie Fritzler,Consumer,Virginia,United States,US,South,TEC-AC-10001432,Technology,Accessories,Enermax Aurora Lite Keyboard,234,3,0,103.158,38.36,High,2011</t>
  </si>
  <si>
    <t>CA-2011-168368,12/2/2011,16-02-2011,Second Class,Guy Armstrong,Consumer,Missouri,United States,US,Central,FUR-FU-10002298,Furniture,Furnishings,"Rubbermaid ClusterMat Chairmats, Mat Size- 66"" x 60"", Lip 20"" x 11"" -90 Degree Angle",333,3,0,53.2704,18.55,Medium,2011</t>
  </si>
  <si>
    <t>MO-2011-7930,12/2/2011,14-02-2011,First Class,Eric Murdock,Consumer,Grand Casablanca,Morocco,Africa,Africa,OFF-SME-10000520,Office Supplies,Storage,"Smead Shelving, Wire Frame",48,1,0,22.08,12.48,Critical,2011</t>
  </si>
  <si>
    <t>CA-2011-168368,12/2/2011,16-02-2011,Second Class,Guy Armstrong,Consumer,Missouri,United States,US,Central,FUR-CH-10001146,Furniture,Chairs,"Global Value Mid-Back Manager's Chair, Gray",61,1,0,15.2225,10.07,Medium,2011</t>
  </si>
  <si>
    <t>MO-2011-7930,12/2/2011,14-02-2011,First Class,Eric Murdock,Consumer,Grand Casablanca,Morocco,Africa,Africa,OFF-EAT-10002789,Office Supplies,Paper,"Eaton Computer Printout Paper, Recycled",26,1,0,11.37,8.97,Critical,2011</t>
  </si>
  <si>
    <t>MO-2011-7930,12/2/2011,14-02-2011,First Class,Eric Murdock,Consumer,Grand Casablanca,Morocco,Africa,Africa,OFF-FEL-10004117,Office Supplies,Storage,"Fellowes Trays, Blue",57,1,0,3.99,8.97,Critical,2011</t>
  </si>
  <si>
    <t>CA-2011-168368,12/2/2011,16-02-2011,Second Class,Guy Armstrong,Consumer,Missouri,United States,US,Central,OFF-ST-10002583,Office Supplies,Storage,Fellowes Neat Ideas Storage Cubes,65,2,0,2.5984,6.78,Medium,2011</t>
  </si>
  <si>
    <t>CA-2011-168368,12/2/2011,16-02-2011,Second Class,Guy Armstrong,Consumer,Missouri,United States,US,Central,OFF-BI-10004654,Office Supplies,Binders,VariCap6 Expandable Binder,52,3,0,24.393,3.52,Medium,2011</t>
  </si>
  <si>
    <t>CA-2011-127614,12/2/2011,16-02-2011,Standard Class,Natalie Fritzler,Consumer,Virginia,United States,US,South,OFF-BI-10003291,Office Supplies,Binders,Wilson Jones Leather-Like Binders with DublLock Round Rings,17,2,0,8.2062,1.47,High,2011</t>
  </si>
  <si>
    <t>CA-2011-168368,12/2/2011,16-02-2011,Second Class,Guy Armstrong,Consumer,Missouri,United States,US,Central,OFF-LA-10004853,Office Supplies,Labels,Avery 483,15,3,0,6.8724,1.12,Medium,2011</t>
  </si>
  <si>
    <t>IN-2011-73734,12/2/2011,19-02-2011,Standard Class,Michael Granlund,Home Office,Telangana,India,APAC,Central Asia,OFF-BI-10004440,Office Supplies,Binders,"Cardinal Binder, Economy",14,1,0,3.3,0.97,Medium,2011</t>
  </si>
  <si>
    <t>CA-2011-168368,12/2/2011,16-02-2011,Second Class,Guy Armstrong,Consumer,Missouri,United States,US,Central,OFF-BI-10004728,Office Supplies,Binders,Wilson Jones Turn Tabs Binder Tool for Ring Binders,10,2,0,4.4344,0.33,Medium,2011</t>
  </si>
  <si>
    <t>US-2011-110674,13-02-2011,19-02-2011,Standard Class,Sanjit Chand,Consumer,California,United States,US,West,FUR-CH-10000225,Furniture,Chairs,"Global Geo Office Task Chair, Gray",130,2,0.2,-24.294,3.26,Medium,2011</t>
  </si>
  <si>
    <t>RS-2011-3350,14-02-2011,16-02-2011,Second Class,Muhammed MacIntyre,Corporate,Bashkortostan,Russia,EMEA,EMEA,TEC-CAN-10000932,Technology,Copiers,"Canon Fax Machine, Color","1,279",4,0,319.8,286.19,Critical,2011</t>
  </si>
  <si>
    <t>RS-2011-3350,14-02-2011,16-02-2011,Second Class,Muhammed MacIntyre,Corporate,Bashkortostan,Russia,EMEA,EMEA,FUR-ELD-10004384,Furniture,Furnishings,"Eldon Frame, Black",465,4,0,130.2,121.21,Critical,2011</t>
  </si>
  <si>
    <t>RS-2011-3350,14-02-2011,16-02-2011,Second Class,Muhammed MacIntyre,Corporate,Bashkortostan,Russia,EMEA,EMEA,TEC-BRO-10002103,Technology,Copiers,"Brother Ink, Color",297,2,0,145.74,82.46,Critical,2011</t>
  </si>
  <si>
    <t>IN-2011-85284,14-02-2011,18-02-2011,Standard Class,Katrina Bavinger,Home Office,New South Wales,Australia,APAC,Oceania,TEC-PH-10001187,Technology,Phones,"Cisco Signal Booster, with Caller ID",607,4,0,115.32,31.65,Medium,2011</t>
  </si>
  <si>
    <t>IN-2011-85284,14-02-2011,18-02-2011,Standard Class,Katrina Bavinger,Home Office,New South Wales,Australia,APAC,Oceania,OFF-ST-10000210,Office Supplies,Storage,"Tenex Lockers, Wire Frame",406,2,0,178.8,30.38,Medium,2011</t>
  </si>
  <si>
    <t>NG-2011-830,14-02-2011,18-02-2011,Standard Class,Jasper Cacioppo,Consumer,Niamey,Niger,Africa,Africa,OFF-SAN-10001546,Office Supplies,Paper,"SanDisk Computer Printout Paper, Recycled",238,8,0,106.8,28.45,High,2011</t>
  </si>
  <si>
    <t>MX-2011-106803,14-02-2011,19-02-2011,Standard Class,Laurel Beltran,Home Office,Holguín,Cuba,LATAM,Caribbean,TEC-PH-10001298,Technology,Phones,"Motorola Office Telephone, VoIP",192,4,0,13.36,20.14,High,2011</t>
  </si>
  <si>
    <t>IN-2011-11350,14-02-2011,18-02-2011,Standard Class,Toby Gnade,Consumer,Liaoning,China,APAC,North Asia,OFF-AR-10003613,Office Supplies,Art,"Sanford Canvas, Easy-Erase",254,5,0,76.05,16.29,Medium,2011</t>
  </si>
  <si>
    <t>SG-2011-4160,14-02-2011,18-02-2011,Second Class,Toby Carlisle,Consumer,Dakar,Senegal,Africa,Africa,OFF-GLO-10002982,Office Supplies,Envelopes,"GlobeWeis Mailers, Set of 50",77,2,0,0.72,15.23,High,2011</t>
  </si>
  <si>
    <t>MX-2011-106803,14-02-2011,19-02-2011,Standard Class,Laurel Beltran,Home Office,Holguín,Cuba,LATAM,Caribbean,OFF-SU-10004662,Office Supplies,Supplies,"Elite Scissors, Serrated",77,6,0,24.6,13.32,High,2011</t>
  </si>
  <si>
    <t>IN-2011-11350,14-02-2011,18-02-2011,Standard Class,Toby Gnade,Consumer,Liaoning,China,APAC,North Asia,FUR-FU-10002598,Furniture,Furnishings,"Tenex Photo Frame, Durable",147,3,0,61.56,11.53,Medium,2011</t>
  </si>
  <si>
    <t>MX-2011-106803,14-02-2011,19-02-2011,Standard Class,Laurel Beltran,Home Office,Holguín,Cuba,LATAM,Caribbean,OFF-ST-10001954,Office Supplies,Storage,"Rogers Shelving, Wire Frame",82,2,0,22.84,9.61,High,2011</t>
  </si>
  <si>
    <t>MX-2011-106803,14-02-2011,19-02-2011,Standard Class,Laurel Beltran,Home Office,Holguín,Cuba,LATAM,Caribbean,TEC-AC-10003927,Technology,Accessories,"Belkin Numeric Keypad, Bluetooth",77,2,0,33.2,8.38,High,2011</t>
  </si>
  <si>
    <t>IN-2011-85284,14-02-2011,18-02-2011,Standard Class,Katrina Bavinger,Home Office,New South Wales,Australia,APAC,Oceania,OFF-SU-10000079,Office Supplies,Supplies,"Fiskars Trimmer, Serrated",156,4,0,26.52,6.91,Medium,2011</t>
  </si>
  <si>
    <t>IN-2011-22662,14-02-2011,16-02-2011,Second Class,Deborah Brumfield,Home Office,Hong Kong,Hong Kong,APAC,North Asia,OFF-FA-10003318,Office Supplies,Fasteners,"Stockwell Clamps, Bulk Pack",58,3,0,5.13,6.7,Medium,2011</t>
  </si>
  <si>
    <t>IN-2011-22662,14-02-2011,16-02-2011,Second Class,Deborah Brumfield,Home Office,Hong Kong,Hong Kong,APAC,North Asia,TEC-PH-10001640,Technology,Phones,"Motorola Office Telephone, Full Size",73,1,0,29.94,6.34,Medium,2011</t>
  </si>
  <si>
    <t>ES-2011-2543443,14-02-2011,19-02-2011,Second Class,Helen Andreada,Consumer,Valenciana,Spain,EU,South,OFF-AR-10003450,Office Supplies,Art,"BIC Markers, Blue",26,1,0,0.51,2.68,Medium,2011</t>
  </si>
  <si>
    <t>IN-2011-85284,14-02-2011,18-02-2011,Standard Class,Katrina Bavinger,Home Office,New South Wales,Australia,APAC,Oceania,OFF-BI-10004121,Office Supplies,Binders,"Avery Index Tab, Durable",27,4,0,5.04,2.11,Medium,2011</t>
  </si>
  <si>
    <t>SG-2011-4160,14-02-2011,18-02-2011,Second Class,Toby Carlisle,Consumer,Dakar,Senegal,Africa,Africa,OFF-AVE-10000608,Office Supplies,Binders,"Avery Index Tab, Economy",16,2,0,6.42,2.03,High,2011</t>
  </si>
  <si>
    <t>RS-2011-4710,14-02-2011,20-02-2011,Standard Class,Toby Braunhardt,Consumer,Kaluga,Russia,EMEA,EMEA,OFF-SAN-10004881,Office Supplies,Art,"Sanford Pencil Sharpener, Easy-Erase",27,1,0,13.53,2.03,Low,2011</t>
  </si>
  <si>
    <t>MX-2011-106803,14-02-2011,19-02-2011,Standard Class,Laurel Beltran,Home Office,Holguín,Cuba,LATAM,Caribbean,OFF-AR-10004173,Office Supplies,Art,"Stanley Pens, Easy-Erase",14,2,0,6.16,1.78,High,2011</t>
  </si>
  <si>
    <t>ES-2011-2543443,14-02-2011,19-02-2011,Second Class,Helen Andreada,Consumer,Valenciana,Spain,EU,South,OFF-ST-10002151,Office Supplies,Storage,"Eldon Box, Blue",9,1,0.1,1.614,0.79,Medium,2011</t>
  </si>
  <si>
    <t>SF-2011-6380,15-02-2011,16-02-2011,First Class,Pete Armstrong,Home Office,Gauteng,South Africa,Africa,Africa,OFF-SME-10000746,Office Supplies,Storage,"Smead Lockers, Industrial","2,785",14,0,779.52,422.25,Critical,2011</t>
  </si>
  <si>
    <t>IN-2011-75890,15-02-2011,19-02-2011,Standard Class,Jeremy Ellison,Consumer,Saitama,Japan,APAC,North Asia,FUR-BO-10004852,Furniture,Bookcases,"Sauder Classic Bookcase, Traditional","1,744",4,0,645.24,181.61,Medium,2011</t>
  </si>
  <si>
    <t>ID-2011-47575,15-02-2011,21-02-2011,Standard Class,Christopher Martinez,Consumer,National Capital,Philippines,APAC,Southeast Asia,TEC-PH-10001921,Technology,Phones,"Nokia Signal Booster, with Caller ID",921,9,0.25,-172.125,128.01,Low,2011</t>
  </si>
  <si>
    <t>ID-2011-47575,15-02-2011,21-02-2011,Standard Class,Christopher Martinez,Consumer,National Capital,Philippines,APAC,Southeast Asia,TEC-CO-10000865,Technology,Copiers,"Brother Fax Machine, High-Speed","1,235",6,0.35,-456.174,118.63,Low,2011</t>
  </si>
  <si>
    <t>IT-2011-1044550,15-02-2011,20-02-2011,Standard Class,Gary Zandusky,Consumer,Overijssel,Netherlands,EU,Central,FUR-BO-10004129,Furniture,Bookcases,"Sauder Classic Bookcase, Pine",875,4,0.5,-577.32,78.18,Medium,2011</t>
  </si>
  <si>
    <t>IT-2011-3264984,15-02-2011,21-02-2011,Standard Class,Tracy Poddar,Corporate,Andalusía,Spain,EU,South,FUR-CH-10002891,Furniture,Chairs,"Hon Executive Leather Armchair, Adjustable",728,2,0.2,-81.864,60.76,Medium,2011</t>
  </si>
  <si>
    <t>IT-2011-1044550,15-02-2011,20-02-2011,Standard Class,Gary Zandusky,Consumer,Overijssel,Netherlands,EU,Central,FUR-TA-10000115,Furniture,Tables,"Barricks Coffee Table, Fully Assembled",273,3,0.7,-499.977,21.13,Medium,2011</t>
  </si>
  <si>
    <t>CA-2011-121762,15-02-2011,19-02-2011,Standard Class,Marina Lichtenstein,Corporate,Washington,United States,US,West,OFF-SU-10000157,Office Supplies,Supplies,Compact Automatic Electric Letter Opener,239,2,0,4.7724,20.08,Medium,2011</t>
  </si>
  <si>
    <t>ID-2011-47575,15-02-2011,21-02-2011,Standard Class,Christopher Martinez,Consumer,National Capital,Philippines,APAC,Southeast Asia,TEC-PH-10003772,Technology,Phones,"Cisco Headset, Cordless",137,2,0.25,-1.845,16.42,Low,2011</t>
  </si>
  <si>
    <t>CG-2011-6250,15-02-2011,20-02-2011,Standard Class,Trudy Brown,Consumer,Kinshasa,Democratic Republic of the Congo,Africa,Africa,TEC-OKI-10003655,Technology,Machines,"Okidata Calculator, Wireless",209,4,0,4.08,15.22,Medium,2011</t>
  </si>
  <si>
    <t>CA-2011-121762,15-02-2011,19-02-2011,Standard Class,Marina Lichtenstein,Corporate,Washington,United States,US,West,TEC-AC-10000736,Technology,Accessories,Logitech G600 MMO Gaming Mouse,240,3,0,86.3892,13.45,Medium,2011</t>
  </si>
  <si>
    <t>CG-2011-6250,15-02-2011,20-02-2011,Standard Class,Trudy Brown,Consumer,Kinshasa,Democratic Republic of the Congo,Africa,Africa,OFF-TEN-10004194,Office Supplies,Storage,"Tenex File Cart, Single Width",135,1,0,63.24,13.08,Medium,2011</t>
  </si>
  <si>
    <t>CG-2011-6250,15-02-2011,20-02-2011,Standard Class,Trudy Brown,Consumer,Kinshasa,Democratic Republic of the Congo,Africa,Africa,OFF-BOS-10002340,Office Supplies,Art,"Boston Markers, Blue",158,6,0,64.8,10.16,Medium,2011</t>
  </si>
  <si>
    <t>CG-2011-6250,15-02-2011,20-02-2011,Standard Class,Trudy Brown,Consumer,Kinshasa,Democratic Republic of the Congo,Africa,Africa,OFF-CUI-10004536,Office Supplies,Appliances,"Cuisinart Blender, Black",133,2,0,1.32,9.99,Medium,2011</t>
  </si>
  <si>
    <t>CG-2011-6250,15-02-2011,20-02-2011,Standard Class,Trudy Brown,Consumer,Kinshasa,Democratic Republic of the Congo,Africa,Africa,OFF-STA-10004108,Office Supplies,Art,"Stanley Canvas, Easy-Erase",99,2,0,23.82,9.19,Medium,2011</t>
  </si>
  <si>
    <t>IT-2011-3264984,15-02-2011,21-02-2011,Standard Class,Tracy Poddar,Corporate,Andalusía,Spain,EU,South,FUR-FU-10000388,Furniture,Furnishings,"Rubbermaid Door Stop, Erganomic",127,3,0,19.08,8.53,Medium,2011</t>
  </si>
  <si>
    <t>CG-2011-6250,15-02-2011,20-02-2011,Standard Class,Trudy Brown,Consumer,Kinshasa,Democratic Republic of the Congo,Africa,Africa,OFF-GRE-10002561,Office Supplies,Paper,"Green Bar Message Books, Premium",95,4,0,9.48,6.19,Medium,2011</t>
  </si>
  <si>
    <t>CG-2011-6250,15-02-2011,20-02-2011,Standard Class,Trudy Brown,Consumer,Kinshasa,Democratic Republic of the Congo,Africa,Africa,FUR-ELD-10003179,Furniture,Furnishings,"Eldon Clock, Erganomic",55,1,0,18.72,5.69,Medium,2011</t>
  </si>
  <si>
    <t>CA-2011-121762,15-02-2011,19-02-2011,Standard Class,Marina Lichtenstein,Corporate,Washington,United States,US,West,OFF-AP-10001293,Office Supplies,Appliances,Belkin 8 Outlet Surge Protector,82,2,0,22.9488,4.71,Medium,2011</t>
  </si>
  <si>
    <t>CG-2011-6250,15-02-2011,20-02-2011,Standard Class,Trudy Brown,Consumer,Kinshasa,Democratic Republic of the Congo,Africa,Africa,OFF-GRE-10000216,Office Supplies,Paper,"Green Bar Note Cards, Premium",31,1,0,3.42,1.95,Medium,2011</t>
  </si>
  <si>
    <t>CA-2011-107706,15-02-2011,20-02-2011,Second Class,Shui Tom,Consumer,Texas,United States,US,Central,OFF-PA-10000466,Office Supplies,Paper,"Memo Book, 100 Message Capacity, 5 3/8” x 11”",16,3,0.2,6.066,1.27,High,2011</t>
  </si>
  <si>
    <t>CG-2011-6250,15-02-2011,20-02-2011,Standard Class,Trudy Brown,Consumer,Kinshasa,Democratic Republic of the Congo,Africa,Africa,OFF-OIC-10004999,Office Supplies,Fasteners,"OIC Push Pins, Metal",30,2,0,12,0.95,Medium,2011</t>
  </si>
  <si>
    <t>IT-2011-1978668,16-02-2011,19-02-2011,Second Class,Odella Nelson,Corporate,Midi-Pyrénées,France,EU,Central,FUR-CH-10002203,Furniture,Chairs,"SAFCO Executive Leather Armchair, Black","4,544",11,0.1,1868.13,506.27,Medium,2011</t>
  </si>
  <si>
    <t>IN-2011-78263,16-02-2011,21-02-2011,Standard Class,Benjamin Farhat,Home Office,Uttar Pradesh,India,APAC,Central Asia,TEC-MA-10002941,Technology,Machines,"Okidata Card Printer, Red","1,211",7,0,423.78,113.03,Medium,2011</t>
  </si>
  <si>
    <t>MX-2011-133816,16-02-2011,20-02-2011,Standard Class,Matt Hagelstein,Corporate,Guantánamo,Cuba,LATAM,Caribbean,TEC-AC-10001990,Technology,Accessories,"Enermax Router, USB",517,3,0,180.96,48.23,Medium,2011</t>
  </si>
  <si>
    <t>IT-2011-1978668,16-02-2011,19-02-2011,Second Class,Odella Nelson,Corporate,Midi-Pyrénées,France,EU,Central,OFF-AP-10000717,Office Supplies,Appliances,"Hoover Microwave, Black",277,1,0.1,-0.027,27.94,Medium,2011</t>
  </si>
  <si>
    <t>IN-2011-65033,16-02-2011,21-02-2011,Standard Class,Bart Watters,Corporate,South Australia,Australia,APAC,Oceania,TEC-MA-10002464,Technology,Machines,"Panasonic Printer, Durable",480,2,0.1,58.638,26.73,Medium,2011</t>
  </si>
  <si>
    <t>IN-2011-65033,16-02-2011,21-02-2011,Standard Class,Bart Watters,Corporate,South Australia,Australia,APAC,Oceania,FUR-CH-10001913,Furniture,Chairs,"Office Star Swivel Stool, Adjustable",476,3,0.1,15.831,25.88,Medium,2011</t>
  </si>
  <si>
    <t>IT-2011-1978668,16-02-2011,19-02-2011,Second Class,Odella Nelson,Corporate,Midi-Pyrénées,France,EU,Central,TEC-PH-10003995,Technology,Phones,"Nokia Audio Dock, VoIP",284,2,0.15,43.371,23.67,Medium,2011</t>
  </si>
  <si>
    <t>IN-2011-65033,16-02-2011,21-02-2011,Standard Class,Bart Watters,Corporate,South Australia,Australia,APAC,Oceania,FUR-CH-10001664,Furniture,Chairs,"Novimex Swivel Stool, Black",292,2,0.1,38.874,12.64,Medium,2011</t>
  </si>
  <si>
    <t>MX-2011-133816,16-02-2011,20-02-2011,Standard Class,Matt Hagelstein,Corporate,Guantánamo,Cuba,LATAM,Caribbean,OFF-AP-10002165,Office Supplies,Appliances,"Hamilton Beach Blender, White",239,5,0,31.1,12.28,Medium,2011</t>
  </si>
  <si>
    <t>IN-2011-78263,16-02-2011,21-02-2011,Standard Class,Benjamin Farhat,Home Office,Uttar Pradesh,India,APAC,Central Asia,FUR-FU-10001619,Furniture,Furnishings,"Advantus Clock, Erganomic",150,3,0,58.5,8.48,Medium,2011</t>
  </si>
  <si>
    <t>MX-2011-133816,16-02-2011,20-02-2011,Standard Class,Matt Hagelstein,Corporate,Guantánamo,Cuba,LATAM,Caribbean,TEC-CO-10000262,Technology,Copiers,"Brother Ink, Laser",294,3,0.002,49.4508,7.47,Medium,2011</t>
  </si>
  <si>
    <t>IT-2011-1978668,16-02-2011,19-02-2011,Second Class,Odella Nelson,Corporate,Midi-Pyrénées,France,EU,Central,OFF-AR-10003521,Office Supplies,Art,"Stanley Highlighters, Easy-Erase",90,6,0,32.22,6.89,Medium,2011</t>
  </si>
  <si>
    <t>ES-2011-4436456,16-02-2011,20-02-2011,Standard Class,Rob Williams,Corporate,Languedoc-Roussillon,France,EU,Central,TEC-PH-10001557,Technology,Phones,"Apple Speaker Phone, VoIP",105,1,0.15,30.8415,5.83,Medium,2011</t>
  </si>
  <si>
    <t>MX-2011-143812,16-02-2011,20-02-2011,Second Class,Tracy Zic,Consumer,Managua,Nicaragua,LATAM,Central,FUR-FU-10004013,Furniture,Furnishings,"Tenex Stacking Tray, Erganomic",80,5,0,1.5,4.39,Medium,2011</t>
  </si>
  <si>
    <t>ES-2011-4436456,16-02-2011,20-02-2011,Standard Class,Rob Williams,Corporate,Languedoc-Roussillon,France,EU,Central,OFF-PA-10000301,Office Supplies,Paper,"Enermax Parchment Paper, Premium",62,4,0,0,3.13,Medium,2011</t>
  </si>
  <si>
    <t>CA-2011-165568,16-02-2011,20-02-2011,Standard Class,Barry Französisch,Corporate,Washington,United States,US,West,OFF-BI-10001031,Office Supplies,Binders,Pressboard Data Binders by Wilson Jones,21,5,0.2,7.209,2.41,Medium,2011</t>
  </si>
  <si>
    <t>IN-2011-78263,16-02-2011,21-02-2011,Standard Class,Benjamin Farhat,Home Office,Uttar Pradesh,India,APAC,Central Asia,OFF-LA-10003396,Office Supplies,Labels,"Avery Color Coded Labels, Laser Printer Compatible",40,3,0,8.73,2.35,Medium,2011</t>
  </si>
  <si>
    <t>IN-2011-78263,16-02-2011,21-02-2011,Standard Class,Benjamin Farhat,Home Office,Uttar Pradesh,India,APAC,Central Asia,FUR-BO-10004230,Furniture,Bookcases,"Bush Corner Shelving, Metal",123,1,0,50.61,1.34,Medium,2011</t>
  </si>
  <si>
    <t>ES-2011-4436456,16-02-2011,20-02-2011,Standard Class,Rob Williams,Corporate,Languedoc-Roussillon,France,EU,Central,OFF-AR-10002113,Office Supplies,Art,"Boston Highlighters, Easy-Erase",38,2,0,8.4,1.32,Medium,2011</t>
  </si>
  <si>
    <t>MX-2011-133816,16-02-2011,20-02-2011,Standard Class,Matt Hagelstein,Corporate,Guantánamo,Cuba,LATAM,Caribbean,OFF-BI-10004142,Office Supplies,Binders,"Acco Index Tab, Clear",11,2,0,4.48,0.7,Medium,2011</t>
  </si>
  <si>
    <t>MX-2011-163636,17-02-2011,22-02-2011,Standard Class,Emily Ducich,Home Office,Guatemala,Guatemala,LATAM,Central,TEC-PH-10004880,Technology,Phones,"Cisco Signal Booster, Cordless",309,3,0,102.06,26.54,High,2011</t>
  </si>
  <si>
    <t>MX-2011-163636,17-02-2011,22-02-2011,Standard Class,Emily Ducich,Home Office,Guatemala,Guatemala,LATAM,Central,FUR-FU-10000060,Furniture,Furnishings,"Advantus Light Bulb, Duo Pack",67,5,0,2.6,11.37,High,2011</t>
  </si>
  <si>
    <t>IN-2011-40498,17-02-2011,19-02-2011,First Class,Laura Armstrong,Corporate,Heilongjiang,China,APAC,North Asia,OFF-FA-10003626,Office Supplies,Fasteners,"Advantus Rubber Bands, Assorted Sizes",70,5,0,29.4,10.97,Critical,2011</t>
  </si>
  <si>
    <t>ID-2011-66048,17-02-2011,22-02-2011,Standard Class,Laurel Beltran,Home Office,Bangkok,Thailand,APAC,Southeast Asia,OFF-BI-10000389,Office Supplies,Binders,"Ibico Binding Machine, Clear",127,3,0.17,-25.9488,7.69,Medium,2011</t>
  </si>
  <si>
    <t>MX-2011-163636,17-02-2011,22-02-2011,Standard Class,Emily Ducich,Home Office,Guatemala,Guatemala,LATAM,Central,OFF-EN-10004012,Office Supplies,Envelopes,"GlobeWeis Peel and Seal, Set of 50",29,2,0,13.96,2.53,High,2011</t>
  </si>
  <si>
    <t>ZI-2011-3890,17-02-2011,19-02-2011,First Class,Katrina Willman,Consumer,Harare,Zimbabwe,Africa,Africa,OFF-BIN-10000327,Office Supplies,Art,"Binney &amp; Smith Markers, Water Color",8,1,0.7,-14.469,2.38,Medium,2011</t>
  </si>
  <si>
    <t>CA-2011-122567,17-02-2011,22-02-2011,Standard Class,Michael Nguyen,Consumer,Texas,United States,US,Central,OFF-AP-10001303,Office Supplies,Appliances,"Holmes Cool Mist Humidifier for the Whole House with 8-Gallon Output per Day, Extended Life Filter",8,2,0.8,-13.93,0.92,High,2011</t>
  </si>
  <si>
    <t>NI-2011-3080,17-02-2011,22-02-2011,Standard Class,Roger Demir,Consumer,Lagos,Nigeria,Africa,Africa,OFF-HAR-10004099,Office Supplies,Labels,"Harbour Creations Removable Labels, 5000 Label Set",6,2,0.7,-7.05,0.56,Medium,2011</t>
  </si>
  <si>
    <t>ZI-2011-3890,17-02-2011,19-02-2011,First Class,Katrina Willman,Consumer,Harare,Zimbabwe,Africa,Africa,OFF-SAN-10004339,Office Supplies,Art,"Sanford Highlighters, Water Color",6,1,0.7,-6.441,0.4,Medium,2011</t>
  </si>
  <si>
    <t>CA-2011-122567,17-02-2011,22-02-2011,Standard Class,Michael Nguyen,Consumer,Texas,United States,US,Central,OFF-BI-10002012,Office Supplies,Binders,Wilson Jones Easy Flow II Sheet Lifters,1,3,0.8,-1.728,0.11,High,2011</t>
  </si>
  <si>
    <t>IN-2011-17111,18-02-2011,21-02-2011,Second Class,Michelle Lonsdale,Corporate,Queensland,Australia,APAC,Oceania,TEC-PH-10002042,Technology,Phones,"Cisco Audio Dock, Full Size",825,5,0.1,54.87,161.63,High,2011</t>
  </si>
  <si>
    <t>CA-2011-4710,18-02-2011,20-02-2011,First Class,Skye Norling,Home Office,Ontario,Canada,Canada,Canada,OFF-CUI-10001965,Office Supplies,Appliances,"Cuisinart Microwave, White",277,1,0,30.42,46.69,High,2011</t>
  </si>
  <si>
    <t>ID-2011-72173,18-02-2011,20-02-2011,First Class,Charles McCrossin,Consumer,Seoul,South Korea,APAC,North Asia,TEC-AC-10003753,Technology,Accessories,"SanDisk Router, Programmable",258,2,0.5,-165.03,29.12,Medium,2011</t>
  </si>
  <si>
    <t>ES-2011-5118812,18-02-2011,23-02-2011,Standard Class,Alan Barnes,Consumer,Ile-de-France,France,EU,Central,TEC-MA-10003558,Technology,Machines,"Panasonic Calculator, Durable",129,3,0.15,-1.53,13.21,Medium,2011</t>
  </si>
  <si>
    <t>IN-2011-31895,18-02-2011,23-02-2011,Standard Class,Ruben Dartt,Consumer,Rajasthan,India,APAC,Central Asia,FUR-CH-10001871,Furniture,Chairs,"Harbour Creations Steel Folding Chair, Set of Two",300,3,0,18,12.23,Medium,2011</t>
  </si>
  <si>
    <t>IN-2011-51530,18-02-2011,24-02-2011,Standard Class,Jim Radford,Consumer,Victoria,Australia,APAC,Oceania,OFF-PA-10000127,Office Supplies,Paper,"SanDisk Parchment Paper, Multicolor",82,5,0.1,24.39,7.44,Medium,2011</t>
  </si>
  <si>
    <t>CA-2011-4710,18-02-2011,20-02-2011,First Class,Skye Norling,Home Office,Ontario,Canada,Canada,Canada,OFF-ACM-10002713,Office Supplies,Supplies,"Acme Box Cutter, Steel",37,1,0,13.02,7.41,High,2011</t>
  </si>
  <si>
    <t>ES-2011-5987802,18-02-2011,22-02-2011,Second Class,Daniel Lacy,Consumer,North Rhine-Westphalia,Germany,EU,Central,OFF-FA-10002350,Office Supplies,Fasteners,"OIC Staples, Assorted Sizes",62,7,0,23.31,7.12,Medium,2011</t>
  </si>
  <si>
    <t>CA-2011-4710,18-02-2011,20-02-2011,First Class,Skye Norling,Home Office,Ontario,Canada,Canada,Canada,OFF-KIT-10001245,Office Supplies,Appliances,"KitchenAid Blender, Black",97,1,0,36.84,6.88,High,2011</t>
  </si>
  <si>
    <t>IN-2011-17111,18-02-2011,21-02-2011,Second Class,Michelle Lonsdale,Corporate,Queensland,Australia,APAC,Oceania,OFF-SU-10001731,Office Supplies,Supplies,"Elite Letter Opener, High Speed",24,1,0.1,10.41,5.13,High,2011</t>
  </si>
  <si>
    <t>CA-2011-154165,18-02-2011,25-02-2011,Standard Class,Delfina Latchford,Consumer,Illinois,United States,US,Central,OFF-AR-10003631,Office Supplies,Art,Staples,54,14,0.2,8.8088,4.11,Low,2011</t>
  </si>
  <si>
    <t>CA-2011-4710,18-02-2011,20-02-2011,First Class,Skye Norling,Home Office,Ontario,Canada,Canada,Canada,OFF-SAN-10001326,Office Supplies,Paper,"SanDisk Note Cards, 8.5 x 11",30,1,0,7.71,3.92,High,2011</t>
  </si>
  <si>
    <t>ES-2011-1720401,18-02-2011,24-02-2011,Standard Class,Ken Heidel,Corporate,Burgundy,France,EU,Central,OFF-FA-10003463,Office Supplies,Fasteners,"OIC Thumb Tacks, Assorted Sizes",35,3,0,13.77,3.5,Medium,2011</t>
  </si>
  <si>
    <t>ES-2011-5118812,18-02-2011,23-02-2011,Standard Class,Alan Barnes,Consumer,Ile-de-France,France,EU,Central,OFF-BI-10001717,Office Supplies,Binders,"Avery Hole Reinforcements, Durable",24,4,0,8.4,2.77,Medium,2011</t>
  </si>
  <si>
    <t>IN-2011-17111,18-02-2011,21-02-2011,Second Class,Michelle Lonsdale,Corporate,Queensland,Australia,APAC,Oceania,OFF-LA-10003644,Office Supplies,Labels,"Novimex Removable Labels, Adjustable",14,2,0.1,1.686,1.37,High,2011</t>
  </si>
  <si>
    <t>ES-2011-5987802,18-02-2011,22-02-2011,Second Class,Daniel Lacy,Consumer,North Rhine-Westphalia,Germany,EU,Central,OFF-FA-10004344,Office Supplies,Fasteners,"Advantus Thumb Tacks, Assorted Sizes",55,5,0,8.25,1.27,Medium,2011</t>
  </si>
  <si>
    <t>IN-2011-46504,19-02-2011,21-02-2011,Second Class,Larry Tron,Consumer,Telangana,India,APAC,Central Asia,OFF-SU-10002742,Office Supplies,Supplies,"Stiletto Trimmer, Serrated",118,3,0,36.63,9.87,High,2011</t>
  </si>
  <si>
    <t>US-2011-165589,19-02-2011,19-02-2011,Same Day,Troy Blackwell,Consumer,Texas,United States,US,Central,FUR-FU-10002396,Furniture,Furnishings,"DAX Copper Panel Document Frame, 5 x 7 Size",25,5,0.6,-11.322,1.39,High,2011</t>
  </si>
  <si>
    <t>CA-2011-152905,19-02-2011,25-02-2011,Standard Class,Aaron Bergman,Consumer,Texas,United States,US,Central,OFF-ST-10000321,Office Supplies,Storage,Akro Stacking Bins,13,2,0.2,-2.5248,0.97,Low,2011</t>
  </si>
  <si>
    <t>IN-2011-64627,21-02-2011,25-02-2011,Standard Class,Sam Craven,Consumer,Tokyo,Japan,APAC,North Asia,TEC-MA-10003801,Technology,Machines,"StarTech Card Printer, Red",803,5,0,224.85,78.45,Medium,2011</t>
  </si>
  <si>
    <t>ES-2011-4052630,21-02-2011,26-02-2011,Standard Class,Zuschuss Donatelli,Consumer,Lombardy,Italy,EU,South,FUR-TA-10003899,Furniture,Tables,"Barricks Round Table, with Bottom Storage","1,003",4,0.5,-942.9,72.92,Medium,2011</t>
  </si>
  <si>
    <t>IN-2011-78781,21-02-2011,25-02-2011,Standard Class,John Lucas,Consumer,South Australia,Australia,APAC,Oceania,OFF-ST-10000107,Office Supplies,Storage,"Eldon File Cart, Industrial",806,7,0.1,-62.853,54.17,Medium,2011</t>
  </si>
  <si>
    <t>IN-2011-26456,21-02-2011,28-02-2011,Standard Class,Erin Ashbrook,Corporate,Hebei,China,APAC,North Asia,TEC-CO-10004689,Technology,Copiers,"Canon Ink, Color",297,2,0,56.46,51.95,Low,2011</t>
  </si>
  <si>
    <t>ID-2011-24454,21-02-2011,21-02-2011,Same Day,Liz MacKendrick,Consumer,National Capital,Philippines,APAC,Southeast Asia,OFF-PA-10002047,Office Supplies,Paper,"Green Bar Cards &amp; Envelopes, 8.5 x 11",173,6,0.45,-104.031,37.06,High,2011</t>
  </si>
  <si>
    <t>IN-2011-58341,21-02-2011,25-02-2011,Second Class,Andrew Roberts,Consumer,Hong Kong,Hong Kong,APAC,North Asia,FUR-BO-10004773,Furniture,Bookcases,"Ikea Floating Shelf Set, Mobile",346,2,0,114.06,27.59,Medium,2011</t>
  </si>
  <si>
    <t>IN-2011-26456,21-02-2011,28-02-2011,Standard Class,Erin Ashbrook,Corporate,Hebei,China,APAC,North Asia,OFF-EN-10003508,Office Supplies,Envelopes,"GlobeWeis Peel and Seal, with clear poly window",150,6,0,70.2,19.92,Low,2011</t>
  </si>
  <si>
    <t>IN-2011-78781,21-02-2011,25-02-2011,Standard Class,John Lucas,Consumer,South Australia,Australia,APAC,Oceania,TEC-PH-10004300,Technology,Phones,"Apple Office Telephone, Cordless",184,3,0.1,75.591,18.66,Medium,2011</t>
  </si>
  <si>
    <t>IN-2011-59993,21-02-2011,23-02-2011,Second Class,Arthur Gainer,Consumer,Singapore,Singapore,APAC,Southeast Asia,FUR-CH-10000825,Furniture,Chairs,"SAFCO Chairmat, Red",179,3,0,69.93,17.13,Medium,2011</t>
  </si>
  <si>
    <t>ES-2011-4052630,21-02-2011,26-02-2011,Standard Class,Zuschuss Donatelli,Consumer,Lombardy,Italy,EU,South,OFF-AR-10002454,Office Supplies,Art,"Binney &amp; Smith Canvas, Water Color",164,3,0,78.48,16.05,Medium,2011</t>
  </si>
  <si>
    <t>ID-2011-24454,21-02-2011,21-02-2011,Same Day,Liz MacKendrick,Consumer,National Capital,Philippines,APAC,Southeast Asia,TEC-PH-10001805,Technology,Phones,"Nokia Speaker Phone, Full Size",93,1,0.25,-7.47,8.84,High,2011</t>
  </si>
  <si>
    <t>CA-2011-109491,21-02-2011,27-02-2011,Standard Class,Linda Cazamias,Corporate,Indiana,United States,US,Central,TEC-AC-10001284,Technology,Accessories,Enermax Briskie RF Wireless Keyboard and Mouse Combo,62,3,0,22.4316,3.97,Medium,2011</t>
  </si>
  <si>
    <t>IN-2011-58341,21-02-2011,25-02-2011,Second Class,Andrew Roberts,Consumer,Hong Kong,Hong Kong,APAC,North Asia,OFF-FA-10001309,Office Supplies,Fasteners,"Stockwell Thumb Tacks, 12 Pack",25,2,0,4.74,2.96,Medium,2011</t>
  </si>
  <si>
    <t>IN-2011-78781,21-02-2011,25-02-2011,Standard Class,John Lucas,Consumer,South Australia,Australia,APAC,Oceania,OFF-LA-10000732,Office Supplies,Labels,"Novimex Round Labels, 5000 Label Set",36,6,0.1,8.244,2.54,Medium,2011</t>
  </si>
  <si>
    <t>ES-2011-4052630,21-02-2011,26-02-2011,Standard Class,Zuschuss Donatelli,Consumer,Lombardy,Italy,EU,South,TEC-MA-10003856,Technology,Machines,"Okidata Calculator, Red",30,1,0.4,-5.466,2.41,Medium,2011</t>
  </si>
  <si>
    <t>ES-2011-4052630,21-02-2011,26-02-2011,Standard Class,Zuschuss Donatelli,Consumer,Lombardy,Italy,EU,South,OFF-ST-10001818,Office Supplies,Storage,"Smead Trays, Blue",29,1,0.4,-13.092,2.34,Medium,2011</t>
  </si>
  <si>
    <t>IT-2011-3284965,21-02-2011,25-02-2011,Standard Class,Sarah Jordon,Consumer,Zürich,Switzerland,EU,Central,OFF-FA-10003462,Office Supplies,Fasteners,"Stockwell Thumb Tacks, Assorted Sizes",21,2,0,5.88,1.8,Medium,2011</t>
  </si>
  <si>
    <t>IT-2011-3284965,21-02-2011,25-02-2011,Standard Class,Sarah Jordon,Consumer,Zürich,Switzerland,EU,Central,OFF-ST-10000154,Office Supplies,Storage,"Smead Box, Single Width",32,3,0,8.37,1.77,Medium,2011</t>
  </si>
  <si>
    <t>ES-2011-4228024,21-02-2011,28-02-2011,Standard Class,Alice McCarthy,Corporate,Sicily,Italy,EU,South,OFF-LA-10004332,Office Supplies,Labels,"Novimex File Folder Labels, Adjustable",18,3,0,3.69,1.54,Low,2011</t>
  </si>
  <si>
    <t>CA-2011-164903,21-02-2011,25-02-2011,Standard Class,Steven Roelle,Home Office,California,United States,US,West,OFF-PA-10003363,Office Supplies,Paper,Xerox 204,13,2,0,6.2208,1.14,High,2011</t>
  </si>
  <si>
    <t>CA-2011-109491,21-02-2011,27-02-2011,Standard Class,Linda Cazamias,Corporate,Indiana,United States,US,Central,FUR-FU-10000221,Furniture,Furnishings,"Master Caster Door Stop, Brown",20,4,0,6.9088,0.83,Medium,2011</t>
  </si>
  <si>
    <t>ES-2011-3353574,22-02-2011,26-02-2011,Standard Class,Paul Gonzalez,Consumer,Tuscany,Italy,EU,South,TEC-MA-10002118,Technology,Machines,"Konica Printer, Red",477,3,0.4,39.672,85.57,High,2011</t>
  </si>
  <si>
    <t>PL-2011-9340,22-02-2011,27-02-2011,Second Class,Rick Wilson,Corporate,Pomerania,Poland,EMEA,EMEA,OFF-AVE-10002079,Office Supplies,Binders,"Avery Binding Machine, Durable",403,8,0,24,30.21,Medium,2011</t>
  </si>
  <si>
    <t>ES-2011-3353574,22-02-2011,26-02-2011,Standard Class,Paul Gonzalez,Consumer,Tuscany,Italy,EU,South,FUR-FU-10000620,Furniture,Furnishings,"Advantus Clock, Black",103,2,0,29.76,20.15,High,2011</t>
  </si>
  <si>
    <t>IR-2011-360,22-02-2011,27-02-2011,Standard Class,Sam Zeldin,Home Office,Tehran,Iran,EMEA,EMEA,FUR-HON-10003080,Furniture,Tables,"Hon Computer Table, Adjustable Height",490,1,0,63.66,17.73,Medium,2011</t>
  </si>
  <si>
    <t>PL-2011-9340,22-02-2011,27-02-2011,Second Class,Rick Wilson,Corporate,Pomerania,Poland,EMEA,EMEA,TEC-PAN-10004651,Technology,Machines,"Panasonic Phone, White",333,4,0,29.88,15.62,Medium,2011</t>
  </si>
  <si>
    <t>ES-2011-3353574,22-02-2011,26-02-2011,Standard Class,Paul Gonzalez,Consumer,Tuscany,Italy,EU,South,OFF-BI-10000368,Office Supplies,Binders,"Avery Binder Covers, Durable",63,5,0,8.1,9.61,High,2011</t>
  </si>
  <si>
    <t>IT-2011-4664416,22-02-2011,27-02-2011,Standard Class,Christopher Martinez,Consumer,Dublin,Ireland,EU,North,TEC-PH-10003960,Technology,Phones,"Apple Speaker Phone, with Caller ID",185,3,0.5,-92.52,9.15,Medium,2011</t>
  </si>
  <si>
    <t>IR-2011-360,22-02-2011,27-02-2011,Standard Class,Sam Zeldin,Home Office,Tehran,Iran,EMEA,EMEA,OFF-STO-10001791,Office Supplies,Fasteners,"Stockwell Clamps, Bulk Pack",115,6,0,25.38,6.92,Medium,2011</t>
  </si>
  <si>
    <t>IN-2011-16362,22-02-2011,26-02-2011,Standard Class,Rick Huthwaite,Home Office,Rajasthan,India,APAC,Central Asia,TEC-AC-10000051,Technology,Accessories,"Logitech Memory Card, USB",207,2,0,43.5,5.99,Medium,2011</t>
  </si>
  <si>
    <t>IR-2011-360,22-02-2011,27-02-2011,Standard Class,Sam Zeldin,Home Office,Tehran,Iran,EMEA,EMEA,OFF-FEL-10002897,Office Supplies,Storage,"Fellowes Shelving, Single Width",58,1,0,15.03,5.34,Medium,2011</t>
  </si>
  <si>
    <t>TU-2011-5500,22-02-2011,24-02-2011,Second Class,Andrew Gjertsen,Corporate,Izmir,Turkey,EMEA,EMEA,OFF-ROG-10001372,Office Supplies,Storage,"Rogers Trays, Blue",25,1,0.6,-18.528,3.84,High,2011</t>
  </si>
  <si>
    <t>ES-2011-3353574,22-02-2011,26-02-2011,Standard Class,Paul Gonzalez,Consumer,Tuscany,Italy,EU,South,OFF-BI-10001253,Office Supplies,Binders,"Acco Binder Covers, Recycled",41,3,0,12.24,3.66,High,2011</t>
  </si>
  <si>
    <t>ES-2011-3353574,22-02-2011,26-02-2011,Standard Class,Paul Gonzalez,Consumer,Tuscany,Italy,EU,South,OFF-BI-10002986,Office Supplies,Binders,"Avery Binder Covers, Recycled",23,2,0,8.22,3.23,High,2011</t>
  </si>
  <si>
    <t>CG-2011-1930,22-02-2011,26-02-2011,Standard Class,Patricia Hirasaki,Home Office,South Kivu,Democratic Republic of the Congo,Africa,Africa,OFF-BIC-10003680,Office Supplies,Art,"BIC Highlighters, Blue",38,2,0,15.12,3.15,Medium,2011</t>
  </si>
  <si>
    <t>PL-2011-9340,22-02-2011,27-02-2011,Second Class,Rick Wilson,Corporate,Pomerania,Poland,EMEA,EMEA,OFF-JIF-10000981,Office Supplies,Envelopes,"Jiffy Peel and Seal, with clear poly window",47,2,0,8.94,1.95,Medium,2011</t>
  </si>
  <si>
    <t>ES-2011-4187064,22-02-2011,24-02-2011,Second Class,Julia Dunbar,Consumer,Ile-de-France,France,EU,Central,OFF-BI-10002193,Office Supplies,Binders,"Wilson Jones Hole Reinforcements, Recycled",10,2,0,2.34,1.09,High,2011</t>
  </si>
  <si>
    <t>CA-2011-165540,22-02-2011,26-02-2011,Standard Class,Tamara Manning,Consumer,Illinois,United States,US,Central,OFF-BI-10004094,Office Supplies,Binders,GBC Standard Plastic Binding Systems Combs,9,5,0.8,-13.7175,0.7,Medium,2011</t>
  </si>
  <si>
    <t>TU-2011-5500,22-02-2011,24-02-2011,Second Class,Andrew Gjertsen,Corporate,Izmir,Turkey,EMEA,EMEA,OFF-EAT-10003405,Office Supplies,Paper,"Eaton Parchment Paper, Multicolor",6,1,0.6,-5.658,0.54,High,2011</t>
  </si>
  <si>
    <t>IR-2011-360,22-02-2011,27-02-2011,Standard Class,Sam Zeldin,Home Office,Tehran,Iran,EMEA,EMEA,OFF-HAR-10003659,Office Supplies,Labels,"Harbour Creations Color Coded Labels, Adjustable",11,1,0,1.5,0.34,Medium,2011</t>
  </si>
  <si>
    <t>TU-2011-5990,22-02-2011,26-02-2011,Standard Class,Michelle Lonsdale,Corporate,Diyarbakir,Turkey,EMEA,EMEA,OFF-HON-10004014,Office Supplies,Labels,"Hon Shipping Labels, Adjustable",4,1,0.6,-2.322,0.34,High,2011</t>
  </si>
  <si>
    <t>IN-2011-44901,23-02-2011,26-02-2011,First Class,Mitch Gastineau,Corporate,Maharashtra,India,APAC,Central Asia,TEC-CO-10004997,Technology,Copiers,"Hewlett Wireless Fax, Color","1,527",4,0,732.72,319.53,High,2011</t>
  </si>
  <si>
    <t>IN-2011-44901,23-02-2011,26-02-2011,First Class,Mitch Gastineau,Corporate,Maharashtra,India,APAC,Central Asia,FUR-BO-10002462,Furniture,Bookcases,"Ikea Classic Bookcase, Pine","2,066",5,0,41.25,248.81,High,2011</t>
  </si>
  <si>
    <t>US-2011-145674,23-02-2011,26-02-2011,First Class,Mary O'Rourke,Consumer,Distrito Federal,Mexico,LATAM,North,FUR-CH-10001914,Furniture,Chairs,"Harbour Creations Bag Chairs, Black",158,5,0.2,-0.06,59.64,Critical,2011</t>
  </si>
  <si>
    <t>ID-2011-55667,23-02-2011,26-02-2011,Second Class,Roland Fjeld,Consumer,Punjab,Pakistan,APAC,Central Asia,FUR-CH-10001871,Furniture,Chairs,"Harbour Creations Steel Folding Chair, Set of Two",160,2,0.2,-28.056,25.95,High,2011</t>
  </si>
  <si>
    <t>ID-2011-55667,23-02-2011,26-02-2011,Second Class,Roland Fjeld,Consumer,Punjab,Pakistan,APAC,Central Asia,TEC-PH-10003752,Technology,Phones,"Nokia Office Telephone, VoIP",98,3,0.5,-29.43,13.05,High,2011</t>
  </si>
  <si>
    <t>AJ-2011-4460,23-02-2011,23-02-2011,Same Day,Carlos Meador,Consumer,Baki,Azerbaijan,EMEA,EMEA,OFF-WIL-10003299,Office Supplies,Binders,"Wilson Jones Binding Machine, Recycled",49,1,0,5.4,9.76,Medium,2011</t>
  </si>
  <si>
    <t>IN-2011-44901,23-02-2011,26-02-2011,First Class,Mitch Gastineau,Corporate,Maharashtra,India,APAC,Central Asia,OFF-SU-10002566,Office Supplies,Supplies,"Stiletto Trimmer, Steel",169,4,0,70.8,8.4,High,2011</t>
  </si>
  <si>
    <t>CA-2011-133354,23-02-2011,25-02-2011,First Class,Sue Ann Reed,Consumer,California,United States,US,West,OFF-PA-10001800,Office Supplies,Paper,Xerox 220,19,3,0,9.3312,5.01,High,2011</t>
  </si>
  <si>
    <t>IN-2011-44901,23-02-2011,26-02-2011,First Class,Mitch Gastineau,Corporate,Maharashtra,India,APAC,Central Asia,OFF-EN-10000224,Office Supplies,Envelopes,"Cameo Clasp Envelope, Recycled",17,2,0,3.3,3.97,High,2011</t>
  </si>
  <si>
    <t>ID-2011-55667,23-02-2011,26-02-2011,Second Class,Roland Fjeld,Consumer,Punjab,Pakistan,APAC,Central Asia,OFF-PA-10004495,Office Supplies,Paper,"SanDisk Note Cards, Premium",45,3,0.5,0,1.48,High,2011</t>
  </si>
  <si>
    <t>IT-2011-2889545,23-02-2011,28-02-2011,Standard Class,Giulietta Dortch,Corporate,Lazio,Italy,EU,South,FUR-CH-10000214,Furniture,Chairs,"Harbour Creations Bag Chairs, Black",47,2,0.6,-60.408,0.93,Medium,2011</t>
  </si>
  <si>
    <t>ES-2011-2377967,24-02-2011,28-02-2011,Standard Class,Julie Creighton,Corporate,Namur,Belgium,EU,Central,FUR-BO-10000002,Furniture,Bookcases,"Bush Classic Bookcase, Mobile","2,076",5,0,103.8,197.11,Medium,2011</t>
  </si>
  <si>
    <t>IR-2011-6700,24-02-2011,25-02-2011,First Class,Tom Stivers,Corporate,Qom,Iran,EMEA,EMEA,TEC-CIS-10001717,Technology,Phones,"Cisco Smart Phone, with Caller ID",654,1,0,287.85,136.02,Medium,2011</t>
  </si>
  <si>
    <t>MX-2011-161480,24-02-2011,24-02-2011,Same Day,Carlos Soltero,Consumer,Rio Grande do Sul,Brazil,LATAM,South,TEC-CO-10004589,Technology,Copiers,"Canon Wireless Fax, High-Speed",501,2,0.002,84.39504,69.65,Medium,2011</t>
  </si>
  <si>
    <t>IR-2011-6700,24-02-2011,25-02-2011,First Class,Tom Stivers,Corporate,Qom,Iran,EMEA,EMEA,TEC-BEL-10003177,Technology,Accessories,"Belkin Keyboard, Erganomic",490,6,0,29.34,39.03,Medium,2011</t>
  </si>
  <si>
    <t>US-2011-149559,24-02-2011,28-02-2011,Standard Class,Gary Zandusky,Consumer,Bahia,Brazil,LATAM,South,TEC-MA-10003390,Technology,Machines,"Okidata Printer, Durable",143,2,0.6,-85.976,22.4,High,2011</t>
  </si>
  <si>
    <t>IN-2011-74378,24-02-2011,25-02-2011,First Class,Jim Mitchum,Corporate,Yangon,Myanmar (Burma),APAC,Southeast Asia,OFF-EN-10004495,Office Supplies,Envelopes,"Kraft Peel and Seal, Security-Tint",95,5,0.17,-7.0065,19.89,Medium,2011</t>
  </si>
  <si>
    <t>MX-2011-161480,24-02-2011,24-02-2011,Same Day,Carlos Soltero,Consumer,Rio Grande do Sul,Brazil,LATAM,South,TEC-PH-10002292,Technology,Phones,"Cisco Signal Booster, Full Size",612,6,0,238.8,19.51,Medium,2011</t>
  </si>
  <si>
    <t>ES-2011-2377967,24-02-2011,28-02-2011,Standard Class,Julie Creighton,Corporate,Namur,Belgium,EU,Central,OFF-BI-10002172,Office Supplies,Binders,"Acco Binding Machine, Recycled",309,6,0,77.04,13.8,Medium,2011</t>
  </si>
  <si>
    <t>CA-2011-8490,24-02-2011,3/3/2011,Standard Class,Toby Braunhardt,Consumer,Ontario,Canada,Canada,Canada,OFF-FEL-10002658,Office Supplies,Storage,"Fellowes Shelving, Wire Frame",57,1,0,23.31,7.54,Low,2011</t>
  </si>
  <si>
    <t>US-2011-132388,24-02-2011,28-02-2011,Standard Class,Gary Zandusky,Consumer,Santo Domingo,Dominican Republic,LATAM,Caribbean,TEC-MA-10002710,Technology,Machines,"Okidata Printer, Durable",107,2,0.7,-121.792,7.32,Medium,2011</t>
  </si>
  <si>
    <t>IR-2011-6700,24-02-2011,25-02-2011,First Class,Tom Stivers,Corporate,Qom,Iran,EMEA,EMEA,OFF-ROG-10002818,Office Supplies,Storage,"Rogers Trays, Industrial",62,1,0,24.84,6.07,Medium,2011</t>
  </si>
  <si>
    <t>NI-2011-9470,24-02-2011,27-02-2011,First Class,Damala Kotsonis,Corporate,Lagos,Nigeria,Africa,Africa,TEC-OKI-10003770,Technology,Machines,"Okidata Receipt Printer, Durable",37,1,0.7,-81.201,5.89,High,2011</t>
  </si>
  <si>
    <t>IR-2011-6700,24-02-2011,25-02-2011,First Class,Tom Stivers,Corporate,Qom,Iran,EMEA,EMEA,OFF-ACC-10000798,Office Supplies,Binders,"Acco Hole Reinforcements, Economy",27,4,0,2.28,5.51,Medium,2011</t>
  </si>
  <si>
    <t>ES-2011-2377967,24-02-2011,28-02-2011,Standard Class,Julie Creighton,Corporate,Namur,Belgium,EU,Central,TEC-CO-10003597,Technology,Copiers,"Brother Copy Machine, High-Speed",525,2,0,57.66,4.97,Medium,2011</t>
  </si>
  <si>
    <t>SG-2011-8120,24-02-2011,28-02-2011,Standard Class,Christy Brittain,Consumer,Dakar,Senegal,Africa,Africa,TEC-LOG-10000368,Technology,Accessories,"Logitech Flash Drive, Programmable",64,2,0,30.06,4.15,High,2011</t>
  </si>
  <si>
    <t>IR-2011-6700,24-02-2011,25-02-2011,First Class,Tom Stivers,Corporate,Qom,Iran,EMEA,EMEA,OFF-WIL-10001069,Office Supplies,Binders,"Wilson Jones Hole Reinforcements, Clear",16,4,0,1.68,3.14,Medium,2011</t>
  </si>
  <si>
    <t>MX-2011-161480,24-02-2011,24-02-2011,Same Day,Carlos Soltero,Consumer,Rio Grande do Sul,Brazil,LATAM,South,OFF-PA-10002360,Office Supplies,Paper,"SanDisk Computer Printout Paper, 8.5 x 11",68,3,0,1.32,2.99,Medium,2011</t>
  </si>
  <si>
    <t>IR-2011-6700,24-02-2011,25-02-2011,First Class,Tom Stivers,Corporate,Qom,Iran,EMEA,EMEA,OFF-IBI-10001494,Office Supplies,Binders,"Ibico Index Tab, Durable",9,1,0,4.05,1.04,Medium,2011</t>
  </si>
  <si>
    <t>CA-2011-103744,24-02-2011,28-02-2011,Standard Class,Michael Grace,Home Office,Texas,United States,US,Central,OFF-LA-10004425,Office Supplies,Labels,Staples,7,3,0.2,2.3409,0.5,Medium,2011</t>
  </si>
  <si>
    <t>NI-2011-9470,24-02-2011,27-02-2011,First Class,Damala Kotsonis,Corporate,Lagos,Nigeria,Africa,Africa,OFF-XER-10003104,Office Supplies,Paper,"Xerox Memo Slips, Recycled",4,1,0.7,-7.398,0.27,High,2011</t>
  </si>
  <si>
    <t>CA-2011-103744,24-02-2011,28-02-2011,Standard Class,Michael Grace,Home Office,Texas,United States,US,Central,OFF-BI-10000320,Office Supplies,Binders,GBC Plastic Binding Combs,4,3,0.8,-6.8634,0.23,Medium,2011</t>
  </si>
  <si>
    <t>AG-2011-8180,25-02-2011,25-02-2011,Same Day,Rose O'Brian,Consumer,Alger,Algeria,Africa,Africa,TEC-EPS-10004558,Technology,Machines,"Epson Inkjet, Durable",613,2,0,202.32,241.33,Critical,2011</t>
  </si>
  <si>
    <t>ID-2011-56969,25-02-2011,3/3/2011,Standard Class,Fred McMath,Consumer,Hubei,China,APAC,North Asia,TEC-PH-10004281,Technology,Phones,"Samsung Audio Dock, Cordless","1,527",9,0,656.64,172.32,Medium,2011</t>
  </si>
  <si>
    <t>AG-2011-8180,25-02-2011,25-02-2011,Same Day,Rose O'Brian,Consumer,Alger,Algeria,Africa,Africa,OFF-ELD-10000845,Office Supplies,Storage,"Eldon Lockers, Wire Frame",394,2,0,78.78,110.6,Critical,2011</t>
  </si>
  <si>
    <t>AG-2011-8180,25-02-2011,25-02-2011,Same Day,Rose O'Brian,Consumer,Alger,Algeria,Africa,Africa,OFF-SAN-10001681,Office Supplies,Paper,"SanDisk Computer Printout Paper, 8.5 x 11",339,10,0,37.2,27.29,Critical,2011</t>
  </si>
  <si>
    <t>AG-2011-8180,25-02-2011,25-02-2011,Same Day,Rose O'Brian,Consumer,Alger,Algeria,Africa,Africa,OFF-ADV-10004598,Office Supplies,Fasteners,"Advantus Paper Clips, Metal",54,4,0,12.84,22.06,Critical,2011</t>
  </si>
  <si>
    <t>MX-2011-131352,25-02-2011,28-02-2011,Second Class,Mike Kennedy,Consumer,Pinar del Río,Cuba,LATAM,Caribbean,FUR-FU-10003237,Furniture,Furnishings,"Eldon Stacking Tray, Durable",57,3,0,6.84,20.1,Critical,2011</t>
  </si>
  <si>
    <t>CG-2011-6540,25-02-2011,27-02-2011,Second Class,Tracy Hopkins,Home Office,Orientale,Democratic Republic of the Congo,Africa,Africa,OFF-STO-10000347,Office Supplies,Fasteners,"Stockwell Clamps, Assorted Sizes",98,6,0,34.2,18.74,High,2011</t>
  </si>
  <si>
    <t>MX-2011-114909,25-02-2011,1/3/2011,Standard Class,Emily Grady,Consumer,Guatemala,Guatemala,LATAM,Central,TEC-CO-10001177,Technology,Copiers,"HP Fax and Copier, Color",232,2,0.002,43.69512,14.26,Medium,2011</t>
  </si>
  <si>
    <t>US-2011-137680,25-02-2011,2/3/2011,Standard Class,Jennifer Halladay,Consumer,Oregon,United States,US,West,OFF-PA-10000174,Office Supplies,Paper,"Message Book, Wirebound, Four 5 1/2"" X 4"" Forms/Pg., 200 Dupl. Sets/Book",33,4,0.2,11.1024,2.37,High,2011</t>
  </si>
  <si>
    <t>AG-2011-8180,25-02-2011,25-02-2011,Same Day,Rose O'Brian,Consumer,Alger,Algeria,Africa,Africa,OFF-NOV-10003180,Office Supplies,Labels,"Novimex Legal Exhibit Labels, Adjustable",8,1,0,0.57,2.14,Critical,2011</t>
  </si>
  <si>
    <t>US-2011-137680,25-02-2011,2/3/2011,Standard Class,Jennifer Halladay,Consumer,Oregon,United States,US,West,OFF-PA-10000069,Office Supplies,Paper,"TOPS 4 x 6 Fluorescent Color Memo Sheets, 500 Sheets per Pack",23,3,0.2,7.6869,1.97,High,2011</t>
  </si>
  <si>
    <t>CG-2011-6540,25-02-2011,27-02-2011,Second Class,Tracy Hopkins,Home Office,Orientale,Democratic Republic of the Congo,Africa,Africa,OFF-NOV-10004223,Office Supplies,Labels,"Novimex Shipping Labels, Adjustable",9,1,0,1.59,1.13,High,2011</t>
  </si>
  <si>
    <t>CG-2011-6540,25-02-2011,27-02-2011,Second Class,Tracy Hopkins,Home Office,Orientale,Democratic Republic of the Congo,Africa,Africa,OFF-ACC-10000798,Office Supplies,Binders,"Acco Hole Reinforcements, Economy",7,1,0,0.57,0.7,High,2011</t>
  </si>
  <si>
    <t>MX-2011-135440,26-02-2011,28-02-2011,Second Class,Bill Stewart,Corporate,Matagalpa,Nicaragua,LATAM,Central,TEC-CO-10002063,Technology,Copiers,"Sharp Fax Machine, Color",988,5,0.002,126.7194,107.47,Medium,2011</t>
  </si>
  <si>
    <t>MX-2011-135440,26-02-2011,28-02-2011,Second Class,Bill Stewart,Corporate,Matagalpa,Nicaragua,LATAM,Central,FUR-BO-10003323,Furniture,Bookcases,"Safco 3-Shelf Cabinet, Mobile",685,6,0,280.92,88.39,Medium,2011</t>
  </si>
  <si>
    <t>ID-2011-25735,26-02-2011,1/3/2011,Second Class,Michael Dominguez,Corporate,Jakarta,Indonesia,APAC,Southeast Asia,TEC-MA-10001726,Technology,Machines,"Epson Receipt Printer, White",287,3,0.17,-45.1044,81.63,Critical,2011</t>
  </si>
  <si>
    <t>IT-2011-3203475,26-02-2011,4/3/2011,Standard Class,Bobby Odegard,Consumer,North Holland,Netherlands,EU,Central,FUR-FU-10001086,Furniture,Furnishings,"Advantus Frame, Black",533,6,0.2,-0.144,39.26,Medium,2011</t>
  </si>
  <si>
    <t>MX-2011-116246,26-02-2011,2/3/2011,Second Class,Rob Lucas,Consumer,San Salvador,El Salvador,LATAM,Central,OFF-ST-10000645,Office Supplies,Storage,"Tenex File Cart, Industrial",268,3,0,10.68,33.3,Medium,2011</t>
  </si>
  <si>
    <t>IN-2011-43718,26-02-2011,28-02-2011,First Class,David Flashing,Consumer,Chiba,Japan,APAC,North Asia,OFF-SU-10003863,Office Supplies,Supplies,"Kleencut Letter Opener, High Speed",79,3,0,25.38,28.91,Critical,2011</t>
  </si>
  <si>
    <t>MX-2011-133466,26-02-2011,2/3/2011,Standard Class,Alan Haines,Corporate,Santiago de Cuba,Cuba,LATAM,Caribbean,FUR-CH-10003354,Furniture,Chairs,"Harbour Creations Swivel Stool, Red",360,3,0,104.46,27.4,Medium,2011</t>
  </si>
  <si>
    <t>US-2011-162012,26-02-2011,2/3/2011,Standard Class,Alan Haines,Corporate,Alagoas,Brazil,LATAM,South,FUR-CH-10001536,Furniture,Chairs,"Harbour Creations Swivel Stool, Red",144,3,0.6,-111.684,14.32,Medium,2011</t>
  </si>
  <si>
    <t>MX-2011-133466,26-02-2011,2/3/2011,Standard Class,Alan Haines,Corporate,Santiago de Cuba,Cuba,LATAM,Caribbean,TEC-PH-10003254,Technology,Phones,"Samsung Office Telephone, Full Size",177,4,0,54.96,9.28,Medium,2011</t>
  </si>
  <si>
    <t>MX-2011-116246,26-02-2011,2/3/2011,Second Class,Rob Lucas,Consumer,San Salvador,El Salvador,LATAM,Central,OFF-SU-10003371,Office Supplies,Supplies,"Elite Shears, Serrated",58,2,0,0,8.2,Medium,2011</t>
  </si>
  <si>
    <t>IT-2011-3203475,26-02-2011,4/3/2011,Standard Class,Bobby Odegard,Consumer,North Holland,Netherlands,EU,Central,TEC-PH-10002079,Technology,Phones,"Motorola Headset, with Caller ID",120,3,0.5,-40.68,7.74,Medium,2011</t>
  </si>
  <si>
    <t>IN-2011-15991,26-02-2011,2/3/2011,Standard Class,Lena Cacioppo,Consumer,Shandong,China,APAC,North Asia,TEC-AC-10000896,Technology,Accessories,"Belkin Numeric Keypad, Erganomic",59,1,0,10.05,7.27,High,2011</t>
  </si>
  <si>
    <t>MX-2011-133466,26-02-2011,2/3/2011,Standard Class,Alan Haines,Corporate,Santiago de Cuba,Cuba,LATAM,Caribbean,OFF-SU-10004711,Office Supplies,Supplies,"Acme Trimmer, Serrated",55,2,0,1.64,4.86,Medium,2011</t>
  </si>
  <si>
    <t>MX-2011-135440,26-02-2011,28-02-2011,Second Class,Bill Stewart,Corporate,Matagalpa,Nicaragua,LATAM,Central,FUR-FU-10000850,Furniture,Furnishings,"Rubbermaid Clock, Black",67,2,0,32.76,4.74,Medium,2011</t>
  </si>
  <si>
    <t>MX-2011-116246,26-02-2011,2/3/2011,Second Class,Rob Lucas,Consumer,San Salvador,El Salvador,LATAM,Central,OFF-AR-10001813,Office Supplies,Art,"Stanley Markers, Fluorescent",47,3,0,17.34,3.89,Medium,2011</t>
  </si>
  <si>
    <t>MX-2011-133466,26-02-2011,2/3/2011,Standard Class,Alan Haines,Corporate,Santiago de Cuba,Cuba,LATAM,Caribbean,TEC-AC-10004951,Technology,Accessories,"Memorex Mouse, Erganomic",52,3,0,18.66,3.68,Medium,2011</t>
  </si>
  <si>
    <t>US-2011-162012,26-02-2011,2/3/2011,Standard Class,Alan Haines,Corporate,Alagoas,Brazil,LATAM,South,TEC-PH-10001602,Technology,Phones,"Samsung Office Telephone, Full Size",71,4,0.6,-51.456,2.95,Medium,2011</t>
  </si>
  <si>
    <t>US-2011-162012,26-02-2011,2/3/2011,Standard Class,Alan Haines,Corporate,Alagoas,Brazil,LATAM,South,OFF-SU-10001554,Office Supplies,Supplies,"Acme Trimmer, Serrated",22,2,0.6,-31.384,2.07,Medium,2011</t>
  </si>
  <si>
    <t>US-2011-162012,26-02-2011,2/3/2011,Standard Class,Alan Haines,Corporate,Alagoas,Brazil,LATAM,South,TEC-AC-10004715,Technology,Accessories,"Memorex Mouse, Erganomic",21,3,0.6,-12.516,1.87,Medium,2011</t>
  </si>
  <si>
    <t>MX-2011-135440,26-02-2011,28-02-2011,Second Class,Bill Stewart,Corporate,Matagalpa,Nicaragua,LATAM,Central,OFF-PA-10003301,Office Supplies,Paper,"Green Bar Parchment Paper, Recycled",11,1,0,3.2,0.65,Medium,2011</t>
  </si>
  <si>
    <t>IR-2011-6860,27-02-2011,6/3/2011,Standard Class,Dennis Kane,Consumer,Bushehr,Iran,EMEA,EMEA,TEC-EPS-10000774,Technology,Machines,"Epson Phone, Red",625,8,0,93.6,54.7,Medium,2011</t>
  </si>
  <si>
    <t>ID-2011-72894,28-02-2011,3/3/2011,First Class,Paul Stevenson,Home Office,Seoul,South Korea,APAC,North Asia,OFF-AP-10000675,Office Supplies,Appliances,"Hamilton Beach Stove, White",811,3,0.5,-599.94,236.16,Critical,2011</t>
  </si>
  <si>
    <t>ID-2011-72894,28-02-2011,3/3/2011,First Class,Paul Stevenson,Home Office,Seoul,South Korea,APAC,North Asia,FUR-FU-10000815,Furniture,Furnishings,"Eldon Door Stop, Black",401,10,0.2,-5.22,108.34,Critical,2011</t>
  </si>
  <si>
    <t>MX-2011-156748,28-02-2011,28-02-2011,Same Day,Sarah Brown,Consumer,Rio Grande do Sul,Brazil,LATAM,South,TEC-MA-10001859,Technology,Machines,"Okidata Printer, Wireless",358,2,0,110.96,64.95,High,2011</t>
  </si>
  <si>
    <t>ID-2011-72894,28-02-2011,3/3/2011,First Class,Paul Stevenson,Home Office,Seoul,South Korea,APAC,North Asia,OFF-AP-10003275,Office Supplies,Appliances,"KitchenAid Microwave, Silver",311,2,0.5,-224.01,60.79,Critical,2011</t>
  </si>
  <si>
    <t>ID-2011-72894,28-02-2011,3/3/2011,First Class,Paul Stevenson,Home Office,Seoul,South Korea,APAC,North Asia,FUR-FU-10004074,Furniture,Furnishings,"Advantus Stacking Tray, Erganomic",140,7,0.2,6.804,50.88,Critical,2011</t>
  </si>
  <si>
    <t>IN-2011-56213,28-02-2011,4/3/2011,Second Class,Deborah Brumfield,Home Office,National Capital,Philippines,APAC,Southeast Asia,TEC-AC-10004081,Technology,Accessories,"Logitech Keyboard, Bluetooth",120,3,0.45,10.8225,18.64,Medium,2011</t>
  </si>
  <si>
    <t>ID-2011-72894,28-02-2011,3/3/2011,First Class,Paul Stevenson,Home Office,Seoul,South Korea,APAC,North Asia,TEC-AC-10003668,Technology,Accessories,"Belkin Memory Card, Bluetooth",115,2,0.5,-50.55,16.32,Critical,2011</t>
  </si>
  <si>
    <t>IN-2011-56213,28-02-2011,4/3/2011,Second Class,Deborah Brumfield,Home Office,National Capital,Philippines,APAC,Southeast Asia,OFF-BI-10002243,Office Supplies,Binders,"Wilson Jones 3-Hole Punch, Durable",125,5,0.15,41.1825,7.71,Medium,2011</t>
  </si>
  <si>
    <t>CA-2011-156545,28-02-2011,3/3/2011,First Class,Joy Smith,Consumer,Ohio,United States,US,East,OFF-AR-10003560,Office Supplies,Art,Zebra Zazzle Fluorescent Highlighters,19,4,0.2,3.4048,3.38,Medium,2011</t>
  </si>
  <si>
    <t>ID-2011-56129,28-02-2011,7/3/2011,Standard Class,Sally Hughsby,Corporate,Queensland,Australia,APAC,Oceania,OFF-AR-10000578,Office Supplies,Art,"BIC Pencil Sharpener, Fluorescent",18,1,0.4,-10.008,2.15,Medium,2011</t>
  </si>
  <si>
    <t>CA-2011-1800,1/3/2011,4/3/2011,First Class,Tom Prescott,Consumer,Ontario,Canada,Canada,Canada,OFF-FEL-10001405,Office Supplies,Storage,"Fellowes File Cart, Industrial",551,4,0,71.64,164.36,High,2011</t>
  </si>
  <si>
    <t>ES-2011-1705541,1/3/2011,6/3/2011,Standard Class,Todd Sumrall,Corporate,England,United Kingdom,EU,North,FUR-BO-10000259,Furniture,Bookcases,"Safco Classic Bookcase, Traditional","1,314",3,0,341.73,150.4,High,2011</t>
  </si>
  <si>
    <t>UP-2011-3730,1/3/2011,5/3/2011,Standard Class,Ruben Dartt,Consumer,Vinnytsya,Ukraine,EMEA,EMEA,TEC-LOG-10003896,Technology,Accessories,"Logitech Router, Erganomic","1,471",6,0,264.6,146.55,Medium,2011</t>
  </si>
  <si>
    <t>ES-2011-3893444,1/3/2011,5/3/2011,Standard Class,Tom Boeckenhauer,Consumer,Berlin,Germany,EU,Central,OFF-AP-10002568,Office Supplies,Appliances,"Hamilton Beach Toaster, Black",364,8,0.2,45.456,80.67,High,2011</t>
  </si>
  <si>
    <t>CA-2011-113880,1/3/2011,5/3/2011,Standard Class,Vicky Freymann,Home Office,Illinois,United States,US,Central,FUR-CH-10000863,Furniture,Chairs,Novimex Swivel Fabric Task Chair,634,6,0.3,-172.1172,70.05,High,2011</t>
  </si>
  <si>
    <t>CA-2011-1800,1/3/2011,4/3/2011,First Class,Tom Prescott,Consumer,Ontario,Canada,Canada,Canada,FUR-HAR-10001792,Furniture,Chairs,"Harbour Creations Bag Chairs, Red",246,4,0,105.96,65.81,High,2011</t>
  </si>
  <si>
    <t>ES-2011-1705541,1/3/2011,6/3/2011,Standard Class,Todd Sumrall,Corporate,England,United Kingdom,EU,North,FUR-CH-10002830,Furniture,Chairs,"Office Star Rocking Chair, Red",705,5,0,288.75,64.4,High,2011</t>
  </si>
  <si>
    <t>UP-2011-3730,1/3/2011,5/3/2011,Standard Class,Ruben Dartt,Consumer,Vinnytsya,Ukraine,EMEA,EMEA,OFF-FEL-10002867,Office Supplies,Storage,"Fellowes Lockers, Single Width","1,244",6,0,211.5,60.78,Medium,2011</t>
  </si>
  <si>
    <t>IN-2011-59986,1/3/2011,3/3/2011,First Class,Katherine Hughes,Consumer,South Australia,Australia,APAC,Oceania,TEC-MA-10002520,Technology,Machines,"Panasonic Receipt Printer, White",215,2,0.1,7.158,55.67,High,2011</t>
  </si>
  <si>
    <t>CA-2011-104269,1/3/2011,6/3/2011,Second Class,Dave Brooks,Consumer,Washington,United States,US,West,FUR-CH-10004063,Furniture,Chairs,Global Deluxe High-Back Manager's Chair,458,2,0.2,51.4764,47.89,Medium,2011</t>
  </si>
  <si>
    <t>UP-2011-3730,1/3/2011,5/3/2011,Standard Class,Ruben Dartt,Consumer,Vinnytsya,Ukraine,EMEA,EMEA,TEC-SHA-10004874,Technology,Copiers,"Sharp Fax Machine, High-Speed",588,2,0,123.36,42.88,Medium,2011</t>
  </si>
  <si>
    <t>CA-2011-168312,1/3/2011,7/3/2011,Standard Class,Giulietta Weimer,Consumer,Texas,United States,US,Central,FUR-TA-10001866,Furniture,Tables,Bevis Round Conference Room Tables and Bases,377,3,0.3,-43.0296,32.7,Medium,2011</t>
  </si>
  <si>
    <t>ES-2011-1705541,1/3/2011,6/3/2011,Standard Class,Todd Sumrall,Corporate,England,United Kingdom,EU,North,OFF-AR-10004151,Office Supplies,Art,"BIC Sketch Pad, Blue",195,4,0,34.92,25.39,High,2011</t>
  </si>
  <si>
    <t>CA-2011-131009,1/3/2011,5/3/2011,Standard Class,Shahid Collister,Consumer,Texas,United States,US,Central,FUR-CH-10001270,Furniture,Chairs,Harbour Creations Steel Folding Chair,362,6,0.3,0,25.22,Medium,2011</t>
  </si>
  <si>
    <t>UP-2011-3090,1/3/2011,1/3/2011,Same Day,Bryan Spruell,Home Office,Kherson,Ukraine,EMEA,EMEA,FUR-HON-10002424,Furniture,Chairs,"Hon Steel Folding Chair, Red",163,2,0,76.5,24.42,Medium,2011</t>
  </si>
  <si>
    <t>UP-2011-3090,1/3/2011,1/3/2011,Same Day,Bryan Spruell,Home Office,Kherson,Ukraine,EMEA,EMEA,OFF-FEL-10002897,Office Supplies,Storage,"Fellowes Shelving, Single Width",116,2,0,30.06,19.52,Medium,2011</t>
  </si>
  <si>
    <t>CA-2011-1800,1/3/2011,4/3/2011,First Class,Tom Prescott,Consumer,Ontario,Canada,Canada,Canada,TEC-APP-10004912,Technology,Phones,"Apple Speaker Phone, with Caller ID",493,4,0,123.24,18.19,High,2011</t>
  </si>
  <si>
    <t>ES-2011-1517387,1/3/2011,8/3/2011,Standard Class,Chris McAfee,Consumer,Alsace,France,EU,Central,OFF-AR-10001418,Office Supplies,Art,"BIC Markers, Easy-Erase",107,4,0,29.88,16.48,Low,2011</t>
  </si>
  <si>
    <t>UP-2011-3730,1/3/2011,5/3/2011,Standard Class,Ruben Dartt,Consumer,Vinnytsya,Ukraine,EMEA,EMEA,TEC-KON-10002194,Technology,Machines,"Konica Printer, White",266,1,0,79.86,16.22,Medium,2011</t>
  </si>
  <si>
    <t>IN-2011-56738,1/3/2011,5/3/2011,Standard Class,Randy Ferguson,Corporate,Aichi,Japan,APAC,North Asia,FUR-FU-10002210,Furniture,Furnishings,"Tenex Clock, Black",352,7,0,59.64,15.91,Medium,2011</t>
  </si>
  <si>
    <t>IN-2011-26946,1/3/2011,6/3/2011,Standard Class,Logan Haushalter,Consumer,Sumatera Selatan,Indonesia,APAC,Southeast Asia,FUR-CH-10001465,Furniture,Chairs,"Hon Swivel Stool, Red",239,2,0.27,62.169,15.01,Medium,2011</t>
  </si>
  <si>
    <t>IN-2011-26946,1/3/2011,6/3/2011,Standard Class,Logan Haushalter,Consumer,Sumatera Selatan,Indonesia,APAC,Southeast Asia,OFF-EN-10004495,Office Supplies,Envelopes,"Kraft Peel and Seal, Security-Tint",109,9,0.47,-74.4147,14.58,Medium,2011</t>
  </si>
  <si>
    <t>ES-2011-2010166,1/3/2011,5/3/2011,Standard Class,Lori Olson,Corporate,Berlin,Germany,EU,Central,TEC-AC-10004791,Technology,Accessories,"Belkin Keyboard, USB",151,2,0.1,-5.058,14.22,Medium,2011</t>
  </si>
  <si>
    <t>ID-2011-50144,1/3/2011,5/3/2011,Standard Class,Logan Haushalter,Consumer,Tasmania,Australia,APAC,Oceania,TEC-PH-10001619,Technology,Phones,"Cisco Signal Booster, Full Size",92,1,0.4,-45.948,13.96,High,2011</t>
  </si>
  <si>
    <t>UP-2011-3730,1/3/2011,5/3/2011,Standard Class,Ruben Dartt,Consumer,Vinnytsya,Ukraine,EMEA,EMEA,FUR-SAF-10004530,Furniture,Bookcases,"Safco Floating Shelf Set, Traditional",197,1,0,86.55,12.33,Medium,2011</t>
  </si>
  <si>
    <t>ES-2011-3893444,1/3/2011,5/3/2011,Standard Class,Tom Boeckenhauer,Consumer,Berlin,Germany,EU,Central,OFF-ST-10000875,Office Supplies,Storage,"Smead Shelving, Single Width",118,3,0.2,36.684,11.43,High,2011</t>
  </si>
  <si>
    <t>CA-2011-168312,1/3/2011,7/3/2011,Standard Class,Giulietta Weimer,Consumer,Texas,United States,US,Central,OFF-ST-10003692,Office Supplies,Storage,Recycled Steel Personal File for Hanging File Folders,137,3,0.2,8.5845,8.49,Medium,2011</t>
  </si>
  <si>
    <t>UP-2011-3090,1/3/2011,1/3/2011,Same Day,Bryan Spruell,Home Office,Kherson,Ukraine,EMEA,EMEA,OFF-STA-10000298,Office Supplies,Art,"Stanley Canvas, Blue",99,2,0,15.78,8.42,Medium,2011</t>
  </si>
  <si>
    <t>ES-2011-3893444,1/3/2011,5/3/2011,Standard Class,Tom Boeckenhauer,Consumer,Berlin,Germany,EU,Central,OFF-ST-10000988,Office Supplies,Storage,"Fellowes Folders, Blue",63,3,0.2,23.76,8.22,High,2011</t>
  </si>
  <si>
    <t>CA-2011-131009,1/3/2011,5/3/2011,Standard Class,Shahid Collister,Consumer,Texas,United States,US,Central,OFF-ST-10001469,Office Supplies,Storage,Fellowes Bankers Box Recycled Super Stor/Drawer,130,3,0.2,-22.6716,8,Medium,2011</t>
  </si>
  <si>
    <t>CA-2011-131009,1/3/2011,5/3/2011,Standard Class,Shahid Collister,Consumer,Texas,United States,US,Central,FUR-FU-10001095,Furniture,Furnishings,DAX Black Cherry Wood-Tone Poster Frame,64,6,0.6,-34.9536,7.38,Medium,2011</t>
  </si>
  <si>
    <t>UP-2011-3730,1/3/2011,5/3/2011,Standard Class,Ruben Dartt,Consumer,Vinnytsya,Ukraine,EMEA,EMEA,TEC-STA-10004927,Technology,Machines,"StarTech Receipt Printer, Wireless",221,2,0,15.48,6.87,Medium,2011</t>
  </si>
  <si>
    <t>CA-2011-1800,1/3/2011,4/3/2011,First Class,Tom Prescott,Consumer,Ontario,Canada,Canada,Canada,OFF-ACC-10004692,Office Supplies,Binders,"Acco 3-Hole Punch, Recycled",30,1,0,2.73,6.7,High,2011</t>
  </si>
  <si>
    <t>ES-2011-1416586,1/3/2011,4/3/2011,Second Class,Ed Ludwig,Home Office,North Rhine-Westphalia,Germany,EU,Central,TEC-MA-10001825,Technology,Machines,"Epson Calculator, Durable",47,1,0,12.54,6.09,Medium,2011</t>
  </si>
  <si>
    <t>IN-2011-59986,1/3/2011,3/3/2011,First Class,Katherine Hughes,Consumer,South Australia,Australia,APAC,Oceania,OFF-SU-10001770,Office Supplies,Supplies,"Acme Scissors, Easy Grip",24,1,0.1,8.904,5.44,High,2011</t>
  </si>
  <si>
    <t>ID-2011-50144,1/3/2011,5/3/2011,Standard Class,Logan Haushalter,Consumer,Tasmania,Australia,APAC,Oceania,OFF-PA-10000116,Office Supplies,Paper,"Xerox Parchment Paper, Premium",24,3,0.4,-7.632,3.9,High,2011</t>
  </si>
  <si>
    <t>UP-2011-3730,1/3/2011,5/3/2011,Standard Class,Ruben Dartt,Consumer,Vinnytsya,Ukraine,EMEA,EMEA,OFF-ELD-10002578,Office Supplies,Storage,"Eldon Box, Single Width",62,6,0,17.82,3.73,Medium,2011</t>
  </si>
  <si>
    <t>ES-2011-1705541,1/3/2011,6/3/2011,Standard Class,Todd Sumrall,Corporate,England,United Kingdom,EU,North,OFF-AR-10004884,Office Supplies,Art,"Sanford Pens, Fluorescent",37,3,0,10.35,3.55,High,2011</t>
  </si>
  <si>
    <t>ES-2011-1416586,1/3/2011,4/3/2011,Second Class,Ed Ludwig,Home Office,North Rhine-Westphalia,Germany,EU,Central,OFF-AR-10000505,Office Supplies,Art,"Binney &amp; Smith Pens, Easy-Erase",147,12,0,0,3.35,Medium,2011</t>
  </si>
  <si>
    <t>ES-2011-1416586,1/3/2011,4/3/2011,Second Class,Ed Ludwig,Home Office,North Rhine-Westphalia,Germany,EU,Central,OFF-ST-10000127,Office Supplies,Storage,"Fellowes Shelving, Wire Frame",102,2,0.1,35.238,3.3,Medium,2011</t>
  </si>
  <si>
    <t>CA-2011-1800,1/3/2011,4/3/2011,First Class,Tom Prescott,Consumer,Ontario,Canada,Canada,Canada,OFF-OIC-10002161,Office Supplies,Fasteners,"OIC Push Pins, Assorted Sizes",12,1,0,2.46,3.1,High,2011</t>
  </si>
  <si>
    <t>CA-2011-1800,1/3/2011,4/3/2011,First Class,Tom Prescott,Consumer,Ontario,Canada,Canada,Canada,OFF-HON-10001783,Office Supplies,Labels,"Hon Shipping Labels, 5000 Label Set",12,1,0,5.64,2.24,High,2011</t>
  </si>
  <si>
    <t>UP-2011-3730,1/3/2011,5/3/2011,Standard Class,Ruben Dartt,Consumer,Vinnytsya,Ukraine,EMEA,EMEA,FUR-NOV-10004962,Furniture,Chairs,"Novimex Bag Chairs, Adjustable",48,1,0,12.09,2.21,Medium,2011</t>
  </si>
  <si>
    <t>CA-2011-131009,1/3/2011,5/3/2011,Standard Class,Shahid Collister,Consumer,Texas,United States,US,Central,OFF-FA-10004395,Office Supplies,Fasteners,Plymouth Boxed Rubber Bands by Plymouth,19,5,0.2,-3.5325,2.05,Medium,2011</t>
  </si>
  <si>
    <t>CA-2011-113880,1/3/2011,5/3/2011,Standard Class,Vicky Freymann,Home Office,Illinois,United States,US,Central,OFF-PA-10003036,Office Supplies,Paper,"Black Print Carbonless 8 1/2"" x 8 1/4"" Rapid Memo Book",17,3,0.2,5.6784,1.94,High,2011</t>
  </si>
  <si>
    <t>UP-2011-3090,1/3/2011,1/3/2011,Same Day,Bryan Spruell,Home Office,Kherson,Ukraine,EMEA,EMEA,OFF-HON-10000137,Office Supplies,Labels,"Hon Round Labels, Laser Printer Compatible",13,2,0,5.46,1.94,Medium,2011</t>
  </si>
  <si>
    <t>UP-2011-3730,1/3/2011,5/3/2011,Standard Class,Ruben Dartt,Consumer,Vinnytsya,Ukraine,EMEA,EMEA,OFF-TEN-10001585,Office Supplies,Storage,"Tenex Box, Single Width",17,1,0,7.41,1.14,Medium,2011</t>
  </si>
  <si>
    <t>IN-2011-59986,1/3/2011,3/3/2011,First Class,Katherine Hughes,Consumer,South Australia,Australia,APAC,Oceania,OFF-BI-10004436,Office Supplies,Binders,"Acco Hole Reinforcements, Recycled",13,2,0.1,-1.164,1.05,High,2011</t>
  </si>
  <si>
    <t>IN-2011-52146,1/3/2011,5/3/2011,Standard Class,Brian DeCherney,Consumer,Victoria,Australia,APAC,Oceania,OFF-BI-10000583,Office Supplies,Binders,"Wilson Jones Hole Reinforcements, Clear",22,6,0.1,4.266,1.02,Medium,2011</t>
  </si>
  <si>
    <t>ES-2011-3227800,1/3/2011,5/3/2011,Standard Class,Jeremy Farry,Consumer,Lazio,Italy,EU,South,OFF-BI-10003650,Office Supplies,Binders,"Ibico Index Tab, Clear",18,2,0,3.18,0.97,Medium,2011</t>
  </si>
  <si>
    <t>UP-2011-3730,1/3/2011,5/3/2011,Standard Class,Ruben Dartt,Consumer,Vinnytsya,Ukraine,EMEA,EMEA,OFF-TEN-10003211,Office Supplies,Storage,"Tenex Box, Wire Frame",31,2,0,14.28,0.81,Medium,2011</t>
  </si>
  <si>
    <t>NI-2011-190,1/3/2011,6/3/2011,Standard Class,Edward Hooks,Corporate,Kano,Nigeria,Africa,Africa,OFF-HOO-10002386,Office Supplies,Appliances,"Hoover Toaster, Silver",25,1,0.7,-28.713,0.79,Medium,2011</t>
  </si>
  <si>
    <t>US-2011-143707,1/3/2011,5/3/2011,Standard Class,Hallie Redmond,Home Office,New York,United States,US,East,TEC-PH-10003655,Technology,Phones,Sannysis Cute Owl Design Soft Skin Case Cover for Samsung Galaxy S4,6,3,0,1.6038,0.42,Medium,2011</t>
  </si>
  <si>
    <t>IN-2011-53469,2/3/2011,7/3/2011,Standard Class,Chuck Clark,Home Office,Victoria,Australia,APAC,Oceania,FUR-BO-10003384,Furniture,Bookcases,"Ikea Corner Shelving, Traditional",775,7,0.1,146.328,52.13,Medium,2011</t>
  </si>
  <si>
    <t>IN-2011-53469,2/3/2011,7/3/2011,Standard Class,Chuck Clark,Home Office,Victoria,Australia,APAC,Oceania,FUR-BO-10004404,Furniture,Bookcases,"Ikea 3-Shelf Cabinet, Pine",776,6,0.1,94.806,51.08,Medium,2011</t>
  </si>
  <si>
    <t>ID-2011-34037,2/3/2011,2/3/2011,Same Day,Mary Zewe,Corporate,Jawa Barat,Indonesia,APAC,Southeast Asia,FUR-CH-10002250,Furniture,Chairs,"Office Star Executive Leather Armchair, Black",682,2,0.27,186.9678,48.69,Medium,2011</t>
  </si>
  <si>
    <t>IN-2011-34800,2/3/2011,6/3/2011,Standard Class,Giulietta Dortch,Corporate,Queensland,Australia,APAC,Oceania,FUR-CH-10001752,Furniture,Chairs,"Harbour Creations Steel Folding Chair, Black",258,3,0.1,31.482,28.53,Medium,2011</t>
  </si>
  <si>
    <t>ID-2011-34037,2/3/2011,2/3/2011,Same Day,Mary Zewe,Corporate,Jawa Barat,Indonesia,APAC,Southeast Asia,TEC-CO-10002350,Technology,Copiers,"Canon Wireless Fax, Digital","1,055",3,0.07,-34.083,27.16,Medium,2011</t>
  </si>
  <si>
    <t>IZ-2011-6520,2/3/2011,6/3/2011,Standard Class,Natalie Webber,Consumer,Baghdad,Iraq,EMEA,EMEA,OFF-ROG-10000191,Office Supplies,Storage,"Rogers Lockers, Wire Frame",211,1,0,52.65,21.46,Medium,2011</t>
  </si>
  <si>
    <t>CA-2011-111157,2/3/2011,6/3/2011,Standard Class,Nicole Hansen,Corporate,Pennsylvania,United States,US,East,TEC-AC-10004353,Technology,Accessories,Hypercom P1300 Pinpad,151,3,0.2,32.13,9.21,High,2011</t>
  </si>
  <si>
    <t>IN-2011-53469,2/3/2011,7/3/2011,Standard Class,Chuck Clark,Home Office,Victoria,Australia,APAC,Oceania,OFF-BI-10002919,Office Supplies,Binders,"Acco Binder Covers, Durable",107,8,0.1,16.464,7.66,Medium,2011</t>
  </si>
  <si>
    <t>MX-2011-158575,2/3/2011,6/3/2011,Standard Class,Frank Hawley,Corporate,Las Tunas,Cuba,LATAM,Caribbean,OFF-PA-10000994,Office Supplies,Paper,"Enermax Message Books, 8.5 x 11",36,2,0,14.2,2.25,Medium,2011</t>
  </si>
  <si>
    <t>CA-2011-107524,2/3/2011,8/3/2011,Standard Class,Kristina Nunn,Home Office,New York,United States,US,East,OFF-PA-10000587,Office Supplies,Paper,"Array Parchment Paper, Assorted Colors",36,5,0,17.472,2.18,Medium,2011</t>
  </si>
  <si>
    <t>IN-2011-53469,2/3/2011,7/3/2011,Standard Class,Chuck Clark,Home Office,Victoria,Australia,APAC,Oceania,OFF-AR-10002340,Office Supplies,Art,"Stanley Markers, Water Color",46,2,0.1,4.524,1.46,Medium,2011</t>
  </si>
  <si>
    <t>CA-2011-107524,2/3/2011,8/3/2011,Standard Class,Kristina Nunn,Home Office,New York,United States,US,East,OFF-EN-10001990,Office Supplies,Envelopes,Staples,11,2,0,5.3392,0.94,Medium,2011</t>
  </si>
  <si>
    <t>CA-2011-111157,2/3/2011,6/3/2011,Standard Class,Nicole Hansen,Corporate,Pennsylvania,United States,US,East,OFF-PA-10000327,Office Supplies,Paper,Xerox 1971,3,1,0.2,1.07,0.41,High,2011</t>
  </si>
  <si>
    <t>AL-2011-7440,3/3/2011,5/3/2011,Second Class,Scot Coram,Corporate,Elbasan,Albania,EMEA,EMEA,TEC-STA-10002497,Technology,Machines,"StarTech Card Printer, White","1,619",10,0,258.9,301.73,High,2011</t>
  </si>
  <si>
    <t>IN-2011-52853,3/3/2011,8/3/2011,Second Class,Mike Vittorini,Consumer,Dhaka,Bangladesh,APAC,Central Asia,FUR-CH-10000432,Furniture,Chairs,"Harbour Creations Swivel Stool, Adjustable","1,096",6,0,65.7,100.65,High,2011</t>
  </si>
  <si>
    <t>MX-2011-150357,3/3/2011,5/3/2011,Second Class,Mitch Willingham,Corporate,Santo Domingo,Dominican Republic,LATAM,Caribbean,FUR-CH-10004572,Furniture,Chairs,"Office Star Executive Leather Armchair, Adjustable",752,3,0.2,56.352,70.49,High,2011</t>
  </si>
  <si>
    <t>MO-2011-720,3/3/2011,7/3/2011,Standard Class,Ben Wallace,Consumer,Grand Casablanca,Morocco,Africa,Africa,TEC-PAN-10000577,Technology,Machines,"Panasonic Inkjet, White",311,1,0,90.03,48.52,High,2011</t>
  </si>
  <si>
    <t>MO-2011-720,3/3/2011,7/3/2011,Standard Class,Ben Wallace,Consumer,Grand Casablanca,Morocco,Africa,Africa,TEC-STA-10000893,Technology,Machines,"StarTech Inkjet, White",598,2,0,263.04,43.14,High,2011</t>
  </si>
  <si>
    <t>RO-2011-6490,3/3/2011,9/3/2011,Standard Class,Sandra Flanagan,Consumer,Iasi,Romania,EMEA,EMEA,TEC-KON-10002034,Technology,Machines,"Konica Receipt Printer, Wireless",489,4,0,97.8,36.03,Medium,2011</t>
  </si>
  <si>
    <t>US-2011-115392,3/3/2011,10/3/2011,Standard Class,Cari Schnelling,Consumer,Cortés,Honduras,LATAM,Central,TEC-CO-10002271,Technology,Copiers,"Sharp Fax Machine, Laser",825,7,0.402,-389.1594,35.2,Low,2011</t>
  </si>
  <si>
    <t>US-2011-127978,3/3/2011,8/3/2011,Standard Class,Jill Stevenson,Corporate,Ohio,United States,US,East,FUR-BO-10001972,Furniture,Bookcases,O'Sullivan 4-Shelf Bookcase in Odessa Pine,302,5,0.5,-199.617,34.51,Medium,2011</t>
  </si>
  <si>
    <t>CA-2011-105648,3/3/2011,7/3/2011,Standard Class,Eva Jacobs,Consumer,California,United States,US,West,FUR-TA-10002958,Furniture,Tables,"Bevis Oval Conference Table, Walnut",626,3,0.2,-23.4882,32.55,Medium,2011</t>
  </si>
  <si>
    <t>RO-2011-6490,3/3/2011,9/3/2011,Standard Class,Sandra Flanagan,Consumer,Iasi,Romania,EMEA,EMEA,FUR-DAN-10001462,Furniture,Bookcases,"Dania Stackable Bookrack, Pine",492,4,0,4.8,27.75,Medium,2011</t>
  </si>
  <si>
    <t>CA-2011-127964,3/3/2011,8/3/2011,Standard Class,Anne Pryor,Home Office,New York,United States,US,East,OFF-BI-10004593,Office Supplies,Binders,Ibico Laser Imprintable Binding System Covers,126,3,0.2,40.872,22.16,High,2011</t>
  </si>
  <si>
    <t>US-2011-115392,3/3/2011,10/3/2011,Standard Class,Cari Schnelling,Consumer,Cortés,Honduras,LATAM,Central,TEC-PH-10003102,Technology,Phones,"Samsung Audio Dock, with Caller ID",334,5,0.4,-200.24,19.72,Low,2011</t>
  </si>
  <si>
    <t>IN-2011-52853,3/3/2011,8/3/2011,Second Class,Mike Vittorini,Consumer,Dhaka,Bangladesh,APAC,Central Asia,TEC-CO-10003951,Technology,Copiers,"HP Copy Machine, High-Speed",731,3,0,160.83,18.07,High,2011</t>
  </si>
  <si>
    <t>EG-2011-2040,3/3/2011,7/3/2011,Standard Class,Anne Pryor,Home Office,Al Qahirah,Egypt,Africa,Africa,OFF-KIT-10001040,Office Supplies,Appliances,"KitchenAid Coffee Grinder, Black",140,2,0,57.3,11.09,Medium,2011</t>
  </si>
  <si>
    <t>CA-2011-130421,3/3/2011,7/3/2011,Standard Class,Sam Craven,Consumer,Texas,United States,US,Central,OFF-AP-10002534,Office Supplies,Appliances,3.6 Cubic Foot Counter Height Office Refrigerator,177,3,0.8,-459.6072,10.65,Medium,2011</t>
  </si>
  <si>
    <t>AG-2011-380,3/3/2011,9/3/2011,Standard Class,Christopher Conant,Consumer,Alger,Algeria,Africa,Africa,FUR-ELD-10003131,Furniture,Furnishings,"Eldon Frame, Durable",113,1,0,29.43,9.51,Medium,2011</t>
  </si>
  <si>
    <t>NI-2011-1790,3/3/2011,10/3/2011,Standard Class,Astrea Jones,Consumer,Anambra,Nigeria,Africa,Africa,OFF-SME-10002740,Office Supplies,Storage,"Smead Lockers, Single Width",119,2,0.7,-99.27,9.39,Medium,2011</t>
  </si>
  <si>
    <t>RO-2011-6490,3/3/2011,9/3/2011,Standard Class,Sandra Flanagan,Consumer,Iasi,Romania,EMEA,EMEA,TEC-APP-10004049,Technology,Phones,"Apple Speaker Phone, Cordless",126,1,0,27.75,7.47,Medium,2011</t>
  </si>
  <si>
    <t>ES-2011-1708225,3/3/2011,9/3/2011,Standard Class,David Philippe,Consumer,Emilia-Romagna,Italy,EU,South,OFF-FA-10004899,Office Supplies,Fasteners,"OIC Clamps, 12 Pack",58,3,0,28.8,6.89,Low,2011</t>
  </si>
  <si>
    <t>IS-2011-9280,3/3/2011,7/3/2011,Standard Class,Thais Sissman,Consumer,Jerusalem,Israel,EMEA,EMEA,TEC-MEM-10004782,Technology,Accessories,"Memorex Keyboard, Erganomic",69,1,0,1.38,5.58,Medium,2011</t>
  </si>
  <si>
    <t>ES-2011-4926746,3/3/2011,6/3/2011,Second Class,Roger Barcio,Home Office,Pays de la Loire,France,EU,Central,OFF-ST-10001576,Office Supplies,Storage,"Tenex Folders, Blue",42,2,0.1,10.656,3.77,Medium,2011</t>
  </si>
  <si>
    <t>ES-2011-4926746,3/3/2011,6/3/2011,Second Class,Roger Barcio,Home Office,Pays de la Loire,France,EU,Central,OFF-BI-10000542,Office Supplies,Binders,"Wilson Jones 3-Hole Punch, Durable",59,2,0,12.36,3.1,Medium,2011</t>
  </si>
  <si>
    <t>CA-2011-127964,3/3/2011,8/3/2011,Standard Class,Anne Pryor,Home Office,New York,United States,US,East,OFF-BI-10003429,Office Supplies,Binders,"Cardinal HOLDit! Binder Insert Strips,Extra Strips",25,5,0.2,9.1785,2.48,High,2011</t>
  </si>
  <si>
    <t>IR-2011-5440,3/3/2011,9/3/2011,Standard Class,Yana Sorensen,Corporate,Razavi Khorasan,Iran,EMEA,EMEA,OFF-ROG-10004393,Office Supplies,Storage,"Rogers Folders, Industrial",31,1,0,4.35,2.2,Medium,2011</t>
  </si>
  <si>
    <t>NI-2011-1790,3/3/2011,10/3/2011,Standard Class,Astrea Jones,Consumer,Anambra,Nigeria,Africa,Africa,FUR-HON-10000191,Furniture,Chairs,"Hon Bag Chairs, Adjustable",57,4,0.7,-91.512,2.08,Medium,2011</t>
  </si>
  <si>
    <t>US-2011-127978,3/3/2011,8/3/2011,Standard Class,Jill Stevenson,Corporate,Ohio,United States,US,East,OFF-ST-10002486,Office Supplies,Storage,Eldon Shelf Savers Cubes and Bins,45,8,0.2,-10.0512,1.94,Medium,2011</t>
  </si>
  <si>
    <t>US-2011-115392,3/3/2011,10/3/2011,Standard Class,Cari Schnelling,Consumer,Cortés,Honduras,LATAM,Central,OFF-FA-10003058,Office Supplies,Fasteners,"Stockwell Rubber Bands, Assorted Sizes",16,3,0.4,-9.552,1.74,Low,2011</t>
  </si>
  <si>
    <t>US-2011-127978,3/3/2011,8/3/2011,Standard Class,Jill Stevenson,Corporate,Ohio,United States,US,East,OFF-LA-10000305,Office Supplies,Labels,Avery 495,15,3,0.2,4.914,1.37,Medium,2011</t>
  </si>
  <si>
    <t>US-2011-115392,3/3/2011,10/3/2011,Standard Class,Cari Schnelling,Consumer,Cortés,Honduras,LATAM,Central,OFF-LA-10002782,Office Supplies,Labels,"Hon File Folder Labels, Adjustable",8,3,0.4,-0.672,1.23,Low,2011</t>
  </si>
  <si>
    <t>US-2011-128475,3/3/2011,7/3/2011,Standard Class,Chris Cortes,Consumer,Cortés,Honduras,LATAM,Central,OFF-EN-10003577,Office Supplies,Envelopes,"GlobeWeis Manila Envelope, with clear poly window",12,1,0.4,-6.608,1.07,Medium,2011</t>
  </si>
  <si>
    <t>CA-2011-155852,3/3/2011,7/3/2011,Second Class,Ashley Jarboe,Consumer,North Carolina,United States,US,South,OFF-AR-10003560,Office Supplies,Art,Zebra Zazzle Fluorescent Highlighters,19,4,0.2,3.4048,1.05,Medium,2011</t>
  </si>
  <si>
    <t>EG-2011-2040,3/3/2011,7/3/2011,Standard Class,Anne Pryor,Home Office,Al Qahirah,Egypt,Africa,Africa,OFF-BIN-10001274,Office Supplies,Art,"Binney &amp; Smith Pens, Blue",24,2,0,10.02,1.02,Medium,2011</t>
  </si>
  <si>
    <t>CA-2011-127964,3/3/2011,8/3/2011,Standard Class,Anne Pryor,Home Office,New York,United States,US,East,TEC-PH-10004700,Technology,Phones,PowerGen Dual USB Car Charger,10,1,0,4.5954,0.99,High,2011</t>
  </si>
  <si>
    <t>IS-2011-9280,3/3/2011,7/3/2011,Standard Class,Thais Sissman,Consumer,Jerusalem,Israel,EMEA,EMEA,OFF-ADV-10000331,Office Supplies,Fasteners,"Advantus Paper Clips, Assorted Sizes",14,1,0,6.39,0.39,Medium,2011</t>
  </si>
  <si>
    <t>IN-2011-75743,4/3/2011,9/3/2011,Standard Class,Brad Eason,Home Office,Sichuan,China,APAC,North Asia,TEC-PH-10002217,Technology,Phones,"Cisco Audio Dock, Cordless",555,3,0,0,83.22,High,2011</t>
  </si>
  <si>
    <t>CA-2011-116239,4/3/2011,4/3/2011,Same Day,Clay Ludtke,Consumer,South Carolina,United States,US,South,OFF-ST-10001370,Office Supplies,Storage,Sensible Storage WireTech Storage Systems,355,5,0,17.745,74.5,High,2011</t>
  </si>
  <si>
    <t>MX-2011-138632,4/3/2011,8/3/2011,Standard Class,Darrin Martin,Consumer,Managua,Nicaragua,LATAM,Central,OFF-BI-10001507,Office Supplies,Binders,"Ibico Binder, Durable",91,8,0,25.28,11.87,High,2011</t>
  </si>
  <si>
    <t>MX-2011-138632,4/3/2011,8/3/2011,Standard Class,Darrin Martin,Consumer,Managua,Nicaragua,LATAM,Central,OFF-SU-10004481,Office Supplies,Supplies,"Stiletto Shears, Serrated",90,3,0,15.18,6.54,High,2011</t>
  </si>
  <si>
    <t>TU-2011-6490,4/3/2011,9/3/2011,Standard Class,Pierre Wener,Consumer,Istanbul,Turkey,EMEA,EMEA,TEC-PAN-10000131,Technology,Machines,"Panasonic Receipt Printer, Red",94,2,0.6,-25.98,4.07,Medium,2011</t>
  </si>
  <si>
    <t>NI-2011-4420,4/3/2011,8/3/2011,Standard Class,John Lee,Consumer,Enugu,Nigeria,Africa,Africa,TEC-HEW-10004652,Technology,Copiers,"Hewlett Personal Copier, Laser",43,1,0.7,-92.349,3.02,Medium,2011</t>
  </si>
  <si>
    <t>CA-2011-117016,4/3/2011,9/3/2011,Standard Class,Sanjit Chand,Consumer,Florida,United States,US,South,OFF-AR-10001374,Office Supplies,Art,"BIC Brite Liner Highlighters, Chisel Tip",16,3,0.2,2.3328,1.31,Medium,2011</t>
  </si>
  <si>
    <t>CA-2011-169061,5/3/2011,8/3/2011,Second Class,Aimee Bixby,Consumer,New York,United States,US,East,TEC-AC-10002001,Technology,Accessories,Logitech Wireless Gaming Headset G930,480,3,0,177.5889,55.01,Medium,2011</t>
  </si>
  <si>
    <t>CA-2011-169061,5/3/2011,8/3/2011,Second Class,Aimee Bixby,Consumer,New York,United States,US,East,OFF-PA-10001878,Office Supplies,Paper,Xerox 1891,98,2,0,45.9754,10.13,Medium,2011</t>
  </si>
  <si>
    <t>CA-2011-169061,5/3/2011,8/3/2011,Second Class,Aimee Bixby,Consumer,New York,United States,US,East,OFF-AR-10000588,Office Supplies,Art,Newell 345,60,3,0,15.4752,8.02,Medium,2011</t>
  </si>
  <si>
    <t>CA-2011-169061,5/3/2011,8/3/2011,Second Class,Aimee Bixby,Consumer,New York,United States,US,East,OFF-BI-10001617,Office Supplies,Binders,GBC Wire Binding Combs,50,6,0.2,16.7508,7.52,Medium,2011</t>
  </si>
  <si>
    <t>ES-2011-2242689,5/3/2011,11/3/2011,Standard Class,Shirley Daniels,Home Office,England,United Kingdom,EU,North,OFF-AR-10001461,Office Supplies,Art,"BIC Canvas, Water Color",102,2,0.1,-10.296,7.29,Medium,2011</t>
  </si>
  <si>
    <t>PL-2011-4990,5/3/2011,12/3/2011,Standard Class,Barry Pond,Corporate,Silesia,Poland,EMEA,EMEA,OFF-IBI-10000440,Office Supplies,Binders,"Ibico Binder Covers, Clear",26,2,0,1.8,1.99,Low,2011</t>
  </si>
  <si>
    <t>CA-2011-169061,5/3/2011,8/3/2011,Second Class,Aimee Bixby,Consumer,New York,United States,US,East,OFF-SU-10000381,Office Supplies,Supplies,Acme Forged Steel Scissors with Black Enamel Handles,19,2,0,5.3998,1.91,Medium,2011</t>
  </si>
  <si>
    <t>MX-2011-105564,6/3/2011,9/3/2011,Second Class,Russell D'Ascenzo,Consumer,Guatemala,Guatemala,LATAM,Central,OFF-EN-10004988,Office Supplies,Envelopes,"Cameo Mailers, Set of 50",127,5,0,29.2,15.77,High,2011</t>
  </si>
  <si>
    <t>MX-2011-105564,6/3/2011,9/3/2011,Second Class,Russell D'Ascenzo,Consumer,Guatemala,Guatemala,LATAM,Central,OFF-BI-10000765,Office Supplies,Binders,"Avery Hole Reinforcements, Durable",8,2,0,1.48,0.69,High,2011</t>
  </si>
  <si>
    <t>SA-2011-1980,7/3/2011,11/3/2011,Standard Class,Maureen Gnade,Consumer,Makkah,Saudi Arabia,EMEA,EMEA,TEC-LOG-10002018,Technology,Accessories,"Logitech Memory Card, Erganomic","1,012",10,0,20.1,137.14,High,2011</t>
  </si>
  <si>
    <t>CA-2011-104563,7/3/2011,12/3/2011,Standard Class,Craig Molinari,Corporate,Washington,United States,US,West,FUR-CH-10004495,Furniture,Chairs,"Global Leather and Oak Executive Chair, Black",482,2,0.2,54.1764,42.74,Medium,2011</t>
  </si>
  <si>
    <t>CA-2011-104563,7/3/2011,12/3/2011,Standard Class,Craig Molinari,Corporate,Washington,United States,US,West,FUR-CH-10002780,Furniture,Chairs,Office Star - Task Chair with Contemporary Loop Arms,437,6,0.2,21.8352,38.45,Medium,2011</t>
  </si>
  <si>
    <t>MX-2011-134684,7/3/2011,11/3/2011,Standard Class,Paul Gonzalez,Consumer,Guatemala,Guatemala,LATAM,Central,OFF-ST-10004976,Office Supplies,Storage,"Rogers Lockers, Blue",846,6,0,25.32,35.98,Medium,2011</t>
  </si>
  <si>
    <t>ES-2011-4410046,7/3/2011,8/3/2011,First Class,Toby Swindell,Consumer,Ile-de-France,France,EU,Central,OFF-AR-10004739,Office Supplies,Art,"BIC Canvas, Easy-Erase",108,2,0,36.66,16.03,High,2011</t>
  </si>
  <si>
    <t>CA-2011-156587,7/3/2011,8/3/2011,First Class,Aaron Bergman,Consumer,Washington,United States,US,West,FUR-CH-10004477,Furniture,Chairs,"Global Push Button Manager's Chair, Indigo",49,1,0.2,5.4801,11.13,High,2011</t>
  </si>
  <si>
    <t>CA-2011-104563,7/3/2011,12/3/2011,Standard Class,Craig Molinari,Corporate,Washington,United States,US,West,OFF-ST-10000934,Office Supplies,Storage,"Contico 72""H Heavy-Duty Storage System",205,5,0,0,10.65,Medium,2011</t>
  </si>
  <si>
    <t>SA-2011-1980,7/3/2011,11/3/2011,Standard Class,Maureen Gnade,Consumer,Makkah,Saudi Arabia,EMEA,EMEA,OFF-ADV-10004030,Office Supplies,Fasteners,"Advantus Push Pins, Metal",58,4,0,2.28,9.01,High,2011</t>
  </si>
  <si>
    <t>US-2011-131982,7/3/2011,11/3/2011,Second Class,Nora Pelletier,Home Office,Washington,United States,US,West,OFF-BI-10004224,Office Supplies,Binders,Catalog Binders with Expanding Posts,108,2,0.2,33.64,6.44,Medium,2011</t>
  </si>
  <si>
    <t>SA-2011-1980,7/3/2011,11/3/2011,Standard Class,Maureen Gnade,Consumer,Makkah,Saudi Arabia,EMEA,EMEA,TEC-MOT-10002260,Technology,Phones,"Motorola Office Telephone, Cordless",75,1,0,19.38,6.38,High,2011</t>
  </si>
  <si>
    <t>SA-2011-1980,7/3/2011,11/3/2011,Standard Class,Maureen Gnade,Consumer,Makkah,Saudi Arabia,EMEA,EMEA,OFF-IBI-10004959,Office Supplies,Binders,"Ibico Binder, Economy",31,2,0,8.64,4.62,High,2011</t>
  </si>
  <si>
    <t>CA-2011-156587,7/3/2011,8/3/2011,First Class,Aaron Bergman,Consumer,Washington,United States,US,West,OFF-AR-10001427,Office Supplies,Art,Newell 330,18,3,0,4.6644,4.29,High,2011</t>
  </si>
  <si>
    <t>IN-2011-54302,7/3/2011,10/3/2011,Second Class,Naresj Patel,Consumer,Dhaka,Bangladesh,APAC,Central Asia,FUR-BO-10004917,Furniture,Bookcases,"Dania Stackable Bookrack, Mobile",122,1,0,44.97,3.96,Medium,2011</t>
  </si>
  <si>
    <t>CM-2011-6790,7/3/2011,14-03-2011,Standard Class,Bart Watters,Corporate,Centre,Cameroon,Africa,Africa,OFF-ROG-10002279,Office Supplies,Storage,"Rogers Box, Blue",24,1,0,0.45,2.11,Low,2011</t>
  </si>
  <si>
    <t>CM-2011-6790,7/3/2011,14-03-2011,Standard Class,Bart Watters,Corporate,Centre,Cameroon,Africa,Africa,OFF-SME-10000880,Office Supplies,Storage,"Smead Box, Blue",11,1,0,0,1.44,Low,2011</t>
  </si>
  <si>
    <t>CA-2011-156587,7/3/2011,8/3/2011,First Class,Aaron Bergman,Consumer,Washington,United States,US,West,OFF-ST-10002344,Office Supplies,Storage,"Carina 42""Hx23 3/4""W Media Storage Unit",243,3,0,4.8588,1.28,High,2011</t>
  </si>
  <si>
    <t>MX-2011-134684,7/3/2011,11/3/2011,Standard Class,Paul Gonzalez,Consumer,Guatemala,Guatemala,LATAM,Central,OFF-EN-10003472,Office Supplies,Envelopes,"Cameo Clasp Envelope, Security-Tint",16,2,0,2.04,1.05,Medium,2011</t>
  </si>
  <si>
    <t>CA-2011-104563,7/3/2011,12/3/2011,Standard Class,Craig Molinari,Corporate,Washington,United States,US,West,OFF-AR-10000390,Office Supplies,Art,Newell Chalk Holder,21,5,0,9.499,0.52,Medium,2011</t>
  </si>
  <si>
    <t>MX-2011-152681,8/3/2011,13-03-2011,Standard Class,Greg Tran,Consumer,San Salvador,El Salvador,LATAM,Central,FUR-CH-10000932,Furniture,Chairs,"Harbour Creations Executive Leather Armchair, Red","2,855",9,0,1313.28,145.5,Medium,2011</t>
  </si>
  <si>
    <t>IN-2011-33855,8/3/2011,12/3/2011,Second Class,Jim Radford,Consumer,Victoria,Australia,APAC,Oceania,TEC-PH-10003546,Technology,Phones,"Apple Signal Booster, with Caller ID",861,7,0.1,143.325,142.19,Medium,2011</t>
  </si>
  <si>
    <t>IN-2011-30306,8/3/2011,13-03-2011,Standard Class,Steve Carroll,Home Office,Phnom Penh,Cambodia,APAC,Southeast Asia,FUR-TA-10001786,Furniture,Tables,"Chromcraft Computer Table, with Bottom Storage","1,330",3,0,292.59,78.66,Medium,2011</t>
  </si>
  <si>
    <t>MX-2011-152681,8/3/2011,13-03-2011,Standard Class,Greg Tran,Consumer,San Salvador,El Salvador,LATAM,Central,OFF-AP-10001548,Office Supplies,Appliances,"Hoover Toaster, Silver",619,11,0,284.46,49.07,Medium,2011</t>
  </si>
  <si>
    <t>IN-2011-67028,8/3/2011,12/3/2011,Standard Class,David Kendrick,Corporate,National Capital,Philippines,APAC,Southeast Asia,TEC-PH-10000365,Technology,Phones,"Cisco Office Telephone, with Caller ID",543,9,0.25,-7.425,40.48,Medium,2011</t>
  </si>
  <si>
    <t>IN-2011-30306,8/3/2011,13-03-2011,Standard Class,Steve Carroll,Home Office,Phnom Penh,Cambodia,APAC,Southeast Asia,TEC-CO-10003506,Technology,Copiers,"HP Fax Machine, Laser",900,3,0,296.91,34.24,Medium,2011</t>
  </si>
  <si>
    <t>NI-2011-4070,8/3/2011,14-03-2011,Standard Class,Georgia Rosenberg,Corporate,Lagos,Nigeria,Africa,Africa,TEC-CAN-10000932,Technology,Copiers,"Canon Fax Machine, Color",384,4,0.7,-575.724,29.68,Medium,2011</t>
  </si>
  <si>
    <t>IN-2011-67028,8/3/2011,12/3/2011,Standard Class,David Kendrick,Corporate,National Capital,Philippines,APAC,Southeast Asia,TEC-PH-10003713,Technology,Phones,"Nokia Smart Phone, Cordless",954,2,0.25,38.145,20.84,Medium,2011</t>
  </si>
  <si>
    <t>MX-2011-145135,8/3/2011,8/3/2011,Same Day,Corey Roper,Home Office,Panama,Panama,LATAM,Central,TEC-CO-10004981,Technology,Copiers,"Sharp Personal Copier, Laser",144,3,0.402,9.12,16.2,High,2011</t>
  </si>
  <si>
    <t>IN-2011-33855,8/3/2011,12/3/2011,Second Class,Jim Radford,Consumer,Victoria,Australia,APAC,Oceania,TEC-PH-10001002,Technology,Phones,"Apple Signal Booster, Full Size",124,1,0.1,39.996,10.9,Medium,2011</t>
  </si>
  <si>
    <t>IN-2011-33855,8/3/2011,12/3/2011,Second Class,Jim Radford,Consumer,Victoria,Australia,APAC,Oceania,TEC-AC-10003640,Technology,Accessories,"SanDisk Mouse, Programmable",143,4,0.1,-12.804,9.83,Medium,2011</t>
  </si>
  <si>
    <t>NI-2011-4070,8/3/2011,14-03-2011,Standard Class,Georgia Rosenberg,Corporate,Lagos,Nigeria,Africa,Africa,TEC-KON-10002194,Technology,Machines,"Konica Printer, White",80,1,0.7,-106.515,9.76,Medium,2011</t>
  </si>
  <si>
    <t>ES-2011-2535754,8/3/2011,13-03-2011,Standard Class,Luke Weiss,Consumer,Baden-Württemberg,Germany,EU,Central,OFF-FA-10000670,Office Supplies,Fasteners,"Advantus Clamps, Assorted Sizes",117,7,0,15.12,9.69,Medium,2011</t>
  </si>
  <si>
    <t>IN-2011-33855,8/3/2011,12/3/2011,Second Class,Jim Radford,Consumer,Victoria,Australia,APAC,Oceania,TEC-MA-10002039,Technology,Machines,"Panasonic Calculator, Wireless",317,7,0.1,13.944,9.56,Medium,2011</t>
  </si>
  <si>
    <t>GG-2011-3530,8/3/2011,14-03-2011,Standard Class,Jeremy Farry,Consumer,Tbilisi,Georgia,EMEA,EMEA,FUR-RUB-10002507,Furniture,Furnishings,"Rubbermaid Stacking Tray, Black",101,4,0,31.2,8.43,Medium,2011</t>
  </si>
  <si>
    <t>PL-2011-7070,8/3/2011,13-03-2011,Second Class,Joe Kamberova,Consumer,Masovia,Poland,EMEA,EMEA,TEC-BEL-10000681,Technology,Accessories,"Belkin Mouse, USB",41,1,0,6.12,7.1,High,2011</t>
  </si>
  <si>
    <t>IN-2011-30306,8/3/2011,13-03-2011,Standard Class,Steve Carroll,Home Office,Phnom Penh,Cambodia,APAC,Southeast Asia,OFF-SU-10001848,Office Supplies,Supplies,"Kleencut Ruler, Easy Grip",76,5,0,18.15,5.5,Medium,2011</t>
  </si>
  <si>
    <t>CA-2011-8990,8/3/2011,12/3/2011,Standard Class,Dennis Kane,Consumer,British Columbia,Canada,Canada,Canada,OFF-IBI-10004074,Office Supplies,Binders,"Ibico 3-Hole Punch, Clear",60,2,0,23.88,5,Medium,2011</t>
  </si>
  <si>
    <t>US-2011-166002,8/3/2011,11/3/2011,First Class,Maurice Satty,Consumer,Buenos Aires,Argentina,LATAM,South,OFF-FA-10002453,Office Supplies,Fasteners,"Stockwell Thumb Tacks, Bulk Pack",16,3,0.4,-0.864,4.07,High,2011</t>
  </si>
  <si>
    <t>IN-2011-30306,8/3/2011,13-03-2011,Standard Class,Steve Carroll,Home Office,Phnom Penh,Cambodia,APAC,Southeast Asia,OFF-BI-10002708,Office Supplies,Binders,"Acco Binder, Clear",88,6,0,20.16,3.76,Medium,2011</t>
  </si>
  <si>
    <t>ID-2011-14094,8/3/2011,10/3/2011,Second Class,Kalyca Meade,Corporate,Jakarta,Indonesia,APAC,Southeast Asia,OFF-PA-10001835,Office Supplies,Paper,"SanDisk Computer Printout Paper, 8.5 x 11",72,4,0.47,-63.7884,3.05,Medium,2011</t>
  </si>
  <si>
    <t>NI-2011-4070,8/3/2011,14-03-2011,Standard Class,Georgia Rosenberg,Corporate,Lagos,Nigeria,Africa,Africa,OFF-ACC-10002220,Office Supplies,Binders,"Acco Binding Machine, Economy",31,2,0.7,-41.946,2.94,Medium,2011</t>
  </si>
  <si>
    <t>GG-2011-3530,8/3/2011,14-03-2011,Standard Class,Jeremy Farry,Consumer,Tbilisi,Georgia,EMEA,EMEA,OFF-STO-10001839,Office Supplies,Fasteners,"Stockwell Rubber Bands, Bulk Pack",17,1,0,7.26,1.06,Medium,2011</t>
  </si>
  <si>
    <t>SF-2011-1480,9/3/2011,12/3/2011,First Class,Anna Gayman,Consumer,Gauteng,South Africa,Africa,Africa,OFF-SAN-10001634,Office Supplies,Art,"Sanford Canvas, Easy-Erase",51,1,0,6.6,17.69,High,2011</t>
  </si>
  <si>
    <t>SF-2011-1480,9/3/2011,12/3/2011,First Class,Anna Gayman,Consumer,Gauteng,South Africa,Africa,Africa,OFF-WIL-10000164,Office Supplies,Binders,"Wilson Jones Binding Machine, Durable",50,1,0,0.99,14.53,High,2011</t>
  </si>
  <si>
    <t>ID-2011-68631,9/3/2011,13-03-2011,Standard Class,Saphhira Shifley,Corporate,New South Wales,Australia,APAC,Oceania,FUR-FU-10003658,Furniture,Furnishings,"Tenex Light Bulb, Duo Pack",103,6,0.1,-1.314,9.12,High,2011</t>
  </si>
  <si>
    <t>ES-2011-3832823,9/3/2011,12/3/2011,First Class,Janet Lee,Consumer,Madrid,Spain,EU,South,OFF-EN-10004667,Office Supplies,Envelopes,"Kraft Interoffice Envelope, Set of 50",94,2,0,20.64,7.7,Medium,2011</t>
  </si>
  <si>
    <t>SF-2011-1480,9/3/2011,12/3/2011,First Class,Anna Gayman,Consumer,Gauteng,South Africa,Africa,Africa,OFF-NOV-10000512,Office Supplies,Labels,"Novimex Color Coded Labels, Adjustable",41,4,0,19.32,5.88,High,2011</t>
  </si>
  <si>
    <t>ES-2011-3832823,9/3/2011,12/3/2011,First Class,Janet Lee,Consumer,Madrid,Spain,EU,South,OFF-AR-10001110,Office Supplies,Art,"BIC Pencil Sharpener, Water Color",97,3,0,36.63,5.83,Medium,2011</t>
  </si>
  <si>
    <t>ES-2011-3832823,9/3/2011,12/3/2011,First Class,Janet Lee,Consumer,Madrid,Spain,EU,South,TEC-CO-10003525,Technology,Copiers,"Sharp Ink, Color",126,1,0,59.13,4.1,Medium,2011</t>
  </si>
  <si>
    <t>SF-2011-1480,9/3/2011,12/3/2011,First Class,Anna Gayman,Consumer,Gauteng,South Africa,Africa,Africa,OFF-BIN-10003089,Office Supplies,Art,"Binney &amp; Smith Highlighters, Easy-Erase",17,1,0,6.06,2.83,High,2011</t>
  </si>
  <si>
    <t>SF-2011-1480,9/3/2011,12/3/2011,First Class,Anna Gayman,Consumer,Gauteng,South Africa,Africa,Africa,OFF-NOV-10004680,Office Supplies,Labels,"Novimex Shipping Labels, Laser Printer Compatible",11,1,0,4.83,2.64,High,2011</t>
  </si>
  <si>
    <t>ES-2011-3832823,9/3/2011,12/3/2011,First Class,Janet Lee,Consumer,Madrid,Spain,EU,South,OFF-ST-10001576,Office Supplies,Storage,"Tenex Folders, Blue",104,5,0.1,26.64,0.8,Medium,2011</t>
  </si>
  <si>
    <t>SF-2011-1480,9/3/2011,12/3/2011,First Class,Anna Gayman,Consumer,Gauteng,South Africa,Africa,Africa,OFF-OIC-10004810,Office Supplies,Fasteners,"OIC Paper Clips, Metal",29,2,0,7.56,0.5,High,2011</t>
  </si>
  <si>
    <t>IN-2011-25084,10/3/2011,12/3/2011,First Class,Bryan Mills,Consumer,Jiangsu,China,APAC,North Asia,TEC-CO-10003354,Technology,Copiers,"Brother Fax Machine, Laser","1,274",4,0,382.2,248.59,Critical,2011</t>
  </si>
  <si>
    <t>ES-2011-2711513,10/3/2011,10/3/2011,Same Day,Tonja Turnell,Home Office,Baden-Württemberg,Germany,EU,Central,TEC-PH-10000309,Technology,Phones,"Motorola Audio Dock, with Caller ID",520,3,0,202.77,89.92,Medium,2011</t>
  </si>
  <si>
    <t>US-2011-140116,10/3/2011,17-03-2011,Standard Class,Kean Thornton,Consumer,Colorado,United States,US,West,OFF-ST-10000078,Office Supplies,Storage,Tennsco 6- and 18-Compartment Lockers,636,3,0.2,-15.9102,80.79,Low,2011</t>
  </si>
  <si>
    <t>IN-2011-60357,10/3/2011,16-03-2011,Standard Class,Joy Smith,Consumer,Henan,China,APAC,North Asia,FUR-CH-10004009,Furniture,Chairs,"SAFCO Rocking Chair, Set of Two","1,097",8,0,252.24,56.33,Medium,2011</t>
  </si>
  <si>
    <t>US-2011-140116,10/3/2011,17-03-2011,Standard Class,Kean Thornton,Consumer,Colorado,United States,US,West,OFF-AR-10001044,Office Supplies,Art,"BOSTON Ranger #55 Pencil Sharpener, Black",83,4,0.2,9.3564,15.56,Low,2011</t>
  </si>
  <si>
    <t>MX-2011-133956,10/3/2011,14-03-2011,Standard Class,Katherine Ducich,Consumer,Rio Grande do Sul,Brazil,LATAM,South,FUR-CH-10001044,Furniture,Chairs,"Harbour Creations Steel Folding Chair, Adjustable",201,3,0,7.98,13.13,Medium,2011</t>
  </si>
  <si>
    <t>ES-2011-3468356,10/3/2011,14-03-2011,Standard Class,Anna Gayman,Consumer,England,United Kingdom,EU,North,FUR-CH-10003355,Furniture,Chairs,"Harbour Creations Chairmat, Adjustable",74,2,0.5,-17.91,9.12,High,2011</t>
  </si>
  <si>
    <t>MX-2011-147858,10/3/2011,15-03-2011,Standard Class,Tanja Norvell,Home Office,Maranhão,Brazil,LATAM,South,OFF-ST-10000035,Office Supplies,Storage,"Tenex Folders, Industrial",63,4,0,1.2,5.25,Medium,2011</t>
  </si>
  <si>
    <t>TU-2011-3450,10/3/2011,16-03-2011,Standard Class,Becky Castell,Home Office,Ankara,Turkey,EMEA,EMEA,TEC-MOT-10002372,Technology,Phones,"Motorola Speaker Phone, Full Size",52,1,0.6,-64.242,5.02,Medium,2011</t>
  </si>
  <si>
    <t>TU-2011-3450,10/3/2011,16-03-2011,Standard Class,Becky Castell,Home Office,Ankara,Turkey,EMEA,EMEA,OFF-SAN-10002639,Office Supplies,Art,"Sanford Markers, Easy-Erase",38,4,0.6,-54.648,2.92,Medium,2011</t>
  </si>
  <si>
    <t>ES-2011-4509445,10/3/2011,17-03-2011,Standard Class,Bill Tyler,Corporate,England,United Kingdom,EU,North,OFF-FA-10001613,Office Supplies,Fasteners,"OIC Thumb Tacks, Bulk Pack",28,2,0,10.38,1.64,Medium,2011</t>
  </si>
  <si>
    <t>US-2011-100279,10/3/2011,14-03-2011,Standard Class,Scott Williamson,Consumer,Michigan,United States,US,Central,OFF-PA-10002259,Office Supplies,Paper,"Geographics Note Cards, Blank, White, 8 1/2"" x 11""",22,2,0,10.7424,1.48,Medium,2011</t>
  </si>
  <si>
    <t>TU-2011-3450,10/3/2011,16-03-2011,Standard Class,Becky Castell,Home Office,Ankara,Turkey,EMEA,EMEA,TEC-KON-10000091,Technology,Machines,"Konica Calculator, Red",20,1,0.6,-10.248,1.36,Medium,2011</t>
  </si>
  <si>
    <t>IR-2011-7220,11/3/2011,13-03-2011,Second Class,Peter McVee,Home Office,Tehran,Iran,EMEA,EMEA,TEC-MOT-10003348,Technology,Phones,"Motorola Smart Phone, Full Size",643,1,0,244.2,285.83,Critical,2011</t>
  </si>
  <si>
    <t>CA-2011-114790,11/3/2011,13-03-2011,Second Class,Filia McAdams,Corporate,Kentucky,United States,US,South,TEC-PH-10000984,Technology,Phones,Panasonic KX-TG9471B,588,3,0,164.6316,95,High,2011</t>
  </si>
  <si>
    <t>ES-2011-1001989,11/3/2011,14-03-2011,First Class,Maureen Fritzler,Corporate,Berlin,Germany,EU,Central,OFF-BI-10002570,Office Supplies,Binders,"Cardinal 3-Hole Punch, Clear",229,9,0.1,27.756,38.8,Medium,2011</t>
  </si>
  <si>
    <t>IN-2011-22249,11/3/2011,15-03-2011,Standard Class,Speros Goranitis,Consumer,Queensland,Australia,APAC,Oceania,TEC-AC-10002455,Technology,Accessories,"Logitech Flash Drive, Programmable",259,9,0.1,63.261,27.22,Medium,2011</t>
  </si>
  <si>
    <t>MX-2011-154620,11/3/2011,16-03-2011,Standard Class,Karen Seio,Corporate,Guatemala,Guatemala,LATAM,Central,TEC-CO-10002759,Technology,Copiers,"HP Copy Machine, Laser",324,2,0.002,5.83112,24.1,Medium,2011</t>
  </si>
  <si>
    <t>CA-2011-158337,11/3/2011,14-03-2011,Second Class,Kelly Andreada,Consumer,New York,United States,US,East,OFF-PA-10002137,Office Supplies,Paper,"Southworth 100% Résumé Paper, 24lb.",109,14,0,49.014,12.24,High,2011</t>
  </si>
  <si>
    <t>CA-2011-114790,11/3/2011,13-03-2011,Second Class,Filia McAdams,Corporate,Kentucky,United States,US,South,OFF-AP-10002578,Office Supplies,Appliances,"Fellowes Premier Superior Surge Suppressor, 10-Outlet, With Phone and Remote",147,3,0,38.1576,7,High,2011</t>
  </si>
  <si>
    <t>MX-2011-104752,11/3/2011,16-03-2011,Standard Class,Michelle Moray,Consumer,Pinar del Río,Cuba,LATAM,Caribbean,FUR-FU-10001617,Furniture,Furnishings,"Eldon Frame, Black",155,2,0,43.4,6.49,Medium,2011</t>
  </si>
  <si>
    <t>MX-2011-169656,11/3/2011,16-03-2011,Standard Class,Russell D'Ascenzo,Consumer,Cortés,Honduras,LATAM,Central,OFF-EN-10000084,Office Supplies,Envelopes,"Jiffy Manila Envelope, with clear poly window",59,5,0.4,9.8,5.34,Medium,2011</t>
  </si>
  <si>
    <t>CA-2011-114790,11/3/2011,13-03-2011,Second Class,Filia McAdams,Corporate,Kentucky,United States,US,South,TEC-AC-10000710,Technology,Accessories,Maxell DVD-RAM Discs,33,2,0,14.1728,4.88,High,2011</t>
  </si>
  <si>
    <t>MX-2011-154564,11/3/2011,17-03-2011,Standard Class,Stewart Carmichael,Corporate,Pará,Brazil,LATAM,South,OFF-AR-10004772,Office Supplies,Art,"Boston Highlighters, Fluorescent",81,6,0,16.08,4.85,Medium,2011</t>
  </si>
  <si>
    <t>MX-2011-104752,11/3/2011,16-03-2011,Standard Class,Michelle Moray,Consumer,Pinar del Río,Cuba,LATAM,Caribbean,FUR-FU-10000885,Furniture,Furnishings,"Eldon Light Bulb, Durable",44,3,0,8.4,3.41,Medium,2011</t>
  </si>
  <si>
    <t>US-2011-161200,11/3/2011,13-03-2011,First Class,Mark Hamilton,Consumer,Distrito Capital,Venezuela,LATAM,South,OFF-SU-10003582,Office Supplies,Supplies,"Elite Scissors, High Speed",27,3,0.4,-14.004,3.34,High,2011</t>
  </si>
  <si>
    <t>ES-2011-4993136,11/3/2011,15-03-2011,Standard Class,Patrick O'Donnell,Consumer,Aquitaine,France,EU,Central,OFF-AR-10002991,Office Supplies,Art,"Binney &amp; Smith Markers, Blue",72,3,0,13.68,2.91,Medium,2011</t>
  </si>
  <si>
    <t>AG-2011-3130,11/3/2011,16-03-2011,Standard Class,Anthony Jacobs,Corporate,Batna,Algeria,Africa,Africa,OFF-JIF-10004450,Office Supplies,Envelopes,"Jiffy Mailers, Recycled",36,1,0,7.17,2.83,Medium,2011</t>
  </si>
  <si>
    <t>MX-2011-104752,11/3/2011,16-03-2011,Standard Class,Michelle Moray,Consumer,Pinar del Río,Cuba,LATAM,Caribbean,TEC-PH-10004237,Technology,Phones,"Nokia Office Telephone, with Caller ID",43,1,0,16.06,2.81,Medium,2011</t>
  </si>
  <si>
    <t>CA-2011-114790,11/3/2011,13-03-2011,Second Class,Filia McAdams,Corporate,Kentucky,United States,US,South,OFF-PA-10000213,Office Supplies,Paper,Xerox 198,15,3,0,7.0218,1.95,High,2011</t>
  </si>
  <si>
    <t>ID-2011-17720,11/3/2011,13-03-2011,Second Class,Neoma Murray,Consumer,National Capital,Philippines,APAC,Southeast Asia,OFF-LA-10002319,Office Supplies,Labels,"Smead Legal Exhibit Labels, Laser Printer Compatible",12,2,0.45,-0.45,1.93,Critical,2011</t>
  </si>
  <si>
    <t>MX-2011-154620,11/3/2011,16-03-2011,Standard Class,Karen Seio,Corporate,Guatemala,Guatemala,LATAM,Central,OFF-BI-10003503,Office Supplies,Binders,"Cardinal Index Tab, Economy",18,3,0,5.58,1.41,Medium,2011</t>
  </si>
  <si>
    <t>CA-2011-166884,11/3/2011,16-03-2011,Second Class,Chloris Kastensmidt,Consumer,Ohio,United States,US,East,OFF-FA-10001561,Office Supplies,Fasteners,Stockwell Push Pins,10,6,0.2,1.7004,1.11,Medium,2011</t>
  </si>
  <si>
    <t>US-2011-103338,11/3/2011,15-03-2011,Standard Class,Richard Bierner,Consumer,California,United States,US,West,OFF-AR-10001770,Office Supplies,Art,Economy #2 Pencils,8,3,0,2.0748,1.04,High,2011</t>
  </si>
  <si>
    <t>CA-2011-166884,11/3/2011,16-03-2011,Second Class,Chloris Kastensmidt,Consumer,Ohio,United States,US,East,FUR-FU-10003981,Furniture,Furnishings,Eldon Wave Desk Accessories,8,5,0.2,2.288,0.91,Medium,2011</t>
  </si>
  <si>
    <t>MX-2011-154620,11/3/2011,16-03-2011,Standard Class,Karen Seio,Corporate,Guatemala,Guatemala,LATAM,Central,OFF-BI-10002062,Office Supplies,Binders,"Acco Hole Reinforcements, Economy",13,3,0,2.22,0.81,Medium,2011</t>
  </si>
  <si>
    <t>IN-2011-24832,12/3/2011,17-03-2011,Standard Class,Carlos Daly,Consumer,Shanghai,China,APAC,North Asia,FUR-CH-10002250,Furniture,Chairs,"Office Star Executive Leather Armchair, Black","3,272",7,0,1537.83,257.63,Medium,2011</t>
  </si>
  <si>
    <t>ES-2011-3979558,12/3/2011,17-03-2011,Standard Class,Heather Kirkland,Corporate,Basel-Stadt,Switzerland,EU,Central,OFF-ST-10002706,Office Supplies,Storage,"Fellowes File Cart, Wire Frame",273,2,0,57.24,20.82,Medium,2011</t>
  </si>
  <si>
    <t>IN-2011-24832,12/3/2011,17-03-2011,Standard Class,Carlos Daly,Consumer,Shanghai,China,APAC,North Asia,TEC-AC-10004054,Technology,Accessories,"Memorex Keyboard, Bluetooth",285,4,0,91.2,12.05,Medium,2011</t>
  </si>
  <si>
    <t>ES-2011-2933675,12/3/2011,19-03-2011,Standard Class,Sheri Gordon,Consumer,Uusimaa,Finland,EU,North,OFF-AR-10003457,Office Supplies,Art,"Sanford Sketch Pad, Water Color",195,4,0,91.44,10.35,Medium,2011</t>
  </si>
  <si>
    <t>IN-2011-24832,12/3/2011,17-03-2011,Standard Class,Carlos Daly,Consumer,Shanghai,China,APAC,North Asia,OFF-PA-10004573,Office Supplies,Paper,"Enermax Memo Slips, Premium",94,6,0,30.96,9.26,Medium,2011</t>
  </si>
  <si>
    <t>ES-2011-3979558,12/3/2011,17-03-2011,Standard Class,Heather Kirkland,Corporate,Basel-Stadt,Switzerland,EU,Central,OFF-EN-10002104,Office Supplies,Envelopes,"Cameo Mailers, with clear poly window",167,4,0,6.6,8.4,Medium,2011</t>
  </si>
  <si>
    <t>MX-2011-156895,12/3/2011,12/3/2011,Same Day,Tom Zandusky,Corporate,Guatemala,Guatemala,LATAM,Central,OFF-AR-10003766,Office Supplies,Art,"BIC Sketch Pad, Easy-Erase",65,2,0,22.16,6.64,Medium,2011</t>
  </si>
  <si>
    <t>IN-2011-24832,12/3/2011,17-03-2011,Standard Class,Carlos Daly,Consumer,Shanghai,China,APAC,North Asia,FUR-FU-10004283,Furniture,Furnishings,"Tenex Door Stop, Duo Pack",44,1,0,7.02,2.58,Medium,2011</t>
  </si>
  <si>
    <t>ID-2011-18140,12/3/2011,16-03-2011,Standard Class,Rick Reed,Corporate,Jawa Barat,Indonesia,APAC,Southeast Asia,OFF-ST-10003154,Office Supplies,Storage,"Fellowes Shelving, Industrial",242,5,0.17,-5.922,1.06,Medium,2011</t>
  </si>
  <si>
    <t>ES-2011-4699764,14-03-2011,17-03-2011,Second Class,Eugene Barchas,Consumer,Saxony,Germany,EU,Central,OFF-AP-10004512,Office Supplies,Appliances,"Hoover Stove, Red","3,070",6,0.1,1364.238,725.34,Critical,2011</t>
  </si>
  <si>
    <t>CA-2011-152618,14-03-2011,17-03-2011,First Class,Rick Bensley,Home Office,Illinois,United States,US,Central,TEC-MA-10003626,Technology,Machines,Hewlett-Packard Deskjet 6540 Color Inkjet Printer,575,2,0.3,156.047,63.85,Medium,2011</t>
  </si>
  <si>
    <t>ES-2011-4699764,14-03-2011,17-03-2011,Second Class,Eugene Barchas,Consumer,Saxony,Germany,EU,Central,OFF-ST-10003995,Office Supplies,Storage,"Eldon File Cart, Single Width",230,2,0.1,20.436,60.32,Critical,2011</t>
  </si>
  <si>
    <t>US-2011-125521,14-03-2011,19-03-2011,Standard Class,Christine Kargatis,Home Office,Virginia,United States,US,South,FUR-CH-10003379,Furniture,Chairs,Global Commerce Series High-Back Swivel/Tilt Chairs,"1,140",4,0,284.98,43.56,Medium,2011</t>
  </si>
  <si>
    <t>ES-2011-3003511,14-03-2011,18-03-2011,Standard Class,Candace McMahon,Corporate,Berlin,Germany,EU,Central,TEC-AC-10004808,Technology,Accessories,"Memorex Router, Erganomic",220,1,0.1,48.798,38.31,High,2011</t>
  </si>
  <si>
    <t>ES-2011-3739047,14-03-2011,16-03-2011,First Class,Kelly Andreada,Consumer,North Rhine-Westphalia,Germany,EU,Central,OFF-SU-10001021,Office Supplies,Supplies,"Fiskars Box Cutter, Serrated",193,6,0,61.74,30.78,Critical,2011</t>
  </si>
  <si>
    <t>US-2011-166548,14-03-2011,19-03-2011,Standard Class,Roy Collins,Consumer,Panama,Panama,LATAM,Central,FUR-CH-10000891,Furniture,Chairs,"Harbour Creations Executive Leather Armchair, Black",379,2,0.4,-94.752,26.03,Medium,2011</t>
  </si>
  <si>
    <t>ES-2011-3739047,14-03-2011,16-03-2011,First Class,Kelly Andreada,Consumer,North Rhine-Westphalia,Germany,EU,Central,OFF-AR-10001176,Office Supplies,Art,"Sanford Pens, Water Color",43,3,0,19.62,11.89,Critical,2011</t>
  </si>
  <si>
    <t>MZ-2011-9210,14-03-2011,21-03-2011,Standard Class,Sandra Flanagan,Consumer,Zambezia,Mozambique,Africa,Africa,OFF-TEN-10001129,Office Supplies,Storage,"Tenex Shelving, Blue",219,4,0,10.92,9.39,Medium,2011</t>
  </si>
  <si>
    <t>IN-2011-82358,14-03-2011,17-03-2011,First Class,Denise Leinenbach,Consumer,Canterbury,New Zealand,APAC,Oceania,OFF-FA-10000059,Office Supplies,Fasteners,"Stockwell Clamps, Bulk Pack",38,2,0,12.78,7.41,High,2011</t>
  </si>
  <si>
    <t>CA-2011-114510,14-03-2011,19-03-2011,Standard Class,Jason Fortune-,Consumer,Utah,United States,US,West,TEC-AC-10004877,Technology,Accessories,Imation 30456 USB Flash Drive 8GB,83,12,0,6.624,4.54,Medium,2011</t>
  </si>
  <si>
    <t>MZ-2011-9210,14-03-2011,21-03-2011,Standard Class,Sandra Flanagan,Consumer,Zambezia,Mozambique,Africa,Africa,OFF-ELD-10004625,Office Supplies,Storage,"Eldon Trays, Blue",48,1,0,8.61,4.11,Medium,2011</t>
  </si>
  <si>
    <t>CA-2011-114510,14-03-2011,19-03-2011,Standard Class,Jason Fortune-,Consumer,Utah,United States,US,West,OFF-BI-10003007,Office Supplies,Binders,"Premium Transparent Presentation Covers, No Pattern/Clear, 8 1/2"" x 11""",62,2,0.2,20.1656,3.92,Medium,2011</t>
  </si>
  <si>
    <t>CA-2011-100293,14-03-2011,18-03-2011,Standard Class,Neil Französisch,Home Office,Florida,United States,US,South,OFF-PA-10000176,Office Supplies,Paper,Xerox 1887,91,6,0.2,31.8696,3.22,Medium,2011</t>
  </si>
  <si>
    <t>CA-2011-114510,14-03-2011,19-03-2011,Standard Class,Jason Fortune-,Consumer,Utah,United States,US,West,OFF-ST-10000736,Office Supplies,Storage,Carina Double Wide Media Storage Towers in Natural &amp; Black,81,1,0,3.2392,3.07,Medium,2011</t>
  </si>
  <si>
    <t>IN-2011-37278,14-03-2011,15-03-2011,First Class,Brendan Murry,Corporate,Beijing,China,APAC,North Asia,OFF-EN-10000224,Office Supplies,Envelopes,"Cameo Clasp Envelope, Recycled",17,2,0,3.3,2.93,High,2011</t>
  </si>
  <si>
    <t>US-2011-166548,14-03-2011,19-03-2011,Standard Class,Roy Collins,Consumer,Panama,Panama,LATAM,Central,OFF-SU-10003137,Office Supplies,Supplies,"Fiskars Letter Opener, Steel",49,5,0.4,-14.04,2.69,Medium,2011</t>
  </si>
  <si>
    <t>CA-2011-114510,14-03-2011,19-03-2011,Standard Class,Jason Fortune-,Consumer,Utah,United States,US,West,OFF-BI-10001617,Office Supplies,Binders,GBC Wire Binding Combs,33,4,0.2,11.1672,2.61,Medium,2011</t>
  </si>
  <si>
    <t>CA-2011-114510,14-03-2011,19-03-2011,Standard Class,Jason Fortune-,Consumer,Utah,United States,US,West,OFF-ST-10003221,Office Supplies,Storage,Staples,21,2,0,5.7672,1.96,Medium,2011</t>
  </si>
  <si>
    <t>CA-2011-152618,14-03-2011,17-03-2011,First Class,Rick Bensley,Home Office,Illinois,United States,US,Central,OFF-PA-10001215,Office Supplies,Paper,Xerox 1963,8,2,0.2,2.64,1.5,Medium,2011</t>
  </si>
  <si>
    <t>CA-2011-157623,14-03-2011,18-03-2011,Standard Class,Dean Katz,Corporate,California,United States,US,West,OFF-PA-10001204,Office Supplies,Paper,Xerox 1972,11,2,0,4.752,1.23,High,2011</t>
  </si>
  <si>
    <t>CA-2011-157623,14-03-2011,18-03-2011,Standard Class,Dean Katz,Corporate,California,United States,US,West,OFF-AR-10003723,Office Supplies,Art,Avery Hi-Liter Fluorescent Desk Style Markers,3,1,0,1.2506,0.4,High,2011</t>
  </si>
  <si>
    <t>ES-2011-4753236,14-03-2011,19-03-2011,Second Class,Darren Budd,Corporate,Nord-Pas-de-Calais,France,EU,Central,OFF-LA-10002625,Office Supplies,Labels,"Harbour Creations Round Labels, Adjustable",14,3,0,3.87,0.39,Medium,2011</t>
  </si>
  <si>
    <t>IN-2011-26057,15-03-2011,19-03-2011,Standard Class,Dave Kipp,Consumer,Liaoning,China,APAC,North Asia,TEC-AC-10001835,Technology,Accessories,"Belkin Mouse, Programmable",380,9,0,52.92,73.26,High,2011</t>
  </si>
  <si>
    <t>segment</t>
  </si>
  <si>
    <t>state</t>
  </si>
  <si>
    <t>country</t>
  </si>
  <si>
    <t>market</t>
  </si>
  <si>
    <t>region</t>
  </si>
  <si>
    <t>category</t>
  </si>
  <si>
    <t>sales</t>
  </si>
  <si>
    <t>quantity</t>
  </si>
  <si>
    <t>discount</t>
  </si>
  <si>
    <t>profit</t>
  </si>
  <si>
    <t>AG-2011-2040</t>
  </si>
  <si>
    <t>Standard Class</t>
  </si>
  <si>
    <t>Toby Braunhardt</t>
  </si>
  <si>
    <t>Consumer</t>
  </si>
  <si>
    <t>Constantine</t>
  </si>
  <si>
    <t>Algeria</t>
  </si>
  <si>
    <t>Africa</t>
  </si>
  <si>
    <t>OFF-TEN-10000025</t>
  </si>
  <si>
    <t>Office Supplies</t>
  </si>
  <si>
    <t>Storage</t>
  </si>
  <si>
    <t>Tenex Lockers, Blue</t>
  </si>
  <si>
    <t>Medium</t>
  </si>
  <si>
    <t>IN-2011-47883</t>
  </si>
  <si>
    <t>Joseph Holt</t>
  </si>
  <si>
    <t>New South Wales</t>
  </si>
  <si>
    <t>Australia</t>
  </si>
  <si>
    <t>APAC</t>
  </si>
  <si>
    <t>Oceania</t>
  </si>
  <si>
    <t>OFF-SU-10000618</t>
  </si>
  <si>
    <t>Supplies</t>
  </si>
  <si>
    <t>Acme Trimmer, High Speed</t>
  </si>
  <si>
    <t>HU-2011-1220</t>
  </si>
  <si>
    <t>Second Class</t>
  </si>
  <si>
    <t>Annie Thurman</t>
  </si>
  <si>
    <t>Budapest</t>
  </si>
  <si>
    <t>Hungary</t>
  </si>
  <si>
    <t>EMEA</t>
  </si>
  <si>
    <t>OFF-TEN-10001585</t>
  </si>
  <si>
    <t>Tenex Box, Single Width</t>
  </si>
  <si>
    <t>High</t>
  </si>
  <si>
    <t>IT-2011-3647632</t>
  </si>
  <si>
    <t>Eugene Moren</t>
  </si>
  <si>
    <t>Home Office</t>
  </si>
  <si>
    <t>Stockholm</t>
  </si>
  <si>
    <t>Sweden</t>
  </si>
  <si>
    <t>EU</t>
  </si>
  <si>
    <t>North</t>
  </si>
  <si>
    <t>OFF-PA-10001492</t>
  </si>
  <si>
    <t>Paper</t>
  </si>
  <si>
    <t>Enermax Note Cards, Premium</t>
  </si>
  <si>
    <t>FUR-FU-10003447</t>
  </si>
  <si>
    <t>Furniture</t>
  </si>
  <si>
    <t>Furnishings</t>
  </si>
  <si>
    <t>Eldon Light Bulb, Duo Pack</t>
  </si>
  <si>
    <t>OFF-PA-10001968</t>
  </si>
  <si>
    <t>Eaton Computer Printout Paper, 8.5 x 11</t>
  </si>
  <si>
    <t>CA-2011-1510</t>
  </si>
  <si>
    <t>Magdelene Morse</t>
  </si>
  <si>
    <t>Ontario</t>
  </si>
  <si>
    <t>Canada</t>
  </si>
  <si>
    <t>TEC-OKI-10002750</t>
  </si>
  <si>
    <t>Technology</t>
  </si>
  <si>
    <t>Machines</t>
  </si>
  <si>
    <t>Okidata Inkjet, Wireless</t>
  </si>
  <si>
    <t>IN-2011-79397</t>
  </si>
  <si>
    <t>Same Day</t>
  </si>
  <si>
    <t>Kean Nguyen</t>
  </si>
  <si>
    <t>Corporate</t>
  </si>
  <si>
    <t>OFF-AP-10000304</t>
  </si>
  <si>
    <t>Appliances</t>
  </si>
  <si>
    <t>Hoover Microwave, White</t>
  </si>
  <si>
    <t>Critical</t>
  </si>
  <si>
    <t>ID-2011-80230</t>
  </si>
  <si>
    <t>Ken Lonsdale</t>
  </si>
  <si>
    <t>Auckland</t>
  </si>
  <si>
    <t>New Zealand</t>
  </si>
  <si>
    <t>TEC-CO-10004182</t>
  </si>
  <si>
    <t>Copiers</t>
  </si>
  <si>
    <t>Hewlett Wireless Fax, Laser</t>
  </si>
  <si>
    <t>Low</t>
  </si>
  <si>
    <t>IZ-2011-4680</t>
  </si>
  <si>
    <t>Lindsay Williams</t>
  </si>
  <si>
    <t>Ninawa</t>
  </si>
  <si>
    <t>Iraq</t>
  </si>
  <si>
    <t>FUR-NOV-10002791</t>
  </si>
  <si>
    <t>Chairs</t>
  </si>
  <si>
    <t>Novimex Swivel Stool, Set of Two</t>
  </si>
  <si>
    <t>IN-2011-65159</t>
  </si>
  <si>
    <t>Larry Blacks</t>
  </si>
  <si>
    <t>National Capital</t>
  </si>
  <si>
    <t>Philippines</t>
  </si>
  <si>
    <t>Southeast Asia</t>
  </si>
  <si>
    <t>OFF-ST-10003020</t>
  </si>
  <si>
    <t>Tenex Lockers, Industrial</t>
  </si>
  <si>
    <t>FUR-TA-10002797</t>
  </si>
  <si>
    <t>Tables</t>
  </si>
  <si>
    <t>Chromcraft Round Table, Adjustable Height</t>
  </si>
  <si>
    <t>ES-2011-4869686</t>
  </si>
  <si>
    <t>Dorothy Dickinson</t>
  </si>
  <si>
    <t>England</t>
  </si>
  <si>
    <t>United Kingdom</t>
  </si>
  <si>
    <t>FUR-BO-10000728</t>
  </si>
  <si>
    <t>Bookcases</t>
  </si>
  <si>
    <t>Dania Corner Shelving, Traditional</t>
  </si>
  <si>
    <t>IN-2011-33652</t>
  </si>
  <si>
    <t>Dennis Pardue</t>
  </si>
  <si>
    <t>Sarawak</t>
  </si>
  <si>
    <t>Malaysia</t>
  </si>
  <si>
    <t>TEC-CO-10000594</t>
  </si>
  <si>
    <t>Hewlett Fax and Copier, Laser</t>
  </si>
  <si>
    <t>FUR-CH-10000214</t>
  </si>
  <si>
    <t>Hon Rocking Chair, Set of Two</t>
  </si>
  <si>
    <t>MX-2011-160234</t>
  </si>
  <si>
    <t>Stewart Visinsky</t>
  </si>
  <si>
    <t>Guatemala</t>
  </si>
  <si>
    <t>LATAM</t>
  </si>
  <si>
    <t>Central</t>
  </si>
  <si>
    <t>TEC-PH-10002647</t>
  </si>
  <si>
    <t>Phones</t>
  </si>
  <si>
    <t>Nokia Headset, VoIP</t>
  </si>
  <si>
    <t>IR-2011-770</t>
  </si>
  <si>
    <t>Jas O'Carroll</t>
  </si>
  <si>
    <t>Yazd</t>
  </si>
  <si>
    <t>Iran</t>
  </si>
  <si>
    <t>OFF-BRE-10003081</t>
  </si>
  <si>
    <t>Breville Coffee Grinder, Black</t>
  </si>
  <si>
    <t>TEC-AC-10002881</t>
  </si>
  <si>
    <t>Accessories</t>
  </si>
  <si>
    <t>Belkin Numeric Keypad, Bluetooth</t>
  </si>
  <si>
    <t>FUR-CH-10000666</t>
  </si>
  <si>
    <t>SAFCO Chairmat, Black</t>
  </si>
  <si>
    <t>ID-2011-12596</t>
  </si>
  <si>
    <t>Chris McAfee</t>
  </si>
  <si>
    <t>Nakhon Ratchasima</t>
  </si>
  <si>
    <t>Thailand</t>
  </si>
  <si>
    <t>OFF-ST-10002066</t>
  </si>
  <si>
    <t>Smead File Cart, Blue</t>
  </si>
  <si>
    <t>OFF-LA-10003396</t>
  </si>
  <si>
    <t>Labels</t>
  </si>
  <si>
    <t>Avery Color Coded Labels, Laser Printer Compatible</t>
  </si>
  <si>
    <t>IR-2011-7690</t>
  </si>
  <si>
    <t>Nat Gilpin</t>
  </si>
  <si>
    <t>Razavi Khorasan</t>
  </si>
  <si>
    <t>OFF-BIC-10000582</t>
  </si>
  <si>
    <t>Art</t>
  </si>
  <si>
    <t>BIC Sketch Pad, Water Color</t>
  </si>
  <si>
    <t>OFF-ROG-10004393</t>
  </si>
  <si>
    <t>Rogers Folders, Industrial</t>
  </si>
  <si>
    <t>TZ-2011-7370</t>
  </si>
  <si>
    <t>Jack Garza</t>
  </si>
  <si>
    <t>Dar Es Salaam</t>
  </si>
  <si>
    <t>Tanzania</t>
  </si>
  <si>
    <t>OFF-STI-10000388</t>
  </si>
  <si>
    <t>Stiletto Scissors, Serrated</t>
  </si>
  <si>
    <t>OFF-CAM-10004338</t>
  </si>
  <si>
    <t>Envelopes</t>
  </si>
  <si>
    <t>Cameo Interoffice Envelope, Set of 50</t>
  </si>
  <si>
    <t>OFF-FA-10002569</t>
  </si>
  <si>
    <t>Fasteners</t>
  </si>
  <si>
    <t>Stockwell Staples, Metal</t>
  </si>
  <si>
    <t>OFF-ADV-10000213</t>
  </si>
  <si>
    <t>Advantus Rubber Bands, Metal</t>
  </si>
  <si>
    <t>MX-2011-111255</t>
  </si>
  <si>
    <t>Russell Applegate</t>
  </si>
  <si>
    <t>Parana</t>
  </si>
  <si>
    <t>Brazil</t>
  </si>
  <si>
    <t>South</t>
  </si>
  <si>
    <t>FUR-BO-10001498</t>
  </si>
  <si>
    <t>Dania Classic Bookcase, Pine</t>
  </si>
  <si>
    <t>MX-2011-140641</t>
  </si>
  <si>
    <t>Maya Herman</t>
  </si>
  <si>
    <t>Yucatán</t>
  </si>
  <si>
    <t>Mexico</t>
  </si>
  <si>
    <t>TEC-AC-10001082</t>
  </si>
  <si>
    <t>Enermax Keyboard, Bluetooth</t>
  </si>
  <si>
    <t>MX-2011-158771</t>
  </si>
  <si>
    <t>Beth Thompson</t>
  </si>
  <si>
    <t>Granma</t>
  </si>
  <si>
    <t>Cuba</t>
  </si>
  <si>
    <t>Caribbean</t>
  </si>
  <si>
    <t>OFF-EN-10000857</t>
  </si>
  <si>
    <t>Jiffy Interoffice Envelope, Set of 50</t>
  </si>
  <si>
    <t>ES-2011-4939443</t>
  </si>
  <si>
    <t>Arthur Prichep</t>
  </si>
  <si>
    <t>Rhône-Alpes</t>
  </si>
  <si>
    <t>France</t>
  </si>
  <si>
    <t>OFF-AR-10001546</t>
  </si>
  <si>
    <t>Binney &amp; Smith Sketch Pad, Easy-Erase</t>
  </si>
  <si>
    <t>OFF-SU-10003629</t>
  </si>
  <si>
    <t>Fiskars Letter Opener, Easy Grip</t>
  </si>
  <si>
    <t>TEC-CO-10002998</t>
  </si>
  <si>
    <t>Sharp Ink, Laser</t>
  </si>
  <si>
    <t>US-2011-136007</t>
  </si>
  <si>
    <t>Alagoas</t>
  </si>
  <si>
    <t>OFF-EN-10004956</t>
  </si>
  <si>
    <t>MX-2011-159373</t>
  </si>
  <si>
    <t>Arthur Wiediger</t>
  </si>
  <si>
    <t>Santiago de Cuba</t>
  </si>
  <si>
    <t>FUR-CH-10004827</t>
  </si>
  <si>
    <t>TEC-AC-10003081</t>
  </si>
  <si>
    <t>Memorex Mouse, USB</t>
  </si>
  <si>
    <t>OFF-EN-10002816</t>
  </si>
  <si>
    <t>Kraft Peel and Seal, Recycled</t>
  </si>
  <si>
    <t>IT-2011-2942451</t>
  </si>
  <si>
    <t>Grant Thornton</t>
  </si>
  <si>
    <t>OFF-AR-10002485</t>
  </si>
  <si>
    <t>Boston Markers, Easy-Erase</t>
  </si>
  <si>
    <t>CA-2011-103800</t>
  </si>
  <si>
    <t>Darren Powers</t>
  </si>
  <si>
    <t>Texas</t>
  </si>
  <si>
    <t>United States</t>
  </si>
  <si>
    <t>US</t>
  </si>
  <si>
    <t>OFF-PA-10000174</t>
  </si>
  <si>
    <t>Message Book, Wirebound, Four 5 1/2" X 4" Forms/Pg., 200 Dupl. Sets/Book</t>
  </si>
  <si>
    <t>IN-2011-33036</t>
  </si>
  <si>
    <t>Bradley Drucker</t>
  </si>
  <si>
    <t>Tottori</t>
  </si>
  <si>
    <t>Japan</t>
  </si>
  <si>
    <t>North Asia</t>
  </si>
  <si>
    <t>OFF-LA-10000784</t>
  </si>
  <si>
    <t>Harbour Creations File Folder Labels, 5000 Label Set</t>
  </si>
  <si>
    <t>OFF-ST-10001426</t>
  </si>
  <si>
    <t>Eldon Folders, Single Width</t>
  </si>
  <si>
    <t>SU-2011-5190</t>
  </si>
  <si>
    <t>Jasper Cacioppo</t>
  </si>
  <si>
    <t>Khartoum</t>
  </si>
  <si>
    <t>Sudan</t>
  </si>
  <si>
    <t>OFF-BOS-10004950</t>
  </si>
  <si>
    <t>Boston Pens, Fluorescent</t>
  </si>
  <si>
    <t>OFF-AVE-10003279</t>
  </si>
  <si>
    <t>Binders</t>
  </si>
  <si>
    <t>Avery Hole Reinforcements, Durable</t>
  </si>
  <si>
    <t>MX-2011-109267</t>
  </si>
  <si>
    <t>Jennifer Halladay</t>
  </si>
  <si>
    <t>Veracruz</t>
  </si>
  <si>
    <t>OFF-AP-10004245</t>
  </si>
  <si>
    <t>Hoover Stove, Black</t>
  </si>
  <si>
    <t>ES-2011-3848439</t>
  </si>
  <si>
    <t>First Class</t>
  </si>
  <si>
    <t>Michael Granlund</t>
  </si>
  <si>
    <t>OFF-AR-10001291</t>
  </si>
  <si>
    <t>Sanford Canvas, Fluorescent</t>
  </si>
  <si>
    <t>OFF-AR-10000833</t>
  </si>
  <si>
    <t>Binney &amp; Smith Pencil Sharpener, Water Color</t>
  </si>
  <si>
    <t>CA-2011-112326</t>
  </si>
  <si>
    <t>Phillina Ober</t>
  </si>
  <si>
    <t>Illinois</t>
  </si>
  <si>
    <t>OFF-ST-10002743</t>
  </si>
  <si>
    <t>SAFCO Boltless Steel Shelving</t>
  </si>
  <si>
    <t>IN-2011-27681</t>
  </si>
  <si>
    <t>Shaun Weien</t>
  </si>
  <si>
    <t>Taipei City</t>
  </si>
  <si>
    <t>Taiwan</t>
  </si>
  <si>
    <t>FUR-FU-10000394</t>
  </si>
  <si>
    <t>Rubbermaid Photo Frame, Durable</t>
  </si>
  <si>
    <t>OFF-LA-10003223</t>
  </si>
  <si>
    <t>Avery 508</t>
  </si>
  <si>
    <t>OFF-BI-10004094</t>
  </si>
  <si>
    <t>GBC Standard Plastic Binding Systems Combs</t>
  </si>
  <si>
    <t>ES-2011-5496179</t>
  </si>
  <si>
    <t>Shahid Hopkins</t>
  </si>
  <si>
    <t>Ile-de-France</t>
  </si>
  <si>
    <t>FUR-FU-10000468</t>
  </si>
  <si>
    <t>Advantus Frame, Durable</t>
  </si>
  <si>
    <t>IN-2011-29963</t>
  </si>
  <si>
    <t>Brosina Hoffman</t>
  </si>
  <si>
    <t>Sumatera Barat</t>
  </si>
  <si>
    <t>Indonesia</t>
  </si>
  <si>
    <t>OFF-ST-10000344</t>
  </si>
  <si>
    <t>Fellowes Box, Industrial</t>
  </si>
  <si>
    <t>ID-2011-41632</t>
  </si>
  <si>
    <t>Robert Dilbeck</t>
  </si>
  <si>
    <t>Ho Chí Minh City</t>
  </si>
  <si>
    <t>Vietnam</t>
  </si>
  <si>
    <t>OFF-ST-10001631</t>
  </si>
  <si>
    <t>Tenex Trays, Blue</t>
  </si>
  <si>
    <t>OFF-FA-10000549</t>
  </si>
  <si>
    <t>Advantus Staples, Metal</t>
  </si>
  <si>
    <t>OFF-PA-10003407</t>
  </si>
  <si>
    <t>Enermax Memo Slips, Recycled</t>
  </si>
  <si>
    <t>AO-2011-4910</t>
  </si>
  <si>
    <t>Grace Kelly</t>
  </si>
  <si>
    <t>Luanda</t>
  </si>
  <si>
    <t>Angola</t>
  </si>
  <si>
    <t>TEC-LOG-10003079</t>
  </si>
  <si>
    <t>Logitech Flash Drive, Erganomic</t>
  </si>
  <si>
    <t>IN-2011-76107</t>
  </si>
  <si>
    <t>Khloe Miller</t>
  </si>
  <si>
    <t>Jilin</t>
  </si>
  <si>
    <t>China</t>
  </si>
  <si>
    <t>OFF-EN-10002166</t>
  </si>
  <si>
    <t>Cameo Manila Envelope, with clear poly window</t>
  </si>
  <si>
    <t>CA-2011-141817</t>
  </si>
  <si>
    <t>Mick Brown</t>
  </si>
  <si>
    <t>Pennsylvania</t>
  </si>
  <si>
    <t>East</t>
  </si>
  <si>
    <t>OFF-AR-10003478</t>
  </si>
  <si>
    <t>Avery Hi-Liter EverBold Pen Style Fluorescent Highlighters, 4/Pack</t>
  </si>
  <si>
    <t>CA-2011-167199</t>
  </si>
  <si>
    <t>Maria Etezadi</t>
  </si>
  <si>
    <t>Kentucky</t>
  </si>
  <si>
    <t>FUR-CH-10004063</t>
  </si>
  <si>
    <t>Global Deluxe High-Back Manager's Chair</t>
  </si>
  <si>
    <t>OFF-BI-10004632</t>
  </si>
  <si>
    <t>Ibico Hi-Tech Manual Binding System</t>
  </si>
  <si>
    <t>TEC-PH-10004977</t>
  </si>
  <si>
    <t>GE 30524EE4</t>
  </si>
  <si>
    <t>MZ-2011-1260</t>
  </si>
  <si>
    <t>Niassa</t>
  </si>
  <si>
    <t>Mozambique</t>
  </si>
  <si>
    <t>OFF-ELD-10001694</t>
  </si>
  <si>
    <t>Eldon File Cart, Single Width</t>
  </si>
  <si>
    <t>ID-2011-58670</t>
  </si>
  <si>
    <t>Maribeth Schnelling</t>
  </si>
  <si>
    <t>TEC-MA-10000868</t>
  </si>
  <si>
    <t>Panasonic Phone, Wireless</t>
  </si>
  <si>
    <t>TEC-AC-10003413</t>
  </si>
  <si>
    <t>Logitech Router, Programmable</t>
  </si>
  <si>
    <t>ES-2011-5433855</t>
  </si>
  <si>
    <t>Dave Poirier</t>
  </si>
  <si>
    <t>Provence-Alpes-Côte d'Azur</t>
  </si>
  <si>
    <t>OFF-ST-10004855</t>
  </si>
  <si>
    <t>Smead Lockers, Industrial</t>
  </si>
  <si>
    <t>TEC-MA-10004482</t>
  </si>
  <si>
    <t>Panasonic Card Printer, White</t>
  </si>
  <si>
    <t>LE-2011-9590</t>
  </si>
  <si>
    <t>Harry Marie</t>
  </si>
  <si>
    <t>Beirut</t>
  </si>
  <si>
    <t>Lebanon</t>
  </si>
  <si>
    <t>TEC-HP -10000464</t>
  </si>
  <si>
    <t>HP Fax and Copier, Color</t>
  </si>
  <si>
    <t>TEC-PH-10004539</t>
  </si>
  <si>
    <t>Wireless Extenders zBoost YX545 SOHO Signal Booster</t>
  </si>
  <si>
    <t>OFF-STA-10004885</t>
  </si>
  <si>
    <t>Stanley Sketch Pad, Easy-Erase</t>
  </si>
  <si>
    <t>OFF-FA-10002071</t>
  </si>
  <si>
    <t>Accos Thumb Tacks, Assorted Sizes</t>
  </si>
  <si>
    <t>FUR-BO-10000265</t>
  </si>
  <si>
    <t>Bush Floating Shelf Set, Pine</t>
  </si>
  <si>
    <t>CA-2011-130813</t>
  </si>
  <si>
    <t>Lycoris Saunders</t>
  </si>
  <si>
    <t>California</t>
  </si>
  <si>
    <t>West</t>
  </si>
  <si>
    <t>OFF-PA-10002005</t>
  </si>
  <si>
    <t>Xerox 225</t>
  </si>
  <si>
    <t>AG-2011-7230</t>
  </si>
  <si>
    <t>Alyssa Crouse</t>
  </si>
  <si>
    <t>Alger</t>
  </si>
  <si>
    <t>OFF-STA-10000244</t>
  </si>
  <si>
    <t>Stanley Sketch Pad, Fluorescent</t>
  </si>
  <si>
    <t>MX-2011-135629</t>
  </si>
  <si>
    <t>São Paulo</t>
  </si>
  <si>
    <t>OFF-FA-10001871</t>
  </si>
  <si>
    <t>Stockwell Rubber Bands, Bulk Pack</t>
  </si>
  <si>
    <t>OFF-BI-10000136</t>
  </si>
  <si>
    <t>Ibico Index Tab, Durable</t>
  </si>
  <si>
    <t>CA-2011-106054</t>
  </si>
  <si>
    <t>Jack O'Briant</t>
  </si>
  <si>
    <t>Georgia</t>
  </si>
  <si>
    <t>OFF-AR-10002399</t>
  </si>
  <si>
    <t>Dixon Prang Watercolor Pencils, 10-Color Set with Brush</t>
  </si>
  <si>
    <t>OFF-AR-10003684</t>
  </si>
  <si>
    <t>BIC Sketch Pad, Fluorescent</t>
  </si>
  <si>
    <t>FUR-ADV-10000847</t>
  </si>
  <si>
    <t>Advantus Stacking Tray, Black</t>
  </si>
  <si>
    <t>OFF-FA-10001883</t>
  </si>
  <si>
    <t>Alliance Super-Size Bands, Assorted Sizes</t>
  </si>
  <si>
    <t>OFF-PA-10000955</t>
  </si>
  <si>
    <t>Southworth 25% Cotton Granite Paper &amp; Envelopes</t>
  </si>
  <si>
    <t>ID-2011-28752</t>
  </si>
  <si>
    <t>Adam Bellavance</t>
  </si>
  <si>
    <t>Singapore</t>
  </si>
  <si>
    <t>OFF-LA-10002875</t>
  </si>
  <si>
    <t>Novimex Shipping Labels, Adjustable</t>
  </si>
  <si>
    <t>OFF-AR-10001662</t>
  </si>
  <si>
    <t>Rogers Handheld Barrel Pencil Sharpener</t>
  </si>
  <si>
    <t>IT-2011-5134922</t>
  </si>
  <si>
    <t>Joy Smith</t>
  </si>
  <si>
    <t>Groningen</t>
  </si>
  <si>
    <t>Netherlands</t>
  </si>
  <si>
    <t>OFF-AR-10000316</t>
  </si>
  <si>
    <t>Stanley Pens, Blue</t>
  </si>
  <si>
    <t>AO-2011-1670</t>
  </si>
  <si>
    <t>Henia Zydlo</t>
  </si>
  <si>
    <t>Benguela</t>
  </si>
  <si>
    <t>FUR-IKE-10001539</t>
  </si>
  <si>
    <t>Ikea Classic Bookcase, Pine</t>
  </si>
  <si>
    <t>IN-2011-19330</t>
  </si>
  <si>
    <t>Nicole Fjeld</t>
  </si>
  <si>
    <t>Yunnan</t>
  </si>
  <si>
    <t>TEC-MA-10002468</t>
  </si>
  <si>
    <t>Panasonic Inkjet, White</t>
  </si>
  <si>
    <t>IT-2011-4546695</t>
  </si>
  <si>
    <t>Midi-Pyrénées</t>
  </si>
  <si>
    <t>FUR-BO-10003103</t>
  </si>
  <si>
    <t>Ikea Classic Bookcase, Metal</t>
  </si>
  <si>
    <t>MX-2011-121202</t>
  </si>
  <si>
    <t>Christopher Martinez</t>
  </si>
  <si>
    <t>OFF-ST-10002471</t>
  </si>
  <si>
    <t>Smead Lockers, Single Width</t>
  </si>
  <si>
    <t>CA-2011-105417</t>
  </si>
  <si>
    <t>Vivek Sundaresam</t>
  </si>
  <si>
    <t>FUR-FU-10004864</t>
  </si>
  <si>
    <t>Howard Miller 14-1/2" Diameter Chrome Round Wall Clock</t>
  </si>
  <si>
    <t>OFF-BI-10002937</t>
  </si>
  <si>
    <t>Wilson Jones Binder Covers, Clear</t>
  </si>
  <si>
    <t>OFF-AR-10000110</t>
  </si>
  <si>
    <t>Binney &amp; Smith Sketch Pad, Blue</t>
  </si>
  <si>
    <t>NI-2011-4770</t>
  </si>
  <si>
    <t>Joe Elijah</t>
  </si>
  <si>
    <t>Lagos</t>
  </si>
  <si>
    <t>Nigeria</t>
  </si>
  <si>
    <t>OFF-AVE-10000608</t>
  </si>
  <si>
    <t>Avery Index Tab, Economy</t>
  </si>
  <si>
    <t>OFF-BI-10003708</t>
  </si>
  <si>
    <t>Acco Four Pocket Poly Ring Binder with Label Holder, Smoke, 1"</t>
  </si>
  <si>
    <t>ID-2011-20814</t>
  </si>
  <si>
    <t>Ed Braxton</t>
  </si>
  <si>
    <t>Jawa Timur</t>
  </si>
  <si>
    <t>TEC-PH-10001730</t>
  </si>
  <si>
    <t>Motorola Signal Booster, Full Size</t>
  </si>
  <si>
    <t>IN-2011-69366</t>
  </si>
  <si>
    <t>Alejandro Grove</t>
  </si>
  <si>
    <t>Kiên Giang</t>
  </si>
  <si>
    <t>TEC-AC-10000354</t>
  </si>
  <si>
    <t>Belkin Numeric Keypad, USB</t>
  </si>
  <si>
    <t>ID-2011-46483</t>
  </si>
  <si>
    <t>Sample Company A</t>
  </si>
  <si>
    <t>Calabarzon</t>
  </si>
  <si>
    <t>OFF-ST-10001342</t>
  </si>
  <si>
    <t>Fellowes Trays, Blue</t>
  </si>
  <si>
    <t>TEC-PH-10003823</t>
  </si>
  <si>
    <t>Apple Headset, Full Size</t>
  </si>
  <si>
    <t>OFF-FA-10000577</t>
  </si>
  <si>
    <t>Stockwell Push Pins, 12 Pack</t>
  </si>
  <si>
    <t>OFF-LA-10000668</t>
  </si>
  <si>
    <t>Smead Removable Labels, Adjustable</t>
  </si>
  <si>
    <t>OFF-PA-10003405</t>
  </si>
  <si>
    <t>Green Bar Memo Slips, Premium</t>
  </si>
  <si>
    <t>OFF-BI-10003874</t>
  </si>
  <si>
    <t>Avery Index Tab, Clear</t>
  </si>
  <si>
    <t>IN-2011-61302</t>
  </si>
  <si>
    <t>Dan Lawera</t>
  </si>
  <si>
    <t>Queensland</t>
  </si>
  <si>
    <t>TEC-PH-10004664</t>
  </si>
  <si>
    <t>Nokia Smart Phone, with Caller ID</t>
  </si>
  <si>
    <t>HU-2011-1380</t>
  </si>
  <si>
    <t>Elpida Rittenbach</t>
  </si>
  <si>
    <t>FUR-IKE-10002894</t>
  </si>
  <si>
    <t>Ikea Library with Doors, Traditional</t>
  </si>
  <si>
    <t>TEC-CAN-10004354</t>
  </si>
  <si>
    <t>Canon Ink, Laser</t>
  </si>
  <si>
    <t>EG-2011-4260</t>
  </si>
  <si>
    <t>Sanjit Jacobs</t>
  </si>
  <si>
    <t>Al Qahirah</t>
  </si>
  <si>
    <t>Egypt</t>
  </si>
  <si>
    <t>FUR-CHR-10004803</t>
  </si>
  <si>
    <t>Chromcraft Wood Table, Fully Assembled</t>
  </si>
  <si>
    <t>OFF-SAN-10003226</t>
  </si>
  <si>
    <t>SanDisk Message Books, Recycled</t>
  </si>
  <si>
    <t>OFF-SAN-10000874</t>
  </si>
  <si>
    <t>Sanford Pencil Sharpener, Fluorescent</t>
  </si>
  <si>
    <t>TEC-EPS-10000774</t>
  </si>
  <si>
    <t>Epson Phone, Red</t>
  </si>
  <si>
    <t>AG-2011-1070</t>
  </si>
  <si>
    <t>Tiffany House</t>
  </si>
  <si>
    <t>OFF-HOO-10001783</t>
  </si>
  <si>
    <t>Hoover Microwave, Red</t>
  </si>
  <si>
    <t>US-2011-101091</t>
  </si>
  <si>
    <t>Jocasta Rupert</t>
  </si>
  <si>
    <t>Carabobo</t>
  </si>
  <si>
    <t>Venezuela</t>
  </si>
  <si>
    <t>TEC-CO-10001818</t>
  </si>
  <si>
    <t>Sharp Wireless Fax, Digital</t>
  </si>
  <si>
    <t>OFF-EAT-10002068</t>
  </si>
  <si>
    <t>Eaton Note Cards, Premium</t>
  </si>
  <si>
    <t>IT-2011-3659171</t>
  </si>
  <si>
    <t>Greg Guthrie</t>
  </si>
  <si>
    <t>OFF-ST-10004695</t>
  </si>
  <si>
    <t>Fellowes File Cart, Blue</t>
  </si>
  <si>
    <t>OFF-CAM-10001249</t>
  </si>
  <si>
    <t>Cameo Mailers, with clear poly window</t>
  </si>
  <si>
    <t>MX-2011-140697</t>
  </si>
  <si>
    <t>Paul MacIntyre</t>
  </si>
  <si>
    <t>México</t>
  </si>
  <si>
    <t>OFF-ST-10002251</t>
  </si>
  <si>
    <t>Fellowes Shelving, Wire Frame</t>
  </si>
  <si>
    <t>IN-2011-13065</t>
  </si>
  <si>
    <t>Patrick O'Donnell</t>
  </si>
  <si>
    <t>Guangxi</t>
  </si>
  <si>
    <t>OFF-SU-10003559</t>
  </si>
  <si>
    <t>Kleencut Ruler, Steel</t>
  </si>
  <si>
    <t>OFF-LA-10000879</t>
  </si>
  <si>
    <t>Hon File Folder Labels, Alphabetical</t>
  </si>
  <si>
    <t>OFF-BI-10002853</t>
  </si>
  <si>
    <t>Avery Binder Covers, Recycled</t>
  </si>
  <si>
    <t>TEC-STA-10000546</t>
  </si>
  <si>
    <t>StarTech Calculator, Red</t>
  </si>
  <si>
    <t>OFF-PA-10003731</t>
  </si>
  <si>
    <t>OFF-SAN-10001128</t>
  </si>
  <si>
    <t>Sanford Pens, Easy-Erase</t>
  </si>
  <si>
    <t>OFF-AVE-10000357</t>
  </si>
  <si>
    <t>Avery Binder Covers, Clear</t>
  </si>
  <si>
    <t>SF-2011-6400</t>
  </si>
  <si>
    <t>Ricardo Sperren</t>
  </si>
  <si>
    <t>North-West</t>
  </si>
  <si>
    <t>South Africa</t>
  </si>
  <si>
    <t>OFF-ACC-10003422</t>
  </si>
  <si>
    <t>Acco Binder, Durable</t>
  </si>
  <si>
    <t>CA-2011-135405</t>
  </si>
  <si>
    <t>Melanie Seite</t>
  </si>
  <si>
    <t>TEC-AC-10001266</t>
  </si>
  <si>
    <t>Memorex Micro Travel Drive 8 GB</t>
  </si>
  <si>
    <t>ID-2011-13660</t>
  </si>
  <si>
    <t>Brian Dahlen</t>
  </si>
  <si>
    <t>Bangkok</t>
  </si>
  <si>
    <t>OFF-FA-10003615</t>
  </si>
  <si>
    <t>Stockwell Staples, Assorted Sizes</t>
  </si>
  <si>
    <t>OFF-SU-10003739</t>
  </si>
  <si>
    <t>Elite Scissors, Easy Grip</t>
  </si>
  <si>
    <t>OFF-AR-10004078</t>
  </si>
  <si>
    <t>Newell 312</t>
  </si>
  <si>
    <t>ES-2011-5158390</t>
  </si>
  <si>
    <t>Roy Collins</t>
  </si>
  <si>
    <t>FUR-CH-10004255</t>
  </si>
  <si>
    <t>SAFCO Executive Leather Armchair, Red</t>
  </si>
  <si>
    <t>US-2011-163874</t>
  </si>
  <si>
    <t>Philip Fox</t>
  </si>
  <si>
    <t>OFF-ST-10003741</t>
  </si>
  <si>
    <t>Smead Lockers, Blue</t>
  </si>
  <si>
    <t>FUR-BO-10002214</t>
  </si>
  <si>
    <t>Dania Floating Shelf Set, Traditional</t>
  </si>
  <si>
    <t>IN-2011-39308</t>
  </si>
  <si>
    <t>David Flashing</t>
  </si>
  <si>
    <t>Jawa Barat</t>
  </si>
  <si>
    <t>TEC-PH-10002806</t>
  </si>
  <si>
    <t>Apple Audio Dock, VoIP</t>
  </si>
  <si>
    <t>IN-2011-79761</t>
  </si>
  <si>
    <t>Steve Carroll</t>
  </si>
  <si>
    <t>TEC-CO-10001895</t>
  </si>
  <si>
    <t>Sharp Wireless Fax, Color</t>
  </si>
  <si>
    <t>TEC-PH-10002755</t>
  </si>
  <si>
    <t>Apple Headset, VoIP</t>
  </si>
  <si>
    <t>OFF-AR-10003613</t>
  </si>
  <si>
    <t>Sanford Canvas, Easy-Erase</t>
  </si>
  <si>
    <t>ES-2011-4359424</t>
  </si>
  <si>
    <t>Murcia</t>
  </si>
  <si>
    <t>Spain</t>
  </si>
  <si>
    <t>FUR-TA-10001693</t>
  </si>
  <si>
    <t>Bevis Training Table, with Bottom Storage</t>
  </si>
  <si>
    <t>OFF-AR-10001599</t>
  </si>
  <si>
    <t>Binney &amp; Smith Canvas, Blue</t>
  </si>
  <si>
    <t>FUR-FU-10001096</t>
  </si>
  <si>
    <t>Advantus Clock, Black</t>
  </si>
  <si>
    <t>IN-2011-29872</t>
  </si>
  <si>
    <t>Dianna Vittorini</t>
  </si>
  <si>
    <t>Jammu and Kashmir</t>
  </si>
  <si>
    <t>India</t>
  </si>
  <si>
    <t>Central Asia</t>
  </si>
  <si>
    <t>FUR-FU-10001471</t>
  </si>
  <si>
    <t>Eldon Door Stop, Durable</t>
  </si>
  <si>
    <t>TU-2011-800</t>
  </si>
  <si>
    <t>Chuck Sachs</t>
  </si>
  <si>
    <t>Bursa</t>
  </si>
  <si>
    <t>Turkey</t>
  </si>
  <si>
    <t>FUR-SAF-10003540</t>
  </si>
  <si>
    <t>Safco Floating Shelf Set, Metal</t>
  </si>
  <si>
    <t>ID-2011-82589</t>
  </si>
  <si>
    <t>Tanja Norvell</t>
  </si>
  <si>
    <t>Otago</t>
  </si>
  <si>
    <t>OFF-EN-10000128</t>
  </si>
  <si>
    <t>GlobeWeis Interoffice Envelope, Set of 50</t>
  </si>
  <si>
    <t>ES-2011-1466305</t>
  </si>
  <si>
    <t>Vienna</t>
  </si>
  <si>
    <t>Austria</t>
  </si>
  <si>
    <t>OFF-ST-10003446</t>
  </si>
  <si>
    <t>Smead Trays, Single Width</t>
  </si>
  <si>
    <t>FUR-FU-10000256</t>
  </si>
  <si>
    <t>Rubbermaid Photo Frame, Duo Pack</t>
  </si>
  <si>
    <t>OFF-AP-10000569</t>
  </si>
  <si>
    <t>KitchenAid Coffee Grinder, Black</t>
  </si>
  <si>
    <t>OFF-AR-10004519</t>
  </si>
  <si>
    <t>Boston Canvas, Fluorescent</t>
  </si>
  <si>
    <t>CA-2011-149020</t>
  </si>
  <si>
    <t>Anthony Jacobs</t>
  </si>
  <si>
    <t>Virginia</t>
  </si>
  <si>
    <t>FUR-FU-10000965</t>
  </si>
  <si>
    <t>Howard Miller 11-1/2" Diameter Ridgewood Wall Clock</t>
  </si>
  <si>
    <t>OFF-LA-10002733</t>
  </si>
  <si>
    <t>Novimex File Folder Labels, Alphabetical</t>
  </si>
  <si>
    <t>ES-2011-1138719</t>
  </si>
  <si>
    <t>Eric Murdock</t>
  </si>
  <si>
    <t>Liguria</t>
  </si>
  <si>
    <t>Italy</t>
  </si>
  <si>
    <t>OFF-BI-10001833</t>
  </si>
  <si>
    <t>Ibico Hole Reinforcements, Recycled</t>
  </si>
  <si>
    <t>OFF-BI-10004334</t>
  </si>
  <si>
    <t>OFF-LA-10004272</t>
  </si>
  <si>
    <t>Avery 482</t>
  </si>
  <si>
    <t>MX-2011-141530</t>
  </si>
  <si>
    <t>Thomas Seio</t>
  </si>
  <si>
    <t>Coahuila</t>
  </si>
  <si>
    <t>TEC-AC-10004743</t>
  </si>
  <si>
    <t>Logitech Router, USB</t>
  </si>
  <si>
    <t>TEC-CO-10003142</t>
  </si>
  <si>
    <t>ES-2011-1460199</t>
  </si>
  <si>
    <t>Roy Phan</t>
  </si>
  <si>
    <t>Lower Saxony</t>
  </si>
  <si>
    <t>Germany</t>
  </si>
  <si>
    <t>FUR-BO-10004080</t>
  </si>
  <si>
    <t>Ikea Stackable Bookrack, Traditional</t>
  </si>
  <si>
    <t>TEC-MA-10003078</t>
  </si>
  <si>
    <t>Epson Printer, White</t>
  </si>
  <si>
    <t>ES-2011-4976144</t>
  </si>
  <si>
    <t>Anthony Garverick</t>
  </si>
  <si>
    <t>FUR-CH-10000745</t>
  </si>
  <si>
    <t>Hon Chairmat, Adjustable</t>
  </si>
  <si>
    <t>ES-2011-5040255</t>
  </si>
  <si>
    <t>Peter Bühler</t>
  </si>
  <si>
    <t>OFF-PA-10000450</t>
  </si>
  <si>
    <t>Green Bar Note Cards, Multicolor</t>
  </si>
  <si>
    <t>CA-2011-130092</t>
  </si>
  <si>
    <t>Seth Vernon</t>
  </si>
  <si>
    <t>Delaware</t>
  </si>
  <si>
    <t>FUR-FU-10000010</t>
  </si>
  <si>
    <t>DAX Value U-Channel Document Frames, Easel Back</t>
  </si>
  <si>
    <t>OFF-BI-10000081</t>
  </si>
  <si>
    <t>Ibico Index Tab, Clear</t>
  </si>
  <si>
    <t>NI-2011-1670</t>
  </si>
  <si>
    <t>Shaun Chance</t>
  </si>
  <si>
    <t>OFF-FEL-10001792</t>
  </si>
  <si>
    <t>Fellowes Folders, Wire Frame</t>
  </si>
  <si>
    <t>OFF-AVE-10000065</t>
  </si>
  <si>
    <t>Avery Removable Labels, Alphabetical</t>
  </si>
  <si>
    <t>OFF-KLE-10001317</t>
  </si>
  <si>
    <t>Kleencut Ruler, Easy Grip</t>
  </si>
  <si>
    <t>OFF-ADV-10003030</t>
  </si>
  <si>
    <t>Advantus Staples, 12 Pack</t>
  </si>
  <si>
    <t>OFF-FEL-10003848</t>
  </si>
  <si>
    <t>Fellowes Trays, Industrial</t>
  </si>
  <si>
    <t>EG-2011-4270</t>
  </si>
  <si>
    <t>Roger Demir</t>
  </si>
  <si>
    <t>Aswan</t>
  </si>
  <si>
    <t>OFF-SME-10004553</t>
  </si>
  <si>
    <t>TEC-HP -10001574</t>
  </si>
  <si>
    <t>HP Fax Machine, Laser</t>
  </si>
  <si>
    <t>MX-2011-150567</t>
  </si>
  <si>
    <t>Ben Wallace</t>
  </si>
  <si>
    <t>Jalisco</t>
  </si>
  <si>
    <t>TEC-MA-10000560</t>
  </si>
  <si>
    <t>StarTech Inkjet, Wireless</t>
  </si>
  <si>
    <t>IT-2011-5340302</t>
  </si>
  <si>
    <t>Greg Matthias</t>
  </si>
  <si>
    <t>South Holland</t>
  </si>
  <si>
    <t>OFF-ST-10002506</t>
  </si>
  <si>
    <t>OFF-FEL-10001343</t>
  </si>
  <si>
    <t>Fellowes Box, Wire Frame</t>
  </si>
  <si>
    <t>US-2011-105760</t>
  </si>
  <si>
    <t>James Lanier</t>
  </si>
  <si>
    <t>Anzoátegui</t>
  </si>
  <si>
    <t>OFF-SU-10001794</t>
  </si>
  <si>
    <t>Elite Ruler, Steel</t>
  </si>
  <si>
    <t>IT-2011-5951216</t>
  </si>
  <si>
    <t>Stuart Calhoun</t>
  </si>
  <si>
    <t>Västra Götaland</t>
  </si>
  <si>
    <t>OFF-AR-10004884</t>
  </si>
  <si>
    <t>Sanford Pens, Fluorescent</t>
  </si>
  <si>
    <t>OFF-PA-10002040</t>
  </si>
  <si>
    <t>Green Bar Cards &amp; Envelopes, Multicolor</t>
  </si>
  <si>
    <t>OFF-LA-10002353</t>
  </si>
  <si>
    <t>Harbour Creations Legal Exhibit Labels, Laser Printer Compatible</t>
  </si>
  <si>
    <t>IN-2011-38349</t>
  </si>
  <si>
    <t>Cari Sayre</t>
  </si>
  <si>
    <t>South Australia</t>
  </si>
  <si>
    <t>OFF-LA-10002765</t>
  </si>
  <si>
    <t>Harbour Creations Legal Exhibit Labels, Adjustable</t>
  </si>
  <si>
    <t>OFF-BI-10001055</t>
  </si>
  <si>
    <t>Wilson Jones Hole Reinforcements, Durable</t>
  </si>
  <si>
    <t>CA-2011-157147</t>
  </si>
  <si>
    <t>OFF-ST-10000078</t>
  </si>
  <si>
    <t>Tennsco 6- and 18-Compartment Lockers</t>
  </si>
  <si>
    <t>CA-2011-162775</t>
  </si>
  <si>
    <t>Chris Selesnick</t>
  </si>
  <si>
    <t>Louisiana</t>
  </si>
  <si>
    <t>OFF-ST-10000025</t>
  </si>
  <si>
    <t>Fellowes Stor/Drawer Steel Plus Storage Drawers</t>
  </si>
  <si>
    <t>TEC-AC-10003174</t>
  </si>
  <si>
    <t>Plantronics S12 Corded Telephone Headset System</t>
  </si>
  <si>
    <t>ES-2011-1043483</t>
  </si>
  <si>
    <t>Sharelle Roach</t>
  </si>
  <si>
    <t>TEC-MA-10002918</t>
  </si>
  <si>
    <t>StarTech Card Printer, White</t>
  </si>
  <si>
    <t>CA-2011-109232</t>
  </si>
  <si>
    <t>Natalie DeCherney</t>
  </si>
  <si>
    <t>South Carolina</t>
  </si>
  <si>
    <t>FUR-CH-10000422</t>
  </si>
  <si>
    <t>Global Highback Leather Tilter in Burgundy</t>
  </si>
  <si>
    <t>TEC-PH-10003847</t>
  </si>
  <si>
    <t>Apple Headset, with Caller ID</t>
  </si>
  <si>
    <t>FUR-BO-10003034</t>
  </si>
  <si>
    <t>O'Sullivan Elevations Bookcase, Cherry Finish</t>
  </si>
  <si>
    <t>OFF-PA-10001650</t>
  </si>
  <si>
    <t>Xerox Message Books, Premium</t>
  </si>
  <si>
    <t>MX-2011-135979</t>
  </si>
  <si>
    <t>Bart Pistole</t>
  </si>
  <si>
    <t>Estelí</t>
  </si>
  <si>
    <t>Nicaragua</t>
  </si>
  <si>
    <t>FUR-BO-10001295</t>
  </si>
  <si>
    <t>Safco Floating Shelf Set, Traditional</t>
  </si>
  <si>
    <t>MX-2011-168599</t>
  </si>
  <si>
    <t>Ted Butterfield</t>
  </si>
  <si>
    <t>Baja California</t>
  </si>
  <si>
    <t>OFF-EN-10004870</t>
  </si>
  <si>
    <t>Jiffy Mailers, Security-Tint</t>
  </si>
  <si>
    <t>SF-2011-7680</t>
  </si>
  <si>
    <t>Steve Nguyen</t>
  </si>
  <si>
    <t>Eastern Cape</t>
  </si>
  <si>
    <t>OFF-EN-10001532</t>
  </si>
  <si>
    <t>Brown Kraft Recycled Envelopes</t>
  </si>
  <si>
    <t>OFF-PA-10004155</t>
  </si>
  <si>
    <t>TU-2011-4040</t>
  </si>
  <si>
    <t>Bruce Degenhardt</t>
  </si>
  <si>
    <t>Gaziantep</t>
  </si>
  <si>
    <t>OFF-FEL-10001261</t>
  </si>
  <si>
    <t>ID-2011-16453</t>
  </si>
  <si>
    <t>Muhammed Yedwab</t>
  </si>
  <si>
    <t>FUR-FU-10000944</t>
  </si>
  <si>
    <t>Tenex Door Stop, Black</t>
  </si>
  <si>
    <t>OFF-ST-10004015</t>
  </si>
  <si>
    <t>Smead Trays, Blue</t>
  </si>
  <si>
    <t>OFF-ST-10001326</t>
  </si>
  <si>
    <t>Tenex Shelving, Single Width</t>
  </si>
  <si>
    <t>OFF-ACM-10003278</t>
  </si>
  <si>
    <t>Acme Trimmer, Easy Grip</t>
  </si>
  <si>
    <t>OFF-BI-10000185</t>
  </si>
  <si>
    <t>Cardinal Binder Covers, Recycled</t>
  </si>
  <si>
    <t>OFF-AR-10003514</t>
  </si>
  <si>
    <t>4009 Highlighters by Sanford</t>
  </si>
  <si>
    <t>OFF-EN-10001990</t>
  </si>
  <si>
    <t>Staples</t>
  </si>
  <si>
    <t>CA-2011-118192</t>
  </si>
  <si>
    <t>Michael Moore</t>
  </si>
  <si>
    <t>Ohio</t>
  </si>
  <si>
    <t>OFF-PA-10002947</t>
  </si>
  <si>
    <t>Xerox 1923</t>
  </si>
  <si>
    <t>OFF-BI-10004187</t>
  </si>
  <si>
    <t>OFF-STA-10000298</t>
  </si>
  <si>
    <t>Stanley Canvas, Blue</t>
  </si>
  <si>
    <t>OFF-BI-10003476</t>
  </si>
  <si>
    <t>Avery Metallic Poly Binders</t>
  </si>
  <si>
    <t>ES-2011-3661686</t>
  </si>
  <si>
    <t>Don Jones</t>
  </si>
  <si>
    <t>TEC-CO-10003228</t>
  </si>
  <si>
    <t>Hewlett Copy Machine, Laser</t>
  </si>
  <si>
    <t>ES-2011-1374122</t>
  </si>
  <si>
    <t>Craig Leslie</t>
  </si>
  <si>
    <t>Nord-Pas-de-Calais</t>
  </si>
  <si>
    <t>FUR-BO-10003126</t>
  </si>
  <si>
    <t>Dania Library with Doors, Traditional</t>
  </si>
  <si>
    <t>MX-2011-129420</t>
  </si>
  <si>
    <t>Ross Baird</t>
  </si>
  <si>
    <t>La Romana</t>
  </si>
  <si>
    <t>Dominican Republic</t>
  </si>
  <si>
    <t>FUR-CH-10003485</t>
  </si>
  <si>
    <t>Hon Swivel Stool, Set of Two</t>
  </si>
  <si>
    <t>ID-2011-38832</t>
  </si>
  <si>
    <t>Mick Crebagga</t>
  </si>
  <si>
    <t>Bali</t>
  </si>
  <si>
    <t>OFF-AR-10000989</t>
  </si>
  <si>
    <t>OFF-AR-10000251</t>
  </si>
  <si>
    <t>Stanley Markers, Fluorescent</t>
  </si>
  <si>
    <t>OFF-AP-10001169</t>
  </si>
  <si>
    <t>Cuisinart Microwave, White</t>
  </si>
  <si>
    <t>CA-2011-149524</t>
  </si>
  <si>
    <t>Brendan Sweed</t>
  </si>
  <si>
    <t>FUR-BO-10003433</t>
  </si>
  <si>
    <t>Sauder Cornerstone Collection Library</t>
  </si>
  <si>
    <t>OFF-PA-10001869</t>
  </si>
  <si>
    <t>Green Bar Computer Printout Paper, 8.5 x 11</t>
  </si>
  <si>
    <t>OFF-SU-10004244</t>
  </si>
  <si>
    <t>Elite Letter Opener, Easy Grip</t>
  </si>
  <si>
    <t>NI-2011-2280</t>
  </si>
  <si>
    <t>Rivers</t>
  </si>
  <si>
    <t>FUR-HAR-10000441</t>
  </si>
  <si>
    <t>Harbour Creations Rocking Chair, Adjustable</t>
  </si>
  <si>
    <t>OFF-SAN-10004232</t>
  </si>
  <si>
    <t>Sanford Markers, Fluorescent</t>
  </si>
  <si>
    <t>OFF-LA-10000134</t>
  </si>
  <si>
    <t>Harbour Creations Removable Labels, 5000 Label Set</t>
  </si>
  <si>
    <t>CA-2011-103366</t>
  </si>
  <si>
    <t>Erica Hackney</t>
  </si>
  <si>
    <t>TEC-AC-10003628</t>
  </si>
  <si>
    <t>Logitech 910-002974 M325 Wireless Mouse for Web Scrolling</t>
  </si>
  <si>
    <t>MX-2011-145765</t>
  </si>
  <si>
    <t>Alan Haines</t>
  </si>
  <si>
    <t>San Salvador</t>
  </si>
  <si>
    <t>El Salvador</t>
  </si>
  <si>
    <t>ES-2011-3305419</t>
  </si>
  <si>
    <t>Edward Hooks</t>
  </si>
  <si>
    <t>OFF-AR-10001230</t>
  </si>
  <si>
    <t>Binney &amp; Smith Markers, Water Color</t>
  </si>
  <si>
    <t>CA-2011-115791</t>
  </si>
  <si>
    <t>Delfina Latchford</t>
  </si>
  <si>
    <t>FUR-FU-10001095</t>
  </si>
  <si>
    <t>DAX Black Cherry Wood-Tone Poster Frame</t>
  </si>
  <si>
    <t>TEC-PH-10004614</t>
  </si>
  <si>
    <t>AT&amp;T 841000 Phone</t>
  </si>
  <si>
    <t>OFF-LA-10001074</t>
  </si>
  <si>
    <t>Round Specialty Laser Printer Labels</t>
  </si>
  <si>
    <t>OFF-ST-10001646</t>
  </si>
  <si>
    <t>OFF-ST-10000988</t>
  </si>
  <si>
    <t>Fellowes Folders, Blue</t>
  </si>
  <si>
    <t>OFF-ST-10003764</t>
  </si>
  <si>
    <t>Tenex Box, Industrial</t>
  </si>
  <si>
    <t>ID-2011-80538</t>
  </si>
  <si>
    <t>Vivian Mathis</t>
  </si>
  <si>
    <t>Western Australia</t>
  </si>
  <si>
    <t>OFF-BI-10001397</t>
  </si>
  <si>
    <t>Ibico Binder, Economy</t>
  </si>
  <si>
    <t>OFF-BI-10001575</t>
  </si>
  <si>
    <t>GBC Linen Binding Covers</t>
  </si>
  <si>
    <t>IN-2011-78501</t>
  </si>
  <si>
    <t>Tamara Willingham</t>
  </si>
  <si>
    <t>OFF-AR-10004138</t>
  </si>
  <si>
    <t>Stanley Pens, Easy-Erase</t>
  </si>
  <si>
    <t>IT-2011-1373680</t>
  </si>
  <si>
    <t>Shirley Daniels</t>
  </si>
  <si>
    <t>Hovedstaden</t>
  </si>
  <si>
    <t>Denmark</t>
  </si>
  <si>
    <t>OFF-LA-10001413</t>
  </si>
  <si>
    <t>Hon Shipping Labels, Laser Printer Compatible</t>
  </si>
  <si>
    <t>TZ-2011-5130</t>
  </si>
  <si>
    <t>Charles Sheldon</t>
  </si>
  <si>
    <t>Arusha</t>
  </si>
  <si>
    <t>OFF-FEL-10004665</t>
  </si>
  <si>
    <t>Fellowes Lockers, Blue</t>
  </si>
  <si>
    <t>ES-2011-4174897</t>
  </si>
  <si>
    <t>Michael Dominguez</t>
  </si>
  <si>
    <t>Valenciana</t>
  </si>
  <si>
    <t>OFF-FA-10000856</t>
  </si>
  <si>
    <t>Stockwell Thumb Tacks, Bulk Pack</t>
  </si>
  <si>
    <t>MX-2011-115644</t>
  </si>
  <si>
    <t>Vivek Gonzalez</t>
  </si>
  <si>
    <t>Amazonas</t>
  </si>
  <si>
    <t>OFF-FA-10002268</t>
  </si>
  <si>
    <t>OIC Clamps, 12 Pack</t>
  </si>
  <si>
    <t>ES-2011-4825230</t>
  </si>
  <si>
    <t>Richard Bierner</t>
  </si>
  <si>
    <t>South Denmark</t>
  </si>
  <si>
    <t>OFF-BI-10004446</t>
  </si>
  <si>
    <t>Acco Binding Machine, Economy</t>
  </si>
  <si>
    <t>SA-2011-7780</t>
  </si>
  <si>
    <t>Beth Paige</t>
  </si>
  <si>
    <t>Al Jawf</t>
  </si>
  <si>
    <t>Saudi Arabia</t>
  </si>
  <si>
    <t>OFF-CAR-10003259</t>
  </si>
  <si>
    <t>Cardinal Binder, Recycled</t>
  </si>
  <si>
    <t>ZA-2011-9910</t>
  </si>
  <si>
    <t>Patrick Gardner</t>
  </si>
  <si>
    <t>Eastern</t>
  </si>
  <si>
    <t>Zambia</t>
  </si>
  <si>
    <t>OFF-BIN-10000772</t>
  </si>
  <si>
    <t>ES-2011-3666932</t>
  </si>
  <si>
    <t>Matt Abelman</t>
  </si>
  <si>
    <t>Sicily</t>
  </si>
  <si>
    <t>OFF-BI-10004195</t>
  </si>
  <si>
    <t>Wilson Jones Binding Machine, Clear</t>
  </si>
  <si>
    <t>MX-2011-139199</t>
  </si>
  <si>
    <t>Aleksandra Gannaway</t>
  </si>
  <si>
    <t>TEC-MA-10001859</t>
  </si>
  <si>
    <t>Okidata Printer, Wireless</t>
  </si>
  <si>
    <t>FUR-BO-10004407</t>
  </si>
  <si>
    <t>Ikea Floating Shelf Set, Metal</t>
  </si>
  <si>
    <t>IN-2011-45020</t>
  </si>
  <si>
    <t>Pauline Webber</t>
  </si>
  <si>
    <t>Yangon</t>
  </si>
  <si>
    <t>Myanmar (Burma)</t>
  </si>
  <si>
    <t>TEC-CO-10004267</t>
  </si>
  <si>
    <t>Brother Ink, Laser</t>
  </si>
  <si>
    <t>TEC-BEL-10000681</t>
  </si>
  <si>
    <t>Belkin Mouse, USB</t>
  </si>
  <si>
    <t>CA-2011-123477</t>
  </si>
  <si>
    <t>David Wiener</t>
  </si>
  <si>
    <t>Oregon</t>
  </si>
  <si>
    <t>OFF-AP-10000692</t>
  </si>
  <si>
    <t>Fellowes Mighty 8 Compact Surge Protector</t>
  </si>
  <si>
    <t>TEC-AC-10002370</t>
  </si>
  <si>
    <t>SanDisk Flash Drive, Bluetooth</t>
  </si>
  <si>
    <t>ES-2011-1690587</t>
  </si>
  <si>
    <t>Ann Blume</t>
  </si>
  <si>
    <t>Lombardy</t>
  </si>
  <si>
    <t>OFF-EN-10004150</t>
  </si>
  <si>
    <t>GlobeWeis Business Envelopes, Recycled</t>
  </si>
  <si>
    <t>CA-2011-8390</t>
  </si>
  <si>
    <t>Michael Kennedy</t>
  </si>
  <si>
    <t>Manitoba</t>
  </si>
  <si>
    <t>OFF-STO-10000347</t>
  </si>
  <si>
    <t>Stockwell Clamps, Assorted Sizes</t>
  </si>
  <si>
    <t>AO-2011-8430</t>
  </si>
  <si>
    <t>Michelle Arnett</t>
  </si>
  <si>
    <t>FUR-BUS-10002989</t>
  </si>
  <si>
    <t>Bush Classic Bookcase, Traditional</t>
  </si>
  <si>
    <t>MX-2011-131618</t>
  </si>
  <si>
    <t>Suzanne McNair</t>
  </si>
  <si>
    <t>Guerrero</t>
  </si>
  <si>
    <t>OFF-AP-10002433</t>
  </si>
  <si>
    <t>Cuisinart Microwave, Silver</t>
  </si>
  <si>
    <t>CA-2011-146591</t>
  </si>
  <si>
    <t>Toby Swindell</t>
  </si>
  <si>
    <t>Arizona</t>
  </si>
  <si>
    <t>FUR-BO-10001972</t>
  </si>
  <si>
    <t>O'Sullivan 4-Shelf Bookcase in Odessa Pine</t>
  </si>
  <si>
    <t>IR-2011-9150</t>
  </si>
  <si>
    <t>Irene Maddox</t>
  </si>
  <si>
    <t>FUR-OFF-10002395</t>
  </si>
  <si>
    <t>Office Star Rocking Chair, Red</t>
  </si>
  <si>
    <t>US-2011-153591</t>
  </si>
  <si>
    <t>Alejandro Ballentine</t>
  </si>
  <si>
    <t>Distrito Federal</t>
  </si>
  <si>
    <t>FUR-BO-10004980</t>
  </si>
  <si>
    <t>Bush Library with Doors, Mobile</t>
  </si>
  <si>
    <t>OFF-PA-10000659</t>
  </si>
  <si>
    <t>TOPS Carbonless Receipt Book, Four 2-3/4 x 7-1/4 Money Receipts per Page</t>
  </si>
  <si>
    <t>OFF-SME-10002417</t>
  </si>
  <si>
    <t>OFF-EN-10002504</t>
  </si>
  <si>
    <t>Tyvek  Top-Opening Peel &amp; Seel Envelopes, Plain White</t>
  </si>
  <si>
    <t>ES-2011-1122594</t>
  </si>
  <si>
    <t>Darren Koutras</t>
  </si>
  <si>
    <t>OFF-AR-10002094</t>
  </si>
  <si>
    <t>Boston Pencil Sharpener, Water Color</t>
  </si>
  <si>
    <t>OFF-ELD-10000124</t>
  </si>
  <si>
    <t>Eldon Trays, Single Width</t>
  </si>
  <si>
    <t>NI-2011-8880</t>
  </si>
  <si>
    <t>Randy Bradley</t>
  </si>
  <si>
    <t>Kano</t>
  </si>
  <si>
    <t>OFF-GRE-10000216</t>
  </si>
  <si>
    <t>Green Bar Note Cards, Premium</t>
  </si>
  <si>
    <t>OFF-BI-10003676</t>
  </si>
  <si>
    <t>GBC Standard Recycled Report Covers, Clear Plastic Sheets</t>
  </si>
  <si>
    <t>OFF-FEL-10002399</t>
  </si>
  <si>
    <t>Fellowes Box, Blue</t>
  </si>
  <si>
    <t>RS-2011-7010</t>
  </si>
  <si>
    <t>Ruben Dartt</t>
  </si>
  <si>
    <t>Belgorod</t>
  </si>
  <si>
    <t>Russia</t>
  </si>
  <si>
    <t>OFF-NOV-10000512</t>
  </si>
  <si>
    <t>Novimex Color Coded Labels, Adjustable</t>
  </si>
  <si>
    <t>OFF-NOV-10001568</t>
  </si>
  <si>
    <t>Novimex Shipping Labels, 5000 Label Set</t>
  </si>
  <si>
    <t>IN-2011-43585</t>
  </si>
  <si>
    <t>Toby Ritter</t>
  </si>
  <si>
    <t>MX-2011-146584</t>
  </si>
  <si>
    <t>Hunter Lopez</t>
  </si>
  <si>
    <t>Managua</t>
  </si>
  <si>
    <t>FUR-TA-10001285</t>
  </si>
  <si>
    <t>Chromcraft Conference Table, Fully Assembled</t>
  </si>
  <si>
    <t>MG-2011-9660</t>
  </si>
  <si>
    <t>Sally Hughsby</t>
  </si>
  <si>
    <t>Ulaanbaatar</t>
  </si>
  <si>
    <t>Mongolia</t>
  </si>
  <si>
    <t>OFF-FEL-10002867</t>
  </si>
  <si>
    <t>Fellowes Lockers, Single Width</t>
  </si>
  <si>
    <t>US-2011-147627</t>
  </si>
  <si>
    <t>Arkansas</t>
  </si>
  <si>
    <t>FUR-CH-10002331</t>
  </si>
  <si>
    <t>Hon 4700 Series Mobuis Mid-Back Task Chairs with Adjustable Arms</t>
  </si>
  <si>
    <t>TEC-PH-10001061</t>
  </si>
  <si>
    <t>Apple iPhone 5C</t>
  </si>
  <si>
    <t>TEC-PH-10000990</t>
  </si>
  <si>
    <t>Cisco Signal Booster, with Caller ID</t>
  </si>
  <si>
    <t>FUR-OFF-10003688</t>
  </si>
  <si>
    <t>Office Star Rocking Chair, Black</t>
  </si>
  <si>
    <t>CA-2011-167927</t>
  </si>
  <si>
    <t>Xylona Preis</t>
  </si>
  <si>
    <t>Michigan</t>
  </si>
  <si>
    <t>FUR-FU-10002918</t>
  </si>
  <si>
    <t>Eldon ClusterMat Chair Mat with Cordless Antistatic Protection</t>
  </si>
  <si>
    <t>TEC-PH-10003980</t>
  </si>
  <si>
    <t>Apple Signal Booster, VoIP</t>
  </si>
  <si>
    <t>ES-2011-3229667</t>
  </si>
  <si>
    <t>Ryan Crowe</t>
  </si>
  <si>
    <t>North Rhine-Westphalia</t>
  </si>
  <si>
    <t>TEC-AC-10004070</t>
  </si>
  <si>
    <t>Memorex Router, Programmable</t>
  </si>
  <si>
    <t>OFF-AP-10002311</t>
  </si>
  <si>
    <t>Holmes Replacement Filter for HEPA Air Cleaner, Very Large Room, HEPA Filter</t>
  </si>
  <si>
    <t>OFF-SU-10004480</t>
  </si>
  <si>
    <t>Fiskars Box Cutter, Serrated</t>
  </si>
  <si>
    <t>OFF-ST-10003123</t>
  </si>
  <si>
    <t>Fellowes Bases and Tops For Staxonsteel/High-Stak Systems</t>
  </si>
  <si>
    <t>OFF-FIS-10001591</t>
  </si>
  <si>
    <t>Fiskars Trimmer, High Speed</t>
  </si>
  <si>
    <t>OFF-BI-10001002</t>
  </si>
  <si>
    <t>OFF-AR-10004456</t>
  </si>
  <si>
    <t>Panasonic KP-4ABK Battery-Operated Pencil Sharpener</t>
  </si>
  <si>
    <t>IR-2011-3900</t>
  </si>
  <si>
    <t>Darrin Van Huff</t>
  </si>
  <si>
    <t>OFF-ROG-10001101</t>
  </si>
  <si>
    <t>Rogers Shelving, Wire Frame</t>
  </si>
  <si>
    <t>US-2011-147774</t>
  </si>
  <si>
    <t>Muhammed MacIntyre</t>
  </si>
  <si>
    <t>Tennessee</t>
  </si>
  <si>
    <t>OFF-BI-10003091</t>
  </si>
  <si>
    <t>GBC DocuBind TL200 Manual Binding Machine</t>
  </si>
  <si>
    <t>OFF-EN-10001539</t>
  </si>
  <si>
    <t>FUR-FU-10003194</t>
  </si>
  <si>
    <t>Eldon Expressions Desk Accessory, Wood Pencil Holder, Oak</t>
  </si>
  <si>
    <t>ID-2011-63017</t>
  </si>
  <si>
    <t>OFF-AR-10003110</t>
  </si>
  <si>
    <t>Sanford Sketch Pad, Water Color</t>
  </si>
  <si>
    <t>OFF-BI-10004364</t>
  </si>
  <si>
    <t>Storex Dura Pro Binders</t>
  </si>
  <si>
    <t>OFF-CAM-10000497</t>
  </si>
  <si>
    <t>Cameo Manila Envelope, Set of 50</t>
  </si>
  <si>
    <t>OFF-BI-10002296</t>
  </si>
  <si>
    <t>Acco Binder Covers, Economy</t>
  </si>
  <si>
    <t>OFF-AR-10002375</t>
  </si>
  <si>
    <t>Newell 351</t>
  </si>
  <si>
    <t>OFF-BI-10000605</t>
  </si>
  <si>
    <t>Acco Pressboard Covers with Storage Hooks, 9 1/2" x 11", Executive Red</t>
  </si>
  <si>
    <t>OFF-ST-10000760</t>
  </si>
  <si>
    <t>Eldon Fold 'N Roll Cart System</t>
  </si>
  <si>
    <t>CA-2011-148614</t>
  </si>
  <si>
    <t>Mark Van Huff</t>
  </si>
  <si>
    <t>OFF-PA-10002893</t>
  </si>
  <si>
    <t>Wirebound Service Call Books, 5 1/2" x 4"</t>
  </si>
  <si>
    <t>FUR-FU-10002268</t>
  </si>
  <si>
    <t>Ultra Door Push Plate</t>
  </si>
  <si>
    <t>OFF-AR-10003811</t>
  </si>
  <si>
    <t>Newell 327</t>
  </si>
  <si>
    <t>ES-2011-5497239</t>
  </si>
  <si>
    <t>Paul Stevenson</t>
  </si>
  <si>
    <t>Tuscany</t>
  </si>
  <si>
    <t>OFF-ST-10003102</t>
  </si>
  <si>
    <t>Rogers Lockers, Single Width</t>
  </si>
  <si>
    <t>FUR-BO-10003991</t>
  </si>
  <si>
    <t>ES-2011-3906248</t>
  </si>
  <si>
    <t>Marc Harrigan</t>
  </si>
  <si>
    <t>Flemish Brabant</t>
  </si>
  <si>
    <t>Belgium</t>
  </si>
  <si>
    <t>OFF-ST-10000430</t>
  </si>
  <si>
    <t>Tenex File Cart, Blue</t>
  </si>
  <si>
    <t>ID-2011-86950</t>
  </si>
  <si>
    <t>Sung Shariari</t>
  </si>
  <si>
    <t>OFF-AR-10000751</t>
  </si>
  <si>
    <t>Binney &amp; Smith Highlighters, Blue</t>
  </si>
  <si>
    <t>KE-2011-7940</t>
  </si>
  <si>
    <t>Jason Klamczynski</t>
  </si>
  <si>
    <t>Coast</t>
  </si>
  <si>
    <t>Kenya</t>
  </si>
  <si>
    <t>OFF-SME-10001652</t>
  </si>
  <si>
    <t>Smead Trays, Wire Frame</t>
  </si>
  <si>
    <t>ES-2011-1550182</t>
  </si>
  <si>
    <t>Claudia Bergmann</t>
  </si>
  <si>
    <t>Champagne-Ardenne</t>
  </si>
  <si>
    <t>OFF-BI-10000538</t>
  </si>
  <si>
    <t>Acco Binding Machine, Clear</t>
  </si>
  <si>
    <t>MX-2011-143238</t>
  </si>
  <si>
    <t>Carl Ludwig</t>
  </si>
  <si>
    <t>Santa Ana</t>
  </si>
  <si>
    <t>FUR-BO-10003112</t>
  </si>
  <si>
    <t>Sauder Floating Shelf Set, Traditional</t>
  </si>
  <si>
    <t>MX-2011-165526</t>
  </si>
  <si>
    <t>Michael Paige</t>
  </si>
  <si>
    <t>Atlántico</t>
  </si>
  <si>
    <t>Colombia</t>
  </si>
  <si>
    <t>FUR-CH-10003392</t>
  </si>
  <si>
    <t>Novimex Steel Folding Chair, Red</t>
  </si>
  <si>
    <t>TEC-AC-10003047</t>
  </si>
  <si>
    <t>SanDisk Keyboard, USB</t>
  </si>
  <si>
    <t>OFF-AR-10001190</t>
  </si>
  <si>
    <t>Boston Canvas, Easy-Erase</t>
  </si>
  <si>
    <t>TEC-PH-10004827</t>
  </si>
  <si>
    <t>Samsung Headset, Cordless</t>
  </si>
  <si>
    <t>CA-2011-110422</t>
  </si>
  <si>
    <t>Tom Boeckenhauer</t>
  </si>
  <si>
    <t>Florida</t>
  </si>
  <si>
    <t>FUR-FU-10001889</t>
  </si>
  <si>
    <t>Ultra Door Pull Handle</t>
  </si>
  <si>
    <t>TU-2011-9560</t>
  </si>
  <si>
    <t>Brendan Murry</t>
  </si>
  <si>
    <t>FUR-ADV-10002889</t>
  </si>
  <si>
    <t>Advantus Clock, Durable</t>
  </si>
  <si>
    <t>OFF-FA-10003816</t>
  </si>
  <si>
    <t>OFF-BI-10004722</t>
  </si>
  <si>
    <t>MX-2011-116393</t>
  </si>
  <si>
    <t>Larry Tron</t>
  </si>
  <si>
    <t>FUR-BO-10001739</t>
  </si>
  <si>
    <t>Dania Classic Bookcase, Mobile</t>
  </si>
  <si>
    <t>FUR-CH-10001490</t>
  </si>
  <si>
    <t>Novimex Executive Leather Armchair, Red</t>
  </si>
  <si>
    <t>OFF-SU-10002670</t>
  </si>
  <si>
    <t>Stiletto Box Cutter, High Speed</t>
  </si>
  <si>
    <t>OFF-LA-10001634</t>
  </si>
  <si>
    <t>Harbour Creations Color Coded Labels, Laser Printer Compatible</t>
  </si>
  <si>
    <t>OFF-PA-10001456</t>
  </si>
  <si>
    <t>Eaton Memo Slips, 8.5 x 11</t>
  </si>
  <si>
    <t>SA-2011-7370</t>
  </si>
  <si>
    <t>Corey Roper</t>
  </si>
  <si>
    <t>Al Madinah</t>
  </si>
  <si>
    <t>OFF-OIC-10001921</t>
  </si>
  <si>
    <t>OIC Clamps, Assorted Sizes</t>
  </si>
  <si>
    <t>OFF-IBI-10002486</t>
  </si>
  <si>
    <t>EN-2011-70</t>
  </si>
  <si>
    <t>Harjumaa</t>
  </si>
  <si>
    <t>Estonia</t>
  </si>
  <si>
    <t>TEC-CIS-10002344</t>
  </si>
  <si>
    <t>Cisco Smart Phone, Full Size</t>
  </si>
  <si>
    <t>OFF-BRE-10004436</t>
  </si>
  <si>
    <t>Breville Stove, Black</t>
  </si>
  <si>
    <t>ES-2011-3060159</t>
  </si>
  <si>
    <t>Christine Phan</t>
  </si>
  <si>
    <t>TEC-CO-10004078</t>
  </si>
  <si>
    <t>Sharp Fax Machine, Laser</t>
  </si>
  <si>
    <t>IT-2011-2413417</t>
  </si>
  <si>
    <t>Shirley Jackson</t>
  </si>
  <si>
    <t>Emilia-Romagna</t>
  </si>
  <si>
    <t>FUR-CH-10004685</t>
  </si>
  <si>
    <t>Harbour Creations Swivel Stool, Set of Two</t>
  </si>
  <si>
    <t>IN-2011-85459</t>
  </si>
  <si>
    <t>Jill Matthias</t>
  </si>
  <si>
    <t>Wellington</t>
  </si>
  <si>
    <t>OFF-EN-10003770</t>
  </si>
  <si>
    <t>Kraft Manila Envelope, with clear poly window</t>
  </si>
  <si>
    <t>FUR-FU-10000702</t>
  </si>
  <si>
    <t>Tenex Frame, Black</t>
  </si>
  <si>
    <t>FUR-HON-10000722</t>
  </si>
  <si>
    <t>Hon Rocking Chair, Adjustable</t>
  </si>
  <si>
    <t>FUR-CH-10003540</t>
  </si>
  <si>
    <t>Office Star Bag Chairs, Set of Two</t>
  </si>
  <si>
    <t>OFF-AR-10000340</t>
  </si>
  <si>
    <t>Boston Pens, Water Color</t>
  </si>
  <si>
    <t>OFF-PA-10003899</t>
  </si>
  <si>
    <t>SanDisk Memo Slips, Multicolor</t>
  </si>
  <si>
    <t>IN-2011-20737</t>
  </si>
  <si>
    <t>Lena Creighton</t>
  </si>
  <si>
    <t>Northern Territory</t>
  </si>
  <si>
    <t>TEC-AC-10001438</t>
  </si>
  <si>
    <t>SanDisk Flash Drive, Programmable</t>
  </si>
  <si>
    <t>OFF-FA-10004310</t>
  </si>
  <si>
    <t>OFF-LA-10004007</t>
  </si>
  <si>
    <t>Harbour Creations Color Coded Labels, Adjustable</t>
  </si>
  <si>
    <t>CA-2011-102645</t>
  </si>
  <si>
    <t>Ionia McGrath</t>
  </si>
  <si>
    <t>Nevada</t>
  </si>
  <si>
    <t>OFF-PA-10001804</t>
  </si>
  <si>
    <t>Xerox 195</t>
  </si>
  <si>
    <t>IN-2011-10552</t>
  </si>
  <si>
    <t>Chuck Clark</t>
  </si>
  <si>
    <t>Madhya Pradesh</t>
  </si>
  <si>
    <t>OFF-LA-10004430</t>
  </si>
  <si>
    <t>Avery Shipping Labels, Laser Printer Compatible</t>
  </si>
  <si>
    <t>MA-2011-3960</t>
  </si>
  <si>
    <t>Greg Hansen</t>
  </si>
  <si>
    <t>Atsinanana</t>
  </si>
  <si>
    <t>Madagascar</t>
  </si>
  <si>
    <t>OFF-AVE-10003558</t>
  </si>
  <si>
    <t>Avery Round Labels, Alphabetical</t>
  </si>
  <si>
    <t>ES-2011-5158376</t>
  </si>
  <si>
    <t>Joni Sundaresam</t>
  </si>
  <si>
    <t>OFF-AR-10003005</t>
  </si>
  <si>
    <t>Boston Markers, Fluorescent</t>
  </si>
  <si>
    <t>IN-2011-64557</t>
  </si>
  <si>
    <t>Mitch Webber</t>
  </si>
  <si>
    <t>Sumatera Utara</t>
  </si>
  <si>
    <t>OFF-BI-10002885</t>
  </si>
  <si>
    <t>Avery Hole Reinforcements, Recycled</t>
  </si>
  <si>
    <t>CA-2011-146997</t>
  </si>
  <si>
    <t>Speros Goranitis</t>
  </si>
  <si>
    <t>Indiana</t>
  </si>
  <si>
    <t>OFF-FA-10003467</t>
  </si>
  <si>
    <t>Alliance Big Bands Rubber Bands, 12/Pack</t>
  </si>
  <si>
    <t>TU-2011-8930</t>
  </si>
  <si>
    <t>Janet Martin</t>
  </si>
  <si>
    <t>Afyonkarahisar</t>
  </si>
  <si>
    <t>OFF-OIC-10001056</t>
  </si>
  <si>
    <t>OFF-BI-10002986</t>
  </si>
  <si>
    <t>ES-2011-3104322</t>
  </si>
  <si>
    <t>Frank Olsen</t>
  </si>
  <si>
    <t>Poitou-Charentes</t>
  </si>
  <si>
    <t>OFF-AR-10001720</t>
  </si>
  <si>
    <t>NI-2011-7750</t>
  </si>
  <si>
    <t>Gary Hwang</t>
  </si>
  <si>
    <t>Kwara</t>
  </si>
  <si>
    <t>TEC-PAN-10002454</t>
  </si>
  <si>
    <t>Panasonic Phone, Red</t>
  </si>
  <si>
    <t>ES-2011-4880899</t>
  </si>
  <si>
    <t>Aimee Bixby</t>
  </si>
  <si>
    <t>OFF-AR-10001228</t>
  </si>
  <si>
    <t>Stanley Markers, Water Color</t>
  </si>
  <si>
    <t>ES-2011-3746760</t>
  </si>
  <si>
    <t>Filia McAdams</t>
  </si>
  <si>
    <t>OFF-BI-10001192</t>
  </si>
  <si>
    <t>Cardinal Binder, Clear</t>
  </si>
  <si>
    <t>OFF-AR-10002640</t>
  </si>
  <si>
    <t>Boston Pens, Blue</t>
  </si>
  <si>
    <t>SF-2011-2290</t>
  </si>
  <si>
    <t>Brad Thomas</t>
  </si>
  <si>
    <t>Free State</t>
  </si>
  <si>
    <t>MX-2011-161508</t>
  </si>
  <si>
    <t>OFF-EN-10004525</t>
  </si>
  <si>
    <t>GlobeWeis Peel and Seal, Security-Tint</t>
  </si>
  <si>
    <t>IN-2011-53658</t>
  </si>
  <si>
    <t>Luke Weiss</t>
  </si>
  <si>
    <t>Hunan</t>
  </si>
  <si>
    <t>OFF-PA-10000453</t>
  </si>
  <si>
    <t>Xerox Cards &amp; Envelopes, 8.5 x 11</t>
  </si>
  <si>
    <t>MX-2011-162936</t>
  </si>
  <si>
    <t>Sue Ann Reed</t>
  </si>
  <si>
    <t>Guantánamo</t>
  </si>
  <si>
    <t>OFF-PA-10001091</t>
  </si>
  <si>
    <t>Eaton Computer Printout Paper, Recycled</t>
  </si>
  <si>
    <t>FUR-FU-10004689</t>
  </si>
  <si>
    <t>Advantus Light Bulb, Duo Pack</t>
  </si>
  <si>
    <t>OFF-BIN-10001385</t>
  </si>
  <si>
    <t>Binney &amp; Smith Pens, Fluorescent</t>
  </si>
  <si>
    <t>ID-2011-36011</t>
  </si>
  <si>
    <t>Heather Kirkland</t>
  </si>
  <si>
    <t>FUR-CH-10003950</t>
  </si>
  <si>
    <t>Novimex Executive Leather Armchair, Black</t>
  </si>
  <si>
    <t>TU-2011-5460</t>
  </si>
  <si>
    <t>Jay Fein</t>
  </si>
  <si>
    <t>Izmir</t>
  </si>
  <si>
    <t>FUR-SAF-10004252</t>
  </si>
  <si>
    <t>SAFCO Executive Leather Armchair, Adjustable</t>
  </si>
  <si>
    <t>IT-2011-4233239</t>
  </si>
  <si>
    <t>Allen Rosenblatt</t>
  </si>
  <si>
    <t>Lisboa</t>
  </si>
  <si>
    <t>Portugal</t>
  </si>
  <si>
    <t>TEC-CO-10001926</t>
  </si>
  <si>
    <t>MO-2011-3300</t>
  </si>
  <si>
    <t>Nat Carroll</t>
  </si>
  <si>
    <t>Fès-Boulemane</t>
  </si>
  <si>
    <t>Morocco</t>
  </si>
  <si>
    <t>TEC-KON-10003211</t>
  </si>
  <si>
    <t>Konica Inkjet, White</t>
  </si>
  <si>
    <t>SL-2011-6640</t>
  </si>
  <si>
    <t>Southern</t>
  </si>
  <si>
    <t>Sierra Leone</t>
  </si>
  <si>
    <t>OFF-KIT-10002678</t>
  </si>
  <si>
    <t>KitchenAid Coffee Grinder, Silver</t>
  </si>
  <si>
    <t>ES-2011-4436456</t>
  </si>
  <si>
    <t>Hunter Glantz</t>
  </si>
  <si>
    <t>FUR-BO-10004620</t>
  </si>
  <si>
    <t>Safco Stackable Bookrack, Mobile</t>
  </si>
  <si>
    <t>OFF-SME-10000746</t>
  </si>
  <si>
    <t>IR-2011-3890</t>
  </si>
  <si>
    <t>Bradley Talbott</t>
  </si>
  <si>
    <t>Markazi</t>
  </si>
  <si>
    <t>TEC-ENE-10004627</t>
  </si>
  <si>
    <t>Enermax Router, Erganomic</t>
  </si>
  <si>
    <t>TEC-HP -10001905</t>
  </si>
  <si>
    <t>HP Personal Copier, Laser</t>
  </si>
  <si>
    <t>IN-2011-31496</t>
  </si>
  <si>
    <t>Nathan Mautz</t>
  </si>
  <si>
    <t>Telangana</t>
  </si>
  <si>
    <t>OFF-PA-10000070</t>
  </si>
  <si>
    <t>IN-2011-76198</t>
  </si>
  <si>
    <t>Anna Andreadi</t>
  </si>
  <si>
    <t>OFF-AR-10002256</t>
  </si>
  <si>
    <t>BIC Sketch Pad, Easy-Erase</t>
  </si>
  <si>
    <t>IT-2011-2536577</t>
  </si>
  <si>
    <t>Alan Shonely</t>
  </si>
  <si>
    <t>Languedoc-Roussillon</t>
  </si>
  <si>
    <t>OFF-SU-10003072</t>
  </si>
  <si>
    <t>Elite Trimmer, Serrated</t>
  </si>
  <si>
    <t>IN-2011-15270</t>
  </si>
  <si>
    <t>Christina Anderson</t>
  </si>
  <si>
    <t>Jawa Tengah</t>
  </si>
  <si>
    <t>OFF-ST-10004365</t>
  </si>
  <si>
    <t>OFF-HAM-10003872</t>
  </si>
  <si>
    <t>Hamilton Beach Blender, White</t>
  </si>
  <si>
    <t>OFF-ST-10002905</t>
  </si>
  <si>
    <t>Rogers Box, Single Width</t>
  </si>
  <si>
    <t>OFF-BI-10003277</t>
  </si>
  <si>
    <t>Ibico Binder Covers, Durable</t>
  </si>
  <si>
    <t>OFF-AR-10000091</t>
  </si>
  <si>
    <t>BIC Highlighters, Water Color</t>
  </si>
  <si>
    <t>ES-2011-3940520</t>
  </si>
  <si>
    <t>Oslo</t>
  </si>
  <si>
    <t>Norway</t>
  </si>
  <si>
    <t>TEC-AC-10004520</t>
  </si>
  <si>
    <t>Memorex Flash Drive, Bluetooth</t>
  </si>
  <si>
    <t>Avery Binder, Economy</t>
  </si>
  <si>
    <t>ES-2011-3429709</t>
  </si>
  <si>
    <t>Patrick O'Brill</t>
  </si>
  <si>
    <t>Madrid</t>
  </si>
  <si>
    <t>OFF-LA-10001375</t>
  </si>
  <si>
    <t>Smead Removable Labels, 5000 Label Set</t>
  </si>
  <si>
    <t>OFF-BI-10001384</t>
  </si>
  <si>
    <t>Cardinal Binder, Economy</t>
  </si>
  <si>
    <t>FUR-NOV-10000222</t>
  </si>
  <si>
    <t>Novimex Steel Folding Chair, Adjustable</t>
  </si>
  <si>
    <t>OFF-ST-10003931</t>
  </si>
  <si>
    <t>OFF-EN-10000476</t>
  </si>
  <si>
    <t>Kraft Clasp Envelope, Recycled</t>
  </si>
  <si>
    <t>OFF-PA-10001662</t>
  </si>
  <si>
    <t>OFF-CAR-10003030</t>
  </si>
  <si>
    <t>Cardinal Index Tab, Economy</t>
  </si>
  <si>
    <t>OFF-XER-10001746</t>
  </si>
  <si>
    <t>OFF-BI-10002570</t>
  </si>
  <si>
    <t>Acco Binder Covers, Clear</t>
  </si>
  <si>
    <t>OFF-NOV-10004680</t>
  </si>
  <si>
    <t>Novimex Shipping Labels, Laser Printer Compatible</t>
  </si>
  <si>
    <t>FUR-FU-10002557</t>
  </si>
  <si>
    <t>Rubbermaid Stacking Tray, Erganomic</t>
  </si>
  <si>
    <t>OFF-HON-10001204</t>
  </si>
  <si>
    <t>Hon Color Coded Labels, Alphabetical</t>
  </si>
  <si>
    <t>CA-2011-167997</t>
  </si>
  <si>
    <t>Carol Adams</t>
  </si>
  <si>
    <t>South Dakota</t>
  </si>
  <si>
    <t>FUR-BO-10004409</t>
  </si>
  <si>
    <t>Safco Value Mate Series Steel Bookcases, Baked Enamel Finish on Steel, Gray</t>
  </si>
  <si>
    <t>MX-2011-160150</t>
  </si>
  <si>
    <t>Neola Schneider</t>
  </si>
  <si>
    <t>Tamaulipas</t>
  </si>
  <si>
    <t>US-2011-155502</t>
  </si>
  <si>
    <t>OFF-ST-10004337</t>
  </si>
  <si>
    <t>SAFCO Commercial Wire Shelving, 72h</t>
  </si>
  <si>
    <t>TEC-PH-10002103</t>
  </si>
  <si>
    <t>Jabra SPEAK 410</t>
  </si>
  <si>
    <t>IN-2011-33890</t>
  </si>
  <si>
    <t>Shandong</t>
  </si>
  <si>
    <t>TEC-MA-10002931</t>
  </si>
  <si>
    <t>Okidata Calculator, Durable</t>
  </si>
  <si>
    <t>CT-2011-6350</t>
  </si>
  <si>
    <t>Todd Sumrall</t>
  </si>
  <si>
    <t>Bangui</t>
  </si>
  <si>
    <t>Central African Republic</t>
  </si>
  <si>
    <t>OFF-KLE-10004112</t>
  </si>
  <si>
    <t>Kleencut Trimmer, Serrated</t>
  </si>
  <si>
    <t>TEC-PH-10004833</t>
  </si>
  <si>
    <t>Macally Suction Cup Mount</t>
  </si>
  <si>
    <t>EZ-2011-4800</t>
  </si>
  <si>
    <t>Ryan Akin</t>
  </si>
  <si>
    <t>Olomouc</t>
  </si>
  <si>
    <t>Czech Republic</t>
  </si>
  <si>
    <t>OFF-FEL-10004117</t>
  </si>
  <si>
    <t>OFF-SU-10003719</t>
  </si>
  <si>
    <t>Stiletto Scissors, Steel</t>
  </si>
  <si>
    <t>FUR-FU-10004587</t>
  </si>
  <si>
    <t>GE General Use Halogen Bulbs, 100 Watts, 1 Bulb per Pack</t>
  </si>
  <si>
    <t>ID-2011-78102</t>
  </si>
  <si>
    <t>Dennis Bolton</t>
  </si>
  <si>
    <t>Kalimantan Timur</t>
  </si>
  <si>
    <t>OFF-EN-10004144</t>
  </si>
  <si>
    <t>Cameo Clasp Envelope, Security-Tint</t>
  </si>
  <si>
    <t>MO-2011-1670</t>
  </si>
  <si>
    <t>Liz Pelletier</t>
  </si>
  <si>
    <t>Rabat-Salé-Zemmour-Zaer</t>
  </si>
  <si>
    <t>FUR-DEF-10000810</t>
  </si>
  <si>
    <t>Deflect-O Stacking Tray, Black</t>
  </si>
  <si>
    <t>OFF-BOS-10002705</t>
  </si>
  <si>
    <t>Boston Highlighters, Fluorescent</t>
  </si>
  <si>
    <t>OFF-BIN-10004569</t>
  </si>
  <si>
    <t>IN-2011-50704</t>
  </si>
  <si>
    <t>Guangdong</t>
  </si>
  <si>
    <t>OFF-EN-10000328</t>
  </si>
  <si>
    <t>Kraft Business Envelopes, Set of 50</t>
  </si>
  <si>
    <t>MX-2011-124555</t>
  </si>
  <si>
    <t>Barry Weirich</t>
  </si>
  <si>
    <t>Duarte</t>
  </si>
  <si>
    <t>OFF-FA-10000455</t>
  </si>
  <si>
    <t>Stockwell Thumb Tacks, 12 Pack</t>
  </si>
  <si>
    <t>OFF-PA-10003072</t>
  </si>
  <si>
    <t>Eureka Recycled Copy Paper 8 1/2" x 11", Ream</t>
  </si>
  <si>
    <t>OFF-BI-10001758</t>
  </si>
  <si>
    <t>Wilson Jones 14 Line Acrylic Coated Pressboard Data Binders</t>
  </si>
  <si>
    <t>OFF-PA-10000380</t>
  </si>
  <si>
    <t>REDIFORM Incoming/Outgoing Call Register, 11" X 8 1/2", 100 Messages</t>
  </si>
  <si>
    <t>OFF-CAR-10002054</t>
  </si>
  <si>
    <t>Cardinal Hole Reinforcements, Economy</t>
  </si>
  <si>
    <t>FUR-FU-10001847</t>
  </si>
  <si>
    <t>Eldon Image Series Black Desk Accessories</t>
  </si>
  <si>
    <t>IN-2011-63990</t>
  </si>
  <si>
    <t>TEC-CO-10002119</t>
  </si>
  <si>
    <t>Sharp Fax Machine, Digital</t>
  </si>
  <si>
    <t>US-2011-117163</t>
  </si>
  <si>
    <t>Ed Jacobs</t>
  </si>
  <si>
    <t>FUR-TA-10003469</t>
  </si>
  <si>
    <t>Balt Split Level Computer Training Table</t>
  </si>
  <si>
    <t>ID-2011-42164</t>
  </si>
  <si>
    <t>OFF-EN-10002472</t>
  </si>
  <si>
    <t>Cameo Interoffice Envelope, Security-Tint</t>
  </si>
  <si>
    <t>OFF-SU-10000375</t>
  </si>
  <si>
    <t>Kleencut Box Cutter, Steel</t>
  </si>
  <si>
    <t>OFF-ST-10003692</t>
  </si>
  <si>
    <t>Recycled Steel Personal File for Hanging File Folders</t>
  </si>
  <si>
    <t>OFF-AR-10003179</t>
  </si>
  <si>
    <t>Dixon Ticonderoga Core-Lock Colored Pencils</t>
  </si>
  <si>
    <t>IT-2011-4728742</t>
  </si>
  <si>
    <t>Herbert Flentye</t>
  </si>
  <si>
    <t>OFF-ST-10003835</t>
  </si>
  <si>
    <t>Rogers Folders, Single Width</t>
  </si>
  <si>
    <t>US-2011-119053</t>
  </si>
  <si>
    <t>Resi Pölking</t>
  </si>
  <si>
    <t>FUR-TA-10003887</t>
  </si>
  <si>
    <t>Hon Conference Table, Adjustable Height</t>
  </si>
  <si>
    <t>US-2011-156664</t>
  </si>
  <si>
    <t>Lara</t>
  </si>
  <si>
    <t>FUR-TA-10004840</t>
  </si>
  <si>
    <t>BN-2011-1530</t>
  </si>
  <si>
    <t>Nona Balk</t>
  </si>
  <si>
    <t>Littoral</t>
  </si>
  <si>
    <t>Benin</t>
  </si>
  <si>
    <t>OFF-FIS-10004915</t>
  </si>
  <si>
    <t>Fiskars Trimmer, Easy Grip</t>
  </si>
  <si>
    <t>CA-2011-100328</t>
  </si>
  <si>
    <t>New York</t>
  </si>
  <si>
    <t>OFF-BI-10000343</t>
  </si>
  <si>
    <t>Pressboard Covers with Storage Hooks, 9 1/2" x 11", Light Blue</t>
  </si>
  <si>
    <t>ID-2011-80545</t>
  </si>
  <si>
    <t>Harold Engle</t>
  </si>
  <si>
    <t>FUR-CH-10003618</t>
  </si>
  <si>
    <t>SAFCO Rocking Chair, Red</t>
  </si>
  <si>
    <t>NI-2011-2370</t>
  </si>
  <si>
    <t>David Philippe</t>
  </si>
  <si>
    <t>TEC-CAN-10000030</t>
  </si>
  <si>
    <t>Canon Fax Machine, Laser</t>
  </si>
  <si>
    <t>OFF-EAT-10002674</t>
  </si>
  <si>
    <t>Eaton Memo Slips, Multicolor</t>
  </si>
  <si>
    <t>TEC-APP-10004469</t>
  </si>
  <si>
    <t>Apple Signal Booster, Cordless</t>
  </si>
  <si>
    <t>NI-2011-9200</t>
  </si>
  <si>
    <t>Arthur Gainer</t>
  </si>
  <si>
    <t>OFF-IBI-10001772</t>
  </si>
  <si>
    <t>OFF-WIL-10000986</t>
  </si>
  <si>
    <t>Wilson Jones Binder Covers, Economy</t>
  </si>
  <si>
    <t>OFF-AME-10000851</t>
  </si>
  <si>
    <t>Ames Mailers, with clear poly window</t>
  </si>
  <si>
    <t>OFF-AVE-10000543</t>
  </si>
  <si>
    <t>Avery Hole Reinforcements, Clear</t>
  </si>
  <si>
    <t>IN-2011-81833</t>
  </si>
  <si>
    <t>Troy Staebel</t>
  </si>
  <si>
    <t>TEC-PH-10004575</t>
  </si>
  <si>
    <t>Motorola Smart Phone, Cordless</t>
  </si>
  <si>
    <t>FUR-TA-10002341</t>
  </si>
  <si>
    <t>Barricks Computer Table, Fully Assembled</t>
  </si>
  <si>
    <t>IN-2011-32196</t>
  </si>
  <si>
    <t>Luke Schmidt</t>
  </si>
  <si>
    <t>Victoria</t>
  </si>
  <si>
    <t>TEC-MA-10002680</t>
  </si>
  <si>
    <t>CA-2011-134103</t>
  </si>
  <si>
    <t>Mike Vittorini</t>
  </si>
  <si>
    <t>OFF-ST-10000991</t>
  </si>
  <si>
    <t>Space Solutions HD Industrial Steel Shelving.</t>
  </si>
  <si>
    <t>MO-2011-4320</t>
  </si>
  <si>
    <t>Bryan Davis</t>
  </si>
  <si>
    <t>Marrakech-Tensift-El Haouz</t>
  </si>
  <si>
    <t>FUR-SAU-10004653</t>
  </si>
  <si>
    <t>Sauder Classic Bookcase, Traditional</t>
  </si>
  <si>
    <t>FUR-NOV-10002655</t>
  </si>
  <si>
    <t>Novimex Swivel Stool, Adjustable</t>
  </si>
  <si>
    <t>FUR-CH-10004065</t>
  </si>
  <si>
    <t>SAFCO Bag Chairs, Adjustable</t>
  </si>
  <si>
    <t>MX-2011-100762</t>
  </si>
  <si>
    <t>Charles McCrossin</t>
  </si>
  <si>
    <t>OFF-PA-10001004</t>
  </si>
  <si>
    <t>Eaton Parchment Paper, 8.5 x 11</t>
  </si>
  <si>
    <t>IN-2011-72334</t>
  </si>
  <si>
    <t>Sarah Foster</t>
  </si>
  <si>
    <t>Chongqing</t>
  </si>
  <si>
    <t>OFF-BI-10004181</t>
  </si>
  <si>
    <t>Avery 3-Hole Punch, Clear</t>
  </si>
  <si>
    <t>US-2011-120957</t>
  </si>
  <si>
    <t>Damala Kotsonis</t>
  </si>
  <si>
    <t>Santo Domingo</t>
  </si>
  <si>
    <t>OFF-BI-10003372</t>
  </si>
  <si>
    <t>Ibico Binding Machine, Durable</t>
  </si>
  <si>
    <t>OFF-KLE-10000296</t>
  </si>
  <si>
    <t>Kleencut Letter Opener, Steel</t>
  </si>
  <si>
    <t>OFF-PA-10002976</t>
  </si>
  <si>
    <t>Xerox Computer Printout Paper, 8.5 x 11</t>
  </si>
  <si>
    <t>OFF-LA-10000757</t>
  </si>
  <si>
    <t>OFF-PA-10003232</t>
  </si>
  <si>
    <t>IN-2011-18070</t>
  </si>
  <si>
    <t>Brendan Dodson</t>
  </si>
  <si>
    <t>OFF-BI-10000089</t>
  </si>
  <si>
    <t>Wilson Jones 3-Hole Punch, Recycled</t>
  </si>
  <si>
    <t>OFF-ELI-10000044</t>
  </si>
  <si>
    <t>Elite Ruler, Serrated</t>
  </si>
  <si>
    <t>OFF-GLO-10003463</t>
  </si>
  <si>
    <t>OFF-AR-10000468</t>
  </si>
  <si>
    <t>BIC Pens, Blue</t>
  </si>
  <si>
    <t>OFF-ST-10001057</t>
  </si>
  <si>
    <t>Eldon Folders, Wire Frame</t>
  </si>
  <si>
    <t>OFF-PA-10001204</t>
  </si>
  <si>
    <t>Xerox 1972</t>
  </si>
  <si>
    <t>IN-2011-30733</t>
  </si>
  <si>
    <t>Dhaka</t>
  </si>
  <si>
    <t>Bangladesh</t>
  </si>
  <si>
    <t>TEC-CO-10002316</t>
  </si>
  <si>
    <t>Brother Personal Copier, Laser</t>
  </si>
  <si>
    <t>CA-2011-115161</t>
  </si>
  <si>
    <t>Liz Carlisle</t>
  </si>
  <si>
    <t>FUR-BO-10003966</t>
  </si>
  <si>
    <t>Sauder Facets Collection Library, Sky Alder Finish</t>
  </si>
  <si>
    <t>AO-2011-1390</t>
  </si>
  <si>
    <t>David Kendrick</t>
  </si>
  <si>
    <t>OFF-FEL-10001541</t>
  </si>
  <si>
    <t>Fellowes Lockers, Wire Frame</t>
  </si>
  <si>
    <t>ID-2011-56493</t>
  </si>
  <si>
    <t>Stephanie Phelps</t>
  </si>
  <si>
    <t>Hubei</t>
  </si>
  <si>
    <t>OFF-ST-10002161</t>
  </si>
  <si>
    <t>Tenex Trays, Single Width</t>
  </si>
  <si>
    <t>IN-2011-36074</t>
  </si>
  <si>
    <t>OFF-AP-10001254</t>
  </si>
  <si>
    <t>KitchenAid Coffee Grinder, Red</t>
  </si>
  <si>
    <t>US-2011-118892</t>
  </si>
  <si>
    <t>Dave Hallsten</t>
  </si>
  <si>
    <t>Panama</t>
  </si>
  <si>
    <t>OFF-AP-10002317</t>
  </si>
  <si>
    <t>Hamilton Beach Refrigerator, Silver</t>
  </si>
  <si>
    <t>IR-2011-6550</t>
  </si>
  <si>
    <t>FUR-ADV-10002601</t>
  </si>
  <si>
    <t>Advantus Photo Frame, Erganomic</t>
  </si>
  <si>
    <t>ES-2011-5268439</t>
  </si>
  <si>
    <t>Gene Hale</t>
  </si>
  <si>
    <t>OFF-AR-10001529</t>
  </si>
  <si>
    <t>Binney &amp; Smith Pencil Sharpener, Easy-Erase</t>
  </si>
  <si>
    <t>OFF-SU-10000484</t>
  </si>
  <si>
    <t>Kleencut Ruler, High Speed</t>
  </si>
  <si>
    <t>TEC-AC-10001221</t>
  </si>
  <si>
    <t>Memorex Memory Card, USB</t>
  </si>
  <si>
    <t>ES-2011-5460465</t>
  </si>
  <si>
    <t>Ralph Ritter</t>
  </si>
  <si>
    <t>OFF-AR-10000980</t>
  </si>
  <si>
    <t>Sanford Pencil Sharpener, Water Color</t>
  </si>
  <si>
    <t>OFF-BI-10003012</t>
  </si>
  <si>
    <t>Wilson Jones Hole Reinforcements, Economy</t>
  </si>
  <si>
    <t>OFF-LA-10001292</t>
  </si>
  <si>
    <t>Smead File Folder Labels, Adjustable</t>
  </si>
  <si>
    <t>OFF-EN-10004597</t>
  </si>
  <si>
    <t>GlobeWeis Peel and Seal, Set of 50</t>
  </si>
  <si>
    <t>ES-2011-2205486</t>
  </si>
  <si>
    <t>OFF-BI-10001249</t>
  </si>
  <si>
    <t>Acco Hole Reinforcements, Recycled</t>
  </si>
  <si>
    <t>OFF-BI-10001717</t>
  </si>
  <si>
    <t>OFF-BI-10000719</t>
  </si>
  <si>
    <t>Wilson Jones Hole Reinforcements, Clear</t>
  </si>
  <si>
    <t>IN-2011-56990</t>
  </si>
  <si>
    <t>Erin Smith</t>
  </si>
  <si>
    <t>Henan</t>
  </si>
  <si>
    <t>FUR-BO-10003913</t>
  </si>
  <si>
    <t>Safco Stackable Bookrack, Pine</t>
  </si>
  <si>
    <t>ES-2011-1640672</t>
  </si>
  <si>
    <t>Ken Heidel</t>
  </si>
  <si>
    <t>Saxony</t>
  </si>
  <si>
    <t>TEC-PH-10001432</t>
  </si>
  <si>
    <t>Motorola Signal Booster, Cordless</t>
  </si>
  <si>
    <t>IT-2011-1877466</t>
  </si>
  <si>
    <t>Evan Henry</t>
  </si>
  <si>
    <t>TEC-CO-10000660</t>
  </si>
  <si>
    <t>Hewlett Copy Machine, Color</t>
  </si>
  <si>
    <t>OFF-ST-10000362</t>
  </si>
  <si>
    <t>Eldon File Cart, Blue</t>
  </si>
  <si>
    <t>ES-2011-2511634</t>
  </si>
  <si>
    <t>Andalusía</t>
  </si>
  <si>
    <t>TEC-PH-10000800</t>
  </si>
  <si>
    <t>IT-2011-4488946</t>
  </si>
  <si>
    <t>Ellis Ballard</t>
  </si>
  <si>
    <t>Bavaria</t>
  </si>
  <si>
    <t>TEC-CO-10004042</t>
  </si>
  <si>
    <t>Brother Wireless Fax, Laser</t>
  </si>
  <si>
    <t>FUR-TA-10000665</t>
  </si>
  <si>
    <t>Bevis Computer Table, Fully Assembled</t>
  </si>
  <si>
    <t>CA-2011-140795</t>
  </si>
  <si>
    <t>Wisconsin</t>
  </si>
  <si>
    <t>TEC-AC-10001432</t>
  </si>
  <si>
    <t>Enermax Aurora Lite Keyboard</t>
  </si>
  <si>
    <t>ES-2011-3188488</t>
  </si>
  <si>
    <t>Catalonia</t>
  </si>
  <si>
    <t>FUR-BO-10000967</t>
  </si>
  <si>
    <t>Ikea Library with Doors, Pine</t>
  </si>
  <si>
    <t>ES-2011-3642330</t>
  </si>
  <si>
    <t>Cisco Headset, Full Size</t>
  </si>
  <si>
    <t>ID-2011-60882</t>
  </si>
  <si>
    <t>Giulietta Dortch</t>
  </si>
  <si>
    <t>OFF-ST-10000095</t>
  </si>
  <si>
    <t>Fellowes File Cart, Industrial</t>
  </si>
  <si>
    <t>TEC-MA-10002874</t>
  </si>
  <si>
    <t>Epson Receipt Printer, Wireless</t>
  </si>
  <si>
    <t>FUR-CH-10000488</t>
  </si>
  <si>
    <t>SAFCO Steel Folding Chair, Black</t>
  </si>
  <si>
    <t>TEC-CO-10003534</t>
  </si>
  <si>
    <t>HP Fax and Copier, Digital</t>
  </si>
  <si>
    <t>OFF-AR-10003554</t>
  </si>
  <si>
    <t>TEC-MA-10003198</t>
  </si>
  <si>
    <t>Konica Phone, White</t>
  </si>
  <si>
    <t>TEC-AC-10001564</t>
  </si>
  <si>
    <t>Logitech Numeric Keypad, Erganomic</t>
  </si>
  <si>
    <t>ES-2011-2734651</t>
  </si>
  <si>
    <t>Lori Olson</t>
  </si>
  <si>
    <t>OFF-AR-10003247</t>
  </si>
  <si>
    <t>Boston Highlighters, Water Color</t>
  </si>
  <si>
    <t>OFF-AR-10001461</t>
  </si>
  <si>
    <t>BIC Canvas, Water Color</t>
  </si>
  <si>
    <t>OFF-AR-10000584</t>
  </si>
  <si>
    <t>OFF-SU-10001657</t>
  </si>
  <si>
    <t>Acme Box Cutter, High Speed</t>
  </si>
  <si>
    <t>OFF-AR-10000387</t>
  </si>
  <si>
    <t>Sanford Highlighters, Water Color</t>
  </si>
  <si>
    <t>OFF-PA-10000908</t>
  </si>
  <si>
    <t>Xerox Note Cards, Premium</t>
  </si>
  <si>
    <t>OFF-LA-10000950</t>
  </si>
  <si>
    <t>Avery Color Coded Labels, 5000 Label Set</t>
  </si>
  <si>
    <t>IN-2011-35857</t>
  </si>
  <si>
    <t>Duane Noonan</t>
  </si>
  <si>
    <t>FUR-FU-10001507</t>
  </si>
  <si>
    <t>Rubbermaid Light Bulb, Duo Pack</t>
  </si>
  <si>
    <t>IT-2011-5645183</t>
  </si>
  <si>
    <t>Max Ludwig</t>
  </si>
  <si>
    <t>Uppsala</t>
  </si>
  <si>
    <t>OFF-AR-10003377</t>
  </si>
  <si>
    <t>Boston Pencil Sharpener, Easy-Erase</t>
  </si>
  <si>
    <t>CA-2011-123400</t>
  </si>
  <si>
    <t>Eric Barreto</t>
  </si>
  <si>
    <t>TEC-PH-10002890</t>
  </si>
  <si>
    <t>AT&amp;T 17929 Lendline Telephone</t>
  </si>
  <si>
    <t>NI-2011-7970</t>
  </si>
  <si>
    <t>Dean Braden</t>
  </si>
  <si>
    <t>TEC-ENE-10002254</t>
  </si>
  <si>
    <t>Enermax Keyboard, Programmable</t>
  </si>
  <si>
    <t>IN-2011-35654</t>
  </si>
  <si>
    <t>Theresa Swint</t>
  </si>
  <si>
    <t>Guizhou</t>
  </si>
  <si>
    <t>OFF-FA-10002011</t>
  </si>
  <si>
    <t>OIC Push Pins, Bulk Pack</t>
  </si>
  <si>
    <t>OFF-BI-10000666</t>
  </si>
  <si>
    <t>Surelock Post Binders</t>
  </si>
  <si>
    <t>AO-2011-1710</t>
  </si>
  <si>
    <t>OFF-WIL-10001889</t>
  </si>
  <si>
    <t>CA-2011-139857</t>
  </si>
  <si>
    <t>Cynthia Delaney</t>
  </si>
  <si>
    <t>OFF-FA-10001843</t>
  </si>
  <si>
    <t>IN-2011-80167</t>
  </si>
  <si>
    <t>Christopher Conant</t>
  </si>
  <si>
    <t>TEC-AC-10000212</t>
  </si>
  <si>
    <t>SanDisk Memory Card, Erganomic</t>
  </si>
  <si>
    <t>OFF-AP-10003524</t>
  </si>
  <si>
    <t>Breville Blender, Black</t>
  </si>
  <si>
    <t>SF-2011-2090</t>
  </si>
  <si>
    <t>Tom Stivers</t>
  </si>
  <si>
    <t>Gauteng</t>
  </si>
  <si>
    <t>TEC-EPS-10002212</t>
  </si>
  <si>
    <t>Epson Receipt Printer, White</t>
  </si>
  <si>
    <t>ES-2011-3354251</t>
  </si>
  <si>
    <t>OFF-ST-10003414</t>
  </si>
  <si>
    <t>Tenex Shelving, Industrial</t>
  </si>
  <si>
    <t>CA-2011-111059</t>
  </si>
  <si>
    <t>Washington</t>
  </si>
  <si>
    <t>OFF-BI-10004593</t>
  </si>
  <si>
    <t>Ibico Laser Imprintable Binding System Covers</t>
  </si>
  <si>
    <t>OFF-WIL-10002772</t>
  </si>
  <si>
    <t>Wilson Jones 3-Hole Punch, Durable</t>
  </si>
  <si>
    <t>OFF-AR-10000491</t>
  </si>
  <si>
    <t>Binney &amp; Smith Pens, Water Color</t>
  </si>
  <si>
    <t>OFF-LA-10003390</t>
  </si>
  <si>
    <t>OFF-BI-10002827</t>
  </si>
  <si>
    <t>Avery Durable Poly Binders</t>
  </si>
  <si>
    <t>NI-2011-8350</t>
  </si>
  <si>
    <t>Ann Steele</t>
  </si>
  <si>
    <t>OFF-AVE-10004512</t>
  </si>
  <si>
    <t>Avery Hole Reinforcements, Economy</t>
  </si>
  <si>
    <t>TU-2011-7850</t>
  </si>
  <si>
    <t>Anthony Witt</t>
  </si>
  <si>
    <t>FUR-HAR-10002223</t>
  </si>
  <si>
    <t>Harbour Creations Chairmat, Set of Two</t>
  </si>
  <si>
    <t>CA-2011-104808</t>
  </si>
  <si>
    <t>Mark Haberlin</t>
  </si>
  <si>
    <t>CA-2011-107181</t>
  </si>
  <si>
    <t>Deborah Brumfield</t>
  </si>
  <si>
    <t>OFF-PA-10000350</t>
  </si>
  <si>
    <t>Message Book, Standard Line "While You Were Out", 5 1/2" X 4", 200 Sets/Book</t>
  </si>
  <si>
    <t>OFF-BI-10004230</t>
  </si>
  <si>
    <t>GBC Recycled Grain Textured Covers</t>
  </si>
  <si>
    <t>OFF-SME-10004247</t>
  </si>
  <si>
    <t>Smead Shelving, Single Width</t>
  </si>
  <si>
    <t>FUR-ADV-10003326</t>
  </si>
  <si>
    <t>Advantus Light Bulb, Black</t>
  </si>
  <si>
    <t>TU-2011-6800</t>
  </si>
  <si>
    <t>Justin MacKendrick</t>
  </si>
  <si>
    <t>Aydin</t>
  </si>
  <si>
    <t>OFF-SME-10002467</t>
  </si>
  <si>
    <t>Smead Round Labels, Alphabetical</t>
  </si>
  <si>
    <t>CA-2011-131905</t>
  </si>
  <si>
    <t>Neil Ducich</t>
  </si>
  <si>
    <t>TEC-PH-10001615</t>
  </si>
  <si>
    <t>AT&amp;T CL82213</t>
  </si>
  <si>
    <t>IN-2011-67021</t>
  </si>
  <si>
    <t>Natalie Webber</t>
  </si>
  <si>
    <t>OFF-ST-10004871</t>
  </si>
  <si>
    <t>Rogers Trays, Blue</t>
  </si>
  <si>
    <t>TEC-PH-10003645</t>
  </si>
  <si>
    <t>Aastra 57i VoIP phone</t>
  </si>
  <si>
    <t>IN-2011-33351</t>
  </si>
  <si>
    <t>Duane Benoit</t>
  </si>
  <si>
    <t>Jiangsu</t>
  </si>
  <si>
    <t>OFF-AP-10003491</t>
  </si>
  <si>
    <t>Hoover Coffee Grinder, Silver</t>
  </si>
  <si>
    <t>IN-2011-40512</t>
  </si>
  <si>
    <t>Liz Thompson</t>
  </si>
  <si>
    <t>TEC-PH-10002443</t>
  </si>
  <si>
    <t>ES-2011-2367994</t>
  </si>
  <si>
    <t>Susan MacKendrick</t>
  </si>
  <si>
    <t>TEC-MA-10003986</t>
  </si>
  <si>
    <t>Konica Receipt Printer, Wireless</t>
  </si>
  <si>
    <t>OFF-AR-10001607</t>
  </si>
  <si>
    <t>Stanley Pencil Sharpener, Water Color</t>
  </si>
  <si>
    <t>OFF-BI-10000368</t>
  </si>
  <si>
    <t>Avery Binder Covers, Durable</t>
  </si>
  <si>
    <t>OFF-LA-10001672</t>
  </si>
  <si>
    <t>Avery Legal Exhibit Labels, Alphabetical</t>
  </si>
  <si>
    <t>ID-2011-85396</t>
  </si>
  <si>
    <t>Scott Williamson</t>
  </si>
  <si>
    <t>TEC-CO-10003561</t>
  </si>
  <si>
    <t>Sharp Copy Machine, Color</t>
  </si>
  <si>
    <t>ES-2011-2857462</t>
  </si>
  <si>
    <t>George Bell</t>
  </si>
  <si>
    <t>OFF-LA-10003969</t>
  </si>
  <si>
    <t>Novimex Legal Exhibit Labels, Laser Printer Compatible</t>
  </si>
  <si>
    <t>OFF-LA-10002787</t>
  </si>
  <si>
    <t>Avery 480</t>
  </si>
  <si>
    <t>CA-2011-108182</t>
  </si>
  <si>
    <t>OFF-BI-10001196</t>
  </si>
  <si>
    <t>Avery Flip-Chart Easel Binder, Black</t>
  </si>
  <si>
    <t>US-2011-169390</t>
  </si>
  <si>
    <t>OFF-ST-10001558</t>
  </si>
  <si>
    <t>Acco Perma 4000 Stacking Storage Drawers</t>
  </si>
  <si>
    <t>ES-2011-5045844</t>
  </si>
  <si>
    <t>Edward Becker</t>
  </si>
  <si>
    <t>Alsace</t>
  </si>
  <si>
    <t>OFF-BI-10000815</t>
  </si>
  <si>
    <t>Ibico 3-Hole Punch, Durable</t>
  </si>
  <si>
    <t>CA-2011-107755</t>
  </si>
  <si>
    <t>Cyma Kinney</t>
  </si>
  <si>
    <t>New Jersey</t>
  </si>
  <si>
    <t>TEC-AC-10000710</t>
  </si>
  <si>
    <t>Maxell DVD-RAM Discs</t>
  </si>
  <si>
    <t>ES-2011-2608306</t>
  </si>
  <si>
    <t>OFF-FA-10000659</t>
  </si>
  <si>
    <t>Stockwell Clamps, 12 Pack</t>
  </si>
  <si>
    <t>EG-2011-3900</t>
  </si>
  <si>
    <t>Kelly Williams</t>
  </si>
  <si>
    <t>OFF-BIN-10004729</t>
  </si>
  <si>
    <t>Binney &amp; Smith Sketch Pad, Water Color</t>
  </si>
  <si>
    <t>MX-2011-119977</t>
  </si>
  <si>
    <t>Santiago</t>
  </si>
  <si>
    <t>Chile</t>
  </si>
  <si>
    <t>OFF-ST-10002466</t>
  </si>
  <si>
    <t>Smead Box, Blue</t>
  </si>
  <si>
    <t>IN-2011-36494</t>
  </si>
  <si>
    <t>FUR-FU-10000482</t>
  </si>
  <si>
    <t>Eldon Photo Frame, Duo Pack</t>
  </si>
  <si>
    <t>IZ-2011-9890</t>
  </si>
  <si>
    <t>Julia Barnett</t>
  </si>
  <si>
    <t>OFF-ACC-10000233</t>
  </si>
  <si>
    <t>Acco Binder, Economy</t>
  </si>
  <si>
    <t>FUR-SAF-10002314</t>
  </si>
  <si>
    <t>SAFCO Swivel Stool, Black</t>
  </si>
  <si>
    <t>MX-2011-137064</t>
  </si>
  <si>
    <t>Tom Prescott</t>
  </si>
  <si>
    <t>Sancti Spíritus</t>
  </si>
  <si>
    <t>FUR-CH-10004095</t>
  </si>
  <si>
    <t>MX-2011-116218</t>
  </si>
  <si>
    <t>MX-2011-117709</t>
  </si>
  <si>
    <t>Shui Tom</t>
  </si>
  <si>
    <t>TEC-PH-10001264</t>
  </si>
  <si>
    <t>Cisco Signal Booster, VoIP</t>
  </si>
  <si>
    <t>ES-2011-4342226</t>
  </si>
  <si>
    <t>Clay Ludtke</t>
  </si>
  <si>
    <t>Hesse</t>
  </si>
  <si>
    <t>OFF-AR-10001898</t>
  </si>
  <si>
    <t>Binney &amp; Smith Pencil Sharpener, Fluorescent</t>
  </si>
  <si>
    <t>FUR-TA-10002982</t>
  </si>
  <si>
    <t>Lesro Coffee Table, Adjustable Height</t>
  </si>
  <si>
    <t>OFF-AP-10001682</t>
  </si>
  <si>
    <t>Hamilton Beach Blender, Black</t>
  </si>
  <si>
    <t>Yoseph Carroll</t>
  </si>
  <si>
    <t>FUR-CH-10004355</t>
  </si>
  <si>
    <t>Harbour Creations Rocking Chair, Set of Two</t>
  </si>
  <si>
    <t>ES-2011-5389664</t>
  </si>
  <si>
    <t>Overijssel</t>
  </si>
  <si>
    <t>FUR-FU-10004527</t>
  </si>
  <si>
    <t>Advantus Frame, Duo Pack</t>
  </si>
  <si>
    <t>OFF-BI-10002799</t>
  </si>
  <si>
    <t>Cardinal Binder Covers, Clear</t>
  </si>
  <si>
    <t>ES-2011-2722980</t>
  </si>
  <si>
    <t>Hallie Redmond</t>
  </si>
  <si>
    <t>FUR-BO-10001537</t>
  </si>
  <si>
    <t>Ikea Corner Shelving, Metal</t>
  </si>
  <si>
    <t>OFF-ST-10002263</t>
  </si>
  <si>
    <t>Rogers Trays, Wire Frame</t>
  </si>
  <si>
    <t>ID-2011-61876</t>
  </si>
  <si>
    <t>Daniel Raglin</t>
  </si>
  <si>
    <t>Daejeon</t>
  </si>
  <si>
    <t>South Korea</t>
  </si>
  <si>
    <t>OFF-ST-10003306</t>
  </si>
  <si>
    <t>FUR-TA-10004050</t>
  </si>
  <si>
    <t>Lesro Coffee Table, Fully Assembled</t>
  </si>
  <si>
    <t>ID-2011-55975</t>
  </si>
  <si>
    <t>Erica Hernandez</t>
  </si>
  <si>
    <t>FUR-FU-10002223</t>
  </si>
  <si>
    <t>Deflect-O Stacking Tray, Durable</t>
  </si>
  <si>
    <t>OFF-EN-10001993</t>
  </si>
  <si>
    <t>GlobeWeis Manila Envelope, Set of 50</t>
  </si>
  <si>
    <t>Cardinal 3-Hole Punch, Clear</t>
  </si>
  <si>
    <t>OFF-ST-10001142</t>
  </si>
  <si>
    <t>Smead Folders, Wire Frame</t>
  </si>
  <si>
    <t>OFF-FA-10003836</t>
  </si>
  <si>
    <t>Stockwell Rubber Bands, 12 Pack</t>
  </si>
  <si>
    <t>CA-2011-125759</t>
  </si>
  <si>
    <t>FUR-FU-10002111</t>
  </si>
  <si>
    <t>Master Caster Door Stop, Large Brown</t>
  </si>
  <si>
    <t>TEC-MA-10000684</t>
  </si>
  <si>
    <t>Okidata Calculator, White</t>
  </si>
  <si>
    <t>OFF-BI-10002632</t>
  </si>
  <si>
    <t>Acco Binding Machine, Recycled</t>
  </si>
  <si>
    <t>ID-2011-64599</t>
  </si>
  <si>
    <t>Shizuoka</t>
  </si>
  <si>
    <t>TEC-PH-10000303</t>
  </si>
  <si>
    <t>Samsung Smart Phone, VoIP</t>
  </si>
  <si>
    <t>SF-2011-8180</t>
  </si>
  <si>
    <t>John Huston</t>
  </si>
  <si>
    <t>TEC-CIS-10002544</t>
  </si>
  <si>
    <t>ES-2011-4632225</t>
  </si>
  <si>
    <t>Michelle Ellison</t>
  </si>
  <si>
    <t>FUR-BO-10001039</t>
  </si>
  <si>
    <t>Dania Classic Bookcase, Traditional</t>
  </si>
  <si>
    <t>IT-2011-1181278</t>
  </si>
  <si>
    <t>Paul Lucas</t>
  </si>
  <si>
    <t>OFF-ST-10001554</t>
  </si>
  <si>
    <t>Tenex File Cart, Industrial</t>
  </si>
  <si>
    <t>IN-2011-61050</t>
  </si>
  <si>
    <t>Pahang</t>
  </si>
  <si>
    <t>FUR-CH-10003354</t>
  </si>
  <si>
    <t>Novimex Bag Chairs, Black</t>
  </si>
  <si>
    <t>ES-2011-3818297</t>
  </si>
  <si>
    <t>Jennifer Patt</t>
  </si>
  <si>
    <t>Basel-Stadt</t>
  </si>
  <si>
    <t>Switzerland</t>
  </si>
  <si>
    <t>FUR-BO-10003968</t>
  </si>
  <si>
    <t>Sauder Library with Doors, Mobile</t>
  </si>
  <si>
    <t>ES-2011-4744800</t>
  </si>
  <si>
    <t>Chad McGuire</t>
  </si>
  <si>
    <t>TEC-MA-10003101</t>
  </si>
  <si>
    <t>Panasonic Receipt Printer, Wireless</t>
  </si>
  <si>
    <t>MX-2011-135552</t>
  </si>
  <si>
    <t>Quincy Jones</t>
  </si>
  <si>
    <t>OFF-AP-10001941</t>
  </si>
  <si>
    <t>KitchenAid Blender, White</t>
  </si>
  <si>
    <t>OFF-SU-10001407</t>
  </si>
  <si>
    <t>OFF-CAR-10004408</t>
  </si>
  <si>
    <t>Cardinal 3-Hole Punch, Economy</t>
  </si>
  <si>
    <t>ES-2011-3609014</t>
  </si>
  <si>
    <t>Meg O'Connel</t>
  </si>
  <si>
    <t>OFF-AR-10000079</t>
  </si>
  <si>
    <t>Stanley Pencil Sharpener, Fluorescent</t>
  </si>
  <si>
    <t>FUR-FU-10003198</t>
  </si>
  <si>
    <t>Rubbermaid Photo Frame, Erganomic</t>
  </si>
  <si>
    <t>MD-2011-8270</t>
  </si>
  <si>
    <t>Philisse Overcash</t>
  </si>
  <si>
    <t>Chisinau</t>
  </si>
  <si>
    <t>Moldova</t>
  </si>
  <si>
    <t>OFF-SME-10003530</t>
  </si>
  <si>
    <t>Smead Lockers, Wire Frame</t>
  </si>
  <si>
    <t>OFF-EN-10003898</t>
  </si>
  <si>
    <t>Ames Peel and Seal, Set of 50</t>
  </si>
  <si>
    <t>OFF-BI-10000894</t>
  </si>
  <si>
    <t>OFF-EN-10001202</t>
  </si>
  <si>
    <t>Kraft Clasp Envelope, with clear poly window</t>
  </si>
  <si>
    <t>OFF-SU-10004771</t>
  </si>
  <si>
    <t>Elite Ruler, Easy Grip</t>
  </si>
  <si>
    <t>OFF-BIN-10003089</t>
  </si>
  <si>
    <t>Binney &amp; Smith Highlighters, Easy-Erase</t>
  </si>
  <si>
    <t>OFF-EN-10000258</t>
  </si>
  <si>
    <t>GlobeWeis Peel and Seal, with clear poly window</t>
  </si>
  <si>
    <t>FUR-RUB-10001310</t>
  </si>
  <si>
    <t>Rubbermaid Photo Frame, Black</t>
  </si>
  <si>
    <t>TEC-SAM-10001013</t>
  </si>
  <si>
    <t>Samsung Audio Dock, Cordless</t>
  </si>
  <si>
    <t>OFF-ADV-10000177</t>
  </si>
  <si>
    <t>OFF-ELI-10003277</t>
  </si>
  <si>
    <t>Elite Letter Opener, High Speed</t>
  </si>
  <si>
    <t>OFF-AR-10002113</t>
  </si>
  <si>
    <t>Boston Highlighters, Easy-Erase</t>
  </si>
  <si>
    <t>OFF-AR-10000444</t>
  </si>
  <si>
    <t>BIC Highlighters, Blue</t>
  </si>
  <si>
    <t>OFF-SAN-10002015</t>
  </si>
  <si>
    <t>Sanford Pens, Water Color</t>
  </si>
  <si>
    <t>ID-2011-28661</t>
  </si>
  <si>
    <t>OFF-SU-10000178</t>
  </si>
  <si>
    <t>Acme Ruler, Easy Grip</t>
  </si>
  <si>
    <t>OFF-ACC-10002834</t>
  </si>
  <si>
    <t>Accos Thumb Tacks, 12 Pack</t>
  </si>
  <si>
    <t>UG-2011-9740</t>
  </si>
  <si>
    <t>Mary O'Rourke</t>
  </si>
  <si>
    <t>Kampala</t>
  </si>
  <si>
    <t>Uganda</t>
  </si>
  <si>
    <t>OFF-CAR-10001911</t>
  </si>
  <si>
    <t>ZI-2011-9280</t>
  </si>
  <si>
    <t>Anna Häberlin</t>
  </si>
  <si>
    <t>Bulawayo</t>
  </si>
  <si>
    <t>Zimbabwe</t>
  </si>
  <si>
    <t>TEC-HEW-10000930</t>
  </si>
  <si>
    <t>Hewlett Ink, Digital</t>
  </si>
  <si>
    <t>IR-2011-6140</t>
  </si>
  <si>
    <t>Lisa DeCherney</t>
  </si>
  <si>
    <t>Gilan</t>
  </si>
  <si>
    <t>TEC-SAM-10000765</t>
  </si>
  <si>
    <t>Samsung Signal Booster, Full Size</t>
  </si>
  <si>
    <t>MX-2011-130981</t>
  </si>
  <si>
    <t>TEC-CO-10001040</t>
  </si>
  <si>
    <t>Canon Personal Copier, Laser</t>
  </si>
  <si>
    <t>OFF-FIS-10000063</t>
  </si>
  <si>
    <t>Fiskars Box Cutter, Easy Grip</t>
  </si>
  <si>
    <t>OFF-ROG-10003993</t>
  </si>
  <si>
    <t>Rogers File Cart, Single Width</t>
  </si>
  <si>
    <t>IN-2011-60917</t>
  </si>
  <si>
    <t>Sung Pak</t>
  </si>
  <si>
    <t>Karnataka</t>
  </si>
  <si>
    <t>OFF-BI-10001659</t>
  </si>
  <si>
    <t>Cardinal Index Tab, Clear</t>
  </si>
  <si>
    <t>FUR-ADV-10004718</t>
  </si>
  <si>
    <t>CA-2011-127614</t>
  </si>
  <si>
    <t>Natalie Fritzler</t>
  </si>
  <si>
    <t>FUR-TA-10003715</t>
  </si>
  <si>
    <t>Hon 2111 Invitation Series Corner Table</t>
  </si>
  <si>
    <t>MO-2011-7930</t>
  </si>
  <si>
    <t>Grand Casablanca</t>
  </si>
  <si>
    <t>FUR-SAF-10001136</t>
  </si>
  <si>
    <t>SAFCO Swivel Stool, Adjustable</t>
  </si>
  <si>
    <t>CA-2011-168368</t>
  </si>
  <si>
    <t>Guy Armstrong</t>
  </si>
  <si>
    <t>Missouri</t>
  </si>
  <si>
    <t>FUR-FU-10002298</t>
  </si>
  <si>
    <t>Rubbermaid ClusterMat Chairmats, Mat Size- 66" x 60", Lip 20" x 11" -90 Degree Angle</t>
  </si>
  <si>
    <t>OFF-SME-10000520</t>
  </si>
  <si>
    <t>Smead Shelving, Wire Frame</t>
  </si>
  <si>
    <t>FUR-CH-10001146</t>
  </si>
  <si>
    <t>Global Value Mid-Back Manager's Chair, Gray</t>
  </si>
  <si>
    <t>OFF-EAT-10002789</t>
  </si>
  <si>
    <t>OFF-ST-10002583</t>
  </si>
  <si>
    <t>Fellowes Neat Ideas Storage Cubes</t>
  </si>
  <si>
    <t>OFF-BI-10004654</t>
  </si>
  <si>
    <t>VariCap6 Expandable Binder</t>
  </si>
  <si>
    <t>OFF-BI-10003291</t>
  </si>
  <si>
    <t>Wilson Jones Leather-Like Binders with DublLock Round Rings</t>
  </si>
  <si>
    <t>OFF-LA-10004853</t>
  </si>
  <si>
    <t>Avery 483</t>
  </si>
  <si>
    <t>IN-2011-73734</t>
  </si>
  <si>
    <t>OFF-BI-10004440</t>
  </si>
  <si>
    <t>OFF-BI-10004728</t>
  </si>
  <si>
    <t>Wilson Jones Turn Tabs Binder Tool for Ring Binders</t>
  </si>
  <si>
    <t>US-2011-110674</t>
  </si>
  <si>
    <t>Sanjit Chand</t>
  </si>
  <si>
    <t>FUR-CH-10000225</t>
  </si>
  <si>
    <t>Global Geo Office Task Chair, Gray</t>
  </si>
  <si>
    <t>RS-2011-3350</t>
  </si>
  <si>
    <t>Bashkortostan</t>
  </si>
  <si>
    <t>TEC-CAN-10000932</t>
  </si>
  <si>
    <t>Canon Fax Machine, Color</t>
  </si>
  <si>
    <t>FUR-ELD-10004384</t>
  </si>
  <si>
    <t>Eldon Frame, Black</t>
  </si>
  <si>
    <t>TEC-BRO-10002103</t>
  </si>
  <si>
    <t>Brother Ink, Color</t>
  </si>
  <si>
    <t>IN-2011-85284</t>
  </si>
  <si>
    <t>Katrina Bavinger</t>
  </si>
  <si>
    <t>TEC-PH-10001187</t>
  </si>
  <si>
    <t>OFF-ST-10000210</t>
  </si>
  <si>
    <t>Tenex Lockers, Wire Frame</t>
  </si>
  <si>
    <t>NG-2011-830</t>
  </si>
  <si>
    <t>Niamey</t>
  </si>
  <si>
    <t>Niger</t>
  </si>
  <si>
    <t>OFF-SAN-10001546</t>
  </si>
  <si>
    <t>SanDisk Computer Printout Paper, Recycled</t>
  </si>
  <si>
    <t>MX-2011-106803</t>
  </si>
  <si>
    <t>Laurel Beltran</t>
  </si>
  <si>
    <t>Holguín</t>
  </si>
  <si>
    <t>TEC-PH-10001298</t>
  </si>
  <si>
    <t>Motorola Office Telephone, VoIP</t>
  </si>
  <si>
    <t>IN-2011-11350</t>
  </si>
  <si>
    <t>Toby Gnade</t>
  </si>
  <si>
    <t>Liaoning</t>
  </si>
  <si>
    <t>SG-2011-4160</t>
  </si>
  <si>
    <t>Toby Carlisle</t>
  </si>
  <si>
    <t>Dakar</t>
  </si>
  <si>
    <t>Senegal</t>
  </si>
  <si>
    <t>OFF-GLO-10002982</t>
  </si>
  <si>
    <t>GlobeWeis Mailers, Set of 50</t>
  </si>
  <si>
    <t>OFF-SU-10004662</t>
  </si>
  <si>
    <t>Elite Scissors, Serrated</t>
  </si>
  <si>
    <t>FUR-FU-10002598</t>
  </si>
  <si>
    <t>Tenex Photo Frame, Durable</t>
  </si>
  <si>
    <t>OFF-ST-10001954</t>
  </si>
  <si>
    <t>TEC-AC-10003927</t>
  </si>
  <si>
    <t>OFF-SU-10000079</t>
  </si>
  <si>
    <t>Fiskars Trimmer, Serrated</t>
  </si>
  <si>
    <t>IN-2011-22662</t>
  </si>
  <si>
    <t>Hong Kong</t>
  </si>
  <si>
    <t>OFF-FA-10003318</t>
  </si>
  <si>
    <t>Stockwell Clamps, Bulk Pack</t>
  </si>
  <si>
    <t>TEC-PH-10001640</t>
  </si>
  <si>
    <t>Motorola Office Telephone, Full Size</t>
  </si>
  <si>
    <t>ES-2011-2543443</t>
  </si>
  <si>
    <t>Helen Andreada</t>
  </si>
  <si>
    <t>OFF-AR-10003450</t>
  </si>
  <si>
    <t>BIC Markers, Blue</t>
  </si>
  <si>
    <t>OFF-BI-10004121</t>
  </si>
  <si>
    <t>Avery Index Tab, Durable</t>
  </si>
  <si>
    <t>RS-2011-4710</t>
  </si>
  <si>
    <t>Kaluga</t>
  </si>
  <si>
    <t>OFF-SAN-10004881</t>
  </si>
  <si>
    <t>Sanford Pencil Sharpener, Easy-Erase</t>
  </si>
  <si>
    <t>OFF-AR-10004173</t>
  </si>
  <si>
    <t>OFF-ST-10002151</t>
  </si>
  <si>
    <t>Eldon Box, Blue</t>
  </si>
  <si>
    <t>SF-2011-6380</t>
  </si>
  <si>
    <t>Pete Armstrong</t>
  </si>
  <si>
    <t>IN-2011-75890</t>
  </si>
  <si>
    <t>Jeremy Ellison</t>
  </si>
  <si>
    <t>Saitama</t>
  </si>
  <si>
    <t>FUR-BO-10004852</t>
  </si>
  <si>
    <t>ID-2011-47575</t>
  </si>
  <si>
    <t>TEC-PH-10001921</t>
  </si>
  <si>
    <t>Nokia Signal Booster, with Caller ID</t>
  </si>
  <si>
    <t>TEC-CO-10000865</t>
  </si>
  <si>
    <t>Brother Fax Machine, High-Speed</t>
  </si>
  <si>
    <t>IT-2011-1044550</t>
  </si>
  <si>
    <t>Gary Zandusky</t>
  </si>
  <si>
    <t>FUR-BO-10004129</t>
  </si>
  <si>
    <t>Sauder Classic Bookcase, Pine</t>
  </si>
  <si>
    <t>IT-2011-3264984</t>
  </si>
  <si>
    <t>Tracy Poddar</t>
  </si>
  <si>
    <t>FUR-CH-10002891</t>
  </si>
  <si>
    <t>Hon Executive Leather Armchair, Adjustable</t>
  </si>
  <si>
    <t>FUR-TA-10000115</t>
  </si>
  <si>
    <t>Barricks Coffee Table, Fully Assembled</t>
  </si>
  <si>
    <t>CA-2011-121762</t>
  </si>
  <si>
    <t>Marina Lichtenstein</t>
  </si>
  <si>
    <t>OFF-SU-10000157</t>
  </si>
  <si>
    <t>Compact Automatic Electric Letter Opener</t>
  </si>
  <si>
    <t>TEC-PH-10003772</t>
  </si>
  <si>
    <t>Cisco Headset, Cordless</t>
  </si>
  <si>
    <t>CG-2011-6250</t>
  </si>
  <si>
    <t>Trudy Brown</t>
  </si>
  <si>
    <t>Kinshasa</t>
  </si>
  <si>
    <t>Democratic Republic of the Congo</t>
  </si>
  <si>
    <t>TEC-OKI-10003655</t>
  </si>
  <si>
    <t>Okidata Calculator, Wireless</t>
  </si>
  <si>
    <t>TEC-AC-10000736</t>
  </si>
  <si>
    <t>Logitech G600 MMO Gaming Mouse</t>
  </si>
  <si>
    <t>OFF-TEN-10004194</t>
  </si>
  <si>
    <t>Tenex File Cart, Single Width</t>
  </si>
  <si>
    <t>OFF-BOS-10002340</t>
  </si>
  <si>
    <t>Boston Markers, Blue</t>
  </si>
  <si>
    <t>OFF-CUI-10004536</t>
  </si>
  <si>
    <t>Cuisinart Blender, Black</t>
  </si>
  <si>
    <t>OFF-STA-10004108</t>
  </si>
  <si>
    <t>Stanley Canvas, Easy-Erase</t>
  </si>
  <si>
    <t>FUR-FU-10000388</t>
  </si>
  <si>
    <t>Rubbermaid Door Stop, Erganomic</t>
  </si>
  <si>
    <t>OFF-GRE-10002561</t>
  </si>
  <si>
    <t>Green Bar Message Books, Premium</t>
  </si>
  <si>
    <t>FUR-ELD-10003179</t>
  </si>
  <si>
    <t>Eldon Clock, Erganomic</t>
  </si>
  <si>
    <t>OFF-AP-10001293</t>
  </si>
  <si>
    <t>Belkin 8 Outlet Surge Protector</t>
  </si>
  <si>
    <t>CA-2011-107706</t>
  </si>
  <si>
    <t>OFF-PA-10000466</t>
  </si>
  <si>
    <t>Memo Book, 100 Message Capacity, 5 3/8” x 11”</t>
  </si>
  <si>
    <t>OFF-OIC-10004999</t>
  </si>
  <si>
    <t>OIC Push Pins, Metal</t>
  </si>
  <si>
    <t>IT-2011-1978668</t>
  </si>
  <si>
    <t>Odella Nelson</t>
  </si>
  <si>
    <t>FUR-CH-10002203</t>
  </si>
  <si>
    <t>SAFCO Executive Leather Armchair, Black</t>
  </si>
  <si>
    <t>IN-2011-78263</t>
  </si>
  <si>
    <t>Benjamin Farhat</t>
  </si>
  <si>
    <t>Uttar Pradesh</t>
  </si>
  <si>
    <t>TEC-MA-10002941</t>
  </si>
  <si>
    <t>Okidata Card Printer, Red</t>
  </si>
  <si>
    <t>MX-2011-133816</t>
  </si>
  <si>
    <t>Matt Hagelstein</t>
  </si>
  <si>
    <t>TEC-AC-10001990</t>
  </si>
  <si>
    <t>Enermax Router, USB</t>
  </si>
  <si>
    <t>OFF-AP-10000717</t>
  </si>
  <si>
    <t>Hoover Microwave, Black</t>
  </si>
  <si>
    <t>IN-2011-65033</t>
  </si>
  <si>
    <t>Bart Watters</t>
  </si>
  <si>
    <t>TEC-MA-10002464</t>
  </si>
  <si>
    <t>Panasonic Printer, Durable</t>
  </si>
  <si>
    <t>FUR-CH-10001913</t>
  </si>
  <si>
    <t>Office Star Swivel Stool, Adjustable</t>
  </si>
  <si>
    <t>TEC-PH-10003995</t>
  </si>
  <si>
    <t>Nokia Audio Dock, VoIP</t>
  </si>
  <si>
    <t>FUR-CH-10001664</t>
  </si>
  <si>
    <t>Novimex Swivel Stool, Black</t>
  </si>
  <si>
    <t>OFF-AP-10002165</t>
  </si>
  <si>
    <t>FUR-FU-10001619</t>
  </si>
  <si>
    <t>Advantus Clock, Erganomic</t>
  </si>
  <si>
    <t>TEC-CO-10000262</t>
  </si>
  <si>
    <t>OFF-AR-10003521</t>
  </si>
  <si>
    <t>Stanley Highlighters, Easy-Erase</t>
  </si>
  <si>
    <t>Rob Williams</t>
  </si>
  <si>
    <t>TEC-PH-10001557</t>
  </si>
  <si>
    <t>Apple Speaker Phone, VoIP</t>
  </si>
  <si>
    <t>MX-2011-143812</t>
  </si>
  <si>
    <t>Tracy Zic</t>
  </si>
  <si>
    <t>FUR-FU-10004013</t>
  </si>
  <si>
    <t>Tenex Stacking Tray, Erganomic</t>
  </si>
  <si>
    <t>OFF-PA-10000301</t>
  </si>
  <si>
    <t>Enermax Parchment Paper, Premium</t>
  </si>
  <si>
    <t>CA-2011-165568</t>
  </si>
  <si>
    <t>Barry Französisch</t>
  </si>
  <si>
    <t>OFF-BI-10001031</t>
  </si>
  <si>
    <t>Pressboard Data Binders by Wilson Jones</t>
  </si>
  <si>
    <t>FUR-BO-10004230</t>
  </si>
  <si>
    <t>Bush Corner Shelving, Metal</t>
  </si>
  <si>
    <t>OFF-BI-10004142</t>
  </si>
  <si>
    <t>Acco Index Tab, Clear</t>
  </si>
  <si>
    <t>MX-2011-163636</t>
  </si>
  <si>
    <t>Emily Ducich</t>
  </si>
  <si>
    <t>TEC-PH-10004880</t>
  </si>
  <si>
    <t>Cisco Signal Booster, Cordless</t>
  </si>
  <si>
    <t>FUR-FU-10000060</t>
  </si>
  <si>
    <t>IN-2011-40498</t>
  </si>
  <si>
    <t>Laura Armstrong</t>
  </si>
  <si>
    <t>Heilongjiang</t>
  </si>
  <si>
    <t>OFF-FA-10003626</t>
  </si>
  <si>
    <t>Advantus Rubber Bands, Assorted Sizes</t>
  </si>
  <si>
    <t>ID-2011-66048</t>
  </si>
  <si>
    <t>OFF-BI-10000389</t>
  </si>
  <si>
    <t>Ibico Binding Machine, Clear</t>
  </si>
  <si>
    <t>OFF-EN-10004012</t>
  </si>
  <si>
    <t>ZI-2011-3890</t>
  </si>
  <si>
    <t>Katrina Willman</t>
  </si>
  <si>
    <t>Harare</t>
  </si>
  <si>
    <t>OFF-BIN-10000327</t>
  </si>
  <si>
    <t>CA-2011-122567</t>
  </si>
  <si>
    <t>Michael Nguyen</t>
  </si>
  <si>
    <t>OFF-AP-10001303</t>
  </si>
  <si>
    <t>Holmes Cool Mist Humidifier for the Whole House with 8-Gallon Output per Day, Extended Life Filter</t>
  </si>
  <si>
    <t>NI-2011-3080</t>
  </si>
  <si>
    <t>OFF-HAR-10004099</t>
  </si>
  <si>
    <t>OFF-SAN-10004339</t>
  </si>
  <si>
    <t>OFF-BI-10002012</t>
  </si>
  <si>
    <t>Wilson Jones Easy Flow II Sheet Lifters</t>
  </si>
  <si>
    <t>IN-2011-17111</t>
  </si>
  <si>
    <t>Michelle Lonsdale</t>
  </si>
  <si>
    <t>TEC-PH-10002042</t>
  </si>
  <si>
    <t>Cisco Audio Dock, Full Size</t>
  </si>
  <si>
    <t>CA-2011-4710</t>
  </si>
  <si>
    <t>Skye Norling</t>
  </si>
  <si>
    <t>OFF-CUI-10001965</t>
  </si>
  <si>
    <t>ID-2011-72173</t>
  </si>
  <si>
    <t>Seoul</t>
  </si>
  <si>
    <t>TEC-AC-10003753</t>
  </si>
  <si>
    <t>SanDisk Router, Programmable</t>
  </si>
  <si>
    <t>ES-2011-5118812</t>
  </si>
  <si>
    <t>Alan Barnes</t>
  </si>
  <si>
    <t>TEC-MA-10003558</t>
  </si>
  <si>
    <t>Panasonic Calculator, Durable</t>
  </si>
  <si>
    <t>IN-2011-31895</t>
  </si>
  <si>
    <t>Rajasthan</t>
  </si>
  <si>
    <t>FUR-CH-10001871</t>
  </si>
  <si>
    <t>Harbour Creations Steel Folding Chair, Set of Two</t>
  </si>
  <si>
    <t>IN-2011-51530</t>
  </si>
  <si>
    <t>Jim Radford</t>
  </si>
  <si>
    <t>OFF-PA-10000127</t>
  </si>
  <si>
    <t>SanDisk Parchment Paper, Multicolor</t>
  </si>
  <si>
    <t>OFF-ACM-10002713</t>
  </si>
  <si>
    <t>Acme Box Cutter, Steel</t>
  </si>
  <si>
    <t>ES-2011-5987802</t>
  </si>
  <si>
    <t>Daniel Lacy</t>
  </si>
  <si>
    <t>OFF-FA-10002350</t>
  </si>
  <si>
    <t>OIC Staples, Assorted Sizes</t>
  </si>
  <si>
    <t>OFF-KIT-10001245</t>
  </si>
  <si>
    <t>KitchenAid Blender, Black</t>
  </si>
  <si>
    <t>OFF-SU-10001731</t>
  </si>
  <si>
    <t>CA-2011-154165</t>
  </si>
  <si>
    <t>OFF-AR-10003631</t>
  </si>
  <si>
    <t>OFF-SAN-10001326</t>
  </si>
  <si>
    <t>SanDisk Note Cards, 8.5 x 11</t>
  </si>
  <si>
    <t>ES-2011-1720401</t>
  </si>
  <si>
    <t>Burgundy</t>
  </si>
  <si>
    <t>OFF-FA-10003463</t>
  </si>
  <si>
    <t>OIC Thumb Tacks, Assorted Sizes</t>
  </si>
  <si>
    <t>OFF-LA-10003644</t>
  </si>
  <si>
    <t>Novimex Removable Labels, Adjustable</t>
  </si>
  <si>
    <t>OFF-FA-10004344</t>
  </si>
  <si>
    <t>Advantus Thumb Tacks, Assorted Sizes</t>
  </si>
  <si>
    <t>IN-2011-46504</t>
  </si>
  <si>
    <t>OFF-SU-10002742</t>
  </si>
  <si>
    <t>Stiletto Trimmer, Serrated</t>
  </si>
  <si>
    <t>US-2011-165589</t>
  </si>
  <si>
    <t>Troy Blackwell</t>
  </si>
  <si>
    <t>FUR-FU-10002396</t>
  </si>
  <si>
    <t>DAX Copper Panel Document Frame, 5 x 7 Size</t>
  </si>
  <si>
    <t>CA-2011-152905</t>
  </si>
  <si>
    <t>Aaron Bergman</t>
  </si>
  <si>
    <t>OFF-ST-10000321</t>
  </si>
  <si>
    <t>Akro Stacking Bins</t>
  </si>
  <si>
    <t>IN-2011-64627</t>
  </si>
  <si>
    <t>Sam Craven</t>
  </si>
  <si>
    <t>Tokyo</t>
  </si>
  <si>
    <t>TEC-MA-10003801</t>
  </si>
  <si>
    <t>StarTech Card Printer, Red</t>
  </si>
  <si>
    <t>ES-2011-4052630</t>
  </si>
  <si>
    <t>Zuschuss Donatelli</t>
  </si>
  <si>
    <t>FUR-TA-10003899</t>
  </si>
  <si>
    <t>Barricks Round Table, with Bottom Storage</t>
  </si>
  <si>
    <t>IN-2011-78781</t>
  </si>
  <si>
    <t>John Lucas</t>
  </si>
  <si>
    <t>OFF-ST-10000107</t>
  </si>
  <si>
    <t>Eldon File Cart, Industrial</t>
  </si>
  <si>
    <t>IN-2011-26456</t>
  </si>
  <si>
    <t>Erin Ashbrook</t>
  </si>
  <si>
    <t>Hebei</t>
  </si>
  <si>
    <t>TEC-CO-10004689</t>
  </si>
  <si>
    <t>Canon Ink, Color</t>
  </si>
  <si>
    <t>ID-2011-24454</t>
  </si>
  <si>
    <t>Liz MacKendrick</t>
  </si>
  <si>
    <t>OFF-PA-10002047</t>
  </si>
  <si>
    <t>Green Bar Cards &amp; Envelopes, 8.5 x 11</t>
  </si>
  <si>
    <t>IN-2011-58341</t>
  </si>
  <si>
    <t>Andrew Roberts</t>
  </si>
  <si>
    <t>FUR-BO-10004773</t>
  </si>
  <si>
    <t>Ikea Floating Shelf Set, Mobile</t>
  </si>
  <si>
    <t>OFF-EN-10003508</t>
  </si>
  <si>
    <t>TEC-PH-10004300</t>
  </si>
  <si>
    <t>Apple Office Telephone, Cordless</t>
  </si>
  <si>
    <t>IN-2011-59993</t>
  </si>
  <si>
    <t>FUR-CH-10000825</t>
  </si>
  <si>
    <t>SAFCO Chairmat, Red</t>
  </si>
  <si>
    <t>OFF-AR-10002454</t>
  </si>
  <si>
    <t>Binney &amp; Smith Canvas, Water Color</t>
  </si>
  <si>
    <t>TEC-PH-10001805</t>
  </si>
  <si>
    <t>Nokia Speaker Phone, Full Size</t>
  </si>
  <si>
    <t>CA-2011-109491</t>
  </si>
  <si>
    <t>Linda Cazamias</t>
  </si>
  <si>
    <t>TEC-AC-10001284</t>
  </si>
  <si>
    <t>Enermax Briskie RF Wireless Keyboard and Mouse Combo</t>
  </si>
  <si>
    <t>OFF-FA-10001309</t>
  </si>
  <si>
    <t>OFF-LA-10000732</t>
  </si>
  <si>
    <t>Novimex Round Labels, 5000 Label Set</t>
  </si>
  <si>
    <t>TEC-MA-10003856</t>
  </si>
  <si>
    <t>Okidata Calculator, Red</t>
  </si>
  <si>
    <t>OFF-ST-10001818</t>
  </si>
  <si>
    <t>IT-2011-3284965</t>
  </si>
  <si>
    <t>Sarah Jordon</t>
  </si>
  <si>
    <t>Zürich</t>
  </si>
  <si>
    <t>OFF-FA-10003462</t>
  </si>
  <si>
    <t>Stockwell Thumb Tacks, Assorted Sizes</t>
  </si>
  <si>
    <t>OFF-ST-10000154</t>
  </si>
  <si>
    <t>Smead Box, Single Width</t>
  </si>
  <si>
    <t>ES-2011-4228024</t>
  </si>
  <si>
    <t>Alice McCarthy</t>
  </si>
  <si>
    <t>OFF-LA-10004332</t>
  </si>
  <si>
    <t>Novimex File Folder Labels, Adjustable</t>
  </si>
  <si>
    <t>CA-2011-164903</t>
  </si>
  <si>
    <t>Steven Roelle</t>
  </si>
  <si>
    <t>OFF-PA-10003363</t>
  </si>
  <si>
    <t>Xerox 204</t>
  </si>
  <si>
    <t>FUR-FU-10000221</t>
  </si>
  <si>
    <t>Master Caster Door Stop, Brown</t>
  </si>
  <si>
    <t>ES-2011-3353574</t>
  </si>
  <si>
    <t>Paul Gonzalez</t>
  </si>
  <si>
    <t>TEC-MA-10002118</t>
  </si>
  <si>
    <t>Konica Printer, Red</t>
  </si>
  <si>
    <t>PL-2011-9340</t>
  </si>
  <si>
    <t>Rick Wilson</t>
  </si>
  <si>
    <t>Pomerania</t>
  </si>
  <si>
    <t>Poland</t>
  </si>
  <si>
    <t>OFF-AVE-10002079</t>
  </si>
  <si>
    <t>Avery Binding Machine, Durable</t>
  </si>
  <si>
    <t>FUR-FU-10000620</t>
  </si>
  <si>
    <t>IR-2011-360</t>
  </si>
  <si>
    <t>Sam Zeldin</t>
  </si>
  <si>
    <t>Tehran</t>
  </si>
  <si>
    <t>FUR-HON-10003080</t>
  </si>
  <si>
    <t>Hon Computer Table, Adjustable Height</t>
  </si>
  <si>
    <t>TEC-PAN-10004651</t>
  </si>
  <si>
    <t>Panasonic Phone, White</t>
  </si>
  <si>
    <t>IT-2011-4664416</t>
  </si>
  <si>
    <t>Dublin</t>
  </si>
  <si>
    <t>Ireland</t>
  </si>
  <si>
    <t>TEC-PH-10003960</t>
  </si>
  <si>
    <t>Apple Speaker Phone, with Caller ID</t>
  </si>
  <si>
    <t>OFF-STO-10001791</t>
  </si>
  <si>
    <t>IN-2011-16362</t>
  </si>
  <si>
    <t>Rick Huthwaite</t>
  </si>
  <si>
    <t>TEC-AC-10000051</t>
  </si>
  <si>
    <t>Logitech Memory Card, USB</t>
  </si>
  <si>
    <t>OFF-FEL-10002897</t>
  </si>
  <si>
    <t>Fellowes Shelving, Single Width</t>
  </si>
  <si>
    <t>TU-2011-5500</t>
  </si>
  <si>
    <t>Andrew Gjertsen</t>
  </si>
  <si>
    <t>OFF-ROG-10001372</t>
  </si>
  <si>
    <t>OFF-BI-10001253</t>
  </si>
  <si>
    <t>Acco Binder Covers, Recycled</t>
  </si>
  <si>
    <t>CG-2011-1930</t>
  </si>
  <si>
    <t>Patricia Hirasaki</t>
  </si>
  <si>
    <t>South Kivu</t>
  </si>
  <si>
    <t>OFF-BIC-10003680</t>
  </si>
  <si>
    <t>OFF-JIF-10000981</t>
  </si>
  <si>
    <t>Jiffy Peel and Seal, with clear poly window</t>
  </si>
  <si>
    <t>ES-2011-4187064</t>
  </si>
  <si>
    <t>Julia Dunbar</t>
  </si>
  <si>
    <t>OFF-BI-10002193</t>
  </si>
  <si>
    <t>Wilson Jones Hole Reinforcements, Recycled</t>
  </si>
  <si>
    <t>CA-2011-165540</t>
  </si>
  <si>
    <t>Tamara Manning</t>
  </si>
  <si>
    <t>OFF-EAT-10003405</t>
  </si>
  <si>
    <t>Eaton Parchment Paper, Multicolor</t>
  </si>
  <si>
    <t>OFF-HAR-10003659</t>
  </si>
  <si>
    <t>TU-2011-5990</t>
  </si>
  <si>
    <t>Diyarbakir</t>
  </si>
  <si>
    <t>OFF-HON-10004014</t>
  </si>
  <si>
    <t>Hon Shipping Labels, Adjustable</t>
  </si>
  <si>
    <t>IN-2011-44901</t>
  </si>
  <si>
    <t>Mitch Gastineau</t>
  </si>
  <si>
    <t>Maharashtra</t>
  </si>
  <si>
    <t>TEC-CO-10004997</t>
  </si>
  <si>
    <t>Hewlett Wireless Fax, Color</t>
  </si>
  <si>
    <t>FUR-BO-10002462</t>
  </si>
  <si>
    <t>US-2011-145674</t>
  </si>
  <si>
    <t>FUR-CH-10001914</t>
  </si>
  <si>
    <t>Harbour Creations Bag Chairs, Black</t>
  </si>
  <si>
    <t>ID-2011-55667</t>
  </si>
  <si>
    <t>Roland Fjeld</t>
  </si>
  <si>
    <t>Punjab</t>
  </si>
  <si>
    <t>Pakistan</t>
  </si>
  <si>
    <t>TEC-PH-10003752</t>
  </si>
  <si>
    <t>Nokia Office Telephone, VoIP</t>
  </si>
  <si>
    <t>AJ-2011-4460</t>
  </si>
  <si>
    <t>Carlos Meador</t>
  </si>
  <si>
    <t>Baki</t>
  </si>
  <si>
    <t>Azerbaijan</t>
  </si>
  <si>
    <t>OFF-WIL-10003299</t>
  </si>
  <si>
    <t>Wilson Jones Binding Machine, Recycled</t>
  </si>
  <si>
    <t>OFF-SU-10002566</t>
  </si>
  <si>
    <t>Stiletto Trimmer, Steel</t>
  </si>
  <si>
    <t>CA-2011-133354</t>
  </si>
  <si>
    <t>OFF-PA-10001800</t>
  </si>
  <si>
    <t>Xerox 220</t>
  </si>
  <si>
    <t>OFF-EN-10000224</t>
  </si>
  <si>
    <t>Cameo Clasp Envelope, Recycled</t>
  </si>
  <si>
    <t>OFF-PA-10004495</t>
  </si>
  <si>
    <t>SanDisk Note Cards, Premium</t>
  </si>
  <si>
    <t>IT-2011-2889545</t>
  </si>
  <si>
    <t>Lazio</t>
  </si>
  <si>
    <t>ES-2011-2377967</t>
  </si>
  <si>
    <t>Julie Creighton</t>
  </si>
  <si>
    <t>Namur</t>
  </si>
  <si>
    <t>FUR-BO-10000002</t>
  </si>
  <si>
    <t>Bush Classic Bookcase, Mobile</t>
  </si>
  <si>
    <t>IR-2011-6700</t>
  </si>
  <si>
    <t>Qom</t>
  </si>
  <si>
    <t>TEC-CIS-10001717</t>
  </si>
  <si>
    <t>Cisco Smart Phone, with Caller ID</t>
  </si>
  <si>
    <t>MX-2011-161480</t>
  </si>
  <si>
    <t>Carlos Soltero</t>
  </si>
  <si>
    <t>Rio Grande do Sul</t>
  </si>
  <si>
    <t>TEC-CO-10004589</t>
  </si>
  <si>
    <t>Canon Wireless Fax, High-Speed</t>
  </si>
  <si>
    <t>TEC-BEL-10003177</t>
  </si>
  <si>
    <t>Belkin Keyboard, Erganomic</t>
  </si>
  <si>
    <t>US-2011-149559</t>
  </si>
  <si>
    <t>Bahia</t>
  </si>
  <si>
    <t>TEC-MA-10003390</t>
  </si>
  <si>
    <t>Okidata Printer, Durable</t>
  </si>
  <si>
    <t>IN-2011-74378</t>
  </si>
  <si>
    <t>Jim Mitchum</t>
  </si>
  <si>
    <t>OFF-EN-10004495</t>
  </si>
  <si>
    <t>Kraft Peel and Seal, Security-Tint</t>
  </si>
  <si>
    <t>TEC-PH-10002292</t>
  </si>
  <si>
    <t>Cisco Signal Booster, Full Size</t>
  </si>
  <si>
    <t>OFF-BI-10002172</t>
  </si>
  <si>
    <t>CA-2011-8490</t>
  </si>
  <si>
    <t>OFF-FEL-10002658</t>
  </si>
  <si>
    <t>US-2011-132388</t>
  </si>
  <si>
    <t>TEC-MA-10002710</t>
  </si>
  <si>
    <t>OFF-ROG-10002818</t>
  </si>
  <si>
    <t>Rogers Trays, Industrial</t>
  </si>
  <si>
    <t>NI-2011-9470</t>
  </si>
  <si>
    <t>TEC-OKI-10003770</t>
  </si>
  <si>
    <t>Okidata Receipt Printer, Durable</t>
  </si>
  <si>
    <t>OFF-ACC-10000798</t>
  </si>
  <si>
    <t>Acco Hole Reinforcements, Economy</t>
  </si>
  <si>
    <t>TEC-CO-10003597</t>
  </si>
  <si>
    <t>Brother Copy Machine, High-Speed</t>
  </si>
  <si>
    <t>SG-2011-8120</t>
  </si>
  <si>
    <t>Christy Brittain</t>
  </si>
  <si>
    <t>TEC-LOG-10000368</t>
  </si>
  <si>
    <t>Logitech Flash Drive, Programmable</t>
  </si>
  <si>
    <t>OFF-WIL-10001069</t>
  </si>
  <si>
    <t>OFF-PA-10002360</t>
  </si>
  <si>
    <t>SanDisk Computer Printout Paper, 8.5 x 11</t>
  </si>
  <si>
    <t>OFF-IBI-10001494</t>
  </si>
  <si>
    <t>CA-2011-103744</t>
  </si>
  <si>
    <t>Michael Grace</t>
  </si>
  <si>
    <t>OFF-LA-10004425</t>
  </si>
  <si>
    <t>OFF-XER-10003104</t>
  </si>
  <si>
    <t>Xerox Memo Slips, Recycled</t>
  </si>
  <si>
    <t>OFF-BI-10000320</t>
  </si>
  <si>
    <t>GBC Plastic Binding Combs</t>
  </si>
  <si>
    <t>AG-2011-8180</t>
  </si>
  <si>
    <t>Rose O'Brian</t>
  </si>
  <si>
    <t>TEC-EPS-10004558</t>
  </si>
  <si>
    <t>Epson Inkjet, Durable</t>
  </si>
  <si>
    <t>ID-2011-56969</t>
  </si>
  <si>
    <t>Fred McMath</t>
  </si>
  <si>
    <t>TEC-PH-10004281</t>
  </si>
  <si>
    <t>OFF-ELD-10000845</t>
  </si>
  <si>
    <t>Eldon Lockers, Wire Frame</t>
  </si>
  <si>
    <t>OFF-SAN-10001681</t>
  </si>
  <si>
    <t>OFF-ADV-10004598</t>
  </si>
  <si>
    <t>Advantus Paper Clips, Metal</t>
  </si>
  <si>
    <t>MX-2011-131352</t>
  </si>
  <si>
    <t>Mike Kennedy</t>
  </si>
  <si>
    <t>Pinar del Río</t>
  </si>
  <si>
    <t>FUR-FU-10003237</t>
  </si>
  <si>
    <t>Eldon Stacking Tray, Durable</t>
  </si>
  <si>
    <t>CG-2011-6540</t>
  </si>
  <si>
    <t>Tracy Hopkins</t>
  </si>
  <si>
    <t>Orientale</t>
  </si>
  <si>
    <t>MX-2011-114909</t>
  </si>
  <si>
    <t>Emily Grady</t>
  </si>
  <si>
    <t>TEC-CO-10001177</t>
  </si>
  <si>
    <t>US-2011-137680</t>
  </si>
  <si>
    <t>OFF-NOV-10003180</t>
  </si>
  <si>
    <t>Novimex Legal Exhibit Labels, Adjustable</t>
  </si>
  <si>
    <t>OFF-PA-10000069</t>
  </si>
  <si>
    <t>TOPS 4 x 6 Fluorescent Color Memo Sheets, 500 Sheets per Pack</t>
  </si>
  <si>
    <t>OFF-NOV-10004223</t>
  </si>
  <si>
    <t>MX-2011-135440</t>
  </si>
  <si>
    <t>Bill Stewart</t>
  </si>
  <si>
    <t>Matagalpa</t>
  </si>
  <si>
    <t>TEC-CO-10002063</t>
  </si>
  <si>
    <t>Sharp Fax Machine, Color</t>
  </si>
  <si>
    <t>FUR-BO-10003323</t>
  </si>
  <si>
    <t>Safco 3-Shelf Cabinet, Mobile</t>
  </si>
  <si>
    <t>ID-2011-25735</t>
  </si>
  <si>
    <t>Jakarta</t>
  </si>
  <si>
    <t>TEC-MA-10001726</t>
  </si>
  <si>
    <t>IT-2011-3203475</t>
  </si>
  <si>
    <t>Bobby Odegard</t>
  </si>
  <si>
    <t>North Holland</t>
  </si>
  <si>
    <t>FUR-FU-10001086</t>
  </si>
  <si>
    <t>Advantus Frame, Black</t>
  </si>
  <si>
    <t>MX-2011-116246</t>
  </si>
  <si>
    <t>Rob Lucas</t>
  </si>
  <si>
    <t>OFF-ST-10000645</t>
  </si>
  <si>
    <t>IN-2011-43718</t>
  </si>
  <si>
    <t>Chiba</t>
  </si>
  <si>
    <t>OFF-SU-10003863</t>
  </si>
  <si>
    <t>Kleencut Letter Opener, High Speed</t>
  </si>
  <si>
    <t>MX-2011-133466</t>
  </si>
  <si>
    <t>Harbour Creations Swivel Stool, Red</t>
  </si>
  <si>
    <t>US-2011-162012</t>
  </si>
  <si>
    <t>FUR-CH-10001536</t>
  </si>
  <si>
    <t>TEC-PH-10003254</t>
  </si>
  <si>
    <t>Samsung Office Telephone, Full Size</t>
  </si>
  <si>
    <t>OFF-SU-10003371</t>
  </si>
  <si>
    <t>Elite Shears, Serrated</t>
  </si>
  <si>
    <t>TEC-PH-10002079</t>
  </si>
  <si>
    <t>Motorola Headset, with Caller ID</t>
  </si>
  <si>
    <t>IN-2011-15991</t>
  </si>
  <si>
    <t>Lena Cacioppo</t>
  </si>
  <si>
    <t>TEC-AC-10000896</t>
  </si>
  <si>
    <t>Belkin Numeric Keypad, Erganomic</t>
  </si>
  <si>
    <t>OFF-SU-10004711</t>
  </si>
  <si>
    <t>Acme Trimmer, Serrated</t>
  </si>
  <si>
    <t>FUR-FU-10000850</t>
  </si>
  <si>
    <t>Rubbermaid Clock, Black</t>
  </si>
  <si>
    <t>OFF-AR-10001813</t>
  </si>
  <si>
    <t>TEC-AC-10004951</t>
  </si>
  <si>
    <t>Memorex Mouse, Erganomic</t>
  </si>
  <si>
    <t>TEC-PH-10001602</t>
  </si>
  <si>
    <t>OFF-SU-10001554</t>
  </si>
  <si>
    <t>TEC-AC-10004715</t>
  </si>
  <si>
    <t>OFF-PA-10003301</t>
  </si>
  <si>
    <t>Green Bar Parchment Paper, Recycled</t>
  </si>
  <si>
    <t>IR-2011-6860</t>
  </si>
  <si>
    <t>Dennis Kane</t>
  </si>
  <si>
    <t>Bushehr</t>
  </si>
  <si>
    <t>ID-2011-72894</t>
  </si>
  <si>
    <t>OFF-AP-10000675</t>
  </si>
  <si>
    <t>Hamilton Beach Stove, White</t>
  </si>
  <si>
    <t>FUR-FU-10000815</t>
  </si>
  <si>
    <t>Eldon Door Stop, Black</t>
  </si>
  <si>
    <t>MX-2011-156748</t>
  </si>
  <si>
    <t>Sarah Brown</t>
  </si>
  <si>
    <t>OFF-AP-10003275</t>
  </si>
  <si>
    <t>KitchenAid Microwave, Silver</t>
  </si>
  <si>
    <t>FUR-FU-10004074</t>
  </si>
  <si>
    <t>Advantus Stacking Tray, Erganomic</t>
  </si>
  <si>
    <t>IN-2011-56213</t>
  </si>
  <si>
    <t>TEC-AC-10004081</t>
  </si>
  <si>
    <t>Logitech Keyboard, Bluetooth</t>
  </si>
  <si>
    <t>TEC-AC-10003668</t>
  </si>
  <si>
    <t>Belkin Memory Card, Bluetooth</t>
  </si>
  <si>
    <t>OFF-BI-10002243</t>
  </si>
  <si>
    <t>CA-2011-156545</t>
  </si>
  <si>
    <t>OFF-AR-10003560</t>
  </si>
  <si>
    <t>Zebra Zazzle Fluorescent Highlighters</t>
  </si>
  <si>
    <t>ID-2011-56129</t>
  </si>
  <si>
    <t>OFF-AR-10000578</t>
  </si>
  <si>
    <t>BIC Pencil Sharpener, Fluorescent</t>
  </si>
  <si>
    <t>CA-2011-1800</t>
  </si>
  <si>
    <t>OFF-FEL-10001405</t>
  </si>
  <si>
    <t>ES-2011-1705541</t>
  </si>
  <si>
    <t>FUR-BO-10000259</t>
  </si>
  <si>
    <t>Safco Classic Bookcase, Traditional</t>
  </si>
  <si>
    <t>UP-2011-3730</t>
  </si>
  <si>
    <t>Vinnytsya</t>
  </si>
  <si>
    <t>Ukraine</t>
  </si>
  <si>
    <t>TEC-LOG-10003896</t>
  </si>
  <si>
    <t>Logitech Router, Erganomic</t>
  </si>
  <si>
    <t>ES-2011-3893444</t>
  </si>
  <si>
    <t>Berlin</t>
  </si>
  <si>
    <t>OFF-AP-10002568</t>
  </si>
  <si>
    <t>Hamilton Beach Toaster, Black</t>
  </si>
  <si>
    <t>CA-2011-113880</t>
  </si>
  <si>
    <t>Vicky Freymann</t>
  </si>
  <si>
    <t>FUR-CH-10000863</t>
  </si>
  <si>
    <t>Novimex Swivel Fabric Task Chair</t>
  </si>
  <si>
    <t>FUR-HAR-10001792</t>
  </si>
  <si>
    <t>Harbour Creations Bag Chairs, Red</t>
  </si>
  <si>
    <t>FUR-CH-10002830</t>
  </si>
  <si>
    <t>IN-2011-59986</t>
  </si>
  <si>
    <t>Katherine Hughes</t>
  </si>
  <si>
    <t>TEC-MA-10002520</t>
  </si>
  <si>
    <t>Panasonic Receipt Printer, White</t>
  </si>
  <si>
    <t>CA-2011-104269</t>
  </si>
  <si>
    <t>Dave Brooks</t>
  </si>
  <si>
    <t>TEC-SHA-10004874</t>
  </si>
  <si>
    <t>Sharp Fax Machine, High-Speed</t>
  </si>
  <si>
    <t>CA-2011-168312</t>
  </si>
  <si>
    <t>Giulietta Weimer</t>
  </si>
  <si>
    <t>FUR-TA-10001866</t>
  </si>
  <si>
    <t>Bevis Round Conference Room Tables and Bases</t>
  </si>
  <si>
    <t>OFF-AR-10004151</t>
  </si>
  <si>
    <t>BIC Sketch Pad, Blue</t>
  </si>
  <si>
    <t>CA-2011-131009</t>
  </si>
  <si>
    <t>Shahid Collister</t>
  </si>
  <si>
    <t>FUR-CH-10001270</t>
  </si>
  <si>
    <t>Harbour Creations Steel Folding Chair</t>
  </si>
  <si>
    <t>UP-2011-3090</t>
  </si>
  <si>
    <t>Bryan Spruell</t>
  </si>
  <si>
    <t>Kherson</t>
  </si>
  <si>
    <t>FUR-HON-10002424</t>
  </si>
  <si>
    <t>Hon Steel Folding Chair, Red</t>
  </si>
  <si>
    <t>TEC-APP-10004912</t>
  </si>
  <si>
    <t>ES-2011-1517387</t>
  </si>
  <si>
    <t>OFF-AR-10001418</t>
  </si>
  <si>
    <t>BIC Markers, Easy-Erase</t>
  </si>
  <si>
    <t>TEC-KON-10002194</t>
  </si>
  <si>
    <t>Konica Printer, White</t>
  </si>
  <si>
    <t>IN-2011-56738</t>
  </si>
  <si>
    <t>Randy Ferguson</t>
  </si>
  <si>
    <t>Aichi</t>
  </si>
  <si>
    <t>FUR-FU-10002210</t>
  </si>
  <si>
    <t>Tenex Clock, Black</t>
  </si>
  <si>
    <t>IN-2011-26946</t>
  </si>
  <si>
    <t>Logan Haushalter</t>
  </si>
  <si>
    <t>Sumatera Selatan</t>
  </si>
  <si>
    <t>FUR-CH-10001465</t>
  </si>
  <si>
    <t>Hon Swivel Stool, Red</t>
  </si>
  <si>
    <t>ES-2011-2010166</t>
  </si>
  <si>
    <t>TEC-AC-10004791</t>
  </si>
  <si>
    <t>Belkin Keyboard, USB</t>
  </si>
  <si>
    <t>ID-2011-50144</t>
  </si>
  <si>
    <t>Tasmania</t>
  </si>
  <si>
    <t>TEC-PH-10001619</t>
  </si>
  <si>
    <t>FUR-SAF-10004530</t>
  </si>
  <si>
    <t>OFF-ST-10000875</t>
  </si>
  <si>
    <t>OFF-ST-10001469</t>
  </si>
  <si>
    <t>Fellowes Bankers Box Recycled Super Stor/Drawer</t>
  </si>
  <si>
    <t>TEC-STA-10004927</t>
  </si>
  <si>
    <t>StarTech Receipt Printer, Wireless</t>
  </si>
  <si>
    <t>OFF-ACC-10004692</t>
  </si>
  <si>
    <t>Acco 3-Hole Punch, Recycled</t>
  </si>
  <si>
    <t>ES-2011-1416586</t>
  </si>
  <si>
    <t>Ed Ludwig</t>
  </si>
  <si>
    <t>TEC-MA-10001825</t>
  </si>
  <si>
    <t>Epson Calculator, Durable</t>
  </si>
  <si>
    <t>OFF-SU-10001770</t>
  </si>
  <si>
    <t>Acme Scissors, Easy Grip</t>
  </si>
  <si>
    <t>OFF-PA-10000116</t>
  </si>
  <si>
    <t>Xerox Parchment Paper, Premium</t>
  </si>
  <si>
    <t>OFF-ELD-10002578</t>
  </si>
  <si>
    <t>Eldon Box, Single Width</t>
  </si>
  <si>
    <t>OFF-AR-10000505</t>
  </si>
  <si>
    <t>Binney &amp; Smith Pens, Easy-Erase</t>
  </si>
  <si>
    <t>OFF-ST-10000127</t>
  </si>
  <si>
    <t>OFF-OIC-10002161</t>
  </si>
  <si>
    <t>OIC Push Pins, Assorted Sizes</t>
  </si>
  <si>
    <t>OFF-HON-10001783</t>
  </si>
  <si>
    <t>Hon Shipping Labels, 5000 Label Set</t>
  </si>
  <si>
    <t>FUR-NOV-10004962</t>
  </si>
  <si>
    <t>Novimex Bag Chairs, Adjustable</t>
  </si>
  <si>
    <t>OFF-FA-10004395</t>
  </si>
  <si>
    <t>Plymouth Boxed Rubber Bands by Plymouth</t>
  </si>
  <si>
    <t>OFF-PA-10003036</t>
  </si>
  <si>
    <t>Black Print Carbonless 8 1/2" x 8 1/4" Rapid Memo Book</t>
  </si>
  <si>
    <t>OFF-HON-10000137</t>
  </si>
  <si>
    <t>Hon Round Labels, Laser Printer Compatible</t>
  </si>
  <si>
    <t>OFF-BI-10004436</t>
  </si>
  <si>
    <t>IN-2011-52146</t>
  </si>
  <si>
    <t>Brian DeCherney</t>
  </si>
  <si>
    <t>OFF-BI-10000583</t>
  </si>
  <si>
    <t>ES-2011-3227800</t>
  </si>
  <si>
    <t>Jeremy Farry</t>
  </si>
  <si>
    <t>OFF-BI-10003650</t>
  </si>
  <si>
    <t>OFF-TEN-10003211</t>
  </si>
  <si>
    <t>Tenex Box, Wire Frame</t>
  </si>
  <si>
    <t>NI-2011-190</t>
  </si>
  <si>
    <t>OFF-HOO-10002386</t>
  </si>
  <si>
    <t>Hoover Toaster, Silver</t>
  </si>
  <si>
    <t>US-2011-143707</t>
  </si>
  <si>
    <t>TEC-PH-10003655</t>
  </si>
  <si>
    <t>Sannysis Cute Owl Design Soft Skin Case Cover for Samsung Galaxy S4</t>
  </si>
  <si>
    <t>IN-2011-53469</t>
  </si>
  <si>
    <t>FUR-BO-10003384</t>
  </si>
  <si>
    <t>Ikea Corner Shelving, Traditional</t>
  </si>
  <si>
    <t>FUR-BO-10004404</t>
  </si>
  <si>
    <t>Ikea 3-Shelf Cabinet, Pine</t>
  </si>
  <si>
    <t>ID-2011-34037</t>
  </si>
  <si>
    <t>Mary Zewe</t>
  </si>
  <si>
    <t>FUR-CH-10002250</t>
  </si>
  <si>
    <t>Office Star Executive Leather Armchair, Black</t>
  </si>
  <si>
    <t>IN-2011-34800</t>
  </si>
  <si>
    <t>FUR-CH-10001752</t>
  </si>
  <si>
    <t>Harbour Creations Steel Folding Chair, Black</t>
  </si>
  <si>
    <t>TEC-CO-10002350</t>
  </si>
  <si>
    <t>Canon Wireless Fax, Digital</t>
  </si>
  <si>
    <t>IZ-2011-6520</t>
  </si>
  <si>
    <t>Baghdad</t>
  </si>
  <si>
    <t>OFF-ROG-10000191</t>
  </si>
  <si>
    <t>Rogers Lockers, Wire Frame</t>
  </si>
  <si>
    <t>CA-2011-111157</t>
  </si>
  <si>
    <t>Nicole Hansen</t>
  </si>
  <si>
    <t>TEC-AC-10004353</t>
  </si>
  <si>
    <t>Hypercom P1300 Pinpad</t>
  </si>
  <si>
    <t>OFF-BI-10002919</t>
  </si>
  <si>
    <t>Acco Binder Covers, Durable</t>
  </si>
  <si>
    <t>MX-2011-158575</t>
  </si>
  <si>
    <t>Frank Hawley</t>
  </si>
  <si>
    <t>Las Tunas</t>
  </si>
  <si>
    <t>OFF-PA-10000994</t>
  </si>
  <si>
    <t>Enermax Message Books, 8.5 x 11</t>
  </si>
  <si>
    <t>CA-2011-107524</t>
  </si>
  <si>
    <t>Kristina Nunn</t>
  </si>
  <si>
    <t>OFF-PA-10000587</t>
  </si>
  <si>
    <t>Array Parchment Paper, Assorted Colors</t>
  </si>
  <si>
    <t>OFF-AR-10002340</t>
  </si>
  <si>
    <t>OFF-PA-10000327</t>
  </si>
  <si>
    <t>Xerox 1971</t>
  </si>
  <si>
    <t>AL-2011-7440</t>
  </si>
  <si>
    <t>Scot Coram</t>
  </si>
  <si>
    <t>Elbasan</t>
  </si>
  <si>
    <t>Albania</t>
  </si>
  <si>
    <t>TEC-STA-10002497</t>
  </si>
  <si>
    <t>IN-2011-52853</t>
  </si>
  <si>
    <t>FUR-CH-10000432</t>
  </si>
  <si>
    <t>Harbour Creations Swivel Stool, Adjustable</t>
  </si>
  <si>
    <t>MX-2011-150357</t>
  </si>
  <si>
    <t>Mitch Willingham</t>
  </si>
  <si>
    <t>FUR-CH-10004572</t>
  </si>
  <si>
    <t>Office Star Executive Leather Armchair, Adjustable</t>
  </si>
  <si>
    <t>MO-2011-720</t>
  </si>
  <si>
    <t>TEC-PAN-10000577</t>
  </si>
  <si>
    <t>TEC-STA-10000893</t>
  </si>
  <si>
    <t>StarTech Inkjet, White</t>
  </si>
  <si>
    <t>RO-2011-6490</t>
  </si>
  <si>
    <t>Sandra Flanagan</t>
  </si>
  <si>
    <t>Iasi</t>
  </si>
  <si>
    <t>Romania</t>
  </si>
  <si>
    <t>TEC-KON-10002034</t>
  </si>
  <si>
    <t>US-2011-115392</t>
  </si>
  <si>
    <t>Cari Schnelling</t>
  </si>
  <si>
    <t>Cortés</t>
  </si>
  <si>
    <t>Honduras</t>
  </si>
  <si>
    <t>TEC-CO-10002271</t>
  </si>
  <si>
    <t>US-2011-127978</t>
  </si>
  <si>
    <t>Jill Stevenson</t>
  </si>
  <si>
    <t>CA-2011-105648</t>
  </si>
  <si>
    <t>Eva Jacobs</t>
  </si>
  <si>
    <t>FUR-TA-10002958</t>
  </si>
  <si>
    <t>Bevis Oval Conference Table, Walnut</t>
  </si>
  <si>
    <t>FUR-DAN-10001462</t>
  </si>
  <si>
    <t>Dania Stackable Bookrack, Pine</t>
  </si>
  <si>
    <t>CA-2011-127964</t>
  </si>
  <si>
    <t>Anne Pryor</t>
  </si>
  <si>
    <t>TEC-PH-10003102</t>
  </si>
  <si>
    <t>Samsung Audio Dock, with Caller ID</t>
  </si>
  <si>
    <t>TEC-CO-10003951</t>
  </si>
  <si>
    <t>HP Copy Machine, High-Speed</t>
  </si>
  <si>
    <t>EG-2011-2040</t>
  </si>
  <si>
    <t>OFF-KIT-10001040</t>
  </si>
  <si>
    <t>CA-2011-130421</t>
  </si>
  <si>
    <t>OFF-AP-10002534</t>
  </si>
  <si>
    <t>3.6 Cubic Foot Counter Height Office Refrigerator</t>
  </si>
  <si>
    <t>AG-2011-380</t>
  </si>
  <si>
    <t>FUR-ELD-10003131</t>
  </si>
  <si>
    <t>Eldon Frame, Durable</t>
  </si>
  <si>
    <t>NI-2011-1790</t>
  </si>
  <si>
    <t>Astrea Jones</t>
  </si>
  <si>
    <t>Anambra</t>
  </si>
  <si>
    <t>OFF-SME-10002740</t>
  </si>
  <si>
    <t>TEC-APP-10004049</t>
  </si>
  <si>
    <t>Apple Speaker Phone, Cordless</t>
  </si>
  <si>
    <t>ES-2011-1708225</t>
  </si>
  <si>
    <t>OFF-FA-10004899</t>
  </si>
  <si>
    <t>IS-2011-9280</t>
  </si>
  <si>
    <t>Thais Sissman</t>
  </si>
  <si>
    <t>Jerusalem</t>
  </si>
  <si>
    <t>Israel</t>
  </si>
  <si>
    <t>TEC-MEM-10004782</t>
  </si>
  <si>
    <t>Memorex Keyboard, Erganomic</t>
  </si>
  <si>
    <t>ES-2011-4926746</t>
  </si>
  <si>
    <t>Roger Barcio</t>
  </si>
  <si>
    <t>Pays de la Loire</t>
  </si>
  <si>
    <t>OFF-ST-10001576</t>
  </si>
  <si>
    <t>Tenex Folders, Blue</t>
  </si>
  <si>
    <t>OFF-BI-10000542</t>
  </si>
  <si>
    <t>OFF-BI-10003429</t>
  </si>
  <si>
    <t>Cardinal HOLDit! Binder Insert Strips,Extra Strips</t>
  </si>
  <si>
    <t>IR-2011-5440</t>
  </si>
  <si>
    <t>Yana Sorensen</t>
  </si>
  <si>
    <t>FUR-HON-10000191</t>
  </si>
  <si>
    <t>Hon Bag Chairs, Adjustable</t>
  </si>
  <si>
    <t>OFF-ST-10002486</t>
  </si>
  <si>
    <t>Eldon Shelf Savers Cubes and Bins</t>
  </si>
  <si>
    <t>OFF-FA-10003058</t>
  </si>
  <si>
    <t>Stockwell Rubber Bands, Assorted Sizes</t>
  </si>
  <si>
    <t>OFF-LA-10000305</t>
  </si>
  <si>
    <t>Avery 495</t>
  </si>
  <si>
    <t>OFF-LA-10002782</t>
  </si>
  <si>
    <t>Hon File Folder Labels, Adjustable</t>
  </si>
  <si>
    <t>US-2011-128475</t>
  </si>
  <si>
    <t>Chris Cortes</t>
  </si>
  <si>
    <t>OFF-EN-10003577</t>
  </si>
  <si>
    <t>GlobeWeis Manila Envelope, with clear poly window</t>
  </si>
  <si>
    <t>CA-2011-155852</t>
  </si>
  <si>
    <t>Ashley Jarboe</t>
  </si>
  <si>
    <t>North Carolina</t>
  </si>
  <si>
    <t>OFF-BIN-10001274</t>
  </si>
  <si>
    <t>Binney &amp; Smith Pens, Blue</t>
  </si>
  <si>
    <t>TEC-PH-10004700</t>
  </si>
  <si>
    <t>PowerGen Dual USB Car Charger</t>
  </si>
  <si>
    <t>OFF-ADV-10000331</t>
  </si>
  <si>
    <t>Advantus Paper Clips, Assorted Sizes</t>
  </si>
  <si>
    <t>IN-2011-75743</t>
  </si>
  <si>
    <t>Brad Eason</t>
  </si>
  <si>
    <t>Sichuan</t>
  </si>
  <si>
    <t>TEC-PH-10002217</t>
  </si>
  <si>
    <t>Cisco Audio Dock, Cordless</t>
  </si>
  <si>
    <t>CA-2011-116239</t>
  </si>
  <si>
    <t>OFF-ST-10001370</t>
  </si>
  <si>
    <t>Sensible Storage WireTech Storage Systems</t>
  </si>
  <si>
    <t>MX-2011-138632</t>
  </si>
  <si>
    <t>Darrin Martin</t>
  </si>
  <si>
    <t>OFF-BI-10001507</t>
  </si>
  <si>
    <t>Ibico Binder, Durable</t>
  </si>
  <si>
    <t>OFF-SU-10004481</t>
  </si>
  <si>
    <t>Stiletto Shears, Serrated</t>
  </si>
  <si>
    <t>TU-2011-6490</t>
  </si>
  <si>
    <t>Pierre Wener</t>
  </si>
  <si>
    <t>Istanbul</t>
  </si>
  <si>
    <t>TEC-PAN-10000131</t>
  </si>
  <si>
    <t>Panasonic Receipt Printer, Red</t>
  </si>
  <si>
    <t>NI-2011-4420</t>
  </si>
  <si>
    <t>John Lee</t>
  </si>
  <si>
    <t>Enugu</t>
  </si>
  <si>
    <t>TEC-HEW-10004652</t>
  </si>
  <si>
    <t>Hewlett Personal Copier, Laser</t>
  </si>
  <si>
    <t>CA-2011-117016</t>
  </si>
  <si>
    <t>OFF-AR-10001374</t>
  </si>
  <si>
    <t>BIC Brite Liner Highlighters, Chisel Tip</t>
  </si>
  <si>
    <t>CA-2011-169061</t>
  </si>
  <si>
    <t>TEC-AC-10002001</t>
  </si>
  <si>
    <t>Logitech Wireless Gaming Headset G930</t>
  </si>
  <si>
    <t>OFF-PA-10001878</t>
  </si>
  <si>
    <t>Xerox 1891</t>
  </si>
  <si>
    <t>OFF-AR-10000588</t>
  </si>
  <si>
    <t>Newell 345</t>
  </si>
  <si>
    <t>OFF-BI-10001617</t>
  </si>
  <si>
    <t>GBC Wire Binding Combs</t>
  </si>
  <si>
    <t>ES-2011-2242689</t>
  </si>
  <si>
    <t>PL-2011-4990</t>
  </si>
  <si>
    <t>Barry Pond</t>
  </si>
  <si>
    <t>Silesia</t>
  </si>
  <si>
    <t>OFF-IBI-10000440</t>
  </si>
  <si>
    <t>Ibico Binder Covers, Clear</t>
  </si>
  <si>
    <t>OFF-SU-10000381</t>
  </si>
  <si>
    <t>Acme Forged Steel Scissors with Black Enamel Handles</t>
  </si>
  <si>
    <t>MX-2011-105564</t>
  </si>
  <si>
    <t>Russell D'Ascenzo</t>
  </si>
  <si>
    <t>OFF-EN-10004988</t>
  </si>
  <si>
    <t>Cameo Mailers, Set of 50</t>
  </si>
  <si>
    <t>OFF-BI-10000765</t>
  </si>
  <si>
    <t>SA-2011-1980</t>
  </si>
  <si>
    <t>Maureen Gnade</t>
  </si>
  <si>
    <t>Makkah</t>
  </si>
  <si>
    <t>TEC-LOG-10002018</t>
  </si>
  <si>
    <t>Logitech Memory Card, Erganomic</t>
  </si>
  <si>
    <t>CA-2011-104563</t>
  </si>
  <si>
    <t>Craig Molinari</t>
  </si>
  <si>
    <t>FUR-CH-10004495</t>
  </si>
  <si>
    <t>Global Leather and Oak Executive Chair, Black</t>
  </si>
  <si>
    <t>FUR-CH-10002780</t>
  </si>
  <si>
    <t>Office Star - Task Chair with Contemporary Loop Arms</t>
  </si>
  <si>
    <t>MX-2011-134684</t>
  </si>
  <si>
    <t>OFF-ST-10004976</t>
  </si>
  <si>
    <t>Rogers Lockers, Blue</t>
  </si>
  <si>
    <t>ES-2011-4410046</t>
  </si>
  <si>
    <t>OFF-AR-10004739</t>
  </si>
  <si>
    <t>BIC Canvas, Easy-Erase</t>
  </si>
  <si>
    <t>CA-2011-156587</t>
  </si>
  <si>
    <t>FUR-CH-10004477</t>
  </si>
  <si>
    <t>Global Push Button Manager's Chair, Indigo</t>
  </si>
  <si>
    <t>OFF-ST-10000934</t>
  </si>
  <si>
    <t>Contico 72"H Heavy-Duty Storage System</t>
  </si>
  <si>
    <t>OFF-ADV-10004030</t>
  </si>
  <si>
    <t>Advantus Push Pins, Metal</t>
  </si>
  <si>
    <t>US-2011-131982</t>
  </si>
  <si>
    <t>Nora Pelletier</t>
  </si>
  <si>
    <t>OFF-BI-10004224</t>
  </si>
  <si>
    <t>Catalog Binders with Expanding Posts</t>
  </si>
  <si>
    <t>TEC-MOT-10002260</t>
  </si>
  <si>
    <t>Motorola Office Telephone, Cordless</t>
  </si>
  <si>
    <t>OFF-IBI-10004959</t>
  </si>
  <si>
    <t>OFF-AR-10001427</t>
  </si>
  <si>
    <t>Newell 330</t>
  </si>
  <si>
    <t>IN-2011-54302</t>
  </si>
  <si>
    <t>Naresj Patel</t>
  </si>
  <si>
    <t>FUR-BO-10004917</t>
  </si>
  <si>
    <t>Dania Stackable Bookrack, Mobile</t>
  </si>
  <si>
    <t>CM-2011-6790</t>
  </si>
  <si>
    <t>Centre</t>
  </si>
  <si>
    <t>Cameroon</t>
  </si>
  <si>
    <t>OFF-ROG-10002279</t>
  </si>
  <si>
    <t>Rogers Box, Blue</t>
  </si>
  <si>
    <t>OFF-SME-10000880</t>
  </si>
  <si>
    <t>OFF-ST-10002344</t>
  </si>
  <si>
    <t>Carina 42"Hx23 3/4"W Media Storage Unit</t>
  </si>
  <si>
    <t>OFF-EN-10003472</t>
  </si>
  <si>
    <t>OFF-AR-10000390</t>
  </si>
  <si>
    <t>Newell Chalk Holder</t>
  </si>
  <si>
    <t>MX-2011-152681</t>
  </si>
  <si>
    <t>Greg Tran</t>
  </si>
  <si>
    <t>FUR-CH-10000932</t>
  </si>
  <si>
    <t>Harbour Creations Executive Leather Armchair, Red</t>
  </si>
  <si>
    <t>IN-2011-33855</t>
  </si>
  <si>
    <t>TEC-PH-10003546</t>
  </si>
  <si>
    <t>Apple Signal Booster, with Caller ID</t>
  </si>
  <si>
    <t>IN-2011-30306</t>
  </si>
  <si>
    <t>Phnom Penh</t>
  </si>
  <si>
    <t>Cambodia</t>
  </si>
  <si>
    <t>FUR-TA-10001786</t>
  </si>
  <si>
    <t>Chromcraft Computer Table, with Bottom Storage</t>
  </si>
  <si>
    <t>OFF-AP-10001548</t>
  </si>
  <si>
    <t>IN-2011-67028</t>
  </si>
  <si>
    <t>TEC-PH-10000365</t>
  </si>
  <si>
    <t>Cisco Office Telephone, with Caller ID</t>
  </si>
  <si>
    <t>TEC-CO-10003506</t>
  </si>
  <si>
    <t>NI-2011-4070</t>
  </si>
  <si>
    <t>Georgia Rosenberg</t>
  </si>
  <si>
    <t>TEC-PH-10003713</t>
  </si>
  <si>
    <t>Nokia Smart Phone, Cordless</t>
  </si>
  <si>
    <t>MX-2011-145135</t>
  </si>
  <si>
    <t>TEC-CO-10004981</t>
  </si>
  <si>
    <t>Sharp Personal Copier, Laser</t>
  </si>
  <si>
    <t>TEC-PH-10001002</t>
  </si>
  <si>
    <t>Apple Signal Booster, Full Size</t>
  </si>
  <si>
    <t>TEC-AC-10003640</t>
  </si>
  <si>
    <t>SanDisk Mouse, Programmable</t>
  </si>
  <si>
    <t>ES-2011-2535754</t>
  </si>
  <si>
    <t>Baden-Württemberg</t>
  </si>
  <si>
    <t>OFF-FA-10000670</t>
  </si>
  <si>
    <t>Advantus Clamps, Assorted Sizes</t>
  </si>
  <si>
    <t>TEC-MA-10002039</t>
  </si>
  <si>
    <t>Panasonic Calculator, Wireless</t>
  </si>
  <si>
    <t>GG-2011-3530</t>
  </si>
  <si>
    <t>Tbilisi</t>
  </si>
  <si>
    <t>FUR-RUB-10002507</t>
  </si>
  <si>
    <t>Rubbermaid Stacking Tray, Black</t>
  </si>
  <si>
    <t>PL-2011-7070</t>
  </si>
  <si>
    <t>Joe Kamberova</t>
  </si>
  <si>
    <t>Masovia</t>
  </si>
  <si>
    <t>OFF-SU-10001848</t>
  </si>
  <si>
    <t>CA-2011-8990</t>
  </si>
  <si>
    <t>British Columbia</t>
  </si>
  <si>
    <t>OFF-IBI-10004074</t>
  </si>
  <si>
    <t>Ibico 3-Hole Punch, Clear</t>
  </si>
  <si>
    <t>US-2011-166002</t>
  </si>
  <si>
    <t>Maurice Satty</t>
  </si>
  <si>
    <t>Buenos Aires</t>
  </si>
  <si>
    <t>Argentina</t>
  </si>
  <si>
    <t>OFF-FA-10002453</t>
  </si>
  <si>
    <t>OFF-BI-10002708</t>
  </si>
  <si>
    <t>Acco Binder, Clear</t>
  </si>
  <si>
    <t>ID-2011-14094</t>
  </si>
  <si>
    <t>Kalyca Meade</t>
  </si>
  <si>
    <t>OFF-PA-10001835</t>
  </si>
  <si>
    <t>OFF-ACC-10002220</t>
  </si>
  <si>
    <t>OFF-STO-10001839</t>
  </si>
  <si>
    <t>SF-2011-1480</t>
  </si>
  <si>
    <t>Anna Gayman</t>
  </si>
  <si>
    <t>OFF-SAN-10001634</t>
  </si>
  <si>
    <t>OFF-WIL-10000164</t>
  </si>
  <si>
    <t>Wilson Jones Binding Machine, Durable</t>
  </si>
  <si>
    <t>ID-2011-68631</t>
  </si>
  <si>
    <t>Saphhira Shifley</t>
  </si>
  <si>
    <t>FUR-FU-10003658</t>
  </si>
  <si>
    <t>Tenex Light Bulb, Duo Pack</t>
  </si>
  <si>
    <t>ES-2011-3832823</t>
  </si>
  <si>
    <t>Janet Lee</t>
  </si>
  <si>
    <t>OFF-EN-10004667</t>
  </si>
  <si>
    <t>Kraft Interoffice Envelope, Set of 50</t>
  </si>
  <si>
    <t>OFF-AR-10001110</t>
  </si>
  <si>
    <t>BIC Pencil Sharpener, Water Color</t>
  </si>
  <si>
    <t>TEC-CO-10003525</t>
  </si>
  <si>
    <t>Sharp Ink, Color</t>
  </si>
  <si>
    <t>OFF-OIC-10004810</t>
  </si>
  <si>
    <t>OIC Paper Clips, Metal</t>
  </si>
  <si>
    <t>IN-2011-25084</t>
  </si>
  <si>
    <t>Bryan Mills</t>
  </si>
  <si>
    <t>TEC-CO-10003354</t>
  </si>
  <si>
    <t>Brother Fax Machine, Laser</t>
  </si>
  <si>
    <t>ES-2011-2711513</t>
  </si>
  <si>
    <t>Tonja Turnell</t>
  </si>
  <si>
    <t>TEC-PH-10000309</t>
  </si>
  <si>
    <t>Motorola Audio Dock, with Caller ID</t>
  </si>
  <si>
    <t>US-2011-140116</t>
  </si>
  <si>
    <t>Kean Thornton</t>
  </si>
  <si>
    <t>Colorado</t>
  </si>
  <si>
    <t>IN-2011-60357</t>
  </si>
  <si>
    <t>FUR-CH-10004009</t>
  </si>
  <si>
    <t>SAFCO Rocking Chair, Set of Two</t>
  </si>
  <si>
    <t>OFF-AR-10001044</t>
  </si>
  <si>
    <t>BOSTON Ranger #55 Pencil Sharpener, Black</t>
  </si>
  <si>
    <t>MX-2011-133956</t>
  </si>
  <si>
    <t>Katherine Ducich</t>
  </si>
  <si>
    <t>FUR-CH-10001044</t>
  </si>
  <si>
    <t>Harbour Creations Steel Folding Chair, Adjustable</t>
  </si>
  <si>
    <t>ES-2011-3468356</t>
  </si>
  <si>
    <t>FUR-CH-10003355</t>
  </si>
  <si>
    <t>Harbour Creations Chairmat, Adjustable</t>
  </si>
  <si>
    <t>MX-2011-147858</t>
  </si>
  <si>
    <t>Maranhão</t>
  </si>
  <si>
    <t>OFF-ST-10000035</t>
  </si>
  <si>
    <t>Tenex Folders, Industrial</t>
  </si>
  <si>
    <t>TU-2011-3450</t>
  </si>
  <si>
    <t>Becky Castell</t>
  </si>
  <si>
    <t>Ankara</t>
  </si>
  <si>
    <t>TEC-MOT-10002372</t>
  </si>
  <si>
    <t>Motorola Speaker Phone, Full Size</t>
  </si>
  <si>
    <t>OFF-SAN-10002639</t>
  </si>
  <si>
    <t>Sanford Markers, Easy-Erase</t>
  </si>
  <si>
    <t>ES-2011-4509445</t>
  </si>
  <si>
    <t>Bill Tyler</t>
  </si>
  <si>
    <t>OFF-FA-10001613</t>
  </si>
  <si>
    <t>OIC Thumb Tacks, Bulk Pack</t>
  </si>
  <si>
    <t>US-2011-100279</t>
  </si>
  <si>
    <t>OFF-PA-10002259</t>
  </si>
  <si>
    <t>Geographics Note Cards, Blank, White, 8 1/2" x 11"</t>
  </si>
  <si>
    <t>TEC-KON-10000091</t>
  </si>
  <si>
    <t>Konica Calculator, Red</t>
  </si>
  <si>
    <t>IR-2011-7220</t>
  </si>
  <si>
    <t>Peter McVee</t>
  </si>
  <si>
    <t>TEC-MOT-10003348</t>
  </si>
  <si>
    <t>Motorola Smart Phone, Full Size</t>
  </si>
  <si>
    <t>CA-2011-114790</t>
  </si>
  <si>
    <t>TEC-PH-10000984</t>
  </si>
  <si>
    <t>Panasonic KX-TG9471B</t>
  </si>
  <si>
    <t>ES-2011-1001989</t>
  </si>
  <si>
    <t>Maureen Fritzler</t>
  </si>
  <si>
    <t>IN-2011-22249</t>
  </si>
  <si>
    <t>TEC-AC-10002455</t>
  </si>
  <si>
    <t>MX-2011-154620</t>
  </si>
  <si>
    <t>Karen Seio</t>
  </si>
  <si>
    <t>TEC-CO-10002759</t>
  </si>
  <si>
    <t>HP Copy Machine, Laser</t>
  </si>
  <si>
    <t>CA-2011-158337</t>
  </si>
  <si>
    <t>Kelly Andreada</t>
  </si>
  <si>
    <t>OFF-PA-10002137</t>
  </si>
  <si>
    <t>Southworth 100% Résumé Paper, 24lb.</t>
  </si>
  <si>
    <t>OFF-AP-10002578</t>
  </si>
  <si>
    <t>Fellowes Premier Superior Surge Suppressor, 10-Outlet, With Phone and Remote</t>
  </si>
  <si>
    <t>MX-2011-104752</t>
  </si>
  <si>
    <t>Michelle Moray</t>
  </si>
  <si>
    <t>FUR-FU-10001617</t>
  </si>
  <si>
    <t>MX-2011-169656</t>
  </si>
  <si>
    <t>OFF-EN-10000084</t>
  </si>
  <si>
    <t>Jiffy Manila Envelope, with clear poly window</t>
  </si>
  <si>
    <t>MX-2011-154564</t>
  </si>
  <si>
    <t>Stewart Carmichael</t>
  </si>
  <si>
    <t>Pará</t>
  </si>
  <si>
    <t>OFF-AR-10004772</t>
  </si>
  <si>
    <t>FUR-FU-10000885</t>
  </si>
  <si>
    <t>Eldon Light Bulb, Durable</t>
  </si>
  <si>
    <t>US-2011-161200</t>
  </si>
  <si>
    <t>Mark Hamilton</t>
  </si>
  <si>
    <t>Distrito Capital</t>
  </si>
  <si>
    <t>OFF-SU-10003582</t>
  </si>
  <si>
    <t>Elite Scissors, High Speed</t>
  </si>
  <si>
    <t>ES-2011-4993136</t>
  </si>
  <si>
    <t>Aquitaine</t>
  </si>
  <si>
    <t>OFF-AR-10002991</t>
  </si>
  <si>
    <t>Binney &amp; Smith Markers, Blue</t>
  </si>
  <si>
    <t>AG-2011-3130</t>
  </si>
  <si>
    <t>Batna</t>
  </si>
  <si>
    <t>OFF-JIF-10004450</t>
  </si>
  <si>
    <t>Jiffy Mailers, Recycled</t>
  </si>
  <si>
    <t>TEC-PH-10004237</t>
  </si>
  <si>
    <t>Nokia Office Telephone, with Caller ID</t>
  </si>
  <si>
    <t>OFF-PA-10000213</t>
  </si>
  <si>
    <t>Xerox 198</t>
  </si>
  <si>
    <t>ID-2011-17720</t>
  </si>
  <si>
    <t>Neoma Murray</t>
  </si>
  <si>
    <t>OFF-LA-10002319</t>
  </si>
  <si>
    <t>Smead Legal Exhibit Labels, Laser Printer Compatible</t>
  </si>
  <si>
    <t>OFF-BI-10003503</t>
  </si>
  <si>
    <t>CA-2011-166884</t>
  </si>
  <si>
    <t>Chloris Kastensmidt</t>
  </si>
  <si>
    <t>OFF-FA-10001561</t>
  </si>
  <si>
    <t>Stockwell Push Pins</t>
  </si>
  <si>
    <t>US-2011-103338</t>
  </si>
  <si>
    <t>OFF-AR-10001770</t>
  </si>
  <si>
    <t>Economy #2 Pencils</t>
  </si>
  <si>
    <t>FUR-FU-10003981</t>
  </si>
  <si>
    <t>Eldon Wave Desk Accessories</t>
  </si>
  <si>
    <t>OFF-BI-10002062</t>
  </si>
  <si>
    <t>IN-2011-24832</t>
  </si>
  <si>
    <t>Carlos Daly</t>
  </si>
  <si>
    <t>Shanghai</t>
  </si>
  <si>
    <t>ES-2011-3979558</t>
  </si>
  <si>
    <t>OFF-ST-10002706</t>
  </si>
  <si>
    <t>Fellowes File Cart, Wire Frame</t>
  </si>
  <si>
    <t>TEC-AC-10004054</t>
  </si>
  <si>
    <t>Memorex Keyboard, Bluetooth</t>
  </si>
  <si>
    <t>ES-2011-2933675</t>
  </si>
  <si>
    <t>Sheri Gordon</t>
  </si>
  <si>
    <t>Uusimaa</t>
  </si>
  <si>
    <t>Finland</t>
  </si>
  <si>
    <t>OFF-AR-10003457</t>
  </si>
  <si>
    <t>OFF-PA-10004573</t>
  </si>
  <si>
    <t>Enermax Memo Slips, Premium</t>
  </si>
  <si>
    <t>OFF-EN-10002104</t>
  </si>
  <si>
    <t>MX-2011-156895</t>
  </si>
  <si>
    <t>Tom Zandusky</t>
  </si>
  <si>
    <t>OFF-AR-10003766</t>
  </si>
  <si>
    <t>FUR-FU-10004283</t>
  </si>
  <si>
    <t>Tenex Door Stop, Duo Pack</t>
  </si>
  <si>
    <t>ID-2011-18140</t>
  </si>
  <si>
    <t>Rick Reed</t>
  </si>
  <si>
    <t>OFF-ST-10003154</t>
  </si>
  <si>
    <t>Fellowes Shelving, Industrial</t>
  </si>
  <si>
    <t>ES-2011-4699764</t>
  </si>
  <si>
    <t>Eugene Barchas</t>
  </si>
  <si>
    <t>OFF-AP-10004512</t>
  </si>
  <si>
    <t>Hoover Stove, Red</t>
  </si>
  <si>
    <t>CA-2011-152618</t>
  </si>
  <si>
    <t>Rick Bensley</t>
  </si>
  <si>
    <t>TEC-MA-10003626</t>
  </si>
  <si>
    <t>Hewlett-Packard Deskjet 6540 Color Inkjet Printer</t>
  </si>
  <si>
    <t>OFF-ST-10003995</t>
  </si>
  <si>
    <t>US-2011-125521</t>
  </si>
  <si>
    <t>Christine Kargatis</t>
  </si>
  <si>
    <t>FUR-CH-10003379</t>
  </si>
  <si>
    <t>Global Commerce Series High-Back Swivel/Tilt Chairs</t>
  </si>
  <si>
    <t>ES-2011-3003511</t>
  </si>
  <si>
    <t>Candace McMahon</t>
  </si>
  <si>
    <t>TEC-AC-10004808</t>
  </si>
  <si>
    <t>Memorex Router, Erganomic</t>
  </si>
  <si>
    <t>ES-2011-3739047</t>
  </si>
  <si>
    <t>OFF-SU-10001021</t>
  </si>
  <si>
    <t>US-2011-166548</t>
  </si>
  <si>
    <t>FUR-CH-10000891</t>
  </si>
  <si>
    <t>Harbour Creations Executive Leather Armchair, Black</t>
  </si>
  <si>
    <t>OFF-AR-10001176</t>
  </si>
  <si>
    <t>MZ-2011-9210</t>
  </si>
  <si>
    <t>Zambezia</t>
  </si>
  <si>
    <t>OFF-TEN-10001129</t>
  </si>
  <si>
    <t>Tenex Shelving, Blue</t>
  </si>
  <si>
    <t>IN-2011-82358</t>
  </si>
  <si>
    <t>Denise Leinenbach</t>
  </si>
  <si>
    <t>Canterbury</t>
  </si>
  <si>
    <t>OFF-FA-10000059</t>
  </si>
  <si>
    <t>CA-2011-114510</t>
  </si>
  <si>
    <t>Jason Fortune-</t>
  </si>
  <si>
    <t>Utah</t>
  </si>
  <si>
    <t>TEC-AC-10004877</t>
  </si>
  <si>
    <t>Imation 30456 USB Flash Drive 8GB</t>
  </si>
  <si>
    <t>OFF-ELD-10004625</t>
  </si>
  <si>
    <t>Eldon Trays, Blue</t>
  </si>
  <si>
    <t>OFF-BI-10003007</t>
  </si>
  <si>
    <t>Premium Transparent Presentation Covers, No Pattern/Clear, 8 1/2" x 11"</t>
  </si>
  <si>
    <t>CA-2011-100293</t>
  </si>
  <si>
    <t>Neil Französisch</t>
  </si>
  <si>
    <t>OFF-PA-10000176</t>
  </si>
  <si>
    <t>Xerox 1887</t>
  </si>
  <si>
    <t>OFF-ST-10000736</t>
  </si>
  <si>
    <t>Carina Double Wide Media Storage Towers in Natural &amp; Black</t>
  </si>
  <si>
    <t>IN-2011-37278</t>
  </si>
  <si>
    <t>Beijing</t>
  </si>
  <si>
    <t>OFF-SU-10003137</t>
  </si>
  <si>
    <t>Fiskars Letter Opener, Steel</t>
  </si>
  <si>
    <t>OFF-ST-10003221</t>
  </si>
  <si>
    <t>OFF-PA-10001215</t>
  </si>
  <si>
    <t>Xerox 1963</t>
  </si>
  <si>
    <t>CA-2011-157623</t>
  </si>
  <si>
    <t>Dean Katz</t>
  </si>
  <si>
    <t>OFF-AR-10003723</t>
  </si>
  <si>
    <t>Avery Hi-Liter Fluorescent Desk Style Markers</t>
  </si>
  <si>
    <t>ES-2011-4753236</t>
  </si>
  <si>
    <t>Darren Budd</t>
  </si>
  <si>
    <t>OFF-LA-10002625</t>
  </si>
  <si>
    <t>Harbour Creations Round Labels, Adjustable</t>
  </si>
  <si>
    <t>IN-2011-26057</t>
  </si>
  <si>
    <t>Dave Kipp</t>
  </si>
  <si>
    <t>TEC-AC-10001835</t>
  </si>
  <si>
    <t>Belkin Mouse, Programmable</t>
  </si>
  <si>
    <t>Analisis de la Tienda</t>
  </si>
  <si>
    <t>Analizamos los beneficios y los costos de nuestra tienda con el fin de aumentar nuestra efectividad</t>
  </si>
  <si>
    <t>Price</t>
  </si>
  <si>
    <t>Month</t>
  </si>
  <si>
    <t>A</t>
  </si>
  <si>
    <t>B</t>
  </si>
  <si>
    <t>Total general</t>
  </si>
  <si>
    <t>Etiquetas de fila</t>
  </si>
  <si>
    <t>Year</t>
  </si>
  <si>
    <t>Ventas =</t>
  </si>
  <si>
    <t>Suma de ventas en Enero x orden critico</t>
  </si>
  <si>
    <t>Suma De ventas en Enero x orden critico</t>
  </si>
  <si>
    <t>Producto =</t>
  </si>
  <si>
    <t>Precio =</t>
  </si>
  <si>
    <t>Orden</t>
  </si>
  <si>
    <t>Precio por producto y orden de prioridad</t>
  </si>
  <si>
    <t>Cliente</t>
  </si>
  <si>
    <t>Producto</t>
  </si>
  <si>
    <t>Producto por cliente</t>
  </si>
  <si>
    <t>Promedio de ventas x region</t>
  </si>
  <si>
    <t xml:space="preserve">Promedio </t>
  </si>
  <si>
    <t>Suma de profit</t>
  </si>
  <si>
    <t>Suma de sales</t>
  </si>
  <si>
    <t>1.B</t>
  </si>
  <si>
    <t>2.B</t>
  </si>
  <si>
    <t>3.B</t>
  </si>
  <si>
    <t>4.B</t>
  </si>
  <si>
    <t>Ventas por Region</t>
  </si>
  <si>
    <t>1.A</t>
  </si>
  <si>
    <t>2.A</t>
  </si>
  <si>
    <t>Cantidad de ventas x tipo de mercado</t>
  </si>
  <si>
    <t>3.A</t>
  </si>
  <si>
    <t>4.A</t>
  </si>
  <si>
    <t>Suma de shipping_cost</t>
  </si>
  <si>
    <t>5.A</t>
  </si>
  <si>
    <t>ventas x segmento</t>
  </si>
  <si>
    <t>Promedio de Price</t>
  </si>
  <si>
    <t>cost</t>
  </si>
  <si>
    <t>Beneficios y costos sobre el primer trimestre del 2011</t>
  </si>
  <si>
    <t>Configuracion</t>
  </si>
  <si>
    <t>6.A</t>
  </si>
  <si>
    <t>Precio promedio a lo largo del tiempo según el mercado</t>
  </si>
  <si>
    <t>7.A</t>
  </si>
  <si>
    <t>Suma de cost</t>
  </si>
  <si>
    <t>Costo por modo de envio</t>
  </si>
  <si>
    <t>Costo por orden de prioridad</t>
  </si>
  <si>
    <t>8.A</t>
  </si>
  <si>
    <t>Precio por producto y  orden de prioridad</t>
  </si>
  <si>
    <t>Promedio de ventas por region</t>
  </si>
  <si>
    <t>Ventas por segmento de clientes</t>
  </si>
  <si>
    <t>Costo de envio por Region</t>
  </si>
  <si>
    <t>Beneficios por Categoria</t>
  </si>
  <si>
    <t>Cantidad de ventas por Region.</t>
  </si>
  <si>
    <t>order id</t>
  </si>
  <si>
    <t>order date</t>
  </si>
  <si>
    <t>ship mode</t>
  </si>
  <si>
    <t>customer name</t>
  </si>
  <si>
    <t>product id</t>
  </si>
  <si>
    <t>sub category</t>
  </si>
  <si>
    <t>product name</t>
  </si>
  <si>
    <t>shipping cost</t>
  </si>
  <si>
    <t>order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</si>
</sst>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.00"/>
    <numFmt numFmtId="165" formatCode="0.0"/>
    <numFmt numFmtId="166" formatCode="&quot;$&quot;\ #,##0.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36"/>
      <color theme="1"/>
      <name val="Aptos Display"/>
      <family val="2"/>
    </font>
    <font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masis MT Pro Black"/>
      <family val="1"/>
    </font>
    <font>
      <sz val="16"/>
      <color theme="1"/>
      <name val="Aptos Narrow"/>
      <family val="2"/>
      <scheme val="minor"/>
    </font>
    <font>
      <sz val="16"/>
      <color theme="0"/>
      <name val="Amasis MT Pro Black"/>
      <family val="1"/>
    </font>
    <font>
      <sz val="18"/>
      <color theme="0"/>
      <name val="Amasis MT Pro Black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DCA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C7D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42" applyNumberFormat="1" applyFont="1"/>
    <xf numFmtId="9" fontId="0" fillId="0" borderId="0" xfId="43" applyFont="1"/>
    <xf numFmtId="164" fontId="0" fillId="0" borderId="0" xfId="42" applyNumberFormat="1" applyFont="1"/>
    <xf numFmtId="164" fontId="0" fillId="0" borderId="0" xfId="42" applyNumberFormat="1" applyFont="1" applyAlignment="1"/>
    <xf numFmtId="1" fontId="0" fillId="0" borderId="0" xfId="0" applyNumberFormat="1"/>
    <xf numFmtId="0" fontId="0" fillId="33" borderId="0" xfId="0" applyFill="1"/>
    <xf numFmtId="0" fontId="18" fillId="33" borderId="0" xfId="0" applyFont="1" applyFill="1"/>
    <xf numFmtId="0" fontId="21" fillId="33" borderId="0" xfId="0" applyFont="1" applyFill="1" applyAlignment="1">
      <alignment horizontal="center"/>
    </xf>
    <xf numFmtId="0" fontId="21" fillId="33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/>
    <xf numFmtId="0" fontId="0" fillId="35" borderId="0" xfId="0" applyFill="1"/>
    <xf numFmtId="1" fontId="0" fillId="36" borderId="0" xfId="0" applyNumberFormat="1" applyFill="1"/>
    <xf numFmtId="0" fontId="0" fillId="36" borderId="0" xfId="0" applyFill="1"/>
    <xf numFmtId="2" fontId="0" fillId="36" borderId="0" xfId="0" applyNumberFormat="1" applyFill="1"/>
    <xf numFmtId="165" fontId="0" fillId="36" borderId="0" xfId="0" applyNumberFormat="1" applyFill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23" fillId="39" borderId="0" xfId="0" applyFont="1" applyFill="1" applyAlignment="1">
      <alignment horizontal="left" vertical="center"/>
    </xf>
    <xf numFmtId="0" fontId="24" fillId="39" borderId="0" xfId="0" applyFont="1" applyFill="1" applyAlignment="1">
      <alignment horizontal="left" vertical="center"/>
    </xf>
    <xf numFmtId="0" fontId="0" fillId="40" borderId="0" xfId="0" applyFill="1"/>
    <xf numFmtId="0" fontId="26" fillId="39" borderId="0" xfId="0" applyFont="1" applyFill="1" applyAlignment="1">
      <alignment horizontal="left" vertical="center"/>
    </xf>
    <xf numFmtId="49" fontId="0" fillId="0" borderId="0" xfId="0" applyNumberFormat="1"/>
    <xf numFmtId="0" fontId="20" fillId="41" borderId="0" xfId="0" applyFont="1" applyFill="1"/>
    <xf numFmtId="0" fontId="19" fillId="42" borderId="0" xfId="0" applyFont="1" applyFill="1"/>
    <xf numFmtId="0" fontId="18" fillId="42" borderId="0" xfId="0" applyFont="1" applyFill="1"/>
    <xf numFmtId="0" fontId="21" fillId="42" borderId="0" xfId="0" applyFont="1" applyFill="1" applyAlignment="1">
      <alignment horizontal="center"/>
    </xf>
    <xf numFmtId="0" fontId="21" fillId="37" borderId="0" xfId="0" applyFont="1" applyFill="1" applyAlignment="1">
      <alignment horizontal="center"/>
    </xf>
    <xf numFmtId="0" fontId="0" fillId="41" borderId="0" xfId="0" applyFill="1"/>
    <xf numFmtId="0" fontId="18" fillId="41" borderId="0" xfId="0" applyFont="1" applyFill="1"/>
    <xf numFmtId="0" fontId="0" fillId="43" borderId="0" xfId="0" applyFill="1"/>
    <xf numFmtId="0" fontId="25" fillId="39" borderId="0" xfId="0" applyFont="1" applyFill="1" applyAlignment="1">
      <alignment horizontal="center" vertical="center"/>
    </xf>
    <xf numFmtId="0" fontId="23" fillId="39" borderId="0" xfId="0" applyFont="1" applyFill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7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  <dxf>
      <numFmt numFmtId="19" formatCode="d/m/yyyy"/>
    </dxf>
  </dxfs>
  <tableStyles count="0" defaultTableStyle="TableStyleMedium2" defaultPivotStyle="PivotStyleLight16"/>
  <colors>
    <mruColors>
      <color rgb="FF3C7D22"/>
      <color rgb="FF7DCA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microsoft.com/office/2007/relationships/slicerCache" Target="slicerCaches/slicerCache4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[Murray_Jonathan_Supermarket.xlsx]Auxiliar!promedio de costo y beneficio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232744555579205E-2"/>
          <c:y val="0.17508072174738842"/>
          <c:w val="0.82540654039866634"/>
          <c:h val="0.6739732747081828"/>
        </c:manualLayout>
      </c:layout>
      <c:lineChart>
        <c:grouping val="stacked"/>
        <c:varyColors val="0"/>
        <c:ser>
          <c:idx val="0"/>
          <c:order val="0"/>
          <c:tx>
            <c:strRef>
              <c:f>Auxiliar!$Y$14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Auxiliar!$X$15:$X$43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</c:lvl>
                <c:lvl>
                  <c:pt idx="0">
                    <c:v>Africa</c:v>
                  </c:pt>
                  <c:pt idx="3">
                    <c:v>APAC</c:v>
                  </c:pt>
                  <c:pt idx="6">
                    <c:v>Canada</c:v>
                  </c:pt>
                  <c:pt idx="9">
                    <c:v>EMEA</c:v>
                  </c:pt>
                  <c:pt idx="12">
                    <c:v>EU</c:v>
                  </c:pt>
                  <c:pt idx="15">
                    <c:v>LATAM</c:v>
                  </c:pt>
                  <c:pt idx="18">
                    <c:v>US</c:v>
                  </c:pt>
                </c:lvl>
              </c:multiLvlStrCache>
            </c:multiLvlStrRef>
          </c:cat>
          <c:val>
            <c:numRef>
              <c:f>Auxiliar!$Y$15:$Y$43</c:f>
              <c:numCache>
                <c:formatCode>"$"\ #,##0.00</c:formatCode>
                <c:ptCount val="21"/>
                <c:pt idx="0">
                  <c:v>84.746031746031747</c:v>
                </c:pt>
                <c:pt idx="1">
                  <c:v>88.078431372549019</c:v>
                </c:pt>
                <c:pt idx="2">
                  <c:v>97.565217391304344</c:v>
                </c:pt>
                <c:pt idx="3">
                  <c:v>88.460674157303373</c:v>
                </c:pt>
                <c:pt idx="4">
                  <c:v>87.175257731958766</c:v>
                </c:pt>
                <c:pt idx="5">
                  <c:v>90.727272727272734</c:v>
                </c:pt>
                <c:pt idx="6">
                  <c:v>98.5</c:v>
                </c:pt>
                <c:pt idx="7">
                  <c:v>86.4</c:v>
                </c:pt>
                <c:pt idx="8">
                  <c:v>98.571428571428569</c:v>
                </c:pt>
                <c:pt idx="9">
                  <c:v>93.6875</c:v>
                </c:pt>
                <c:pt idx="10">
                  <c:v>90.162162162162161</c:v>
                </c:pt>
                <c:pt idx="11">
                  <c:v>84.714285714285708</c:v>
                </c:pt>
                <c:pt idx="12">
                  <c:v>88.066666666666663</c:v>
                </c:pt>
                <c:pt idx="13">
                  <c:v>89.088888888888889</c:v>
                </c:pt>
                <c:pt idx="14">
                  <c:v>91.13513513513513</c:v>
                </c:pt>
                <c:pt idx="15">
                  <c:v>85.428571428571431</c:v>
                </c:pt>
                <c:pt idx="16">
                  <c:v>90.117647058823536</c:v>
                </c:pt>
                <c:pt idx="17">
                  <c:v>90.064516129032256</c:v>
                </c:pt>
                <c:pt idx="18">
                  <c:v>86.5</c:v>
                </c:pt>
                <c:pt idx="19">
                  <c:v>92.914893617021278</c:v>
                </c:pt>
                <c:pt idx="20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5F-4B6B-A4F2-C9366CBC5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601040"/>
        <c:axId val="783610640"/>
      </c:lineChart>
      <c:catAx>
        <c:axId val="7836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3610640"/>
        <c:crosses val="autoZero"/>
        <c:auto val="1"/>
        <c:lblAlgn val="ctr"/>
        <c:lblOffset val="100"/>
        <c:noMultiLvlLbl val="0"/>
      </c:catAx>
      <c:valAx>
        <c:axId val="7836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36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[Murray_Jonathan_Supermarket.xlsx]Auxiliar!Beneficio por categoria</c:name>
    <c:fmtId val="4"/>
  </c:pivotSource>
  <c:chart>
    <c:autoTitleDeleted val="1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Auxiliar!$M$3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E-475C-B4BA-473A49E2EA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E-475C-B4BA-473A49E2EA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9E-475C-B4BA-473A49E2EA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Auxiliar!$L$4:$L$7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Auxiliar!$M$4:$M$7</c:f>
              <c:numCache>
                <c:formatCode>"$"\ #,##0.0</c:formatCode>
                <c:ptCount val="3"/>
                <c:pt idx="0">
                  <c:v>46141.886199999986</c:v>
                </c:pt>
                <c:pt idx="1">
                  <c:v>183471.81739999968</c:v>
                </c:pt>
                <c:pt idx="2">
                  <c:v>50984.445759999995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9E-475C-B4BA-473A49E2EA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164743332729763"/>
          <c:y val="0.30418243834583497"/>
          <c:w val="0.26525396738146356"/>
          <c:h val="0.39595659742780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2">
              <a:lumMod val="10000"/>
              <a:lumOff val="90000"/>
            </a:schemeClr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[Murray_Jonathan_Supermarket.xlsx]Auxiliar!Ventas por region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DCA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186758220878947E-2"/>
          <c:y val="8.441134431843246E-2"/>
          <c:w val="0.72088497168306631"/>
          <c:h val="0.65907162313930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Auxiliar!$I$3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DCA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Auxiliar!$H$4:$H$17</c:f>
              <c:strCache>
                <c:ptCount val="13"/>
                <c:pt idx="0">
                  <c:v>Africa</c:v>
                </c:pt>
                <c:pt idx="1">
                  <c:v>Canada</c:v>
                </c:pt>
                <c:pt idx="2">
                  <c:v>Caribbean</c:v>
                </c:pt>
                <c:pt idx="3">
                  <c:v>Central</c:v>
                </c:pt>
                <c:pt idx="4">
                  <c:v>Central Asia</c:v>
                </c:pt>
                <c:pt idx="5">
                  <c:v>East</c:v>
                </c:pt>
                <c:pt idx="6">
                  <c:v>EMEA</c:v>
                </c:pt>
                <c:pt idx="7">
                  <c:v>North</c:v>
                </c:pt>
                <c:pt idx="8">
                  <c:v>North Asia</c:v>
                </c:pt>
                <c:pt idx="9">
                  <c:v>Oceania</c:v>
                </c:pt>
                <c:pt idx="10">
                  <c:v>South</c:v>
                </c:pt>
                <c:pt idx="11">
                  <c:v>Southeast Asia</c:v>
                </c:pt>
                <c:pt idx="12">
                  <c:v>West</c:v>
                </c:pt>
              </c:strCache>
            </c:strRef>
          </c:cat>
          <c:val>
            <c:numRef>
              <c:f>Auxiliar!$I$4:$I$17</c:f>
              <c:numCache>
                <c:formatCode>0.0</c:formatCode>
                <c:ptCount val="13"/>
                <c:pt idx="0">
                  <c:v>16663.464</c:v>
                </c:pt>
                <c:pt idx="1">
                  <c:v>2232</c:v>
                </c:pt>
                <c:pt idx="2">
                  <c:v>5522</c:v>
                </c:pt>
                <c:pt idx="3">
                  <c:v>41566.856000000007</c:v>
                </c:pt>
                <c:pt idx="4">
                  <c:v>3314.9</c:v>
                </c:pt>
                <c:pt idx="5">
                  <c:v>2199</c:v>
                </c:pt>
                <c:pt idx="6">
                  <c:v>15576.285000000003</c:v>
                </c:pt>
                <c:pt idx="7">
                  <c:v>8547.0499999999993</c:v>
                </c:pt>
                <c:pt idx="8">
                  <c:v>10630.138999999999</c:v>
                </c:pt>
                <c:pt idx="9">
                  <c:v>15931.362999999999</c:v>
                </c:pt>
                <c:pt idx="10">
                  <c:v>21528.689000000002</c:v>
                </c:pt>
                <c:pt idx="11">
                  <c:v>13955.62</c:v>
                </c:pt>
                <c:pt idx="12">
                  <c:v>6338.326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E-4548-85BF-474548C9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27"/>
        <c:axId val="930865343"/>
        <c:axId val="930866783"/>
      </c:barChart>
      <c:catAx>
        <c:axId val="9308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0866783"/>
        <c:crosses val="autoZero"/>
        <c:auto val="1"/>
        <c:lblAlgn val="ctr"/>
        <c:lblOffset val="100"/>
        <c:noMultiLvlLbl val="0"/>
      </c:catAx>
      <c:valAx>
        <c:axId val="9308667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9308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[Murray_Jonathan_Supermarket.xlsx]Auxiliar!Ventas x mercado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DCA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DCA7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DCA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Auxiliar!$P$4:$P$11</c:f>
              <c:strCache>
                <c:ptCount val="7"/>
                <c:pt idx="0">
                  <c:v>Africa</c:v>
                </c:pt>
                <c:pt idx="1">
                  <c:v>APAC</c:v>
                </c:pt>
                <c:pt idx="2">
                  <c:v>Canada</c:v>
                </c:pt>
                <c:pt idx="3">
                  <c:v>EMEA</c:v>
                </c:pt>
                <c:pt idx="4">
                  <c:v>EU</c:v>
                </c:pt>
                <c:pt idx="5">
                  <c:v>LATAM</c:v>
                </c:pt>
                <c:pt idx="6">
                  <c:v>US</c:v>
                </c:pt>
              </c:strCache>
            </c:strRef>
          </c:cat>
          <c:val>
            <c:numRef>
              <c:f>Auxiliar!$Q$4:$Q$11</c:f>
              <c:numCache>
                <c:formatCode>0.0</c:formatCode>
                <c:ptCount val="7"/>
                <c:pt idx="0">
                  <c:v>16663.464</c:v>
                </c:pt>
                <c:pt idx="1">
                  <c:v>43832.02199999999</c:v>
                </c:pt>
                <c:pt idx="2">
                  <c:v>2232</c:v>
                </c:pt>
                <c:pt idx="3">
                  <c:v>15576.285000000003</c:v>
                </c:pt>
                <c:pt idx="4">
                  <c:v>37469.390999999996</c:v>
                </c:pt>
                <c:pt idx="5">
                  <c:v>26675.166000000001</c:v>
                </c:pt>
                <c:pt idx="6">
                  <c:v>21557.364000000001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D-4658-B479-E2C2B8FF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0024095"/>
        <c:axId val="1330023135"/>
      </c:barChart>
      <c:catAx>
        <c:axId val="13300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0023135"/>
        <c:crosses val="autoZero"/>
        <c:auto val="1"/>
        <c:lblAlgn val="ctr"/>
        <c:lblOffset val="100"/>
        <c:noMultiLvlLbl val="0"/>
      </c:catAx>
      <c:valAx>
        <c:axId val="13300231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330024095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[Murray_Jonathan_Supermarket.xlsx]Auxiliar!costo por orden de prioridad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DCA79">
                <a:alpha val="99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511410317589953"/>
          <c:y val="7.9489534890332586E-2"/>
          <c:w val="0.48657057606957049"/>
          <c:h val="0.8751951646747973"/>
        </c:manualLayout>
      </c:layout>
      <c:radarChart>
        <c:radarStyle val="marker"/>
        <c:varyColors val="0"/>
        <c:ser>
          <c:idx val="0"/>
          <c:order val="0"/>
          <c:tx>
            <c:strRef>
              <c:f>Auxiliar!$R$23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DCA79">
                  <a:alpha val="99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Auxiliar!$Q$24:$Q$28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Auxiliar!$R$24:$R$28</c:f>
              <c:numCache>
                <c:formatCode>0.00</c:formatCode>
                <c:ptCount val="4"/>
                <c:pt idx="0">
                  <c:v>5887.0991999999978</c:v>
                </c:pt>
                <c:pt idx="1">
                  <c:v>8576.285119999995</c:v>
                </c:pt>
                <c:pt idx="2">
                  <c:v>1372.7034000000001</c:v>
                </c:pt>
                <c:pt idx="3">
                  <c:v>14143.762919999988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9-493D-BCF3-4FFA9C9A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36368"/>
        <c:axId val="562541168"/>
      </c:radarChart>
      <c:catAx>
        <c:axId val="5625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41168"/>
        <c:crosses val="autoZero"/>
        <c:auto val="1"/>
        <c:lblAlgn val="ctr"/>
        <c:lblOffset val="100"/>
        <c:noMultiLvlLbl val="0"/>
      </c:catAx>
      <c:valAx>
        <c:axId val="562541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62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[Murray_Jonathan_Supermarket.xlsx]Auxiliar!Costo por modo de envio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DCA7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47020487409129"/>
          <c:y val="8.804680428303345E-2"/>
          <c:w val="0.4968603125589382"/>
          <c:h val="0.85381403392574606"/>
        </c:manualLayout>
      </c:layout>
      <c:radarChart>
        <c:radarStyle val="marker"/>
        <c:varyColors val="0"/>
        <c:ser>
          <c:idx val="0"/>
          <c:order val="0"/>
          <c:tx>
            <c:strRef>
              <c:f>Auxiliar!$L$24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DCA79"/>
              </a:solidFill>
              <a:round/>
            </a:ln>
            <a:effectLst/>
          </c:spPr>
          <c:marker>
            <c:symbol val="none"/>
          </c:marker>
          <c:cat>
            <c:strRef>
              <c:f>Auxiliar!$K$25:$K$29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Auxiliar!$L$25:$L$29</c:f>
              <c:numCache>
                <c:formatCode>0.00</c:formatCode>
                <c:ptCount val="4"/>
                <c:pt idx="0">
                  <c:v>6477.0587999999998</c:v>
                </c:pt>
                <c:pt idx="1">
                  <c:v>3114.4678000000004</c:v>
                </c:pt>
                <c:pt idx="2">
                  <c:v>6674.6862399999991</c:v>
                </c:pt>
                <c:pt idx="3">
                  <c:v>13713.637799999993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9-4241-BD8D-CC86C7872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37808"/>
        <c:axId val="562544528"/>
      </c:radarChart>
      <c:catAx>
        <c:axId val="5625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44528"/>
        <c:crosses val="autoZero"/>
        <c:auto val="1"/>
        <c:lblAlgn val="ctr"/>
        <c:lblOffset val="100"/>
        <c:noMultiLvlLbl val="0"/>
      </c:catAx>
      <c:valAx>
        <c:axId val="562544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625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28015</xdr:colOff>
      <xdr:row>2</xdr:row>
      <xdr:rowOff>49156</xdr:rowOff>
    </xdr:from>
    <xdr:to>
      <xdr:col>28</xdr:col>
      <xdr:colOff>546287</xdr:colOff>
      <xdr:row>10</xdr:row>
      <xdr:rowOff>70037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eses">
              <a:extLst>
                <a:ext uri="{FF2B5EF4-FFF2-40B4-BE49-F238E27FC236}">
                  <a16:creationId xmlns:a16="http://schemas.microsoft.com/office/drawing/2014/main" id="{69A23D28-0D38-4834-B1D6-22FE2C5FEB4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83013" y="1099707"/>
              <a:ext cx="1050553" cy="1631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4</xdr:row>
      <xdr:rowOff>79375</xdr:rowOff>
    </xdr:from>
    <xdr:to>
      <xdr:col>1</xdr:col>
      <xdr:colOff>859573</xdr:colOff>
      <xdr:row>13</xdr:row>
      <xdr:rowOff>56029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order_priority">
              <a:extLst>
                <a:ext uri="{FF2B5EF4-FFF2-40B4-BE49-F238E27FC236}">
                  <a16:creationId xmlns:a16="http://schemas.microsoft.com/office/drawing/2014/main" id="{C5829E27-3487-430E-B203-16073666EA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_prior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554588"/>
              <a:ext cx="1769791" cy="1526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157045</xdr:colOff>
      <xdr:row>3</xdr:row>
      <xdr:rowOff>9525</xdr:rowOff>
    </xdr:from>
    <xdr:to>
      <xdr:col>11</xdr:col>
      <xdr:colOff>299920</xdr:colOff>
      <xdr:row>20</xdr:row>
      <xdr:rowOff>76200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9D029BD8-6FCA-A975-E83D-9829777427A9}"/>
            </a:ext>
          </a:extLst>
        </xdr:cNvPr>
        <xdr:cNvSpPr/>
      </xdr:nvSpPr>
      <xdr:spPr>
        <a:xfrm>
          <a:off x="1969118" y="1147879"/>
          <a:ext cx="7042692" cy="3307498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76200" dist="50800" dir="2700000" algn="tl" rotWithShape="0">
            <a:srgbClr val="7DCA79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376122</xdr:colOff>
      <xdr:row>3</xdr:row>
      <xdr:rowOff>171450</xdr:rowOff>
    </xdr:from>
    <xdr:to>
      <xdr:col>11</xdr:col>
      <xdr:colOff>118947</xdr:colOff>
      <xdr:row>19</xdr:row>
      <xdr:rowOff>85725</xdr:rowOff>
    </xdr:to>
    <xdr:graphicFrame macro="">
      <xdr:nvGraphicFramePr>
        <xdr:cNvPr id="17" name="precio promedio a lo largo del tiempo segun el mercado (grafico)">
          <a:extLst>
            <a:ext uri="{FF2B5EF4-FFF2-40B4-BE49-F238E27FC236}">
              <a16:creationId xmlns:a16="http://schemas.microsoft.com/office/drawing/2014/main" id="{E9B1802B-2BA7-560E-1D0B-489F6E52C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361252</xdr:colOff>
      <xdr:row>3</xdr:row>
      <xdr:rowOff>108957</xdr:rowOff>
    </xdr:from>
    <xdr:to>
      <xdr:col>9</xdr:col>
      <xdr:colOff>209085</xdr:colOff>
      <xdr:row>5</xdr:row>
      <xdr:rowOff>42282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7B9A7F1F-0554-8796-931F-74075E2C3689}"/>
            </a:ext>
          </a:extLst>
        </xdr:cNvPr>
        <xdr:cNvSpPr txBox="1"/>
      </xdr:nvSpPr>
      <xdr:spPr>
        <a:xfrm>
          <a:off x="2173325" y="1247311"/>
          <a:ext cx="5214358" cy="456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>
              <a:solidFill>
                <a:srgbClr val="7DCA79"/>
              </a:solidFill>
              <a:latin typeface="Amasis MT Pro Black" panose="02040A04050005020304" pitchFamily="18" charset="0"/>
            </a:rPr>
            <a:t>Precio</a:t>
          </a:r>
          <a:r>
            <a:rPr lang="es-AR" sz="1400" baseline="0">
              <a:solidFill>
                <a:srgbClr val="7DCA79"/>
              </a:solidFill>
              <a:latin typeface="Amasis MT Pro Black" panose="02040A04050005020304" pitchFamily="18" charset="0"/>
            </a:rPr>
            <a:t> promedio a lo largo del tiempo segun el mercado</a:t>
          </a:r>
          <a:endParaRPr lang="es-AR" sz="1400">
            <a:solidFill>
              <a:srgbClr val="7DCA79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11</xdr:col>
      <xdr:colOff>441404</xdr:colOff>
      <xdr:row>3</xdr:row>
      <xdr:rowOff>0</xdr:rowOff>
    </xdr:from>
    <xdr:to>
      <xdr:col>18</xdr:col>
      <xdr:colOff>429787</xdr:colOff>
      <xdr:row>20</xdr:row>
      <xdr:rowOff>58079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96211E95-897C-07EE-0A10-0BD479D9220C}"/>
            </a:ext>
          </a:extLst>
        </xdr:cNvPr>
        <xdr:cNvSpPr/>
      </xdr:nvSpPr>
      <xdr:spPr>
        <a:xfrm>
          <a:off x="9153294" y="1138354"/>
          <a:ext cx="5354908" cy="3298902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615640</xdr:colOff>
      <xdr:row>3</xdr:row>
      <xdr:rowOff>185854</xdr:rowOff>
    </xdr:from>
    <xdr:to>
      <xdr:col>18</xdr:col>
      <xdr:colOff>243932</xdr:colOff>
      <xdr:row>19</xdr:row>
      <xdr:rowOff>69697</xdr:rowOff>
    </xdr:to>
    <xdr:graphicFrame macro="">
      <xdr:nvGraphicFramePr>
        <xdr:cNvPr id="3" name="Grafico Beneficio por categoria">
          <a:extLst>
            <a:ext uri="{FF2B5EF4-FFF2-40B4-BE49-F238E27FC236}">
              <a16:creationId xmlns:a16="http://schemas.microsoft.com/office/drawing/2014/main" id="{9137DF7C-3C71-3EAF-38A6-AC96BD1FB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348476</xdr:colOff>
      <xdr:row>3</xdr:row>
      <xdr:rowOff>69693</xdr:rowOff>
    </xdr:from>
    <xdr:to>
      <xdr:col>17</xdr:col>
      <xdr:colOff>464635</xdr:colOff>
      <xdr:row>5</xdr:row>
      <xdr:rowOff>104541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E57373B6-57BA-1B92-771C-19F2921E9A1D}"/>
            </a:ext>
          </a:extLst>
        </xdr:cNvPr>
        <xdr:cNvSpPr txBox="1"/>
      </xdr:nvSpPr>
      <xdr:spPr>
        <a:xfrm>
          <a:off x="9827013" y="1208047"/>
          <a:ext cx="3949390" cy="557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aseline="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Beneficio total por Categoria</a:t>
          </a:r>
        </a:p>
      </xdr:txBody>
    </xdr:sp>
    <xdr:clientData/>
  </xdr:twoCellAnchor>
  <xdr:twoCellAnchor editAs="oneCell">
    <xdr:from>
      <xdr:col>0</xdr:col>
      <xdr:colOff>1</xdr:colOff>
      <xdr:row>13</xdr:row>
      <xdr:rowOff>93265</xdr:rowOff>
    </xdr:from>
    <xdr:to>
      <xdr:col>1</xdr:col>
      <xdr:colOff>859572</xdr:colOff>
      <xdr:row>25</xdr:row>
      <xdr:rowOff>140073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ercado">
              <a:extLst>
                <a:ext uri="{FF2B5EF4-FFF2-40B4-BE49-F238E27FC236}">
                  <a16:creationId xmlns:a16="http://schemas.microsoft.com/office/drawing/2014/main" id="{15D95272-CD45-4C25-8B1E-51BBE300D4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rc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3258927"/>
              <a:ext cx="1798064" cy="2400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185854</xdr:colOff>
      <xdr:row>21</xdr:row>
      <xdr:rowOff>81312</xdr:rowOff>
    </xdr:from>
    <xdr:to>
      <xdr:col>11</xdr:col>
      <xdr:colOff>313629</xdr:colOff>
      <xdr:row>39</xdr:row>
      <xdr:rowOff>46464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DA46D3B8-2BC6-5971-7C2C-D60C24EFD3AF}"/>
            </a:ext>
          </a:extLst>
        </xdr:cNvPr>
        <xdr:cNvSpPr/>
      </xdr:nvSpPr>
      <xdr:spPr>
        <a:xfrm>
          <a:off x="1997927" y="4646342"/>
          <a:ext cx="7027592" cy="3310518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348475</xdr:colOff>
      <xdr:row>22</xdr:row>
      <xdr:rowOff>92927</xdr:rowOff>
    </xdr:from>
    <xdr:to>
      <xdr:col>11</xdr:col>
      <xdr:colOff>139389</xdr:colOff>
      <xdr:row>38</xdr:row>
      <xdr:rowOff>11616</xdr:rowOff>
    </xdr:to>
    <xdr:graphicFrame macro="">
      <xdr:nvGraphicFramePr>
        <xdr:cNvPr id="2" name="Ventas x region (grafico)">
          <a:extLst>
            <a:ext uri="{FF2B5EF4-FFF2-40B4-BE49-F238E27FC236}">
              <a16:creationId xmlns:a16="http://schemas.microsoft.com/office/drawing/2014/main" id="{39C11E77-5C79-29AB-1576-C24669B24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495041</xdr:colOff>
      <xdr:row>21</xdr:row>
      <xdr:rowOff>193029</xdr:rowOff>
    </xdr:from>
    <xdr:to>
      <xdr:col>8</xdr:col>
      <xdr:colOff>529888</xdr:colOff>
      <xdr:row>25</xdr:row>
      <xdr:rowOff>8541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2B7F47E7-351F-97E6-DCD5-690B78C103C9}"/>
            </a:ext>
          </a:extLst>
        </xdr:cNvPr>
        <xdr:cNvSpPr txBox="1"/>
      </xdr:nvSpPr>
      <xdr:spPr>
        <a:xfrm>
          <a:off x="2315997" y="4927514"/>
          <a:ext cx="4573229" cy="599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40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Total de Ventas por Region</a:t>
          </a:r>
        </a:p>
      </xdr:txBody>
    </xdr:sp>
    <xdr:clientData/>
  </xdr:twoCellAnchor>
  <xdr:twoCellAnchor>
    <xdr:from>
      <xdr:col>11</xdr:col>
      <xdr:colOff>511098</xdr:colOff>
      <xdr:row>21</xdr:row>
      <xdr:rowOff>58080</xdr:rowOff>
    </xdr:from>
    <xdr:to>
      <xdr:col>19</xdr:col>
      <xdr:colOff>252133</xdr:colOff>
      <xdr:row>39</xdr:row>
      <xdr:rowOff>81312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E085A46B-C638-0C8F-C09A-9256CC7701C8}"/>
            </a:ext>
          </a:extLst>
        </xdr:cNvPr>
        <xdr:cNvSpPr/>
      </xdr:nvSpPr>
      <xdr:spPr>
        <a:xfrm>
          <a:off x="9139627" y="4792565"/>
          <a:ext cx="5792212" cy="3553085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12</xdr:col>
      <xdr:colOff>23231</xdr:colOff>
      <xdr:row>22</xdr:row>
      <xdr:rowOff>162621</xdr:rowOff>
    </xdr:from>
    <xdr:to>
      <xdr:col>19</xdr:col>
      <xdr:colOff>84044</xdr:colOff>
      <xdr:row>38</xdr:row>
      <xdr:rowOff>104541</xdr:rowOff>
    </xdr:to>
    <xdr:graphicFrame macro="">
      <xdr:nvGraphicFramePr>
        <xdr:cNvPr id="4" name="Ventas totales x mercado">
          <a:extLst>
            <a:ext uri="{FF2B5EF4-FFF2-40B4-BE49-F238E27FC236}">
              <a16:creationId xmlns:a16="http://schemas.microsoft.com/office/drawing/2014/main" id="{7EBCC8B9-E0B4-E47D-26FF-5738CC6B1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65253</xdr:colOff>
      <xdr:row>21</xdr:row>
      <xdr:rowOff>165013</xdr:rowOff>
    </xdr:from>
    <xdr:to>
      <xdr:col>16</xdr:col>
      <xdr:colOff>448577</xdr:colOff>
      <xdr:row>25</xdr:row>
      <xdr:rowOff>83701</xdr:rowOff>
    </xdr:to>
    <xdr:sp macro="" textlink="">
      <xdr:nvSpPr>
        <xdr:cNvPr id="26" name="CuadroTexto 1">
          <a:extLst>
            <a:ext uri="{FF2B5EF4-FFF2-40B4-BE49-F238E27FC236}">
              <a16:creationId xmlns:a16="http://schemas.microsoft.com/office/drawing/2014/main" id="{1707AB18-D702-5980-50BA-4BD44D4A007B}"/>
            </a:ext>
          </a:extLst>
        </xdr:cNvPr>
        <xdr:cNvSpPr txBox="1"/>
      </xdr:nvSpPr>
      <xdr:spPr>
        <a:xfrm>
          <a:off x="9450179" y="4899498"/>
          <a:ext cx="3408913" cy="7031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es-AR" sz="140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Ventas Totales por Mercado</a:t>
          </a:r>
        </a:p>
      </xdr:txBody>
    </xdr:sp>
    <xdr:clientData/>
  </xdr:twoCellAnchor>
  <xdr:twoCellAnchor editAs="oneCell">
    <xdr:from>
      <xdr:col>0</xdr:col>
      <xdr:colOff>25624</xdr:colOff>
      <xdr:row>25</xdr:row>
      <xdr:rowOff>174579</xdr:rowOff>
    </xdr:from>
    <xdr:to>
      <xdr:col>1</xdr:col>
      <xdr:colOff>861966</xdr:colOff>
      <xdr:row>39</xdr:row>
      <xdr:rowOff>42022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ountry">
              <a:extLst>
                <a:ext uri="{FF2B5EF4-FFF2-40B4-BE49-F238E27FC236}">
                  <a16:creationId xmlns:a16="http://schemas.microsoft.com/office/drawing/2014/main" id="{91B0998D-1759-489C-B8BC-114482194B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24" y="5693476"/>
              <a:ext cx="1774835" cy="26128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19</xdr:col>
      <xdr:colOff>490257</xdr:colOff>
      <xdr:row>21</xdr:row>
      <xdr:rowOff>126977</xdr:rowOff>
    </xdr:from>
    <xdr:to>
      <xdr:col>28</xdr:col>
      <xdr:colOff>322170</xdr:colOff>
      <xdr:row>39</xdr:row>
      <xdr:rowOff>140074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67ACC0E7-8918-5C24-CEC8-CADB3AD0E2E0}"/>
            </a:ext>
          </a:extLst>
        </xdr:cNvPr>
        <xdr:cNvSpPr/>
      </xdr:nvSpPr>
      <xdr:spPr>
        <a:xfrm>
          <a:off x="15169963" y="4861462"/>
          <a:ext cx="6639486" cy="3542950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756396</xdr:colOff>
      <xdr:row>22</xdr:row>
      <xdr:rowOff>168088</xdr:rowOff>
    </xdr:from>
    <xdr:to>
      <xdr:col>28</xdr:col>
      <xdr:colOff>28014</xdr:colOff>
      <xdr:row>39</xdr:row>
      <xdr:rowOff>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EDF1183F-8129-29CD-99E8-7D0B9C2D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663947</xdr:colOff>
      <xdr:row>3</xdr:row>
      <xdr:rowOff>6165</xdr:rowOff>
    </xdr:from>
    <xdr:to>
      <xdr:col>26</xdr:col>
      <xdr:colOff>672353</xdr:colOff>
      <xdr:row>20</xdr:row>
      <xdr:rowOff>168090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01972409-79FA-D493-7A7F-CB38DDFAB701}"/>
            </a:ext>
          </a:extLst>
        </xdr:cNvPr>
        <xdr:cNvSpPr/>
      </xdr:nvSpPr>
      <xdr:spPr>
        <a:xfrm>
          <a:off x="14587256" y="1154768"/>
          <a:ext cx="6059582" cy="3551704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196104</xdr:colOff>
      <xdr:row>3</xdr:row>
      <xdr:rowOff>168088</xdr:rowOff>
    </xdr:from>
    <xdr:to>
      <xdr:col>26</xdr:col>
      <xdr:colOff>406214</xdr:colOff>
      <xdr:row>20</xdr:row>
      <xdr:rowOff>28015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22177296-5B3D-E209-E4B8-4E3747096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652742</xdr:colOff>
      <xdr:row>22</xdr:row>
      <xdr:rowOff>52667</xdr:rowOff>
    </xdr:from>
    <xdr:to>
      <xdr:col>23</xdr:col>
      <xdr:colOff>519392</xdr:colOff>
      <xdr:row>24</xdr:row>
      <xdr:rowOff>128867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D9C3410-DFF4-8F1A-1CAE-5CC552C89D95}"/>
            </a:ext>
          </a:extLst>
        </xdr:cNvPr>
        <xdr:cNvSpPr txBox="1"/>
      </xdr:nvSpPr>
      <xdr:spPr>
        <a:xfrm>
          <a:off x="15332448" y="4983255"/>
          <a:ext cx="2892238" cy="468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40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Costo por Orden de prioridad</a:t>
          </a:r>
        </a:p>
      </xdr:txBody>
    </xdr:sp>
    <xdr:clientData/>
  </xdr:twoCellAnchor>
  <xdr:twoCellAnchor>
    <xdr:from>
      <xdr:col>19</xdr:col>
      <xdr:colOff>192180</xdr:colOff>
      <xdr:row>3</xdr:row>
      <xdr:rowOff>84605</xdr:rowOff>
    </xdr:from>
    <xdr:to>
      <xdr:col>23</xdr:col>
      <xdr:colOff>64434</xdr:colOff>
      <xdr:row>5</xdr:row>
      <xdr:rowOff>20732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C460ABC7-9494-4C55-9C3D-A9648863D1B7}"/>
            </a:ext>
          </a:extLst>
        </xdr:cNvPr>
        <xdr:cNvSpPr txBox="1"/>
      </xdr:nvSpPr>
      <xdr:spPr>
        <a:xfrm>
          <a:off x="14871886" y="1233208"/>
          <a:ext cx="2897842" cy="468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40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Costo por modo</a:t>
          </a:r>
          <a:r>
            <a:rPr lang="es-AR" sz="1400" baseline="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 de envio</a:t>
          </a:r>
          <a:endParaRPr lang="es-AR" sz="1400">
            <a:solidFill>
              <a:srgbClr val="7DCA79"/>
            </a:solidFill>
            <a:latin typeface="Amasis MT Pro Black" panose="02040A04050005020304" pitchFamily="18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27</xdr:col>
      <xdr:colOff>14009</xdr:colOff>
      <xdr:row>11</xdr:row>
      <xdr:rowOff>27675</xdr:rowOff>
    </xdr:from>
    <xdr:to>
      <xdr:col>28</xdr:col>
      <xdr:colOff>521608</xdr:colOff>
      <xdr:row>21</xdr:row>
      <xdr:rowOff>14008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segment">
              <a:extLst>
                <a:ext uri="{FF2B5EF4-FFF2-40B4-BE49-F238E27FC236}">
                  <a16:creationId xmlns:a16="http://schemas.microsoft.com/office/drawing/2014/main" id="{AA2D4FE3-2611-4367-B494-E6B653EF1F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4891" y="2801131"/>
              <a:ext cx="1263996" cy="1947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Murray" refreshedDate="45549.618115509256" createdVersion="8" refreshedVersion="8" minRefreshableVersion="3" recordCount="1048" xr:uid="{76376514-703B-4BB8-8BD2-17FD301C1DE1}">
  <cacheSource type="worksheet">
    <worksheetSource name="StoreOrders"/>
  </cacheSource>
  <cacheFields count="23">
    <cacheField name="order_id" numFmtId="0">
      <sharedItems/>
    </cacheField>
    <cacheField name="order_date" numFmtId="14">
      <sharedItems containsSemiMixedTypes="0" containsNonDate="0" containsDate="1" containsString="0" minDate="2011-01-01T00:00:00" maxDate="2011-03-16T00:00:00"/>
    </cacheField>
    <cacheField name="Month" numFmtId="0">
      <sharedItems containsSemiMixedTypes="0" containsString="0" containsNumber="1" containsInteger="1" minValue="1" maxValue="3" count="3">
        <n v="1"/>
        <n v="2"/>
        <n v="3"/>
      </sharedItems>
    </cacheField>
    <cacheField name="Year" numFmtId="0">
      <sharedItems containsSemiMixedTypes="0" containsString="0" containsNumber="1" containsInteger="1" minValue="2011" maxValue="2011"/>
    </cacheField>
    <cacheField name="ship_mode" numFmtId="49">
      <sharedItems count="4">
        <s v="Standard Class"/>
        <s v="Second Class"/>
        <s v="Same Day"/>
        <s v="First Class"/>
      </sharedItems>
    </cacheField>
    <cacheField name="customer_name" numFmtId="49">
      <sharedItems/>
    </cacheField>
    <cacheField name="segment" numFmtId="49">
      <sharedItems count="3">
        <s v="Consumer"/>
        <s v="Home Office"/>
        <s v="Corporate"/>
      </sharedItems>
    </cacheField>
    <cacheField name="state" numFmtId="49">
      <sharedItems/>
    </cacheField>
    <cacheField name="country" numFmtId="49">
      <sharedItems count="87">
        <s v="Algeria"/>
        <s v="Australia"/>
        <s v="Hungary"/>
        <s v="Sweden"/>
        <s v="Canada"/>
        <s v="New Zealand"/>
        <s v="Iraq"/>
        <s v="Philippines"/>
        <s v="United Kingdom"/>
        <s v="Malaysia"/>
        <s v="Guatemala"/>
        <s v="Iran"/>
        <s v="Thailand"/>
        <s v="Tanzania"/>
        <s v="Brazil"/>
        <s v="Mexico"/>
        <s v="Cuba"/>
        <s v="France"/>
        <s v="United States"/>
        <s v="Japan"/>
        <s v="Sudan"/>
        <s v="Taiwan"/>
        <s v="Indonesia"/>
        <s v="Vietnam"/>
        <s v="Angola"/>
        <s v="China"/>
        <s v="Mozambique"/>
        <s v="Lebanon"/>
        <s v="Singapore"/>
        <s v="Netherlands"/>
        <s v="Nigeria"/>
        <s v="Egypt"/>
        <s v="Venezuela"/>
        <s v="South Africa"/>
        <s v="Spain"/>
        <s v="India"/>
        <s v="Turkey"/>
        <s v="Austria"/>
        <s v="Italy"/>
        <s v="Germany"/>
        <s v="Nicaragua"/>
        <s v="Dominican Republic"/>
        <s v="El Salvador"/>
        <s v="Denmark"/>
        <s v="Saudi Arabia"/>
        <s v="Zambia"/>
        <s v="Myanmar (Burma)"/>
        <s v="Russia"/>
        <s v="Mongolia"/>
        <s v="Belgium"/>
        <s v="Kenya"/>
        <s v="Colombia"/>
        <s v="Estonia"/>
        <s v="Madagascar"/>
        <s v="Portugal"/>
        <s v="Morocco"/>
        <s v="Sierra Leone"/>
        <s v="Norway"/>
        <s v="Central African Republic"/>
        <s v="Czech Republic"/>
        <s v="Benin"/>
        <s v="Bangladesh"/>
        <s v="Panama"/>
        <s v="Chile"/>
        <s v="South Korea"/>
        <s v="Switzerland"/>
        <s v="Moldova"/>
        <s v="Uganda"/>
        <s v="Zimbabwe"/>
        <s v="Niger"/>
        <s v="Senegal"/>
        <s v="Hong Kong"/>
        <s v="Democratic Republic of the Congo"/>
        <s v="Poland"/>
        <s v="Ireland"/>
        <s v="Pakistan"/>
        <s v="Azerbaijan"/>
        <s v="Ukraine"/>
        <s v="Albania"/>
        <s v="Romania"/>
        <s v="Honduras"/>
        <s v="Israel"/>
        <s v="Cameroon"/>
        <s v="Cambodia"/>
        <s v="Georgia"/>
        <s v="Argentina"/>
        <s v="Finland"/>
      </sharedItems>
    </cacheField>
    <cacheField name="market" numFmtId="49">
      <sharedItems count="7">
        <s v="Africa"/>
        <s v="APAC"/>
        <s v="EMEA"/>
        <s v="EU"/>
        <s v="Canada"/>
        <s v="LATAM"/>
        <s v="US"/>
      </sharedItems>
    </cacheField>
    <cacheField name="region" numFmtId="49">
      <sharedItems count="13">
        <s v="Africa"/>
        <s v="Oceania"/>
        <s v="EMEA"/>
        <s v="North"/>
        <s v="Canada"/>
        <s v="Southeast Asia"/>
        <s v="Central"/>
        <s v="South"/>
        <s v="Caribbean"/>
        <s v="North Asia"/>
        <s v="East"/>
        <s v="West"/>
        <s v="Central Asia"/>
      </sharedItems>
    </cacheField>
    <cacheField name="product_id" numFmtId="49">
      <sharedItems/>
    </cacheField>
    <cacheField name="category" numFmtId="49">
      <sharedItems count="3">
        <s v="Office Supplies"/>
        <s v="Furniture"/>
        <s v="Technology"/>
      </sharedItems>
    </cacheField>
    <cacheField name="sub_category" numFmtId="49">
      <sharedItems/>
    </cacheField>
    <cacheField name="product_name" numFmtId="49">
      <sharedItems/>
    </cacheField>
    <cacheField name="sales" numFmtId="1">
      <sharedItems containsSemiMixedTypes="0" containsString="0" containsNumber="1" minValue="1" maxValue="988"/>
    </cacheField>
    <cacheField name="quantity" numFmtId="1">
      <sharedItems containsSemiMixedTypes="0" containsString="0" containsNumber="1" containsInteger="1" minValue="1" maxValue="14"/>
    </cacheField>
    <cacheField name="Price" numFmtId="164">
      <sharedItems containsSemiMixedTypes="0" containsString="0" containsNumber="1" containsInteger="1" minValue="53" maxValue="120"/>
    </cacheField>
    <cacheField name="discount" numFmtId="0">
      <sharedItems containsSemiMixedTypes="0" containsString="0" containsNumber="1" minValue="0" maxValue="0.8"/>
    </cacheField>
    <cacheField name="shipping_cost" numFmtId="164">
      <sharedItems containsSemiMixedTypes="0" containsString="0" containsNumber="1" minValue="0.11" maxValue="725.34"/>
    </cacheField>
    <cacheField name="cost" numFmtId="164">
      <sharedItems containsSemiMixedTypes="0" containsString="0" containsNumber="1" minValue="0.16" maxValue="797.87400000000002"/>
    </cacheField>
    <cacheField name="order_priority" numFmtId="0">
      <sharedItems count="4">
        <s v="Medium"/>
        <s v="High"/>
        <s v="Critical"/>
        <s v="Low"/>
      </sharedItems>
    </cacheField>
    <cacheField name="profit" numFmtId="164">
      <sharedItems containsSemiMixedTypes="0" containsString="0" containsNumber="1" minValue="-191.79700000000003" maxValue="1675.068"/>
    </cacheField>
  </cacheFields>
  <extLst>
    <ext xmlns:x14="http://schemas.microsoft.com/office/spreadsheetml/2009/9/main" uri="{725AE2AE-9491-48be-B2B4-4EB974FC3084}">
      <x14:pivotCacheDefinition pivotCacheId="20520415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8">
  <r>
    <s v="AG-2011-2040"/>
    <d v="2011-01-01T00:00:00"/>
    <x v="0"/>
    <n v="2011"/>
    <x v="0"/>
    <s v="Toby Braunhardt"/>
    <x v="0"/>
    <s v="Constantine"/>
    <x v="0"/>
    <x v="0"/>
    <x v="0"/>
    <s v="OFF-TEN-10000025"/>
    <x v="0"/>
    <s v="Storage"/>
    <s v="Tenex Lockers, Blue"/>
    <n v="408"/>
    <n v="2"/>
    <n v="88"/>
    <n v="0"/>
    <n v="35.46"/>
    <n v="35.46"/>
    <x v="0"/>
    <n v="140.54"/>
  </r>
  <r>
    <s v="IN-2011-47883"/>
    <d v="2011-01-01T00:00:00"/>
    <x v="0"/>
    <n v="2011"/>
    <x v="0"/>
    <s v="Joseph Holt"/>
    <x v="0"/>
    <s v="New South Wales"/>
    <x v="1"/>
    <x v="1"/>
    <x v="1"/>
    <s v="OFF-SU-10000618"/>
    <x v="0"/>
    <s v="Supplies"/>
    <s v="Acme Trimmer, High Speed"/>
    <n v="120"/>
    <n v="3"/>
    <n v="107"/>
    <n v="0.1"/>
    <n v="9.7200000000000006"/>
    <n v="10.692"/>
    <x v="0"/>
    <n v="310.30799999999999"/>
  </r>
  <r>
    <s v="HU-2011-1220"/>
    <d v="2011-01-01T00:00:00"/>
    <x v="0"/>
    <n v="2011"/>
    <x v="1"/>
    <s v="Annie Thurman"/>
    <x v="0"/>
    <s v="Budapest"/>
    <x v="2"/>
    <x v="2"/>
    <x v="2"/>
    <s v="OFF-TEN-10001585"/>
    <x v="0"/>
    <s v="Storage"/>
    <s v="Tenex Box, Single Width"/>
    <n v="66"/>
    <n v="4"/>
    <n v="114"/>
    <n v="0"/>
    <n v="8.17"/>
    <n v="8.17"/>
    <x v="1"/>
    <n v="447.83"/>
  </r>
  <r>
    <s v="IT-2011-3647632"/>
    <d v="2011-01-01T00:00:00"/>
    <x v="0"/>
    <n v="2011"/>
    <x v="1"/>
    <s v="Eugene Moren"/>
    <x v="1"/>
    <s v="Stockholm"/>
    <x v="3"/>
    <x v="3"/>
    <x v="3"/>
    <s v="OFF-PA-10001492"/>
    <x v="0"/>
    <s v="Paper"/>
    <s v="Enermax Note Cards, Premium"/>
    <n v="45"/>
    <n v="3"/>
    <n v="98"/>
    <n v="0.5"/>
    <n v="4.82"/>
    <n v="7.23"/>
    <x v="1"/>
    <n v="286.77"/>
  </r>
  <r>
    <s v="IN-2011-47883"/>
    <d v="2011-01-01T00:00:00"/>
    <x v="0"/>
    <n v="2011"/>
    <x v="0"/>
    <s v="Joseph Holt"/>
    <x v="0"/>
    <s v="New South Wales"/>
    <x v="1"/>
    <x v="1"/>
    <x v="1"/>
    <s v="FUR-FU-10003447"/>
    <x v="1"/>
    <s v="Furnishings"/>
    <s v="Eldon Light Bulb, Duo Pack"/>
    <n v="114"/>
    <n v="5"/>
    <n v="67"/>
    <n v="0.1"/>
    <n v="4.7"/>
    <n v="5.17"/>
    <x v="0"/>
    <n v="329.83"/>
  </r>
  <r>
    <s v="IN-2011-47883"/>
    <d v="2011-01-01T00:00:00"/>
    <x v="0"/>
    <n v="2011"/>
    <x v="0"/>
    <s v="Joseph Holt"/>
    <x v="0"/>
    <s v="New South Wales"/>
    <x v="1"/>
    <x v="1"/>
    <x v="1"/>
    <s v="OFF-PA-10001968"/>
    <x v="0"/>
    <s v="Paper"/>
    <s v="Eaton Computer Printout Paper, 8.5 x 11"/>
    <n v="55"/>
    <n v="2"/>
    <n v="58"/>
    <n v="0.1"/>
    <n v="1.8"/>
    <n v="1.98"/>
    <x v="0"/>
    <n v="114.02"/>
  </r>
  <r>
    <s v="CA-2011-1510"/>
    <d v="2011-01-02T00:00:00"/>
    <x v="0"/>
    <n v="2011"/>
    <x v="0"/>
    <s v="Magdelene Morse"/>
    <x v="0"/>
    <s v="Ontario"/>
    <x v="4"/>
    <x v="4"/>
    <x v="4"/>
    <s v="TEC-OKI-10002750"/>
    <x v="2"/>
    <s v="Machines"/>
    <s v="Okidata Inkjet, Wireless"/>
    <n v="314"/>
    <n v="1"/>
    <n v="99"/>
    <n v="0"/>
    <n v="24.1"/>
    <n v="24.1"/>
    <x v="0"/>
    <n v="74.900000000000006"/>
  </r>
  <r>
    <s v="IN-2011-79397"/>
    <d v="2011-01-03T00:00:00"/>
    <x v="0"/>
    <n v="2011"/>
    <x v="2"/>
    <s v="Kean Nguyen"/>
    <x v="2"/>
    <s v="New South Wales"/>
    <x v="1"/>
    <x v="1"/>
    <x v="1"/>
    <s v="OFF-AP-10000304"/>
    <x v="0"/>
    <s v="Appliances"/>
    <s v="Hoover Microwave, White"/>
    <n v="276"/>
    <n v="1"/>
    <n v="55"/>
    <n v="0.1"/>
    <n v="125.32"/>
    <n v="137.852"/>
    <x v="2"/>
    <n v="-82.852000000000004"/>
  </r>
  <r>
    <s v="ID-2011-80230"/>
    <d v="2011-01-03T00:00:00"/>
    <x v="0"/>
    <n v="2011"/>
    <x v="0"/>
    <s v="Ken Lonsdale"/>
    <x v="0"/>
    <s v="Auckland"/>
    <x v="5"/>
    <x v="1"/>
    <x v="1"/>
    <s v="TEC-CO-10004182"/>
    <x v="2"/>
    <s v="Copiers"/>
    <s v="Hewlett Wireless Fax, Laser"/>
    <n v="912"/>
    <n v="4"/>
    <n v="70"/>
    <n v="0.4"/>
    <n v="107.1"/>
    <n v="149.94"/>
    <x v="3"/>
    <n v="130.06"/>
  </r>
  <r>
    <s v="IZ-2011-4680"/>
    <d v="2011-01-03T00:00:00"/>
    <x v="0"/>
    <n v="2011"/>
    <x v="0"/>
    <s v="Lindsay Williams"/>
    <x v="2"/>
    <s v="Ninawa"/>
    <x v="6"/>
    <x v="2"/>
    <x v="2"/>
    <s v="FUR-NOV-10002791"/>
    <x v="1"/>
    <s v="Chairs"/>
    <s v="Novimex Swivel Stool, Set of Two"/>
    <n v="667"/>
    <n v="4"/>
    <n v="103"/>
    <n v="0"/>
    <n v="81.260000000000005"/>
    <n v="81.260000000000005"/>
    <x v="1"/>
    <n v="330.74"/>
  </r>
  <r>
    <s v="IN-2011-65159"/>
    <d v="2011-01-03T00:00:00"/>
    <x v="0"/>
    <n v="2011"/>
    <x v="1"/>
    <s v="Larry Blacks"/>
    <x v="0"/>
    <s v="National Capital"/>
    <x v="7"/>
    <x v="1"/>
    <x v="5"/>
    <s v="OFF-ST-10003020"/>
    <x v="0"/>
    <s v="Storage"/>
    <s v="Tenex Lockers, Industrial"/>
    <n v="338"/>
    <n v="3"/>
    <n v="116"/>
    <n v="0.45"/>
    <n v="33.75"/>
    <n v="48.9375"/>
    <x v="1"/>
    <n v="299.0625"/>
  </r>
  <r>
    <s v="IN-2011-65159"/>
    <d v="2011-01-03T00:00:00"/>
    <x v="0"/>
    <n v="2011"/>
    <x v="1"/>
    <s v="Larry Blacks"/>
    <x v="0"/>
    <s v="National Capital"/>
    <x v="7"/>
    <x v="1"/>
    <x v="5"/>
    <s v="FUR-TA-10002797"/>
    <x v="1"/>
    <s v="Tables"/>
    <s v="Chromcraft Round Table, Adjustable Height"/>
    <n v="211"/>
    <n v="1"/>
    <n v="93"/>
    <n v="0.55000000000000004"/>
    <n v="21.32"/>
    <n v="33.045999999999999"/>
    <x v="1"/>
    <n v="59.954000000000001"/>
  </r>
  <r>
    <s v="ES-2011-4869686"/>
    <d v="2011-01-03T00:00:00"/>
    <x v="0"/>
    <n v="2011"/>
    <x v="0"/>
    <s v="Dorothy Dickinson"/>
    <x v="0"/>
    <s v="England"/>
    <x v="8"/>
    <x v="3"/>
    <x v="3"/>
    <s v="FUR-BO-10000728"/>
    <x v="1"/>
    <s v="Bookcases"/>
    <s v="Dania Corner Shelving, Traditional"/>
    <n v="854"/>
    <n v="7"/>
    <n v="119"/>
    <n v="0"/>
    <n v="12.56"/>
    <n v="12.56"/>
    <x v="0"/>
    <n v="820.44"/>
  </r>
  <r>
    <s v="IN-2011-33652"/>
    <d v="2011-01-03T00:00:00"/>
    <x v="0"/>
    <n v="2011"/>
    <x v="0"/>
    <s v="Dennis Pardue"/>
    <x v="1"/>
    <s v="Sarawak"/>
    <x v="9"/>
    <x v="1"/>
    <x v="5"/>
    <s v="TEC-CO-10000594"/>
    <x v="2"/>
    <s v="Copiers"/>
    <s v="Hewlett Fax and Copier, Laser"/>
    <n v="193"/>
    <n v="1"/>
    <n v="97"/>
    <n v="0"/>
    <n v="10.4"/>
    <n v="10.4"/>
    <x v="0"/>
    <n v="86.6"/>
  </r>
  <r>
    <s v="ID-2011-80230"/>
    <d v="2011-01-03T00:00:00"/>
    <x v="0"/>
    <n v="2011"/>
    <x v="0"/>
    <s v="Ken Lonsdale"/>
    <x v="0"/>
    <s v="Auckland"/>
    <x v="5"/>
    <x v="1"/>
    <x v="1"/>
    <s v="FUR-CH-10000214"/>
    <x v="1"/>
    <s v="Chairs"/>
    <s v="Hon Rocking Chair, Set of Two"/>
    <n v="159"/>
    <n v="2"/>
    <n v="77"/>
    <n v="0.4"/>
    <n v="10.07"/>
    <n v="14.098000000000001"/>
    <x v="3"/>
    <n v="139.90199999999999"/>
  </r>
  <r>
    <s v="MX-2011-160234"/>
    <d v="2011-01-03T00:00:00"/>
    <x v="0"/>
    <n v="2011"/>
    <x v="0"/>
    <s v="Stewart Visinsky"/>
    <x v="0"/>
    <s v="Guatemala"/>
    <x v="10"/>
    <x v="5"/>
    <x v="6"/>
    <s v="TEC-PH-10002647"/>
    <x v="2"/>
    <s v="Phones"/>
    <s v="Nokia Headset, VoIP"/>
    <n v="195"/>
    <n v="4"/>
    <n v="106"/>
    <n v="0"/>
    <n v="8.43"/>
    <n v="8.43"/>
    <x v="0"/>
    <n v="415.57"/>
  </r>
  <r>
    <s v="IR-2011-770"/>
    <d v="2011-01-03T00:00:00"/>
    <x v="0"/>
    <n v="2011"/>
    <x v="0"/>
    <s v="Jas O'Carroll"/>
    <x v="0"/>
    <s v="Yazd"/>
    <x v="11"/>
    <x v="2"/>
    <x v="2"/>
    <s v="OFF-BRE-10003081"/>
    <x v="0"/>
    <s v="Appliances"/>
    <s v="Breville Coffee Grinder, Black"/>
    <n v="123"/>
    <n v="2"/>
    <n v="55"/>
    <n v="0"/>
    <n v="8.41"/>
    <n v="8.41"/>
    <x v="0"/>
    <n v="101.59"/>
  </r>
  <r>
    <s v="ID-2011-80230"/>
    <d v="2011-01-03T00:00:00"/>
    <x v="0"/>
    <n v="2011"/>
    <x v="0"/>
    <s v="Ken Lonsdale"/>
    <x v="0"/>
    <s v="Auckland"/>
    <x v="5"/>
    <x v="1"/>
    <x v="1"/>
    <s v="TEC-AC-10002881"/>
    <x v="2"/>
    <s v="Accessories"/>
    <s v="Belkin Numeric Keypad, Bluetooth"/>
    <n v="69"/>
    <n v="2"/>
    <n v="102"/>
    <n v="0.4"/>
    <n v="8.34"/>
    <n v="11.676"/>
    <x v="3"/>
    <n v="192.32400000000001"/>
  </r>
  <r>
    <s v="ID-2011-80230"/>
    <d v="2011-01-03T00:00:00"/>
    <x v="0"/>
    <n v="2011"/>
    <x v="0"/>
    <s v="Ken Lonsdale"/>
    <x v="0"/>
    <s v="Auckland"/>
    <x v="5"/>
    <x v="1"/>
    <x v="1"/>
    <s v="FUR-CH-10000666"/>
    <x v="1"/>
    <s v="Chairs"/>
    <s v="SAFCO Chairmat, Black"/>
    <n v="69"/>
    <n v="2"/>
    <n v="63"/>
    <n v="0.4"/>
    <n v="8.17"/>
    <n v="11.438000000000001"/>
    <x v="3"/>
    <n v="114.562"/>
  </r>
  <r>
    <s v="ID-2011-12596"/>
    <d v="2011-01-03T00:00:00"/>
    <x v="0"/>
    <n v="2011"/>
    <x v="0"/>
    <s v="Chris McAfee"/>
    <x v="0"/>
    <s v="Nakhon Ratchasima"/>
    <x v="12"/>
    <x v="1"/>
    <x v="5"/>
    <s v="OFF-ST-10002066"/>
    <x v="0"/>
    <s v="Storage"/>
    <s v="Smead File Cart, Blue"/>
    <n v="135"/>
    <n v="2"/>
    <n v="95"/>
    <n v="0.47"/>
    <n v="7.74"/>
    <n v="11.377800000000001"/>
    <x v="0"/>
    <n v="178.62219999999999"/>
  </r>
  <r>
    <s v="IN-2011-79397"/>
    <d v="2011-01-03T00:00:00"/>
    <x v="0"/>
    <n v="2011"/>
    <x v="2"/>
    <s v="Kean Nguyen"/>
    <x v="2"/>
    <s v="New South Wales"/>
    <x v="1"/>
    <x v="1"/>
    <x v="1"/>
    <s v="OFF-LA-10003396"/>
    <x v="0"/>
    <s v="Labels"/>
    <s v="Avery Color Coded Labels, Laser Printer Compatible"/>
    <n v="36"/>
    <n v="3"/>
    <n v="115"/>
    <n v="0.1"/>
    <n v="7.46"/>
    <n v="8.2059999999999995"/>
    <x v="2"/>
    <n v="336.79399999999998"/>
  </r>
  <r>
    <s v="IR-2011-7690"/>
    <d v="2011-01-03T00:00:00"/>
    <x v="0"/>
    <n v="2011"/>
    <x v="1"/>
    <s v="Nat Gilpin"/>
    <x v="2"/>
    <s v="Razavi Khorasan"/>
    <x v="11"/>
    <x v="2"/>
    <x v="2"/>
    <s v="OFF-BIC-10000582"/>
    <x v="0"/>
    <s v="Art"/>
    <s v="BIC Sketch Pad, Water Color"/>
    <n v="52"/>
    <n v="1"/>
    <n v="120"/>
    <n v="0"/>
    <n v="5.91"/>
    <n v="5.91"/>
    <x v="1"/>
    <n v="114.09"/>
  </r>
  <r>
    <s v="IR-2011-770"/>
    <d v="2011-01-03T00:00:00"/>
    <x v="0"/>
    <n v="2011"/>
    <x v="0"/>
    <s v="Jas O'Carroll"/>
    <x v="0"/>
    <s v="Yazd"/>
    <x v="11"/>
    <x v="2"/>
    <x v="2"/>
    <s v="OFF-ROG-10004393"/>
    <x v="0"/>
    <s v="Storage"/>
    <s v="Rogers Folders, Industrial"/>
    <n v="62"/>
    <n v="2"/>
    <n v="104"/>
    <n v="0"/>
    <n v="5.16"/>
    <n v="5.16"/>
    <x v="0"/>
    <n v="202.84"/>
  </r>
  <r>
    <s v="TZ-2011-7370"/>
    <d v="2011-01-03T00:00:00"/>
    <x v="0"/>
    <n v="2011"/>
    <x v="0"/>
    <s v="Jack Garza"/>
    <x v="0"/>
    <s v="Dar Es Salaam"/>
    <x v="13"/>
    <x v="0"/>
    <x v="0"/>
    <s v="OFF-STI-10000388"/>
    <x v="0"/>
    <s v="Supplies"/>
    <s v="Stiletto Scissors, Serrated"/>
    <n v="81"/>
    <n v="4"/>
    <n v="56"/>
    <n v="0"/>
    <n v="5.1100000000000003"/>
    <n v="5.1100000000000003"/>
    <x v="0"/>
    <n v="218.89"/>
  </r>
  <r>
    <s v="IZ-2011-4680"/>
    <d v="2011-01-03T00:00:00"/>
    <x v="0"/>
    <n v="2011"/>
    <x v="0"/>
    <s v="Lindsay Williams"/>
    <x v="2"/>
    <s v="Ninawa"/>
    <x v="6"/>
    <x v="2"/>
    <x v="2"/>
    <s v="OFF-CAM-10004338"/>
    <x v="0"/>
    <s v="Envelopes"/>
    <s v="Cameo Interoffice Envelope, Set of 50"/>
    <n v="47"/>
    <n v="1"/>
    <n v="81"/>
    <n v="0"/>
    <n v="3.57"/>
    <n v="3.57"/>
    <x v="1"/>
    <n v="77.430000000000007"/>
  </r>
  <r>
    <s v="IN-2011-65159"/>
    <d v="2011-01-03T00:00:00"/>
    <x v="0"/>
    <n v="2011"/>
    <x v="1"/>
    <s v="Larry Blacks"/>
    <x v="0"/>
    <s v="National Capital"/>
    <x v="7"/>
    <x v="1"/>
    <x v="5"/>
    <s v="OFF-FA-10002569"/>
    <x v="0"/>
    <s v="Fasteners"/>
    <s v="Stockwell Staples, Metal"/>
    <n v="6"/>
    <n v="1"/>
    <n v="85"/>
    <n v="0.45"/>
    <n v="0.8"/>
    <n v="1.1600000000000001"/>
    <x v="1"/>
    <n v="83.84"/>
  </r>
  <r>
    <s v="IR-2011-770"/>
    <d v="2011-01-03T00:00:00"/>
    <x v="0"/>
    <n v="2011"/>
    <x v="0"/>
    <s v="Jas O'Carroll"/>
    <x v="0"/>
    <s v="Yazd"/>
    <x v="11"/>
    <x v="2"/>
    <x v="2"/>
    <s v="OFF-ADV-10000213"/>
    <x v="0"/>
    <s v="Fasteners"/>
    <s v="Advantus Rubber Bands, Metal"/>
    <n v="17"/>
    <n v="1"/>
    <n v="71"/>
    <n v="0"/>
    <n v="0.54"/>
    <n v="0.54"/>
    <x v="0"/>
    <n v="70.459999999999994"/>
  </r>
  <r>
    <s v="MX-2011-111255"/>
    <d v="2011-01-04T00:00:00"/>
    <x v="0"/>
    <n v="2011"/>
    <x v="1"/>
    <s v="Russell Applegate"/>
    <x v="0"/>
    <s v="Parana"/>
    <x v="14"/>
    <x v="5"/>
    <x v="7"/>
    <s v="FUR-BO-10001498"/>
    <x v="1"/>
    <s v="Bookcases"/>
    <s v="Dania Classic Bookcase, Pine"/>
    <n v="1.6479999999999999"/>
    <n v="6"/>
    <n v="105"/>
    <n v="0"/>
    <n v="109.13"/>
    <n v="109.13"/>
    <x v="0"/>
    <n v="520.87"/>
  </r>
  <r>
    <s v="MX-2011-140641"/>
    <d v="2011-01-04T00:00:00"/>
    <x v="0"/>
    <n v="2011"/>
    <x v="0"/>
    <s v="Maya Herman"/>
    <x v="2"/>
    <s v="Yucatán"/>
    <x v="15"/>
    <x v="5"/>
    <x v="3"/>
    <s v="TEC-AC-10001082"/>
    <x v="2"/>
    <s v="Accessories"/>
    <s v="Enermax Keyboard, Bluetooth"/>
    <n v="223"/>
    <n v="4"/>
    <n v="86"/>
    <n v="0"/>
    <n v="42.28"/>
    <n v="42.28"/>
    <x v="1"/>
    <n v="301.72000000000003"/>
  </r>
  <r>
    <s v="MX-2011-158771"/>
    <d v="2011-01-04T00:00:00"/>
    <x v="0"/>
    <n v="2011"/>
    <x v="0"/>
    <s v="Beth Thompson"/>
    <x v="1"/>
    <s v="Granma"/>
    <x v="16"/>
    <x v="5"/>
    <x v="8"/>
    <s v="OFF-EN-10000857"/>
    <x v="0"/>
    <s v="Envelopes"/>
    <s v="Jiffy Interoffice Envelope, Set of 50"/>
    <n v="186"/>
    <n v="6"/>
    <n v="65"/>
    <n v="0"/>
    <n v="16.39"/>
    <n v="16.39"/>
    <x v="0"/>
    <n v="373.61"/>
  </r>
  <r>
    <s v="ES-2011-4939443"/>
    <d v="2011-01-04T00:00:00"/>
    <x v="0"/>
    <n v="2011"/>
    <x v="0"/>
    <s v="Arthur Prichep"/>
    <x v="0"/>
    <s v="Rhône-Alpes"/>
    <x v="17"/>
    <x v="3"/>
    <x v="6"/>
    <s v="OFF-AR-10001546"/>
    <x v="0"/>
    <s v="Art"/>
    <s v="Binney &amp; Smith Sketch Pad, Easy-Erase"/>
    <n v="140"/>
    <n v="3"/>
    <n v="118"/>
    <n v="0"/>
    <n v="10.78"/>
    <n v="10.78"/>
    <x v="0"/>
    <n v="343.22"/>
  </r>
  <r>
    <s v="MX-2011-111255"/>
    <d v="2011-01-04T00:00:00"/>
    <x v="0"/>
    <n v="2011"/>
    <x v="1"/>
    <s v="Russell Applegate"/>
    <x v="0"/>
    <s v="Parana"/>
    <x v="14"/>
    <x v="5"/>
    <x v="7"/>
    <s v="OFF-SU-10003629"/>
    <x v="0"/>
    <s v="Supplies"/>
    <s v="Fiskars Letter Opener, Easy Grip"/>
    <n v="149"/>
    <n v="8"/>
    <n v="67"/>
    <n v="0"/>
    <n v="10.38"/>
    <n v="10.38"/>
    <x v="0"/>
    <n v="525.62"/>
  </r>
  <r>
    <s v="MX-2011-140641"/>
    <d v="2011-01-04T00:00:00"/>
    <x v="0"/>
    <n v="2011"/>
    <x v="0"/>
    <s v="Maya Herman"/>
    <x v="2"/>
    <s v="Yucatán"/>
    <x v="15"/>
    <x v="5"/>
    <x v="3"/>
    <s v="TEC-CO-10002998"/>
    <x v="2"/>
    <s v="Copiers"/>
    <s v="Sharp Ink, Laser"/>
    <n v="166"/>
    <n v="2"/>
    <n v="92"/>
    <n v="2E-3"/>
    <n v="9.5399999999999991"/>
    <n v="9.5590799999999998"/>
    <x v="1"/>
    <n v="174.44092000000001"/>
  </r>
  <r>
    <s v="US-2011-136007"/>
    <d v="2011-01-04T00:00:00"/>
    <x v="0"/>
    <n v="2011"/>
    <x v="0"/>
    <s v="Beth Thompson"/>
    <x v="1"/>
    <s v="Alagoas"/>
    <x v="14"/>
    <x v="5"/>
    <x v="7"/>
    <s v="OFF-EN-10004956"/>
    <x v="0"/>
    <s v="Envelopes"/>
    <s v="Jiffy Interoffice Envelope, Set of 50"/>
    <n v="74"/>
    <n v="6"/>
    <n v="83"/>
    <n v="0.6"/>
    <n v="7.04"/>
    <n v="11.263999999999999"/>
    <x v="0"/>
    <n v="486.73599999999999"/>
  </r>
  <r>
    <s v="MX-2011-159373"/>
    <d v="2011-01-04T00:00:00"/>
    <x v="0"/>
    <n v="2011"/>
    <x v="0"/>
    <s v="Arthur Wiediger"/>
    <x v="1"/>
    <s v="Santiago de Cuba"/>
    <x v="16"/>
    <x v="5"/>
    <x v="8"/>
    <s v="FUR-CH-10004827"/>
    <x v="1"/>
    <s v="Chairs"/>
    <s v="SAFCO Chairmat, Black"/>
    <n v="38"/>
    <n v="1"/>
    <n v="58"/>
    <n v="0"/>
    <n v="4.25"/>
    <n v="4.25"/>
    <x v="0"/>
    <n v="53.75"/>
  </r>
  <r>
    <s v="MX-2011-159373"/>
    <d v="2011-01-04T00:00:00"/>
    <x v="0"/>
    <n v="2011"/>
    <x v="0"/>
    <s v="Arthur Wiediger"/>
    <x v="1"/>
    <s v="Santiago de Cuba"/>
    <x v="16"/>
    <x v="5"/>
    <x v="8"/>
    <s v="TEC-AC-10003081"/>
    <x v="2"/>
    <s v="Accessories"/>
    <s v="Memorex Mouse, USB"/>
    <n v="38"/>
    <n v="2"/>
    <n v="110"/>
    <n v="0"/>
    <n v="3.94"/>
    <n v="3.94"/>
    <x v="0"/>
    <n v="216.06"/>
  </r>
  <r>
    <s v="MX-2011-159373"/>
    <d v="2011-01-04T00:00:00"/>
    <x v="0"/>
    <n v="2011"/>
    <x v="0"/>
    <s v="Arthur Wiediger"/>
    <x v="1"/>
    <s v="Santiago de Cuba"/>
    <x v="16"/>
    <x v="5"/>
    <x v="8"/>
    <s v="OFF-EN-10002816"/>
    <x v="0"/>
    <s v="Envelopes"/>
    <s v="Kraft Peel and Seal, Recycled"/>
    <n v="39"/>
    <n v="3"/>
    <n v="65"/>
    <n v="0"/>
    <n v="3.51"/>
    <n v="3.51"/>
    <x v="0"/>
    <n v="191.49"/>
  </r>
  <r>
    <s v="IT-2011-2942451"/>
    <d v="2011-01-04T00:00:00"/>
    <x v="0"/>
    <n v="2011"/>
    <x v="0"/>
    <s v="Grant Thornton"/>
    <x v="2"/>
    <s v="England"/>
    <x v="8"/>
    <x v="3"/>
    <x v="3"/>
    <s v="OFF-AR-10002485"/>
    <x v="0"/>
    <s v="Art"/>
    <s v="Boston Markers, Easy-Erase"/>
    <n v="27"/>
    <n v="2"/>
    <n v="119"/>
    <n v="0.5"/>
    <n v="2.11"/>
    <n v="3.165"/>
    <x v="0"/>
    <n v="234.83500000000001"/>
  </r>
  <r>
    <s v="CA-2011-103800"/>
    <d v="2011-01-04T00:00:00"/>
    <x v="0"/>
    <n v="2011"/>
    <x v="0"/>
    <s v="Darren Powers"/>
    <x v="0"/>
    <s v="Texas"/>
    <x v="18"/>
    <x v="6"/>
    <x v="6"/>
    <s v="OFF-PA-10000174"/>
    <x v="0"/>
    <s v="Paper"/>
    <s v="Message Book, Wirebound, Four 5 1/2&quot; X 4&quot; Forms/Pg., 200 Dupl. Sets/Book"/>
    <n v="16"/>
    <n v="2"/>
    <n v="57"/>
    <n v="0.2"/>
    <n v="1.82"/>
    <n v="2.1840000000000002"/>
    <x v="1"/>
    <n v="111.816"/>
  </r>
  <r>
    <s v="IN-2011-33036"/>
    <d v="2011-01-04T00:00:00"/>
    <x v="0"/>
    <n v="2011"/>
    <x v="0"/>
    <s v="Bradley Drucker"/>
    <x v="0"/>
    <s v="Tottori"/>
    <x v="19"/>
    <x v="1"/>
    <x v="9"/>
    <s v="OFF-LA-10000784"/>
    <x v="0"/>
    <s v="Labels"/>
    <s v="Harbour Creations File Folder Labels, 5000 Label Set"/>
    <n v="27"/>
    <n v="3"/>
    <n v="108"/>
    <n v="0"/>
    <n v="1.54"/>
    <n v="1.54"/>
    <x v="0"/>
    <n v="322.45999999999998"/>
  </r>
  <r>
    <s v="IT-2011-2942451"/>
    <d v="2011-01-04T00:00:00"/>
    <x v="0"/>
    <n v="2011"/>
    <x v="0"/>
    <s v="Grant Thornton"/>
    <x v="2"/>
    <s v="England"/>
    <x v="8"/>
    <x v="3"/>
    <x v="3"/>
    <s v="OFF-ST-10001426"/>
    <x v="0"/>
    <s v="Storage"/>
    <s v="Eldon Folders, Single Width"/>
    <n v="17"/>
    <n v="2"/>
    <n v="55"/>
    <n v="0.5"/>
    <n v="0.9"/>
    <n v="1.35"/>
    <x v="0"/>
    <n v="108.65"/>
  </r>
  <r>
    <s v="SU-2011-5190"/>
    <d v="2011-01-04T00:00:00"/>
    <x v="0"/>
    <n v="2011"/>
    <x v="0"/>
    <s v="Jasper Cacioppo"/>
    <x v="0"/>
    <s v="Khartoum"/>
    <x v="20"/>
    <x v="0"/>
    <x v="0"/>
    <s v="OFF-BOS-10004950"/>
    <x v="0"/>
    <s v="Art"/>
    <s v="Boston Pens, Fluorescent"/>
    <n v="15"/>
    <n v="1"/>
    <n v="113"/>
    <n v="0"/>
    <n v="0.82"/>
    <n v="0.82"/>
    <x v="0"/>
    <n v="112.18"/>
  </r>
  <r>
    <s v="SU-2011-5190"/>
    <d v="2011-01-04T00:00:00"/>
    <x v="0"/>
    <n v="2011"/>
    <x v="0"/>
    <s v="Jasper Cacioppo"/>
    <x v="0"/>
    <s v="Khartoum"/>
    <x v="20"/>
    <x v="0"/>
    <x v="0"/>
    <s v="OFF-AVE-10003279"/>
    <x v="0"/>
    <s v="Binders"/>
    <s v="Avery Hole Reinforcements, Durable"/>
    <n v="6"/>
    <n v="1"/>
    <n v="64"/>
    <n v="0"/>
    <n v="0.51"/>
    <n v="0.51"/>
    <x v="0"/>
    <n v="63.49"/>
  </r>
  <r>
    <s v="MX-2011-109267"/>
    <d v="2011-01-05T00:00:00"/>
    <x v="0"/>
    <n v="2011"/>
    <x v="0"/>
    <s v="Jennifer Halladay"/>
    <x v="0"/>
    <s v="Veracruz"/>
    <x v="15"/>
    <x v="5"/>
    <x v="3"/>
    <s v="OFF-AP-10004245"/>
    <x v="0"/>
    <s v="Appliances"/>
    <s v="Hoover Stove, Black"/>
    <n v="3.0289999999999999"/>
    <n v="8"/>
    <n v="79"/>
    <n v="0"/>
    <n v="191.2"/>
    <n v="191.2"/>
    <x v="0"/>
    <n v="440.8"/>
  </r>
  <r>
    <s v="ES-2011-3848439"/>
    <d v="2011-01-05T00:00:00"/>
    <x v="0"/>
    <n v="2011"/>
    <x v="3"/>
    <s v="Michael Granlund"/>
    <x v="1"/>
    <s v="Rhône-Alpes"/>
    <x v="17"/>
    <x v="3"/>
    <x v="6"/>
    <s v="OFF-AR-10001291"/>
    <x v="0"/>
    <s v="Art"/>
    <s v="Sanford Canvas, Fluorescent"/>
    <n v="207"/>
    <n v="4"/>
    <n v="109"/>
    <n v="0"/>
    <n v="20.64"/>
    <n v="20.64"/>
    <x v="0"/>
    <n v="415.36"/>
  </r>
  <r>
    <s v="ES-2011-3848439"/>
    <d v="2011-01-05T00:00:00"/>
    <x v="0"/>
    <n v="2011"/>
    <x v="3"/>
    <s v="Michael Granlund"/>
    <x v="1"/>
    <s v="Rhône-Alpes"/>
    <x v="17"/>
    <x v="3"/>
    <x v="6"/>
    <s v="OFF-AR-10000833"/>
    <x v="0"/>
    <s v="Art"/>
    <s v="Binney &amp; Smith Pencil Sharpener, Water Color"/>
    <n v="90"/>
    <n v="3"/>
    <n v="116"/>
    <n v="0"/>
    <n v="15.27"/>
    <n v="15.27"/>
    <x v="0"/>
    <n v="332.73"/>
  </r>
  <r>
    <s v="CA-2011-112326"/>
    <d v="2011-01-05T00:00:00"/>
    <x v="0"/>
    <n v="2011"/>
    <x v="0"/>
    <s v="Phillina Ober"/>
    <x v="1"/>
    <s v="Illinois"/>
    <x v="18"/>
    <x v="6"/>
    <x v="6"/>
    <s v="OFF-ST-10002743"/>
    <x v="0"/>
    <s v="Storage"/>
    <s v="SAFCO Boltless Steel Shelving"/>
    <n v="273"/>
    <n v="3"/>
    <n v="85"/>
    <n v="0.2"/>
    <n v="13.59"/>
    <n v="16.308"/>
    <x v="1"/>
    <n v="238.69200000000001"/>
  </r>
  <r>
    <s v="IN-2011-27681"/>
    <d v="2011-01-05T00:00:00"/>
    <x v="0"/>
    <n v="2011"/>
    <x v="0"/>
    <s v="Shaun Weien"/>
    <x v="0"/>
    <s v="Taipei City"/>
    <x v="21"/>
    <x v="1"/>
    <x v="9"/>
    <s v="FUR-FU-10000394"/>
    <x v="1"/>
    <s v="Furnishings"/>
    <s v="Rubbermaid Photo Frame, Durable"/>
    <n v="49"/>
    <n v="1"/>
    <n v="94"/>
    <n v="0"/>
    <n v="5.82"/>
    <n v="5.82"/>
    <x v="3"/>
    <n v="88.18"/>
  </r>
  <r>
    <s v="CA-2011-112326"/>
    <d v="2011-01-05T00:00:00"/>
    <x v="0"/>
    <n v="2011"/>
    <x v="0"/>
    <s v="Phillina Ober"/>
    <x v="1"/>
    <s v="Illinois"/>
    <x v="18"/>
    <x v="6"/>
    <x v="6"/>
    <s v="OFF-LA-10003223"/>
    <x v="0"/>
    <s v="Labels"/>
    <s v="Avery 508"/>
    <n v="12"/>
    <n v="3"/>
    <n v="58"/>
    <n v="0.2"/>
    <n v="0.99"/>
    <n v="1.1879999999999999"/>
    <x v="1"/>
    <n v="172.81200000000001"/>
  </r>
  <r>
    <s v="CA-2011-112326"/>
    <d v="2011-01-05T00:00:00"/>
    <x v="0"/>
    <n v="2011"/>
    <x v="0"/>
    <s v="Phillina Ober"/>
    <x v="1"/>
    <s v="Illinois"/>
    <x v="18"/>
    <x v="6"/>
    <x v="6"/>
    <s v="OFF-BI-10004094"/>
    <x v="0"/>
    <s v="Binders"/>
    <s v="GBC Standard Plastic Binding Systems Combs"/>
    <n v="4"/>
    <n v="2"/>
    <n v="115"/>
    <n v="0.8"/>
    <n v="0.55000000000000004"/>
    <n v="0.9900000000000001"/>
    <x v="1"/>
    <n v="229.01"/>
  </r>
  <r>
    <s v="ES-2011-5496179"/>
    <d v="2011-01-06T00:00:00"/>
    <x v="0"/>
    <n v="2011"/>
    <x v="1"/>
    <s v="Shahid Hopkins"/>
    <x v="0"/>
    <s v="Ile-de-France"/>
    <x v="17"/>
    <x v="3"/>
    <x v="6"/>
    <s v="FUR-FU-10000468"/>
    <x v="1"/>
    <s v="Furnishings"/>
    <s v="Advantus Frame, Durable"/>
    <n v="324"/>
    <n v="3"/>
    <n v="111"/>
    <n v="0"/>
    <n v="39.979999999999997"/>
    <n v="39.979999999999997"/>
    <x v="1"/>
    <n v="293.02"/>
  </r>
  <r>
    <s v="IN-2011-29963"/>
    <d v="2011-01-06T00:00:00"/>
    <x v="0"/>
    <n v="2011"/>
    <x v="0"/>
    <s v="Brosina Hoffman"/>
    <x v="0"/>
    <s v="Sumatera Barat"/>
    <x v="22"/>
    <x v="1"/>
    <x v="5"/>
    <s v="OFF-ST-10000344"/>
    <x v="0"/>
    <s v="Storage"/>
    <s v="Fellowes Box, Industrial"/>
    <n v="50"/>
    <n v="3"/>
    <n v="87"/>
    <n v="0.17"/>
    <n v="6.2"/>
    <n v="7.2540000000000004"/>
    <x v="1"/>
    <n v="253.74600000000001"/>
  </r>
  <r>
    <s v="ID-2011-41632"/>
    <d v="2011-01-06T00:00:00"/>
    <x v="0"/>
    <n v="2011"/>
    <x v="0"/>
    <s v="Robert Dilbeck"/>
    <x v="1"/>
    <s v="Ho Chí Minh City"/>
    <x v="23"/>
    <x v="1"/>
    <x v="5"/>
    <s v="OFF-ST-10001631"/>
    <x v="0"/>
    <s v="Storage"/>
    <s v="Tenex Trays, Blue"/>
    <n v="90"/>
    <n v="2"/>
    <n v="74"/>
    <n v="0.17"/>
    <n v="3.62"/>
    <n v="4.2354000000000003"/>
    <x v="0"/>
    <n v="143.7646"/>
  </r>
  <r>
    <s v="IN-2011-29963"/>
    <d v="2011-01-06T00:00:00"/>
    <x v="0"/>
    <n v="2011"/>
    <x v="0"/>
    <s v="Brosina Hoffman"/>
    <x v="0"/>
    <s v="Sumatera Barat"/>
    <x v="22"/>
    <x v="1"/>
    <x v="5"/>
    <s v="OFF-FA-10000549"/>
    <x v="0"/>
    <s v="Fasteners"/>
    <s v="Advantus Staples, Metal"/>
    <n v="41"/>
    <n v="7"/>
    <n v="104"/>
    <n v="0.47"/>
    <n v="2.63"/>
    <n v="3.8660999999999999"/>
    <x v="1"/>
    <n v="724.13390000000004"/>
  </r>
  <r>
    <s v="ID-2011-41632"/>
    <d v="2011-01-06T00:00:00"/>
    <x v="0"/>
    <n v="2011"/>
    <x v="0"/>
    <s v="Robert Dilbeck"/>
    <x v="1"/>
    <s v="Ho Chí Minh City"/>
    <x v="23"/>
    <x v="1"/>
    <x v="5"/>
    <s v="OFF-PA-10003407"/>
    <x v="0"/>
    <s v="Paper"/>
    <s v="Enermax Memo Slips, Recycled"/>
    <n v="39"/>
    <n v="3"/>
    <n v="77"/>
    <n v="0.17"/>
    <n v="2.4500000000000002"/>
    <n v="2.8665000000000003"/>
    <x v="0"/>
    <n v="228.1335"/>
  </r>
  <r>
    <s v="AO-2011-4910"/>
    <d v="2011-01-06T00:00:00"/>
    <x v="0"/>
    <n v="2011"/>
    <x v="0"/>
    <s v="Grace Kelly"/>
    <x v="2"/>
    <s v="Luanda"/>
    <x v="24"/>
    <x v="0"/>
    <x v="0"/>
    <s v="TEC-LOG-10003079"/>
    <x v="2"/>
    <s v="Accessories"/>
    <s v="Logitech Flash Drive, Erganomic"/>
    <n v="28"/>
    <n v="1"/>
    <n v="116"/>
    <n v="0"/>
    <n v="2"/>
    <n v="2"/>
    <x v="0"/>
    <n v="114"/>
  </r>
  <r>
    <s v="IN-2011-76107"/>
    <d v="2011-01-06T00:00:00"/>
    <x v="0"/>
    <n v="2011"/>
    <x v="0"/>
    <s v="Khloe Miller"/>
    <x v="0"/>
    <s v="Jilin"/>
    <x v="25"/>
    <x v="1"/>
    <x v="9"/>
    <s v="OFF-EN-10002166"/>
    <x v="0"/>
    <s v="Envelopes"/>
    <s v="Cameo Manila Envelope, with clear poly window"/>
    <n v="31"/>
    <n v="1"/>
    <n v="95"/>
    <n v="0"/>
    <n v="1.96"/>
    <n v="1.96"/>
    <x v="1"/>
    <n v="93.04"/>
  </r>
  <r>
    <s v="CA-2011-141817"/>
    <d v="2011-01-06T00:00:00"/>
    <x v="0"/>
    <n v="2011"/>
    <x v="0"/>
    <s v="Mick Brown"/>
    <x v="0"/>
    <s v="Pennsylvania"/>
    <x v="18"/>
    <x v="6"/>
    <x v="10"/>
    <s v="OFF-AR-10003478"/>
    <x v="0"/>
    <s v="Art"/>
    <s v="Avery Hi-Liter EverBold Pen Style Fluorescent Highlighters, 4/Pack"/>
    <n v="20"/>
    <n v="3"/>
    <n v="70"/>
    <n v="0.2"/>
    <n v="1.85"/>
    <n v="2.2200000000000002"/>
    <x v="3"/>
    <n v="207.78"/>
  </r>
  <r>
    <s v="CA-2011-167199"/>
    <d v="2011-01-07T00:00:00"/>
    <x v="0"/>
    <n v="2011"/>
    <x v="0"/>
    <s v="Maria Etezadi"/>
    <x v="1"/>
    <s v="Kentucky"/>
    <x v="18"/>
    <x v="6"/>
    <x v="7"/>
    <s v="FUR-CH-10004063"/>
    <x v="1"/>
    <s v="Chairs"/>
    <s v="Global Deluxe High-Back Manager's Chair"/>
    <n v="2.5739999999999998"/>
    <n v="9"/>
    <n v="91"/>
    <n v="0"/>
    <n v="258.99"/>
    <n v="258.99"/>
    <x v="1"/>
    <n v="560.01"/>
  </r>
  <r>
    <s v="CA-2011-167199"/>
    <d v="2011-01-07T00:00:00"/>
    <x v="0"/>
    <n v="2011"/>
    <x v="0"/>
    <s v="Maria Etezadi"/>
    <x v="1"/>
    <s v="Kentucky"/>
    <x v="18"/>
    <x v="6"/>
    <x v="7"/>
    <s v="OFF-BI-10004632"/>
    <x v="0"/>
    <s v="Binders"/>
    <s v="Ibico Hi-Tech Manual Binding System"/>
    <n v="610"/>
    <n v="2"/>
    <n v="119"/>
    <n v="0"/>
    <n v="88.07"/>
    <n v="88.07"/>
    <x v="1"/>
    <n v="149.93"/>
  </r>
  <r>
    <s v="CA-2011-167199"/>
    <d v="2011-01-07T00:00:00"/>
    <x v="0"/>
    <n v="2011"/>
    <x v="0"/>
    <s v="Maria Etezadi"/>
    <x v="1"/>
    <s v="Kentucky"/>
    <x v="18"/>
    <x v="6"/>
    <x v="7"/>
    <s v="TEC-PH-10004977"/>
    <x v="2"/>
    <s v="Phones"/>
    <s v="GE 30524EE4"/>
    <n v="392"/>
    <n v="2"/>
    <n v="81"/>
    <n v="0"/>
    <n v="62.37"/>
    <n v="62.37"/>
    <x v="1"/>
    <n v="99.63"/>
  </r>
  <r>
    <s v="MZ-2011-1260"/>
    <d v="2011-01-07T00:00:00"/>
    <x v="0"/>
    <n v="2011"/>
    <x v="3"/>
    <s v="Stewart Visinsky"/>
    <x v="0"/>
    <s v="Niassa"/>
    <x v="26"/>
    <x v="0"/>
    <x v="0"/>
    <s v="OFF-ELD-10001694"/>
    <x v="0"/>
    <s v="Storage"/>
    <s v="Eldon File Cart, Single Width"/>
    <n v="256"/>
    <n v="2"/>
    <n v="63"/>
    <n v="0"/>
    <n v="52.46"/>
    <n v="52.46"/>
    <x v="1"/>
    <n v="73.539999999999992"/>
  </r>
  <r>
    <s v="ID-2011-58670"/>
    <d v="2011-01-07T00:00:00"/>
    <x v="0"/>
    <n v="2011"/>
    <x v="0"/>
    <s v="Maribeth Schnelling"/>
    <x v="0"/>
    <s v="National Capital"/>
    <x v="7"/>
    <x v="1"/>
    <x v="5"/>
    <s v="TEC-MA-10000868"/>
    <x v="2"/>
    <s v="Machines"/>
    <s v="Panasonic Phone, Wireless"/>
    <n v="445"/>
    <n v="7"/>
    <n v="101"/>
    <n v="0.25"/>
    <n v="46.97"/>
    <n v="58.712499999999999"/>
    <x v="1"/>
    <n v="648.28750000000002"/>
  </r>
  <r>
    <s v="ID-2011-58670"/>
    <d v="2011-01-07T00:00:00"/>
    <x v="0"/>
    <n v="2011"/>
    <x v="0"/>
    <s v="Maribeth Schnelling"/>
    <x v="0"/>
    <s v="National Capital"/>
    <x v="7"/>
    <x v="1"/>
    <x v="5"/>
    <s v="TEC-AC-10003413"/>
    <x v="2"/>
    <s v="Accessories"/>
    <s v="Logitech Router, Programmable"/>
    <n v="274"/>
    <n v="2"/>
    <n v="109"/>
    <n v="0.45"/>
    <n v="42.19"/>
    <n v="61.1755"/>
    <x v="1"/>
    <n v="156.8245"/>
  </r>
  <r>
    <s v="ES-2011-5433855"/>
    <d v="2011-01-07T00:00:00"/>
    <x v="0"/>
    <n v="2011"/>
    <x v="3"/>
    <s v="Dave Poirier"/>
    <x v="2"/>
    <s v="Provence-Alpes-Côte d'Azur"/>
    <x v="17"/>
    <x v="3"/>
    <x v="6"/>
    <s v="OFF-ST-10004855"/>
    <x v="0"/>
    <s v="Storage"/>
    <s v="Smead Lockers, Industrial"/>
    <n v="716"/>
    <n v="4"/>
    <n v="73"/>
    <n v="0.1"/>
    <n v="32.46"/>
    <n v="35.706000000000003"/>
    <x v="0"/>
    <n v="256.29399999999998"/>
  </r>
  <r>
    <s v="ID-2011-58670"/>
    <d v="2011-01-07T00:00:00"/>
    <x v="0"/>
    <n v="2011"/>
    <x v="0"/>
    <s v="Maribeth Schnelling"/>
    <x v="0"/>
    <s v="National Capital"/>
    <x v="7"/>
    <x v="1"/>
    <x v="5"/>
    <s v="TEC-MA-10004482"/>
    <x v="2"/>
    <s v="Machines"/>
    <s v="Panasonic Card Printer, White"/>
    <n v="388"/>
    <n v="3"/>
    <n v="112"/>
    <n v="0.25"/>
    <n v="26.2"/>
    <n v="32.75"/>
    <x v="1"/>
    <n v="303.25"/>
  </r>
  <r>
    <s v="LE-2011-9590"/>
    <d v="2011-01-07T00:00:00"/>
    <x v="0"/>
    <n v="2011"/>
    <x v="0"/>
    <s v="Harry Marie"/>
    <x v="2"/>
    <s v="Beirut"/>
    <x v="27"/>
    <x v="2"/>
    <x v="2"/>
    <s v="TEC-HP -10000464"/>
    <x v="2"/>
    <s v="Copiers"/>
    <s v="HP Fax and Copier, Color"/>
    <n v="174"/>
    <n v="1"/>
    <n v="100"/>
    <n v="0"/>
    <n v="23.84"/>
    <n v="23.84"/>
    <x v="1"/>
    <n v="76.16"/>
  </r>
  <r>
    <s v="CA-2011-167199"/>
    <d v="2011-01-07T00:00:00"/>
    <x v="0"/>
    <n v="2011"/>
    <x v="0"/>
    <s v="Maria Etezadi"/>
    <x v="1"/>
    <s v="Kentucky"/>
    <x v="18"/>
    <x v="6"/>
    <x v="7"/>
    <s v="TEC-PH-10004539"/>
    <x v="2"/>
    <s v="Phones"/>
    <s v="Wireless Extenders zBoost YX545 SOHO Signal Booster"/>
    <n v="756"/>
    <n v="4"/>
    <n v="107"/>
    <n v="0"/>
    <n v="13.82"/>
    <n v="13.82"/>
    <x v="1"/>
    <n v="414.18"/>
  </r>
  <r>
    <s v="MZ-2011-1260"/>
    <d v="2011-01-07T00:00:00"/>
    <x v="0"/>
    <n v="2011"/>
    <x v="3"/>
    <s v="Stewart Visinsky"/>
    <x v="0"/>
    <s v="Niassa"/>
    <x v="26"/>
    <x v="0"/>
    <x v="0"/>
    <s v="OFF-STA-10004885"/>
    <x v="0"/>
    <s v="Art"/>
    <s v="Stanley Sketch Pad, Easy-Erase"/>
    <n v="45"/>
    <n v="1"/>
    <n v="60"/>
    <n v="0"/>
    <n v="13.7"/>
    <n v="13.7"/>
    <x v="1"/>
    <n v="46.3"/>
  </r>
  <r>
    <s v="ES-2011-5433855"/>
    <d v="2011-01-07T00:00:00"/>
    <x v="0"/>
    <n v="2011"/>
    <x v="3"/>
    <s v="Dave Poirier"/>
    <x v="2"/>
    <s v="Provence-Alpes-Côte d'Azur"/>
    <x v="17"/>
    <x v="3"/>
    <x v="6"/>
    <s v="OFF-FA-10002071"/>
    <x v="0"/>
    <s v="Fasteners"/>
    <s v="Accos Thumb Tacks, Assorted Sizes"/>
    <n v="33"/>
    <n v="3"/>
    <n v="67"/>
    <n v="0"/>
    <n v="9.73"/>
    <n v="9.73"/>
    <x v="0"/>
    <n v="191.27"/>
  </r>
  <r>
    <s v="ES-2011-5433855"/>
    <d v="2011-01-07T00:00:00"/>
    <x v="0"/>
    <n v="2011"/>
    <x v="3"/>
    <s v="Dave Poirier"/>
    <x v="2"/>
    <s v="Provence-Alpes-Côte d'Azur"/>
    <x v="17"/>
    <x v="3"/>
    <x v="6"/>
    <s v="FUR-BO-10000265"/>
    <x v="1"/>
    <s v="Bookcases"/>
    <s v="Bush Floating Shelf Set, Pine"/>
    <n v="155"/>
    <n v="1"/>
    <n v="105"/>
    <n v="0.1"/>
    <n v="5.72"/>
    <n v="6.2919999999999998"/>
    <x v="0"/>
    <n v="98.707999999999998"/>
  </r>
  <r>
    <s v="CA-2011-130813"/>
    <d v="2011-01-07T00:00:00"/>
    <x v="0"/>
    <n v="2011"/>
    <x v="1"/>
    <s v="Lycoris Saunders"/>
    <x v="0"/>
    <s v="California"/>
    <x v="18"/>
    <x v="6"/>
    <x v="11"/>
    <s v="OFF-PA-10002005"/>
    <x v="0"/>
    <s v="Paper"/>
    <s v="Xerox 225"/>
    <n v="19"/>
    <n v="3"/>
    <n v="75"/>
    <n v="0"/>
    <n v="4.37"/>
    <n v="4.37"/>
    <x v="1"/>
    <n v="220.63"/>
  </r>
  <r>
    <s v="AG-2011-7230"/>
    <d v="2011-01-07T00:00:00"/>
    <x v="0"/>
    <n v="2011"/>
    <x v="0"/>
    <s v="Alyssa Crouse"/>
    <x v="2"/>
    <s v="Alger"/>
    <x v="0"/>
    <x v="0"/>
    <x v="0"/>
    <s v="OFF-STA-10000244"/>
    <x v="0"/>
    <s v="Art"/>
    <s v="Stanley Sketch Pad, Fluorescent"/>
    <n v="91"/>
    <n v="2"/>
    <n v="94"/>
    <n v="0"/>
    <n v="4.3600000000000003"/>
    <n v="4.3600000000000003"/>
    <x v="0"/>
    <n v="183.64"/>
  </r>
  <r>
    <s v="MX-2011-135629"/>
    <d v="2011-01-07T00:00:00"/>
    <x v="0"/>
    <n v="2011"/>
    <x v="2"/>
    <s v="Dorothy Dickinson"/>
    <x v="0"/>
    <s v="São Paulo"/>
    <x v="14"/>
    <x v="5"/>
    <x v="7"/>
    <s v="OFF-FA-10001871"/>
    <x v="0"/>
    <s v="Fasteners"/>
    <s v="Stockwell Rubber Bands, Bulk Pack"/>
    <n v="43"/>
    <n v="4"/>
    <n v="58"/>
    <n v="0"/>
    <n v="3.94"/>
    <n v="3.94"/>
    <x v="1"/>
    <n v="228.06"/>
  </r>
  <r>
    <s v="MX-2011-135629"/>
    <d v="2011-01-07T00:00:00"/>
    <x v="0"/>
    <n v="2011"/>
    <x v="2"/>
    <s v="Dorothy Dickinson"/>
    <x v="0"/>
    <s v="São Paulo"/>
    <x v="14"/>
    <x v="5"/>
    <x v="7"/>
    <s v="OFF-BI-10000136"/>
    <x v="0"/>
    <s v="Binders"/>
    <s v="Ibico Index Tab, Durable"/>
    <n v="19"/>
    <n v="3"/>
    <n v="95"/>
    <n v="0"/>
    <n v="3.69"/>
    <n v="3.69"/>
    <x v="1"/>
    <n v="281.31"/>
  </r>
  <r>
    <s v="CA-2011-106054"/>
    <d v="2011-01-07T00:00:00"/>
    <x v="0"/>
    <n v="2011"/>
    <x v="3"/>
    <s v="Jack O'Briant"/>
    <x v="2"/>
    <s v="Georgia"/>
    <x v="18"/>
    <x v="6"/>
    <x v="7"/>
    <s v="OFF-AR-10002399"/>
    <x v="0"/>
    <s v="Art"/>
    <s v="Dixon Prang Watercolor Pencils, 10-Color Set with Brush"/>
    <n v="13"/>
    <n v="3"/>
    <n v="117"/>
    <n v="0"/>
    <n v="3.51"/>
    <n v="3.51"/>
    <x v="2"/>
    <n v="347.49"/>
  </r>
  <r>
    <s v="ID-2011-58670"/>
    <d v="2011-01-07T00:00:00"/>
    <x v="0"/>
    <n v="2011"/>
    <x v="0"/>
    <s v="Maribeth Schnelling"/>
    <x v="0"/>
    <s v="National Capital"/>
    <x v="7"/>
    <x v="1"/>
    <x v="5"/>
    <s v="OFF-AR-10003684"/>
    <x v="0"/>
    <s v="Art"/>
    <s v="BIC Sketch Pad, Fluorescent"/>
    <n v="27"/>
    <n v="1"/>
    <n v="83"/>
    <n v="0.45"/>
    <n v="3.21"/>
    <n v="4.6545000000000005"/>
    <x v="1"/>
    <n v="78.345500000000001"/>
  </r>
  <r>
    <s v="LE-2011-9590"/>
    <d v="2011-01-07T00:00:00"/>
    <x v="0"/>
    <n v="2011"/>
    <x v="0"/>
    <s v="Harry Marie"/>
    <x v="2"/>
    <s v="Beirut"/>
    <x v="27"/>
    <x v="2"/>
    <x v="2"/>
    <s v="FUR-ADV-10000847"/>
    <x v="1"/>
    <s v="Furnishings"/>
    <s v="Advantus Stacking Tray, Black"/>
    <n v="26"/>
    <n v="1"/>
    <n v="76"/>
    <n v="0"/>
    <n v="2.88"/>
    <n v="2.88"/>
    <x v="1"/>
    <n v="73.12"/>
  </r>
  <r>
    <s v="CA-2011-167199"/>
    <d v="2011-01-07T00:00:00"/>
    <x v="0"/>
    <n v="2011"/>
    <x v="0"/>
    <s v="Maria Etezadi"/>
    <x v="1"/>
    <s v="Kentucky"/>
    <x v="18"/>
    <x v="6"/>
    <x v="7"/>
    <s v="OFF-FA-10001883"/>
    <x v="0"/>
    <s v="Fasteners"/>
    <s v="Alliance Super-Size Bands, Assorted Sizes"/>
    <n v="31"/>
    <n v="4"/>
    <n v="61"/>
    <n v="0"/>
    <n v="2.19"/>
    <n v="2.19"/>
    <x v="1"/>
    <n v="241.81"/>
  </r>
  <r>
    <s v="CA-2011-167199"/>
    <d v="2011-01-07T00:00:00"/>
    <x v="0"/>
    <n v="2011"/>
    <x v="0"/>
    <s v="Maria Etezadi"/>
    <x v="1"/>
    <s v="Kentucky"/>
    <x v="18"/>
    <x v="6"/>
    <x v="7"/>
    <s v="OFF-PA-10000955"/>
    <x v="0"/>
    <s v="Paper"/>
    <s v="Southworth 25% Cotton Granite Paper &amp; Envelopes"/>
    <n v="7"/>
    <n v="1"/>
    <n v="66"/>
    <n v="0"/>
    <n v="1.1299999999999999"/>
    <n v="1.1299999999999999"/>
    <x v="1"/>
    <n v="64.87"/>
  </r>
  <r>
    <s v="ID-2011-28752"/>
    <d v="2011-01-07T00:00:00"/>
    <x v="0"/>
    <n v="2011"/>
    <x v="0"/>
    <s v="Adam Bellavance"/>
    <x v="1"/>
    <s v="Singapore"/>
    <x v="28"/>
    <x v="1"/>
    <x v="5"/>
    <s v="OFF-LA-10002875"/>
    <x v="0"/>
    <s v="Labels"/>
    <s v="Novimex Shipping Labels, Adjustable"/>
    <n v="18"/>
    <n v="2"/>
    <n v="119"/>
    <n v="0"/>
    <n v="0.89"/>
    <n v="0.89"/>
    <x v="0"/>
    <n v="237.11"/>
  </r>
  <r>
    <s v="CA-2011-167199"/>
    <d v="2011-01-07T00:00:00"/>
    <x v="0"/>
    <n v="2011"/>
    <x v="0"/>
    <s v="Maria Etezadi"/>
    <x v="1"/>
    <s v="Kentucky"/>
    <x v="18"/>
    <x v="6"/>
    <x v="7"/>
    <s v="OFF-AR-10001662"/>
    <x v="0"/>
    <s v="Art"/>
    <s v="Rogers Handheld Barrel Pencil Sharpener"/>
    <n v="5"/>
    <n v="2"/>
    <n v="60"/>
    <n v="0"/>
    <n v="0.52"/>
    <n v="0.52"/>
    <x v="1"/>
    <n v="119.48"/>
  </r>
  <r>
    <s v="IT-2011-5134922"/>
    <d v="2011-01-07T00:00:00"/>
    <x v="0"/>
    <n v="2011"/>
    <x v="3"/>
    <s v="Joy Smith"/>
    <x v="0"/>
    <s v="Groningen"/>
    <x v="29"/>
    <x v="3"/>
    <x v="6"/>
    <s v="OFF-AR-10000316"/>
    <x v="0"/>
    <s v="Art"/>
    <s v="Stanley Pens, Blue"/>
    <n v="5"/>
    <n v="1"/>
    <n v="78"/>
    <n v="0.5"/>
    <n v="0.28000000000000003"/>
    <n v="0.42000000000000004"/>
    <x v="0"/>
    <n v="77.58"/>
  </r>
  <r>
    <s v="AO-2011-1670"/>
    <d v="2011-01-08T00:00:00"/>
    <x v="0"/>
    <n v="2011"/>
    <x v="0"/>
    <s v="Henia Zydlo"/>
    <x v="0"/>
    <s v="Benguela"/>
    <x v="24"/>
    <x v="0"/>
    <x v="0"/>
    <s v="FUR-IKE-10001539"/>
    <x v="1"/>
    <s v="Bookcases"/>
    <s v="Ikea Classic Bookcase, Pine"/>
    <n v="2.4790000000000001"/>
    <n v="6"/>
    <n v="65"/>
    <n v="0"/>
    <n v="349.87"/>
    <n v="349.87"/>
    <x v="1"/>
    <n v="40.129999999999995"/>
  </r>
  <r>
    <s v="IN-2011-19330"/>
    <d v="2011-01-08T00:00:00"/>
    <x v="0"/>
    <n v="2011"/>
    <x v="1"/>
    <s v="Nicole Fjeld"/>
    <x v="1"/>
    <s v="Yunnan"/>
    <x v="25"/>
    <x v="1"/>
    <x v="9"/>
    <s v="TEC-MA-10002468"/>
    <x v="2"/>
    <s v="Machines"/>
    <s v="Panasonic Inkjet, White"/>
    <n v="2.1739999999999999"/>
    <n v="7"/>
    <n v="74"/>
    <n v="0"/>
    <n v="275.52"/>
    <n v="275.52"/>
    <x v="0"/>
    <n v="242.48000000000002"/>
  </r>
  <r>
    <s v="IT-2011-4546695"/>
    <d v="2011-01-08T00:00:00"/>
    <x v="0"/>
    <n v="2011"/>
    <x v="0"/>
    <s v="Darren Powers"/>
    <x v="0"/>
    <s v="Midi-Pyrénées"/>
    <x v="17"/>
    <x v="3"/>
    <x v="6"/>
    <s v="FUR-BO-10003103"/>
    <x v="1"/>
    <s v="Bookcases"/>
    <s v="Ikea Classic Bookcase, Metal"/>
    <n v="987"/>
    <n v="6"/>
    <n v="66"/>
    <n v="0.6"/>
    <n v="65.64"/>
    <n v="105.024"/>
    <x v="0"/>
    <n v="290.976"/>
  </r>
  <r>
    <s v="MX-2011-121202"/>
    <d v="2011-01-08T00:00:00"/>
    <x v="0"/>
    <n v="2011"/>
    <x v="1"/>
    <s v="Christopher Martinez"/>
    <x v="0"/>
    <s v="Guatemala"/>
    <x v="10"/>
    <x v="5"/>
    <x v="6"/>
    <s v="OFF-ST-10002471"/>
    <x v="0"/>
    <s v="Storage"/>
    <s v="Smead Lockers, Single Width"/>
    <n v="397"/>
    <n v="3"/>
    <n v="55"/>
    <n v="0"/>
    <n v="33.67"/>
    <n v="33.67"/>
    <x v="0"/>
    <n v="131.32999999999998"/>
  </r>
  <r>
    <s v="CA-2011-105417"/>
    <d v="2011-01-08T00:00:00"/>
    <x v="0"/>
    <n v="2011"/>
    <x v="0"/>
    <s v="Vivek Sundaresam"/>
    <x v="0"/>
    <s v="Texas"/>
    <x v="18"/>
    <x v="6"/>
    <x v="6"/>
    <s v="FUR-FU-10004864"/>
    <x v="1"/>
    <s v="Furnishings"/>
    <s v="Howard Miller 14-1/2&quot; Diameter Chrome Round Wall Clock"/>
    <n v="77"/>
    <n v="3"/>
    <n v="81"/>
    <n v="0.6"/>
    <n v="6.69"/>
    <n v="10.704000000000001"/>
    <x v="0"/>
    <n v="232.29599999999999"/>
  </r>
  <r>
    <s v="MX-2011-121202"/>
    <d v="2011-01-08T00:00:00"/>
    <x v="0"/>
    <n v="2011"/>
    <x v="1"/>
    <s v="Christopher Martinez"/>
    <x v="0"/>
    <s v="Guatemala"/>
    <x v="10"/>
    <x v="5"/>
    <x v="6"/>
    <s v="OFF-BI-10002937"/>
    <x v="0"/>
    <s v="Binders"/>
    <s v="Wilson Jones Binder Covers, Clear"/>
    <n v="50"/>
    <n v="7"/>
    <n v="89"/>
    <n v="0"/>
    <n v="5.66"/>
    <n v="5.66"/>
    <x v="0"/>
    <n v="617.34"/>
  </r>
  <r>
    <s v="IT-2011-4546695"/>
    <d v="2011-01-08T00:00:00"/>
    <x v="0"/>
    <n v="2011"/>
    <x v="0"/>
    <s v="Darren Powers"/>
    <x v="0"/>
    <s v="Midi-Pyrénées"/>
    <x v="17"/>
    <x v="3"/>
    <x v="6"/>
    <s v="OFF-AR-10000110"/>
    <x v="0"/>
    <s v="Art"/>
    <s v="Binney &amp; Smith Sketch Pad, Blue"/>
    <n v="116"/>
    <n v="5"/>
    <n v="92"/>
    <n v="0.5"/>
    <n v="3.91"/>
    <n v="5.8650000000000002"/>
    <x v="0"/>
    <n v="454.13499999999999"/>
  </r>
  <r>
    <s v="NI-2011-4770"/>
    <d v="2011-01-08T00:00:00"/>
    <x v="0"/>
    <n v="2011"/>
    <x v="1"/>
    <s v="Joe Elijah"/>
    <x v="0"/>
    <s v="Lagos"/>
    <x v="30"/>
    <x v="0"/>
    <x v="0"/>
    <s v="OFF-AVE-10000608"/>
    <x v="0"/>
    <s v="Binders"/>
    <s v="Avery Index Tab, Economy"/>
    <n v="5"/>
    <n v="2"/>
    <n v="105"/>
    <n v="0.7"/>
    <n v="0.82"/>
    <n v="1.3939999999999999"/>
    <x v="1"/>
    <n v="208.60599999999999"/>
  </r>
  <r>
    <s v="CA-2011-105417"/>
    <d v="2011-01-08T00:00:00"/>
    <x v="0"/>
    <n v="2011"/>
    <x v="0"/>
    <s v="Vivek Sundaresam"/>
    <x v="0"/>
    <s v="Texas"/>
    <x v="18"/>
    <x v="6"/>
    <x v="6"/>
    <s v="OFF-BI-10003708"/>
    <x v="0"/>
    <s v="Binders"/>
    <s v="Acco Four Pocket Poly Ring Binder with Label Holder, Smoke, 1&quot;"/>
    <n v="10"/>
    <n v="7"/>
    <n v="100"/>
    <n v="0.8"/>
    <n v="0.63"/>
    <n v="1.1339999999999999"/>
    <x v="0"/>
    <n v="698.86599999999999"/>
  </r>
  <r>
    <s v="ID-2011-20814"/>
    <d v="2011-01-09T00:00:00"/>
    <x v="0"/>
    <n v="2011"/>
    <x v="0"/>
    <s v="Ed Braxton"/>
    <x v="2"/>
    <s v="Jawa Timur"/>
    <x v="22"/>
    <x v="1"/>
    <x v="5"/>
    <s v="TEC-PH-10001730"/>
    <x v="2"/>
    <s v="Phones"/>
    <s v="Motorola Signal Booster, Full Size"/>
    <n v="240"/>
    <n v="2"/>
    <n v="71"/>
    <n v="0.17"/>
    <n v="34.99"/>
    <n v="40.938300000000005"/>
    <x v="1"/>
    <n v="101.0617"/>
  </r>
  <r>
    <s v="IN-2011-69366"/>
    <d v="2011-01-09T00:00:00"/>
    <x v="0"/>
    <n v="2011"/>
    <x v="0"/>
    <s v="Alejandro Grove"/>
    <x v="0"/>
    <s v="Kiên Giang"/>
    <x v="23"/>
    <x v="1"/>
    <x v="5"/>
    <s v="TEC-AC-10000354"/>
    <x v="2"/>
    <s v="Accessories"/>
    <s v="Belkin Numeric Keypad, USB"/>
    <n v="177"/>
    <n v="6"/>
    <n v="91"/>
    <n v="0.47"/>
    <n v="17.09"/>
    <n v="25.122299999999999"/>
    <x v="0"/>
    <n v="520.8777"/>
  </r>
  <r>
    <s v="ID-2011-46483"/>
    <d v="2011-01-09T00:00:00"/>
    <x v="0"/>
    <n v="2011"/>
    <x v="0"/>
    <s v="Sample Company A"/>
    <x v="1"/>
    <s v="Calabarzon"/>
    <x v="7"/>
    <x v="1"/>
    <x v="5"/>
    <s v="OFF-ST-10001342"/>
    <x v="0"/>
    <s v="Storage"/>
    <s v="Fellowes Trays, Blue"/>
    <n v="158"/>
    <n v="5"/>
    <n v="98"/>
    <n v="0.45"/>
    <n v="10.08"/>
    <n v="14.616"/>
    <x v="1"/>
    <n v="475.38400000000001"/>
  </r>
  <r>
    <s v="IN-2011-69366"/>
    <d v="2011-01-09T00:00:00"/>
    <x v="0"/>
    <n v="2011"/>
    <x v="0"/>
    <s v="Alejandro Grove"/>
    <x v="0"/>
    <s v="Kiên Giang"/>
    <x v="23"/>
    <x v="1"/>
    <x v="5"/>
    <s v="TEC-PH-10003823"/>
    <x v="2"/>
    <s v="Phones"/>
    <s v="Apple Headset, Full Size"/>
    <n v="124"/>
    <n v="2"/>
    <n v="85"/>
    <n v="0.17"/>
    <n v="7.93"/>
    <n v="9.2781000000000002"/>
    <x v="0"/>
    <n v="160.72190000000001"/>
  </r>
  <r>
    <s v="ID-2011-46483"/>
    <d v="2011-01-09T00:00:00"/>
    <x v="0"/>
    <n v="2011"/>
    <x v="0"/>
    <s v="Sample Company A"/>
    <x v="1"/>
    <s v="Calabarzon"/>
    <x v="7"/>
    <x v="1"/>
    <x v="5"/>
    <s v="OFF-FA-10000577"/>
    <x v="0"/>
    <s v="Fasteners"/>
    <s v="Stockwell Push Pins, 12 Pack"/>
    <n v="52"/>
    <n v="7"/>
    <n v="61"/>
    <n v="0.45"/>
    <n v="5.55"/>
    <n v="8.0474999999999994"/>
    <x v="1"/>
    <n v="418.95249999999999"/>
  </r>
  <r>
    <s v="IN-2011-69366"/>
    <d v="2011-01-09T00:00:00"/>
    <x v="0"/>
    <n v="2011"/>
    <x v="0"/>
    <s v="Alejandro Grove"/>
    <x v="0"/>
    <s v="Kiên Giang"/>
    <x v="23"/>
    <x v="1"/>
    <x v="5"/>
    <s v="OFF-LA-10000668"/>
    <x v="0"/>
    <s v="Labels"/>
    <s v="Smead Removable Labels, Adjustable"/>
    <n v="45"/>
    <n v="5"/>
    <n v="114"/>
    <n v="0.17"/>
    <n v="3.31"/>
    <n v="3.8727"/>
    <x v="0"/>
    <n v="566.12729999999999"/>
  </r>
  <r>
    <s v="ID-2011-46483"/>
    <d v="2011-01-09T00:00:00"/>
    <x v="0"/>
    <n v="2011"/>
    <x v="0"/>
    <s v="Sample Company A"/>
    <x v="1"/>
    <s v="Calabarzon"/>
    <x v="7"/>
    <x v="1"/>
    <x v="5"/>
    <s v="OFF-PA-10003405"/>
    <x v="0"/>
    <s v="Paper"/>
    <s v="Green Bar Memo Slips, Premium"/>
    <n v="9"/>
    <n v="1"/>
    <n v="102"/>
    <n v="0.45"/>
    <n v="0.69"/>
    <n v="1.0004999999999999"/>
    <x v="1"/>
    <n v="100.9995"/>
  </r>
  <r>
    <s v="IN-2011-69366"/>
    <d v="2011-01-09T00:00:00"/>
    <x v="0"/>
    <n v="2011"/>
    <x v="0"/>
    <s v="Alejandro Grove"/>
    <x v="0"/>
    <s v="Kiên Giang"/>
    <x v="23"/>
    <x v="1"/>
    <x v="5"/>
    <s v="OFF-BI-10003874"/>
    <x v="0"/>
    <s v="Binders"/>
    <s v="Avery Index Tab, Clear"/>
    <n v="10"/>
    <n v="2"/>
    <n v="68"/>
    <n v="0.17"/>
    <n v="0.25"/>
    <n v="0.29249999999999998"/>
    <x v="0"/>
    <n v="135.70750000000001"/>
  </r>
  <r>
    <s v="IN-2011-61302"/>
    <d v="2011-01-10T00:00:00"/>
    <x v="0"/>
    <n v="2011"/>
    <x v="3"/>
    <s v="Dan Lawera"/>
    <x v="0"/>
    <s v="Queensland"/>
    <x v="1"/>
    <x v="1"/>
    <x v="1"/>
    <s v="TEC-PH-10004664"/>
    <x v="2"/>
    <s v="Phones"/>
    <s v="Nokia Smart Phone, with Caller ID"/>
    <n v="2.875"/>
    <n v="5"/>
    <n v="108"/>
    <n v="0.1"/>
    <n v="665.27"/>
    <n v="731.79700000000003"/>
    <x v="0"/>
    <n v="-191.79700000000003"/>
  </r>
  <r>
    <s v="HU-2011-1380"/>
    <d v="2011-01-10T00:00:00"/>
    <x v="0"/>
    <n v="2011"/>
    <x v="2"/>
    <s v="Elpida Rittenbach"/>
    <x v="2"/>
    <s v="Budapest"/>
    <x v="2"/>
    <x v="2"/>
    <x v="2"/>
    <s v="FUR-IKE-10002894"/>
    <x v="1"/>
    <s v="Bookcases"/>
    <s v="Ikea Library with Doors, Traditional"/>
    <n v="363"/>
    <n v="1"/>
    <n v="64"/>
    <n v="0"/>
    <n v="134.59"/>
    <n v="134.59"/>
    <x v="2"/>
    <n v="-70.59"/>
  </r>
  <r>
    <s v="HU-2011-1380"/>
    <d v="2011-01-10T00:00:00"/>
    <x v="0"/>
    <n v="2011"/>
    <x v="2"/>
    <s v="Elpida Rittenbach"/>
    <x v="2"/>
    <s v="Budapest"/>
    <x v="2"/>
    <x v="2"/>
    <x v="2"/>
    <s v="TEC-CAN-10004354"/>
    <x v="2"/>
    <s v="Copiers"/>
    <s v="Canon Ink, Laser"/>
    <n v="589"/>
    <n v="4"/>
    <n v="99"/>
    <n v="0"/>
    <n v="114.15"/>
    <n v="114.15"/>
    <x v="2"/>
    <n v="281.85000000000002"/>
  </r>
  <r>
    <s v="EG-2011-4260"/>
    <d v="2011-01-10T00:00:00"/>
    <x v="0"/>
    <n v="2011"/>
    <x v="1"/>
    <s v="Sanjit Jacobs"/>
    <x v="1"/>
    <s v="Al Qahirah"/>
    <x v="31"/>
    <x v="0"/>
    <x v="0"/>
    <s v="FUR-CHR-10004803"/>
    <x v="1"/>
    <s v="Tables"/>
    <s v="Chromcraft Wood Table, Fully Assembled"/>
    <n v="968"/>
    <n v="2"/>
    <n v="88"/>
    <n v="0"/>
    <n v="80.13"/>
    <n v="80.13"/>
    <x v="1"/>
    <n v="95.87"/>
  </r>
  <r>
    <s v="HU-2011-1380"/>
    <d v="2011-01-10T00:00:00"/>
    <x v="0"/>
    <n v="2011"/>
    <x v="2"/>
    <s v="Elpida Rittenbach"/>
    <x v="2"/>
    <s v="Budapest"/>
    <x v="2"/>
    <x v="2"/>
    <x v="2"/>
    <s v="OFF-SAN-10003226"/>
    <x v="0"/>
    <s v="Paper"/>
    <s v="SanDisk Message Books, Recycled"/>
    <n v="142"/>
    <n v="6"/>
    <n v="111"/>
    <n v="0"/>
    <n v="67.790000000000006"/>
    <n v="67.790000000000006"/>
    <x v="2"/>
    <n v="598.21"/>
  </r>
  <r>
    <s v="HU-2011-1380"/>
    <d v="2011-01-10T00:00:00"/>
    <x v="0"/>
    <n v="2011"/>
    <x v="2"/>
    <s v="Elpida Rittenbach"/>
    <x v="2"/>
    <s v="Budapest"/>
    <x v="2"/>
    <x v="2"/>
    <x v="2"/>
    <s v="OFF-SAN-10000874"/>
    <x v="0"/>
    <s v="Art"/>
    <s v="Sanford Pencil Sharpener, Fluorescent"/>
    <n v="155"/>
    <n v="6"/>
    <n v="58"/>
    <n v="0"/>
    <n v="58.32"/>
    <n v="58.32"/>
    <x v="2"/>
    <n v="289.68"/>
  </r>
  <r>
    <s v="HU-2011-1380"/>
    <d v="2011-01-10T00:00:00"/>
    <x v="0"/>
    <n v="2011"/>
    <x v="2"/>
    <s v="Elpida Rittenbach"/>
    <x v="2"/>
    <s v="Budapest"/>
    <x v="2"/>
    <x v="2"/>
    <x v="2"/>
    <s v="TEC-EPS-10000774"/>
    <x v="2"/>
    <s v="Machines"/>
    <s v="Epson Phone, Red"/>
    <n v="156"/>
    <n v="2"/>
    <n v="118"/>
    <n v="0"/>
    <n v="52.91"/>
    <n v="52.91"/>
    <x v="2"/>
    <n v="183.09"/>
  </r>
  <r>
    <s v="AG-2011-1070"/>
    <d v="2011-01-10T00:00:00"/>
    <x v="0"/>
    <n v="2011"/>
    <x v="1"/>
    <s v="Tiffany House"/>
    <x v="2"/>
    <s v="Constantine"/>
    <x v="0"/>
    <x v="0"/>
    <x v="0"/>
    <s v="OFF-HOO-10001783"/>
    <x v="0"/>
    <s v="Appliances"/>
    <s v="Hoover Microwave, Red"/>
    <n v="309"/>
    <n v="1"/>
    <n v="78"/>
    <n v="0"/>
    <n v="31.41"/>
    <n v="31.41"/>
    <x v="0"/>
    <n v="46.59"/>
  </r>
  <r>
    <s v="US-2011-101091"/>
    <d v="2011-01-10T00:00:00"/>
    <x v="0"/>
    <n v="2011"/>
    <x v="0"/>
    <s v="Jocasta Rupert"/>
    <x v="0"/>
    <s v="Carabobo"/>
    <x v="32"/>
    <x v="5"/>
    <x v="7"/>
    <s v="TEC-CO-10001818"/>
    <x v="2"/>
    <s v="Copiers"/>
    <s v="Sharp Wireless Fax, Digital"/>
    <n v="425"/>
    <n v="3"/>
    <n v="54"/>
    <n v="0.40200000000000002"/>
    <n v="26.72"/>
    <n v="37.461439999999996"/>
    <x v="0"/>
    <n v="124.53856"/>
  </r>
  <r>
    <s v="HU-2011-1380"/>
    <d v="2011-01-10T00:00:00"/>
    <x v="0"/>
    <n v="2011"/>
    <x v="2"/>
    <s v="Elpida Rittenbach"/>
    <x v="2"/>
    <s v="Budapest"/>
    <x v="2"/>
    <x v="2"/>
    <x v="2"/>
    <s v="OFF-EAT-10002068"/>
    <x v="0"/>
    <s v="Paper"/>
    <s v="Eaton Note Cards, Premium"/>
    <n v="53"/>
    <n v="2"/>
    <n v="86"/>
    <n v="0"/>
    <n v="16.059999999999999"/>
    <n v="16.059999999999999"/>
    <x v="2"/>
    <n v="155.94"/>
  </r>
  <r>
    <s v="IT-2011-3659171"/>
    <d v="2011-01-10T00:00:00"/>
    <x v="0"/>
    <n v="2011"/>
    <x v="0"/>
    <s v="Greg Guthrie"/>
    <x v="2"/>
    <s v="England"/>
    <x v="8"/>
    <x v="3"/>
    <x v="3"/>
    <s v="OFF-ST-10004695"/>
    <x v="0"/>
    <s v="Storage"/>
    <s v="Fellowes File Cart, Blue"/>
    <n v="206"/>
    <n v="3"/>
    <n v="74"/>
    <n v="0.5"/>
    <n v="14.65"/>
    <n v="21.975000000000001"/>
    <x v="0"/>
    <n v="200.02500000000001"/>
  </r>
  <r>
    <s v="HU-2011-1380"/>
    <d v="2011-01-10T00:00:00"/>
    <x v="0"/>
    <n v="2011"/>
    <x v="2"/>
    <s v="Elpida Rittenbach"/>
    <x v="2"/>
    <s v="Budapest"/>
    <x v="2"/>
    <x v="2"/>
    <x v="2"/>
    <s v="OFF-CAM-10001249"/>
    <x v="0"/>
    <s v="Envelopes"/>
    <s v="Cameo Mailers, with clear poly window"/>
    <n v="42"/>
    <n v="1"/>
    <n v="103"/>
    <n v="0"/>
    <n v="13.08"/>
    <n v="13.08"/>
    <x v="2"/>
    <n v="89.92"/>
  </r>
  <r>
    <s v="MX-2011-140697"/>
    <d v="2011-01-10T00:00:00"/>
    <x v="0"/>
    <n v="2011"/>
    <x v="0"/>
    <s v="Paul MacIntyre"/>
    <x v="0"/>
    <s v="México"/>
    <x v="15"/>
    <x v="5"/>
    <x v="3"/>
    <s v="OFF-ST-10002251"/>
    <x v="0"/>
    <s v="Storage"/>
    <s v="Fellowes Shelving, Wire Frame"/>
    <n v="114"/>
    <n v="3"/>
    <n v="68"/>
    <n v="0"/>
    <n v="8.93"/>
    <n v="8.93"/>
    <x v="0"/>
    <n v="195.07"/>
  </r>
  <r>
    <s v="IN-2011-13065"/>
    <d v="2011-01-10T00:00:00"/>
    <x v="0"/>
    <n v="2011"/>
    <x v="3"/>
    <s v="Patrick O'Donnell"/>
    <x v="0"/>
    <s v="Guangxi"/>
    <x v="25"/>
    <x v="1"/>
    <x v="9"/>
    <s v="OFF-SU-10003559"/>
    <x v="0"/>
    <s v="Supplies"/>
    <s v="Kleencut Ruler, Steel"/>
    <n v="26"/>
    <n v="2"/>
    <n v="70"/>
    <n v="0"/>
    <n v="5.86"/>
    <n v="5.86"/>
    <x v="1"/>
    <n v="134.13999999999999"/>
  </r>
  <r>
    <s v="IN-2011-61302"/>
    <d v="2011-01-10T00:00:00"/>
    <x v="0"/>
    <n v="2011"/>
    <x v="3"/>
    <s v="Dan Lawera"/>
    <x v="0"/>
    <s v="Queensland"/>
    <x v="1"/>
    <x v="1"/>
    <x v="1"/>
    <s v="OFF-LA-10000879"/>
    <x v="0"/>
    <s v="Labels"/>
    <s v="Hon File Folder Labels, Alphabetical"/>
    <n v="30"/>
    <n v="4"/>
    <n v="108"/>
    <n v="0.1"/>
    <n v="5.54"/>
    <n v="6.0940000000000003"/>
    <x v="0"/>
    <n v="425.90600000000001"/>
  </r>
  <r>
    <s v="IN-2011-13065"/>
    <d v="2011-01-10T00:00:00"/>
    <x v="0"/>
    <n v="2011"/>
    <x v="3"/>
    <s v="Patrick O'Donnell"/>
    <x v="0"/>
    <s v="Guangxi"/>
    <x v="25"/>
    <x v="1"/>
    <x v="9"/>
    <s v="OFF-BI-10002853"/>
    <x v="0"/>
    <s v="Binders"/>
    <s v="Avery Binder Covers, Recycled"/>
    <n v="34"/>
    <n v="3"/>
    <n v="99"/>
    <n v="0"/>
    <n v="5.26"/>
    <n v="5.26"/>
    <x v="1"/>
    <n v="291.74"/>
  </r>
  <r>
    <s v="HU-2011-1380"/>
    <d v="2011-01-10T00:00:00"/>
    <x v="0"/>
    <n v="2011"/>
    <x v="2"/>
    <s v="Elpida Rittenbach"/>
    <x v="2"/>
    <s v="Budapest"/>
    <x v="2"/>
    <x v="2"/>
    <x v="2"/>
    <s v="TEC-STA-10000546"/>
    <x v="2"/>
    <s v="Machines"/>
    <s v="StarTech Calculator, Red"/>
    <n v="37"/>
    <n v="1"/>
    <n v="79"/>
    <n v="0"/>
    <n v="4.32"/>
    <n v="4.32"/>
    <x v="2"/>
    <n v="74.680000000000007"/>
  </r>
  <r>
    <s v="IN-2011-61302"/>
    <d v="2011-01-10T00:00:00"/>
    <x v="0"/>
    <n v="2011"/>
    <x v="3"/>
    <s v="Dan Lawera"/>
    <x v="0"/>
    <s v="Queensland"/>
    <x v="1"/>
    <x v="1"/>
    <x v="1"/>
    <s v="OFF-PA-10003731"/>
    <x v="0"/>
    <s v="Paper"/>
    <s v="Enermax Note Cards, Premium"/>
    <n v="162"/>
    <n v="6"/>
    <n v="54"/>
    <n v="0.1"/>
    <n v="3.02"/>
    <n v="3.3220000000000001"/>
    <x v="0"/>
    <n v="320.678"/>
  </r>
  <r>
    <s v="HU-2011-1380"/>
    <d v="2011-01-10T00:00:00"/>
    <x v="0"/>
    <n v="2011"/>
    <x v="2"/>
    <s v="Elpida Rittenbach"/>
    <x v="2"/>
    <s v="Budapest"/>
    <x v="2"/>
    <x v="2"/>
    <x v="2"/>
    <s v="OFF-SAN-10001128"/>
    <x v="0"/>
    <s v="Art"/>
    <s v="Sanford Pens, Easy-Erase"/>
    <n v="11"/>
    <n v="1"/>
    <n v="84"/>
    <n v="0"/>
    <n v="2.59"/>
    <n v="2.59"/>
    <x v="2"/>
    <n v="81.41"/>
  </r>
  <r>
    <s v="HU-2011-1380"/>
    <d v="2011-01-10T00:00:00"/>
    <x v="0"/>
    <n v="2011"/>
    <x v="2"/>
    <s v="Elpida Rittenbach"/>
    <x v="2"/>
    <s v="Budapest"/>
    <x v="2"/>
    <x v="2"/>
    <x v="2"/>
    <s v="OFF-AVE-10000357"/>
    <x v="0"/>
    <s v="Binders"/>
    <s v="Avery Binder Covers, Clear"/>
    <n v="11"/>
    <n v="1"/>
    <n v="117"/>
    <n v="0"/>
    <n v="2.0299999999999998"/>
    <n v="2.0299999999999998"/>
    <x v="2"/>
    <n v="114.97"/>
  </r>
  <r>
    <s v="SF-2011-6400"/>
    <d v="2011-01-10T00:00:00"/>
    <x v="0"/>
    <n v="2011"/>
    <x v="0"/>
    <s v="Ricardo Sperren"/>
    <x v="2"/>
    <s v="North-West"/>
    <x v="33"/>
    <x v="0"/>
    <x v="0"/>
    <s v="OFF-ACC-10003422"/>
    <x v="0"/>
    <s v="Binders"/>
    <s v="Acco Binder, Durable"/>
    <n v="17"/>
    <n v="1"/>
    <n v="76"/>
    <n v="0"/>
    <n v="1.29"/>
    <n v="1.29"/>
    <x v="0"/>
    <n v="74.709999999999994"/>
  </r>
  <r>
    <s v="CA-2011-135405"/>
    <d v="2011-01-10T00:00:00"/>
    <x v="0"/>
    <n v="2011"/>
    <x v="0"/>
    <s v="Melanie Seite"/>
    <x v="0"/>
    <s v="Texas"/>
    <x v="18"/>
    <x v="6"/>
    <x v="6"/>
    <s v="TEC-AC-10001266"/>
    <x v="2"/>
    <s v="Accessories"/>
    <s v="Memorex Micro Travel Drive 8 GB"/>
    <n v="31"/>
    <n v="3"/>
    <n v="60"/>
    <n v="0.2"/>
    <n v="1.1299999999999999"/>
    <n v="1.3559999999999999"/>
    <x v="0"/>
    <n v="178.64400000000001"/>
  </r>
  <r>
    <s v="ID-2011-13660"/>
    <d v="2011-01-10T00:00:00"/>
    <x v="0"/>
    <n v="2011"/>
    <x v="1"/>
    <s v="Brian Dahlen"/>
    <x v="0"/>
    <s v="Bangkok"/>
    <x v="12"/>
    <x v="1"/>
    <x v="5"/>
    <s v="OFF-FA-10003615"/>
    <x v="0"/>
    <s v="Fasteners"/>
    <s v="Stockwell Staples, Assorted Sizes"/>
    <n v="12"/>
    <n v="3"/>
    <n v="82"/>
    <n v="0.47"/>
    <n v="1.04"/>
    <n v="1.5287999999999999"/>
    <x v="0"/>
    <n v="244.47120000000001"/>
  </r>
  <r>
    <s v="MX-2011-140697"/>
    <d v="2011-01-10T00:00:00"/>
    <x v="0"/>
    <n v="2011"/>
    <x v="0"/>
    <s v="Paul MacIntyre"/>
    <x v="0"/>
    <s v="México"/>
    <x v="15"/>
    <x v="5"/>
    <x v="3"/>
    <s v="OFF-SU-10003739"/>
    <x v="0"/>
    <s v="Supplies"/>
    <s v="Elite Scissors, Easy Grip"/>
    <n v="16"/>
    <n v="1"/>
    <n v="94"/>
    <n v="0"/>
    <n v="0.89"/>
    <n v="0.89"/>
    <x v="0"/>
    <n v="93.11"/>
  </r>
  <r>
    <s v="CA-2011-135405"/>
    <d v="2011-01-10T00:00:00"/>
    <x v="0"/>
    <n v="2011"/>
    <x v="0"/>
    <s v="Melanie Seite"/>
    <x v="0"/>
    <s v="Texas"/>
    <x v="18"/>
    <x v="6"/>
    <x v="6"/>
    <s v="OFF-AR-10004078"/>
    <x v="0"/>
    <s v="Art"/>
    <s v="Newell 312"/>
    <n v="9"/>
    <n v="2"/>
    <n v="118"/>
    <n v="0.2"/>
    <n v="0.21"/>
    <n v="0.252"/>
    <x v="0"/>
    <n v="235.74799999999999"/>
  </r>
  <r>
    <s v="ES-2011-5158390"/>
    <d v="2011-01-11T00:00:00"/>
    <x v="0"/>
    <n v="2011"/>
    <x v="2"/>
    <s v="Roy Collins"/>
    <x v="0"/>
    <s v="England"/>
    <x v="8"/>
    <x v="3"/>
    <x v="3"/>
    <s v="FUR-CH-10004255"/>
    <x v="1"/>
    <s v="Chairs"/>
    <s v="SAFCO Executive Leather Armchair, Red"/>
    <n v="1.3839999999999999"/>
    <n v="3"/>
    <n v="91"/>
    <n v="0"/>
    <n v="178.98"/>
    <n v="178.98"/>
    <x v="0"/>
    <n v="94.02000000000001"/>
  </r>
  <r>
    <s v="US-2011-163874"/>
    <d v="2011-01-11T00:00:00"/>
    <x v="0"/>
    <n v="2011"/>
    <x v="3"/>
    <s v="Philip Fox"/>
    <x v="0"/>
    <s v="México"/>
    <x v="15"/>
    <x v="5"/>
    <x v="3"/>
    <s v="OFF-ST-10003741"/>
    <x v="0"/>
    <s v="Storage"/>
    <s v="Smead Lockers, Blue"/>
    <n v="1.323"/>
    <n v="10"/>
    <n v="116"/>
    <n v="0"/>
    <n v="103.84"/>
    <n v="103.84"/>
    <x v="0"/>
    <n v="1056.1600000000001"/>
  </r>
  <r>
    <s v="US-2011-163874"/>
    <d v="2011-01-11T00:00:00"/>
    <x v="0"/>
    <n v="2011"/>
    <x v="3"/>
    <s v="Philip Fox"/>
    <x v="0"/>
    <s v="México"/>
    <x v="15"/>
    <x v="5"/>
    <x v="3"/>
    <s v="FUR-BO-10002214"/>
    <x v="1"/>
    <s v="Bookcases"/>
    <s v="Dania Floating Shelf Set, Traditional"/>
    <n v="452"/>
    <n v="5"/>
    <n v="55"/>
    <n v="0.2"/>
    <n v="57.75"/>
    <n v="69.3"/>
    <x v="0"/>
    <n v="205.7"/>
  </r>
  <r>
    <s v="IN-2011-39308"/>
    <d v="2011-01-11T00:00:00"/>
    <x v="0"/>
    <n v="2011"/>
    <x v="0"/>
    <s v="David Flashing"/>
    <x v="0"/>
    <s v="Jawa Barat"/>
    <x v="22"/>
    <x v="1"/>
    <x v="5"/>
    <s v="TEC-PH-10002806"/>
    <x v="2"/>
    <s v="Phones"/>
    <s v="Apple Audio Dock, VoIP"/>
    <n v="554"/>
    <n v="4"/>
    <n v="96"/>
    <n v="0.17"/>
    <n v="42.43"/>
    <n v="49.643100000000004"/>
    <x v="0"/>
    <n v="334.3569"/>
  </r>
  <r>
    <s v="IN-2011-79761"/>
    <d v="2011-01-11T00:00:00"/>
    <x v="0"/>
    <n v="2011"/>
    <x v="0"/>
    <s v="Steve Carroll"/>
    <x v="1"/>
    <s v="Calabarzon"/>
    <x v="7"/>
    <x v="1"/>
    <x v="5"/>
    <s v="TEC-CO-10001895"/>
    <x v="2"/>
    <s v="Copiers"/>
    <s v="Sharp Wireless Fax, Color"/>
    <n v="697"/>
    <n v="3"/>
    <n v="71"/>
    <n v="0.35"/>
    <n v="40.159999999999997"/>
    <n v="54.215999999999994"/>
    <x v="0"/>
    <n v="158.78399999999999"/>
  </r>
  <r>
    <s v="US-2011-163874"/>
    <d v="2011-01-11T00:00:00"/>
    <x v="0"/>
    <n v="2011"/>
    <x v="3"/>
    <s v="Philip Fox"/>
    <x v="0"/>
    <s v="México"/>
    <x v="15"/>
    <x v="5"/>
    <x v="3"/>
    <s v="TEC-PH-10002755"/>
    <x v="2"/>
    <s v="Phones"/>
    <s v="Apple Headset, VoIP"/>
    <n v="245"/>
    <n v="5"/>
    <n v="62"/>
    <n v="0"/>
    <n v="39.11"/>
    <n v="39.11"/>
    <x v="0"/>
    <n v="270.89"/>
  </r>
  <r>
    <s v="IN-2011-39308"/>
    <d v="2011-01-11T00:00:00"/>
    <x v="0"/>
    <n v="2011"/>
    <x v="0"/>
    <s v="David Flashing"/>
    <x v="0"/>
    <s v="Jawa Barat"/>
    <x v="22"/>
    <x v="1"/>
    <x v="5"/>
    <s v="OFF-AR-10003613"/>
    <x v="0"/>
    <s v="Art"/>
    <s v="Sanford Canvas, Easy-Erase"/>
    <n v="334"/>
    <n v="9"/>
    <n v="119"/>
    <n v="0.27"/>
    <n v="23.56"/>
    <n v="29.921199999999999"/>
    <x v="0"/>
    <n v="1041.0788"/>
  </r>
  <r>
    <s v="ES-2011-4359424"/>
    <d v="2011-01-11T00:00:00"/>
    <x v="0"/>
    <n v="2011"/>
    <x v="0"/>
    <s v="Dorothy Dickinson"/>
    <x v="0"/>
    <s v="Murcia"/>
    <x v="34"/>
    <x v="3"/>
    <x v="7"/>
    <s v="FUR-TA-10001693"/>
    <x v="1"/>
    <s v="Tables"/>
    <s v="Bevis Training Table, with Bottom Storage"/>
    <n v="268"/>
    <n v="2"/>
    <n v="64"/>
    <n v="0.6"/>
    <n v="21.49"/>
    <n v="34.384"/>
    <x v="1"/>
    <n v="93.616"/>
  </r>
  <r>
    <s v="ES-2011-5158390"/>
    <d v="2011-01-11T00:00:00"/>
    <x v="0"/>
    <n v="2011"/>
    <x v="2"/>
    <s v="Roy Collins"/>
    <x v="0"/>
    <s v="England"/>
    <x v="8"/>
    <x v="3"/>
    <x v="3"/>
    <s v="OFF-AR-10001599"/>
    <x v="0"/>
    <s v="Art"/>
    <s v="Binney &amp; Smith Canvas, Blue"/>
    <n v="103"/>
    <n v="2"/>
    <n v="54"/>
    <n v="0"/>
    <n v="20.54"/>
    <n v="20.54"/>
    <x v="0"/>
    <n v="87.460000000000008"/>
  </r>
  <r>
    <s v="IN-2011-39308"/>
    <d v="2011-01-11T00:00:00"/>
    <x v="0"/>
    <n v="2011"/>
    <x v="0"/>
    <s v="David Flashing"/>
    <x v="0"/>
    <s v="Jawa Barat"/>
    <x v="22"/>
    <x v="1"/>
    <x v="5"/>
    <s v="FUR-FU-10001096"/>
    <x v="1"/>
    <s v="Furnishings"/>
    <s v="Advantus Clock, Black"/>
    <n v="188"/>
    <n v="5"/>
    <n v="73"/>
    <n v="0.27"/>
    <n v="15.77"/>
    <n v="20.027899999999999"/>
    <x v="0"/>
    <n v="344.97210000000001"/>
  </r>
  <r>
    <s v="IN-2011-29872"/>
    <d v="2011-01-11T00:00:00"/>
    <x v="0"/>
    <n v="2011"/>
    <x v="0"/>
    <s v="Dianna Vittorini"/>
    <x v="0"/>
    <s v="Jammu and Kashmir"/>
    <x v="35"/>
    <x v="1"/>
    <x v="12"/>
    <s v="FUR-FU-10001471"/>
    <x v="1"/>
    <s v="Furnishings"/>
    <s v="Eldon Door Stop, Durable"/>
    <n v="142"/>
    <n v="3"/>
    <n v="79"/>
    <n v="0"/>
    <n v="15.62"/>
    <n v="15.62"/>
    <x v="1"/>
    <n v="221.38"/>
  </r>
  <r>
    <s v="TU-2011-800"/>
    <d v="2011-01-11T00:00:00"/>
    <x v="0"/>
    <n v="2011"/>
    <x v="0"/>
    <s v="Chuck Sachs"/>
    <x v="0"/>
    <s v="Bursa"/>
    <x v="36"/>
    <x v="2"/>
    <x v="2"/>
    <s v="FUR-SAF-10003540"/>
    <x v="1"/>
    <s v="Bookcases"/>
    <s v="Safco Floating Shelf Set, Metal"/>
    <n v="157"/>
    <n v="2"/>
    <n v="104"/>
    <n v="0.6"/>
    <n v="12.45"/>
    <n v="19.919999999999998"/>
    <x v="1"/>
    <n v="188.08"/>
  </r>
  <r>
    <s v="ID-2011-82589"/>
    <d v="2011-01-11T00:00:00"/>
    <x v="0"/>
    <n v="2011"/>
    <x v="0"/>
    <s v="Tanja Norvell"/>
    <x v="1"/>
    <s v="Otago"/>
    <x v="5"/>
    <x v="1"/>
    <x v="1"/>
    <s v="OFF-EN-10000128"/>
    <x v="0"/>
    <s v="Envelopes"/>
    <s v="GlobeWeis Interoffice Envelope, Set of 50"/>
    <n v="115"/>
    <n v="4"/>
    <n v="106"/>
    <n v="0.4"/>
    <n v="10.52"/>
    <n v="14.728"/>
    <x v="0"/>
    <n v="409.27199999999999"/>
  </r>
  <r>
    <s v="ES-2011-1466305"/>
    <d v="2011-01-11T00:00:00"/>
    <x v="0"/>
    <n v="2011"/>
    <x v="0"/>
    <s v="Mick Brown"/>
    <x v="0"/>
    <s v="Vienna"/>
    <x v="37"/>
    <x v="3"/>
    <x v="6"/>
    <s v="OFF-ST-10003446"/>
    <x v="0"/>
    <s v="Storage"/>
    <s v="Smead Trays, Single Width"/>
    <n v="97"/>
    <n v="2"/>
    <n v="97"/>
    <n v="0"/>
    <n v="7.99"/>
    <n v="7.99"/>
    <x v="1"/>
    <n v="186.01"/>
  </r>
  <r>
    <s v="IN-2011-79761"/>
    <d v="2011-01-11T00:00:00"/>
    <x v="0"/>
    <n v="2011"/>
    <x v="0"/>
    <s v="Steve Carroll"/>
    <x v="1"/>
    <s v="Calabarzon"/>
    <x v="7"/>
    <x v="1"/>
    <x v="5"/>
    <s v="FUR-FU-10000256"/>
    <x v="1"/>
    <s v="Furnishings"/>
    <s v="Rubbermaid Photo Frame, Duo Pack"/>
    <n v="78"/>
    <n v="2"/>
    <n v="65"/>
    <n v="0.25"/>
    <n v="7.09"/>
    <n v="8.8625000000000007"/>
    <x v="0"/>
    <n v="121.1375"/>
  </r>
  <r>
    <s v="US-2011-163874"/>
    <d v="2011-01-11T00:00:00"/>
    <x v="0"/>
    <n v="2011"/>
    <x v="3"/>
    <s v="Philip Fox"/>
    <x v="0"/>
    <s v="México"/>
    <x v="15"/>
    <x v="5"/>
    <x v="3"/>
    <s v="OFF-AP-10000569"/>
    <x v="0"/>
    <s v="Appliances"/>
    <s v="KitchenAid Coffee Grinder, Black"/>
    <n v="140"/>
    <n v="3"/>
    <n v="83"/>
    <n v="0"/>
    <n v="6.47"/>
    <n v="6.47"/>
    <x v="0"/>
    <n v="242.53"/>
  </r>
  <r>
    <s v="ES-2011-1466305"/>
    <d v="2011-01-11T00:00:00"/>
    <x v="0"/>
    <n v="2011"/>
    <x v="0"/>
    <s v="Mick Brown"/>
    <x v="0"/>
    <s v="Vienna"/>
    <x v="37"/>
    <x v="3"/>
    <x v="6"/>
    <s v="OFF-AR-10004519"/>
    <x v="0"/>
    <s v="Art"/>
    <s v="Boston Canvas, Fluorescent"/>
    <n v="55"/>
    <n v="1"/>
    <n v="93"/>
    <n v="0"/>
    <n v="5.83"/>
    <n v="5.83"/>
    <x v="1"/>
    <n v="87.17"/>
  </r>
  <r>
    <s v="CA-2011-149020"/>
    <d v="2011-01-11T00:00:00"/>
    <x v="0"/>
    <n v="2011"/>
    <x v="0"/>
    <s v="Anthony Jacobs"/>
    <x v="2"/>
    <s v="Virginia"/>
    <x v="18"/>
    <x v="6"/>
    <x v="7"/>
    <s v="FUR-FU-10000965"/>
    <x v="1"/>
    <s v="Furnishings"/>
    <s v="Howard Miller 11-1/2&quot; Diameter Ridgewood Wall Clock"/>
    <n v="52"/>
    <n v="1"/>
    <n v="55"/>
    <n v="0"/>
    <n v="3.52"/>
    <n v="3.52"/>
    <x v="0"/>
    <n v="51.48"/>
  </r>
  <r>
    <s v="ES-2011-4359424"/>
    <d v="2011-01-11T00:00:00"/>
    <x v="0"/>
    <n v="2011"/>
    <x v="0"/>
    <s v="Dorothy Dickinson"/>
    <x v="0"/>
    <s v="Murcia"/>
    <x v="34"/>
    <x v="3"/>
    <x v="7"/>
    <s v="OFF-LA-10002733"/>
    <x v="0"/>
    <s v="Labels"/>
    <s v="Novimex File Folder Labels, Alphabetical"/>
    <n v="40"/>
    <n v="5"/>
    <n v="68"/>
    <n v="0"/>
    <n v="2.57"/>
    <n v="2.57"/>
    <x v="1"/>
    <n v="337.43"/>
  </r>
  <r>
    <s v="ES-2011-1138719"/>
    <d v="2011-01-11T00:00:00"/>
    <x v="0"/>
    <n v="2011"/>
    <x v="0"/>
    <s v="Eric Murdock"/>
    <x v="0"/>
    <s v="Liguria"/>
    <x v="38"/>
    <x v="3"/>
    <x v="7"/>
    <s v="OFF-BI-10001833"/>
    <x v="0"/>
    <s v="Binders"/>
    <s v="Ibico Hole Reinforcements, Recycled"/>
    <n v="22"/>
    <n v="3"/>
    <n v="112"/>
    <n v="0"/>
    <n v="1.0900000000000001"/>
    <n v="1.0900000000000001"/>
    <x v="0"/>
    <n v="334.91"/>
  </r>
  <r>
    <s v="IN-2011-39308"/>
    <d v="2011-01-11T00:00:00"/>
    <x v="0"/>
    <n v="2011"/>
    <x v="0"/>
    <s v="David Flashing"/>
    <x v="0"/>
    <s v="Jawa Barat"/>
    <x v="22"/>
    <x v="1"/>
    <x v="5"/>
    <s v="OFF-BI-10004334"/>
    <x v="0"/>
    <s v="Binders"/>
    <s v="Avery Hole Reinforcements, Durable"/>
    <n v="5"/>
    <n v="1"/>
    <n v="61"/>
    <n v="0.17"/>
    <n v="0.3"/>
    <n v="0.35099999999999998"/>
    <x v="0"/>
    <n v="60.649000000000001"/>
  </r>
  <r>
    <s v="CA-2011-149020"/>
    <d v="2011-01-11T00:00:00"/>
    <x v="0"/>
    <n v="2011"/>
    <x v="0"/>
    <s v="Anthony Jacobs"/>
    <x v="2"/>
    <s v="Virginia"/>
    <x v="18"/>
    <x v="6"/>
    <x v="7"/>
    <s v="OFF-LA-10004272"/>
    <x v="0"/>
    <s v="Labels"/>
    <s v="Avery 482"/>
    <n v="3"/>
    <n v="1"/>
    <n v="86"/>
    <n v="0"/>
    <n v="0.22"/>
    <n v="0.22"/>
    <x v="0"/>
    <n v="85.78"/>
  </r>
  <r>
    <s v="MX-2011-141530"/>
    <d v="2011-01-12T00:00:00"/>
    <x v="0"/>
    <n v="2011"/>
    <x v="0"/>
    <s v="Thomas Seio"/>
    <x v="2"/>
    <s v="Coahuila"/>
    <x v="15"/>
    <x v="5"/>
    <x v="3"/>
    <s v="TEC-AC-10004743"/>
    <x v="2"/>
    <s v="Accessories"/>
    <s v="Logitech Router, USB"/>
    <n v="495"/>
    <n v="3"/>
    <n v="118"/>
    <n v="0"/>
    <n v="54.55"/>
    <n v="54.55"/>
    <x v="0"/>
    <n v="299.45"/>
  </r>
  <r>
    <s v="MX-2011-141530"/>
    <d v="2011-01-12T00:00:00"/>
    <x v="0"/>
    <n v="2011"/>
    <x v="0"/>
    <s v="Thomas Seio"/>
    <x v="2"/>
    <s v="Coahuila"/>
    <x v="15"/>
    <x v="5"/>
    <x v="3"/>
    <s v="TEC-CO-10003142"/>
    <x v="2"/>
    <s v="Copiers"/>
    <s v="Hewlett Fax and Copier, Laser"/>
    <n v="385"/>
    <n v="3"/>
    <n v="76"/>
    <n v="2E-3"/>
    <n v="38.19"/>
    <n v="38.266379999999998"/>
    <x v="0"/>
    <n v="189.73362"/>
  </r>
  <r>
    <s v="ES-2011-1460199"/>
    <d v="2011-01-12T00:00:00"/>
    <x v="0"/>
    <n v="2011"/>
    <x v="0"/>
    <s v="Roy Phan"/>
    <x v="2"/>
    <s v="Lower Saxony"/>
    <x v="39"/>
    <x v="3"/>
    <x v="6"/>
    <s v="FUR-BO-10004080"/>
    <x v="1"/>
    <s v="Bookcases"/>
    <s v="Ikea Stackable Bookrack, Traditional"/>
    <n v="552"/>
    <n v="5"/>
    <n v="103"/>
    <n v="0.1"/>
    <n v="35.979999999999997"/>
    <n v="39.577999999999996"/>
    <x v="0"/>
    <n v="475.42200000000003"/>
  </r>
  <r>
    <s v="ES-2011-1460199"/>
    <d v="2011-01-12T00:00:00"/>
    <x v="0"/>
    <n v="2011"/>
    <x v="0"/>
    <s v="Roy Phan"/>
    <x v="2"/>
    <s v="Lower Saxony"/>
    <x v="39"/>
    <x v="3"/>
    <x v="6"/>
    <s v="TEC-MA-10003078"/>
    <x v="2"/>
    <s v="Machines"/>
    <s v="Epson Printer, White"/>
    <n v="522"/>
    <n v="2"/>
    <n v="56"/>
    <n v="0"/>
    <n v="28.92"/>
    <n v="28.92"/>
    <x v="0"/>
    <n v="83.08"/>
  </r>
  <r>
    <s v="ES-2011-4976144"/>
    <d v="2011-01-12T00:00:00"/>
    <x v="0"/>
    <n v="2011"/>
    <x v="0"/>
    <s v="Anthony Garverick"/>
    <x v="1"/>
    <s v="England"/>
    <x v="8"/>
    <x v="3"/>
    <x v="3"/>
    <s v="FUR-CH-10000745"/>
    <x v="1"/>
    <s v="Chairs"/>
    <s v="Hon Chairmat, Adjustable"/>
    <n v="290"/>
    <n v="5"/>
    <n v="110"/>
    <n v="0"/>
    <n v="18.63"/>
    <n v="18.63"/>
    <x v="0"/>
    <n v="531.37"/>
  </r>
  <r>
    <s v="ES-2011-5040255"/>
    <d v="2011-01-12T00:00:00"/>
    <x v="0"/>
    <n v="2011"/>
    <x v="3"/>
    <s v="Peter Bühler"/>
    <x v="0"/>
    <s v="England"/>
    <x v="8"/>
    <x v="3"/>
    <x v="3"/>
    <s v="OFF-PA-10000450"/>
    <x v="0"/>
    <s v="Paper"/>
    <s v="Green Bar Note Cards, Multicolor"/>
    <n v="34"/>
    <n v="2"/>
    <n v="74"/>
    <n v="0.5"/>
    <n v="7.31"/>
    <n v="10.965"/>
    <x v="0"/>
    <n v="137.035"/>
  </r>
  <r>
    <s v="ES-2011-1460199"/>
    <d v="2011-01-12T00:00:00"/>
    <x v="0"/>
    <n v="2011"/>
    <x v="0"/>
    <s v="Roy Phan"/>
    <x v="2"/>
    <s v="Lower Saxony"/>
    <x v="39"/>
    <x v="3"/>
    <x v="6"/>
    <s v="OFF-AR-10001599"/>
    <x v="0"/>
    <s v="Art"/>
    <s v="Binney &amp; Smith Canvas, Blue"/>
    <n v="257"/>
    <n v="5"/>
    <n v="102"/>
    <n v="0"/>
    <n v="7.28"/>
    <n v="7.28"/>
    <x v="0"/>
    <n v="502.72"/>
  </r>
  <r>
    <s v="CA-2011-130092"/>
    <d v="2011-01-12T00:00:00"/>
    <x v="0"/>
    <n v="2011"/>
    <x v="3"/>
    <s v="Seth Vernon"/>
    <x v="0"/>
    <s v="Delaware"/>
    <x v="18"/>
    <x v="6"/>
    <x v="10"/>
    <s v="FUR-FU-10000010"/>
    <x v="1"/>
    <s v="Furnishings"/>
    <s v="DAX Value U-Channel Document Frames, Easel Back"/>
    <n v="10"/>
    <n v="2"/>
    <n v="55"/>
    <n v="0"/>
    <n v="2.69"/>
    <n v="2.69"/>
    <x v="2"/>
    <n v="107.31"/>
  </r>
  <r>
    <s v="ES-2011-1460199"/>
    <d v="2011-01-12T00:00:00"/>
    <x v="0"/>
    <n v="2011"/>
    <x v="0"/>
    <s v="Roy Phan"/>
    <x v="2"/>
    <s v="Lower Saxony"/>
    <x v="39"/>
    <x v="3"/>
    <x v="6"/>
    <s v="OFF-BI-10000081"/>
    <x v="0"/>
    <s v="Binders"/>
    <s v="Ibico Index Tab, Clear"/>
    <n v="17"/>
    <n v="2"/>
    <n v="80"/>
    <n v="0"/>
    <n v="2.08"/>
    <n v="2.08"/>
    <x v="0"/>
    <n v="157.91999999999999"/>
  </r>
  <r>
    <s v="NI-2011-1670"/>
    <d v="2011-01-12T00:00:00"/>
    <x v="0"/>
    <n v="2011"/>
    <x v="0"/>
    <s v="Shaun Chance"/>
    <x v="2"/>
    <s v="Lagos"/>
    <x v="30"/>
    <x v="0"/>
    <x v="0"/>
    <s v="OFF-FEL-10001792"/>
    <x v="0"/>
    <s v="Storage"/>
    <s v="Fellowes Folders, Wire Frame"/>
    <n v="15"/>
    <n v="2"/>
    <n v="108"/>
    <n v="0.7"/>
    <n v="1.27"/>
    <n v="2.1589999999999998"/>
    <x v="0"/>
    <n v="213.84100000000001"/>
  </r>
  <r>
    <s v="NI-2011-1670"/>
    <d v="2011-01-12T00:00:00"/>
    <x v="0"/>
    <n v="2011"/>
    <x v="0"/>
    <s v="Shaun Chance"/>
    <x v="2"/>
    <s v="Lagos"/>
    <x v="30"/>
    <x v="0"/>
    <x v="0"/>
    <s v="OFF-BIC-10000582"/>
    <x v="0"/>
    <s v="Art"/>
    <s v="BIC Sketch Pad, Water Color"/>
    <n v="16"/>
    <n v="1"/>
    <n v="100"/>
    <n v="0.7"/>
    <n v="1.27"/>
    <n v="2.1589999999999998"/>
    <x v="0"/>
    <n v="97.840999999999994"/>
  </r>
  <r>
    <s v="NI-2011-1670"/>
    <d v="2011-01-12T00:00:00"/>
    <x v="0"/>
    <n v="2011"/>
    <x v="0"/>
    <s v="Shaun Chance"/>
    <x v="2"/>
    <s v="Lagos"/>
    <x v="30"/>
    <x v="0"/>
    <x v="0"/>
    <s v="OFF-AVE-10000065"/>
    <x v="0"/>
    <s v="Labels"/>
    <s v="Avery Removable Labels, Alphabetical"/>
    <n v="13"/>
    <n v="4"/>
    <n v="65"/>
    <n v="0.7"/>
    <n v="0.62"/>
    <n v="1.054"/>
    <x v="0"/>
    <n v="258.94600000000003"/>
  </r>
  <r>
    <s v="NI-2011-1670"/>
    <d v="2011-01-12T00:00:00"/>
    <x v="0"/>
    <n v="2011"/>
    <x v="0"/>
    <s v="Shaun Chance"/>
    <x v="2"/>
    <s v="Lagos"/>
    <x v="30"/>
    <x v="0"/>
    <x v="0"/>
    <s v="OFF-KLE-10001317"/>
    <x v="0"/>
    <s v="Supplies"/>
    <s v="Kleencut Ruler, Easy Grip"/>
    <n v="5"/>
    <n v="1"/>
    <n v="70"/>
    <n v="0.7"/>
    <n v="0.43"/>
    <n v="0.73099999999999998"/>
    <x v="0"/>
    <n v="69.269000000000005"/>
  </r>
  <r>
    <s v="NI-2011-1670"/>
    <d v="2011-01-12T00:00:00"/>
    <x v="0"/>
    <n v="2011"/>
    <x v="0"/>
    <s v="Shaun Chance"/>
    <x v="2"/>
    <s v="Lagos"/>
    <x v="30"/>
    <x v="0"/>
    <x v="0"/>
    <s v="OFF-ADV-10003030"/>
    <x v="0"/>
    <s v="Fasteners"/>
    <s v="Advantus Staples, 12 Pack"/>
    <n v="3"/>
    <n v="1"/>
    <n v="91"/>
    <n v="0.7"/>
    <n v="0.25"/>
    <n v="0.42499999999999999"/>
    <x v="0"/>
    <n v="90.575000000000003"/>
  </r>
  <r>
    <s v="NI-2011-1670"/>
    <d v="2011-01-12T00:00:00"/>
    <x v="0"/>
    <n v="2011"/>
    <x v="0"/>
    <s v="Shaun Chance"/>
    <x v="2"/>
    <s v="Lagos"/>
    <x v="30"/>
    <x v="0"/>
    <x v="0"/>
    <s v="OFF-FEL-10003848"/>
    <x v="0"/>
    <s v="Storage"/>
    <s v="Fellowes Trays, Industrial"/>
    <n v="17"/>
    <n v="1"/>
    <n v="59"/>
    <n v="0.7"/>
    <n v="0.24"/>
    <n v="0.40799999999999997"/>
    <x v="0"/>
    <n v="58.591999999999999"/>
  </r>
  <r>
    <s v="EG-2011-4270"/>
    <d v="2011-01-13T00:00:00"/>
    <x v="0"/>
    <n v="2011"/>
    <x v="0"/>
    <s v="Roger Demir"/>
    <x v="0"/>
    <s v="Aswan"/>
    <x v="31"/>
    <x v="0"/>
    <x v="0"/>
    <s v="OFF-SME-10004553"/>
    <x v="0"/>
    <s v="Storage"/>
    <s v="Smead Lockers, Blue"/>
    <n v="794"/>
    <n v="4"/>
    <n v="97"/>
    <n v="0"/>
    <n v="76.599999999999994"/>
    <n v="76.599999999999994"/>
    <x v="0"/>
    <n v="311.39999999999998"/>
  </r>
  <r>
    <s v="EG-2011-4270"/>
    <d v="2011-01-13T00:00:00"/>
    <x v="0"/>
    <n v="2011"/>
    <x v="0"/>
    <s v="Roger Demir"/>
    <x v="0"/>
    <s v="Aswan"/>
    <x v="31"/>
    <x v="0"/>
    <x v="0"/>
    <s v="TEC-HP -10001574"/>
    <x v="2"/>
    <s v="Copiers"/>
    <s v="HP Fax Machine, Laser"/>
    <n v="1.2"/>
    <n v="4"/>
    <n v="58"/>
    <n v="0"/>
    <n v="55.62"/>
    <n v="55.62"/>
    <x v="0"/>
    <n v="176.38"/>
  </r>
  <r>
    <s v="MX-2011-150567"/>
    <d v="2011-01-13T00:00:00"/>
    <x v="0"/>
    <n v="2011"/>
    <x v="0"/>
    <s v="Ben Wallace"/>
    <x v="0"/>
    <s v="Jalisco"/>
    <x v="15"/>
    <x v="5"/>
    <x v="3"/>
    <s v="TEC-MA-10000560"/>
    <x v="2"/>
    <s v="Machines"/>
    <s v="StarTech Inkjet, Wireless"/>
    <n v="201"/>
    <n v="1"/>
    <n v="106"/>
    <n v="0"/>
    <n v="31.78"/>
    <n v="31.78"/>
    <x v="1"/>
    <n v="74.22"/>
  </r>
  <r>
    <s v="IT-2011-5340302"/>
    <d v="2011-01-13T00:00:00"/>
    <x v="0"/>
    <n v="2011"/>
    <x v="0"/>
    <s v="Greg Matthias"/>
    <x v="0"/>
    <s v="South Holland"/>
    <x v="29"/>
    <x v="3"/>
    <x v="6"/>
    <s v="OFF-ST-10002506"/>
    <x v="0"/>
    <s v="Storage"/>
    <s v="Smead Lockers, Blue"/>
    <n v="198"/>
    <n v="2"/>
    <n v="116"/>
    <n v="0.5"/>
    <n v="14.53"/>
    <n v="21.794999999999998"/>
    <x v="0"/>
    <n v="210.20500000000001"/>
  </r>
  <r>
    <s v="EG-2011-4270"/>
    <d v="2011-01-13T00:00:00"/>
    <x v="0"/>
    <n v="2011"/>
    <x v="0"/>
    <s v="Roger Demir"/>
    <x v="0"/>
    <s v="Aswan"/>
    <x v="31"/>
    <x v="0"/>
    <x v="0"/>
    <s v="OFF-FEL-10001343"/>
    <x v="0"/>
    <s v="Storage"/>
    <s v="Fellowes Box, Wire Frame"/>
    <n v="38"/>
    <n v="2"/>
    <n v="98"/>
    <n v="0"/>
    <n v="2.66"/>
    <n v="2.66"/>
    <x v="0"/>
    <n v="193.34"/>
  </r>
  <r>
    <s v="US-2011-105760"/>
    <d v="2011-01-13T00:00:00"/>
    <x v="0"/>
    <n v="2011"/>
    <x v="0"/>
    <s v="James Lanier"/>
    <x v="1"/>
    <s v="Anzoátegui"/>
    <x v="32"/>
    <x v="5"/>
    <x v="7"/>
    <s v="OFF-SU-10001794"/>
    <x v="0"/>
    <s v="Supplies"/>
    <s v="Elite Ruler, Steel"/>
    <n v="26"/>
    <n v="5"/>
    <n v="109"/>
    <n v="0.4"/>
    <n v="2.2000000000000002"/>
    <n v="3.08"/>
    <x v="1"/>
    <n v="541.91999999999996"/>
  </r>
  <r>
    <s v="IT-2011-5951216"/>
    <d v="2011-01-13T00:00:00"/>
    <x v="0"/>
    <n v="2011"/>
    <x v="0"/>
    <s v="Stuart Calhoun"/>
    <x v="0"/>
    <s v="Västra Götaland"/>
    <x v="3"/>
    <x v="3"/>
    <x v="3"/>
    <s v="OFF-AR-10004884"/>
    <x v="0"/>
    <s v="Art"/>
    <s v="Sanford Pens, Fluorescent"/>
    <n v="31"/>
    <n v="5"/>
    <n v="91"/>
    <n v="0.5"/>
    <n v="2.16"/>
    <n v="3.24"/>
    <x v="0"/>
    <n v="451.76"/>
  </r>
  <r>
    <s v="IT-2011-5340302"/>
    <d v="2011-01-13T00:00:00"/>
    <x v="0"/>
    <n v="2011"/>
    <x v="0"/>
    <s v="Greg Matthias"/>
    <x v="0"/>
    <s v="South Holland"/>
    <x v="29"/>
    <x v="3"/>
    <x v="6"/>
    <s v="OFF-PA-10002040"/>
    <x v="0"/>
    <s v="Paper"/>
    <s v="Green Bar Cards &amp; Envelopes, Multicolor"/>
    <n v="50"/>
    <n v="2"/>
    <n v="57"/>
    <n v="0.5"/>
    <n v="1.51"/>
    <n v="2.2650000000000001"/>
    <x v="0"/>
    <n v="111.735"/>
  </r>
  <r>
    <s v="IT-2011-5340302"/>
    <d v="2011-01-13T00:00:00"/>
    <x v="0"/>
    <n v="2011"/>
    <x v="0"/>
    <s v="Greg Matthias"/>
    <x v="0"/>
    <s v="South Holland"/>
    <x v="29"/>
    <x v="3"/>
    <x v="6"/>
    <s v="OFF-LA-10002353"/>
    <x v="0"/>
    <s v="Labels"/>
    <s v="Harbour Creations Legal Exhibit Labels, Laser Printer Compatible"/>
    <n v="22"/>
    <n v="4"/>
    <n v="78"/>
    <n v="0.5"/>
    <n v="1.29"/>
    <n v="1.9350000000000001"/>
    <x v="0"/>
    <n v="310.065"/>
  </r>
  <r>
    <s v="IN-2011-38349"/>
    <d v="2011-01-13T00:00:00"/>
    <x v="0"/>
    <n v="2011"/>
    <x v="0"/>
    <s v="Cari Sayre"/>
    <x v="2"/>
    <s v="South Australia"/>
    <x v="1"/>
    <x v="1"/>
    <x v="1"/>
    <s v="OFF-LA-10002765"/>
    <x v="0"/>
    <s v="Labels"/>
    <s v="Harbour Creations Legal Exhibit Labels, Adjustable"/>
    <n v="16"/>
    <n v="2"/>
    <n v="119"/>
    <n v="0.1"/>
    <n v="0.72"/>
    <n v="0.79199999999999993"/>
    <x v="0"/>
    <n v="237.208"/>
  </r>
  <r>
    <s v="IT-2011-5340302"/>
    <d v="2011-01-13T00:00:00"/>
    <x v="0"/>
    <n v="2011"/>
    <x v="0"/>
    <s v="Greg Matthias"/>
    <x v="0"/>
    <s v="South Holland"/>
    <x v="29"/>
    <x v="3"/>
    <x v="6"/>
    <s v="OFF-BI-10001055"/>
    <x v="0"/>
    <s v="Binders"/>
    <s v="Wilson Jones Hole Reinforcements, Durable"/>
    <n v="9"/>
    <n v="3"/>
    <n v="108"/>
    <n v="0.5"/>
    <n v="0.43"/>
    <n v="0.64500000000000002"/>
    <x v="0"/>
    <n v="323.35500000000002"/>
  </r>
  <r>
    <s v="CA-2011-157147"/>
    <d v="2011-01-14T00:00:00"/>
    <x v="0"/>
    <n v="2011"/>
    <x v="0"/>
    <s v="Brian Dahlen"/>
    <x v="0"/>
    <s v="California"/>
    <x v="18"/>
    <x v="6"/>
    <x v="11"/>
    <s v="OFF-ST-10000078"/>
    <x v="0"/>
    <s v="Storage"/>
    <s v="Tennsco 6- and 18-Compartment Lockers"/>
    <n v="1.3260000000000001"/>
    <n v="5"/>
    <n v="112"/>
    <n v="0"/>
    <n v="187.65"/>
    <n v="187.65"/>
    <x v="1"/>
    <n v="372.35"/>
  </r>
  <r>
    <s v="CA-2011-162775"/>
    <d v="2011-01-14T00:00:00"/>
    <x v="0"/>
    <n v="2011"/>
    <x v="1"/>
    <s v="Chris Selesnick"/>
    <x v="2"/>
    <s v="Louisiana"/>
    <x v="18"/>
    <x v="6"/>
    <x v="7"/>
    <s v="OFF-ST-10000025"/>
    <x v="0"/>
    <s v="Storage"/>
    <s v="Fellowes Stor/Drawer Steel Plus Storage Drawers"/>
    <n v="573"/>
    <n v="6"/>
    <n v="101"/>
    <n v="0"/>
    <n v="146.29"/>
    <n v="146.29"/>
    <x v="2"/>
    <n v="459.71000000000004"/>
  </r>
  <r>
    <s v="CA-2011-162775"/>
    <d v="2011-01-14T00:00:00"/>
    <x v="0"/>
    <n v="2011"/>
    <x v="1"/>
    <s v="Chris Selesnick"/>
    <x v="2"/>
    <s v="Louisiana"/>
    <x v="18"/>
    <x v="6"/>
    <x v="7"/>
    <s v="TEC-AC-10003174"/>
    <x v="2"/>
    <s v="Accessories"/>
    <s v="Plantronics S12 Corded Telephone Headset System"/>
    <n v="647"/>
    <n v="6"/>
    <n v="82"/>
    <n v="0"/>
    <n v="141.35"/>
    <n v="141.35"/>
    <x v="2"/>
    <n v="350.65"/>
  </r>
  <r>
    <s v="ES-2011-1043483"/>
    <d v="2011-01-14T00:00:00"/>
    <x v="0"/>
    <n v="2011"/>
    <x v="0"/>
    <s v="Sharelle Roach"/>
    <x v="1"/>
    <s v="Vienna"/>
    <x v="37"/>
    <x v="3"/>
    <x v="6"/>
    <s v="TEC-MA-10002918"/>
    <x v="2"/>
    <s v="Machines"/>
    <s v="StarTech Card Printer, White"/>
    <n v="486"/>
    <n v="3"/>
    <n v="63"/>
    <n v="0"/>
    <n v="53.02"/>
    <n v="53.02"/>
    <x v="1"/>
    <n v="135.97999999999999"/>
  </r>
  <r>
    <s v="CA-2011-109232"/>
    <d v="2011-01-14T00:00:00"/>
    <x v="0"/>
    <n v="2011"/>
    <x v="1"/>
    <s v="Natalie DeCherney"/>
    <x v="0"/>
    <s v="South Carolina"/>
    <x v="18"/>
    <x v="6"/>
    <x v="7"/>
    <s v="FUR-CH-10000422"/>
    <x v="1"/>
    <s v="Chairs"/>
    <s v="Global Highback Leather Tilter in Burgundy"/>
    <n v="546"/>
    <n v="6"/>
    <n v="72"/>
    <n v="0"/>
    <n v="52.32"/>
    <n v="52.32"/>
    <x v="0"/>
    <n v="379.68"/>
  </r>
  <r>
    <s v="ES-2011-1043483"/>
    <d v="2011-01-14T00:00:00"/>
    <x v="0"/>
    <n v="2011"/>
    <x v="0"/>
    <s v="Sharelle Roach"/>
    <x v="1"/>
    <s v="Vienna"/>
    <x v="37"/>
    <x v="3"/>
    <x v="6"/>
    <s v="TEC-PH-10003847"/>
    <x v="2"/>
    <s v="Phones"/>
    <s v="Apple Headset, with Caller ID"/>
    <n v="440"/>
    <n v="6"/>
    <n v="111"/>
    <n v="0"/>
    <n v="49.92"/>
    <n v="49.92"/>
    <x v="1"/>
    <n v="616.08000000000004"/>
  </r>
  <r>
    <s v="CA-2011-157147"/>
    <d v="2011-01-14T00:00:00"/>
    <x v="0"/>
    <n v="2011"/>
    <x v="0"/>
    <s v="Brian Dahlen"/>
    <x v="0"/>
    <s v="California"/>
    <x v="18"/>
    <x v="6"/>
    <x v="11"/>
    <s v="FUR-BO-10003034"/>
    <x v="1"/>
    <s v="Bookcases"/>
    <s v="O'Sullivan Elevations Bookcase, Cherry Finish"/>
    <n v="334"/>
    <n v="3"/>
    <n v="89"/>
    <n v="0.15"/>
    <n v="40.44"/>
    <n v="46.506"/>
    <x v="1"/>
    <n v="220.494"/>
  </r>
  <r>
    <s v="ES-2011-1043483"/>
    <d v="2011-01-14T00:00:00"/>
    <x v="0"/>
    <n v="2011"/>
    <x v="0"/>
    <s v="Sharelle Roach"/>
    <x v="1"/>
    <s v="Vienna"/>
    <x v="37"/>
    <x v="3"/>
    <x v="6"/>
    <s v="OFF-PA-10001650"/>
    <x v="0"/>
    <s v="Paper"/>
    <s v="Xerox Message Books, Premium"/>
    <n v="224"/>
    <n v="11"/>
    <n v="95"/>
    <n v="0"/>
    <n v="30.34"/>
    <n v="30.34"/>
    <x v="1"/>
    <n v="1014.66"/>
  </r>
  <r>
    <s v="MX-2011-135979"/>
    <d v="2011-01-14T00:00:00"/>
    <x v="0"/>
    <n v="2011"/>
    <x v="0"/>
    <s v="Bart Pistole"/>
    <x v="2"/>
    <s v="Estelí"/>
    <x v="40"/>
    <x v="5"/>
    <x v="6"/>
    <s v="FUR-BO-10001295"/>
    <x v="1"/>
    <s v="Bookcases"/>
    <s v="Safco Floating Shelf Set, Traditional"/>
    <n v="393"/>
    <n v="3"/>
    <n v="101"/>
    <n v="0"/>
    <n v="27.67"/>
    <n v="27.67"/>
    <x v="0"/>
    <n v="275.33"/>
  </r>
  <r>
    <s v="MX-2011-168599"/>
    <d v="2011-01-14T00:00:00"/>
    <x v="0"/>
    <n v="2011"/>
    <x v="3"/>
    <s v="Ted Butterfield"/>
    <x v="0"/>
    <s v="Baja California"/>
    <x v="15"/>
    <x v="5"/>
    <x v="3"/>
    <s v="OFF-EN-10004870"/>
    <x v="0"/>
    <s v="Envelopes"/>
    <s v="Jiffy Mailers, Security-Tint"/>
    <n v="106"/>
    <n v="4"/>
    <n v="64"/>
    <n v="0"/>
    <n v="26.23"/>
    <n v="26.23"/>
    <x v="1"/>
    <n v="229.77"/>
  </r>
  <r>
    <s v="SF-2011-7680"/>
    <d v="2011-01-14T00:00:00"/>
    <x v="0"/>
    <n v="2011"/>
    <x v="0"/>
    <s v="Steve Nguyen"/>
    <x v="1"/>
    <s v="Eastern Cape"/>
    <x v="33"/>
    <x v="0"/>
    <x v="0"/>
    <s v="OFF-SAN-10001128"/>
    <x v="0"/>
    <s v="Art"/>
    <s v="Sanford Pens, Easy-Erase"/>
    <n v="136"/>
    <n v="12"/>
    <n v="77"/>
    <n v="0"/>
    <n v="23.89"/>
    <n v="23.89"/>
    <x v="3"/>
    <n v="900.11"/>
  </r>
  <r>
    <s v="CA-2011-162775"/>
    <d v="2011-01-14T00:00:00"/>
    <x v="0"/>
    <n v="2011"/>
    <x v="1"/>
    <s v="Chris Selesnick"/>
    <x v="2"/>
    <s v="Louisiana"/>
    <x v="18"/>
    <x v="6"/>
    <x v="7"/>
    <s v="OFF-EN-10001532"/>
    <x v="0"/>
    <s v="Envelopes"/>
    <s v="Brown Kraft Recycled Envelopes"/>
    <n v="51"/>
    <n v="3"/>
    <n v="96"/>
    <n v="0"/>
    <n v="12.66"/>
    <n v="12.66"/>
    <x v="2"/>
    <n v="275.33999999999997"/>
  </r>
  <r>
    <s v="MX-2011-135979"/>
    <d v="2011-01-14T00:00:00"/>
    <x v="0"/>
    <n v="2011"/>
    <x v="0"/>
    <s v="Bart Pistole"/>
    <x v="2"/>
    <s v="Estelí"/>
    <x v="40"/>
    <x v="5"/>
    <x v="6"/>
    <s v="OFF-PA-10004155"/>
    <x v="0"/>
    <s v="Paper"/>
    <s v="Eaton Computer Printout Paper, 8.5 x 11"/>
    <n v="246"/>
    <n v="12"/>
    <n v="80"/>
    <n v="0"/>
    <n v="11.88"/>
    <n v="11.88"/>
    <x v="0"/>
    <n v="948.12"/>
  </r>
  <r>
    <s v="TU-2011-4040"/>
    <d v="2011-01-14T00:00:00"/>
    <x v="0"/>
    <n v="2011"/>
    <x v="0"/>
    <s v="Bruce Degenhardt"/>
    <x v="0"/>
    <s v="Gaziantep"/>
    <x v="36"/>
    <x v="2"/>
    <x v="2"/>
    <s v="OFF-FEL-10001261"/>
    <x v="0"/>
    <s v="Storage"/>
    <s v="Fellowes File Cart, Blue"/>
    <n v="110"/>
    <n v="2"/>
    <n v="117"/>
    <n v="0.6"/>
    <n v="11.53"/>
    <n v="18.448"/>
    <x v="0"/>
    <n v="215.55199999999999"/>
  </r>
  <r>
    <s v="ID-2011-16453"/>
    <d v="2011-01-14T00:00:00"/>
    <x v="0"/>
    <n v="2011"/>
    <x v="0"/>
    <s v="Muhammed Yedwab"/>
    <x v="2"/>
    <s v="National Capital"/>
    <x v="7"/>
    <x v="1"/>
    <x v="5"/>
    <s v="FUR-FU-10000944"/>
    <x v="1"/>
    <s v="Furnishings"/>
    <s v="Tenex Door Stop, Black"/>
    <n v="99"/>
    <n v="3"/>
    <n v="54"/>
    <n v="0.25"/>
    <n v="9.7100000000000009"/>
    <n v="12.137500000000001"/>
    <x v="3"/>
    <n v="149.86250000000001"/>
  </r>
  <r>
    <s v="ID-2011-16453"/>
    <d v="2011-01-14T00:00:00"/>
    <x v="0"/>
    <n v="2011"/>
    <x v="0"/>
    <s v="Muhammed Yedwab"/>
    <x v="2"/>
    <s v="National Capital"/>
    <x v="7"/>
    <x v="1"/>
    <x v="5"/>
    <s v="OFF-ST-10004015"/>
    <x v="0"/>
    <s v="Storage"/>
    <s v="Smead Trays, Blue"/>
    <n v="80"/>
    <n v="3"/>
    <n v="114"/>
    <n v="0.45"/>
    <n v="9.43"/>
    <n v="13.673500000000001"/>
    <x v="3"/>
    <n v="328.32650000000001"/>
  </r>
  <r>
    <s v="MX-2011-135979"/>
    <d v="2011-01-14T00:00:00"/>
    <x v="0"/>
    <n v="2011"/>
    <x v="0"/>
    <s v="Bart Pistole"/>
    <x v="2"/>
    <s v="Estelí"/>
    <x v="40"/>
    <x v="5"/>
    <x v="6"/>
    <s v="OFF-ST-10001326"/>
    <x v="0"/>
    <s v="Storage"/>
    <s v="Tenex Shelving, Single Width"/>
    <n v="109"/>
    <n v="3"/>
    <n v="88"/>
    <n v="0"/>
    <n v="6.11"/>
    <n v="6.11"/>
    <x v="0"/>
    <n v="257.89"/>
  </r>
  <r>
    <s v="TU-2011-4040"/>
    <d v="2011-01-14T00:00:00"/>
    <x v="0"/>
    <n v="2011"/>
    <x v="0"/>
    <s v="Bruce Degenhardt"/>
    <x v="0"/>
    <s v="Gaziantep"/>
    <x v="36"/>
    <x v="2"/>
    <x v="2"/>
    <s v="OFF-SME-10004553"/>
    <x v="0"/>
    <s v="Storage"/>
    <s v="Smead Lockers, Blue"/>
    <n v="79"/>
    <n v="1"/>
    <n v="105"/>
    <n v="0.6"/>
    <n v="5.84"/>
    <n v="9.3439999999999994"/>
    <x v="0"/>
    <n v="95.656000000000006"/>
  </r>
  <r>
    <s v="TU-2011-4040"/>
    <d v="2011-01-14T00:00:00"/>
    <x v="0"/>
    <n v="2011"/>
    <x v="0"/>
    <s v="Bruce Degenhardt"/>
    <x v="0"/>
    <s v="Gaziantep"/>
    <x v="36"/>
    <x v="2"/>
    <x v="2"/>
    <s v="OFF-ACM-10003278"/>
    <x v="0"/>
    <s v="Supplies"/>
    <s v="Acme Trimmer, Easy Grip"/>
    <n v="74"/>
    <n v="4"/>
    <n v="61"/>
    <n v="0.6"/>
    <n v="4.4800000000000004"/>
    <n v="7.168000000000001"/>
    <x v="0"/>
    <n v="236.83199999999999"/>
  </r>
  <r>
    <s v="MX-2011-135979"/>
    <d v="2011-01-14T00:00:00"/>
    <x v="0"/>
    <n v="2011"/>
    <x v="0"/>
    <s v="Bart Pistole"/>
    <x v="2"/>
    <s v="Estelí"/>
    <x v="40"/>
    <x v="5"/>
    <x v="6"/>
    <s v="OFF-BI-10000185"/>
    <x v="0"/>
    <s v="Binders"/>
    <s v="Cardinal Binder Covers, Recycled"/>
    <n v="66"/>
    <n v="8"/>
    <n v="54"/>
    <n v="0"/>
    <n v="3.61"/>
    <n v="3.61"/>
    <x v="0"/>
    <n v="428.39"/>
  </r>
  <r>
    <s v="CA-2011-157147"/>
    <d v="2011-01-14T00:00:00"/>
    <x v="0"/>
    <n v="2011"/>
    <x v="0"/>
    <s v="Brian Dahlen"/>
    <x v="0"/>
    <s v="California"/>
    <x v="18"/>
    <x v="6"/>
    <x v="11"/>
    <s v="OFF-AR-10003514"/>
    <x v="0"/>
    <s v="Art"/>
    <s v="4009 Highlighters by Sanford"/>
    <n v="20"/>
    <n v="5"/>
    <n v="109"/>
    <n v="0"/>
    <n v="3.03"/>
    <n v="3.03"/>
    <x v="1"/>
    <n v="541.97"/>
  </r>
  <r>
    <s v="CA-2011-162775"/>
    <d v="2011-01-14T00:00:00"/>
    <x v="0"/>
    <n v="2011"/>
    <x v="1"/>
    <s v="Chris Selesnick"/>
    <x v="2"/>
    <s v="Louisiana"/>
    <x v="18"/>
    <x v="6"/>
    <x v="7"/>
    <s v="OFF-EN-10001990"/>
    <x v="0"/>
    <s v="Envelopes"/>
    <s v="Staples"/>
    <n v="11"/>
    <n v="2"/>
    <n v="117"/>
    <n v="0"/>
    <n v="2.88"/>
    <n v="2.88"/>
    <x v="2"/>
    <n v="231.12"/>
  </r>
  <r>
    <s v="CA-2011-118192"/>
    <d v="2011-01-14T00:00:00"/>
    <x v="0"/>
    <n v="2011"/>
    <x v="0"/>
    <s v="Michael Moore"/>
    <x v="0"/>
    <s v="Ohio"/>
    <x v="18"/>
    <x v="6"/>
    <x v="10"/>
    <s v="OFF-PA-10002947"/>
    <x v="0"/>
    <s v="Paper"/>
    <s v="Xerox 1923"/>
    <n v="37"/>
    <n v="7"/>
    <n v="65"/>
    <n v="0.2"/>
    <n v="1.46"/>
    <n v="1.752"/>
    <x v="0"/>
    <n v="453.24799999999999"/>
  </r>
  <r>
    <s v="CA-2011-162775"/>
    <d v="2011-01-14T00:00:00"/>
    <x v="0"/>
    <n v="2011"/>
    <x v="1"/>
    <s v="Chris Selesnick"/>
    <x v="2"/>
    <s v="Louisiana"/>
    <x v="18"/>
    <x v="6"/>
    <x v="7"/>
    <s v="OFF-BI-10004187"/>
    <x v="0"/>
    <s v="Binders"/>
    <s v="Staples"/>
    <n v="6"/>
    <n v="3"/>
    <n v="83"/>
    <n v="0"/>
    <n v="0.85"/>
    <n v="0.85"/>
    <x v="2"/>
    <n v="248.15"/>
  </r>
  <r>
    <s v="TU-2011-4040"/>
    <d v="2011-01-14T00:00:00"/>
    <x v="0"/>
    <n v="2011"/>
    <x v="0"/>
    <s v="Bruce Degenhardt"/>
    <x v="0"/>
    <s v="Gaziantep"/>
    <x v="36"/>
    <x v="2"/>
    <x v="2"/>
    <s v="OFF-STA-10000298"/>
    <x v="0"/>
    <s v="Art"/>
    <s v="Stanley Canvas, Blue"/>
    <n v="79"/>
    <n v="4"/>
    <n v="99"/>
    <n v="0.6"/>
    <n v="0.43"/>
    <n v="0.68799999999999994"/>
    <x v="0"/>
    <n v="395.31200000000001"/>
  </r>
  <r>
    <s v="CA-2011-118192"/>
    <d v="2011-01-14T00:00:00"/>
    <x v="0"/>
    <n v="2011"/>
    <x v="0"/>
    <s v="Michael Moore"/>
    <x v="0"/>
    <s v="Ohio"/>
    <x v="18"/>
    <x v="6"/>
    <x v="10"/>
    <s v="OFF-BI-10003476"/>
    <x v="0"/>
    <s v="Binders"/>
    <s v="Avery Metallic Poly Binders"/>
    <n v="3"/>
    <n v="2"/>
    <n v="54"/>
    <n v="0.7"/>
    <n v="0.27"/>
    <n v="0.45900000000000002"/>
    <x v="0"/>
    <n v="107.541"/>
  </r>
  <r>
    <s v="ES-2011-3661686"/>
    <d v="2011-01-15T00:00:00"/>
    <x v="0"/>
    <n v="2011"/>
    <x v="1"/>
    <s v="Don Jones"/>
    <x v="2"/>
    <s v="Lower Saxony"/>
    <x v="39"/>
    <x v="3"/>
    <x v="6"/>
    <s v="TEC-CO-10003228"/>
    <x v="2"/>
    <s v="Copiers"/>
    <s v="Hewlett Copy Machine, Laser"/>
    <n v="527"/>
    <n v="2"/>
    <n v="112"/>
    <n v="0"/>
    <n v="92.1"/>
    <n v="92.1"/>
    <x v="0"/>
    <n v="131.9"/>
  </r>
  <r>
    <s v="ES-2011-1374122"/>
    <d v="2011-01-15T00:00:00"/>
    <x v="0"/>
    <n v="2011"/>
    <x v="3"/>
    <s v="Craig Leslie"/>
    <x v="1"/>
    <s v="Nord-Pas-de-Calais"/>
    <x v="17"/>
    <x v="3"/>
    <x v="6"/>
    <s v="FUR-BO-10003126"/>
    <x v="1"/>
    <s v="Bookcases"/>
    <s v="Dania Library with Doors, Traditional"/>
    <n v="652"/>
    <n v="2"/>
    <n v="118"/>
    <n v="0.1"/>
    <n v="88.52"/>
    <n v="97.372"/>
    <x v="0"/>
    <n v="138.62799999999999"/>
  </r>
  <r>
    <s v="MX-2011-129420"/>
    <d v="2011-01-15T00:00:00"/>
    <x v="0"/>
    <n v="2011"/>
    <x v="3"/>
    <s v="Ross Baird"/>
    <x v="1"/>
    <s v="La Romana"/>
    <x v="41"/>
    <x v="5"/>
    <x v="8"/>
    <s v="FUR-CH-10003485"/>
    <x v="1"/>
    <s v="Chairs"/>
    <s v="Hon Swivel Stool, Set of Two"/>
    <n v="265"/>
    <n v="3"/>
    <n v="80"/>
    <n v="0.2"/>
    <n v="43.56"/>
    <n v="52.272000000000006"/>
    <x v="0"/>
    <n v="187.72800000000001"/>
  </r>
  <r>
    <s v="ID-2011-38832"/>
    <d v="2011-01-15T00:00:00"/>
    <x v="0"/>
    <n v="2011"/>
    <x v="2"/>
    <s v="Mick Crebagga"/>
    <x v="0"/>
    <s v="Bali"/>
    <x v="22"/>
    <x v="1"/>
    <x v="5"/>
    <s v="OFF-AR-10000989"/>
    <x v="0"/>
    <s v="Art"/>
    <s v="Binney &amp; Smith Canvas, Blue"/>
    <n v="150"/>
    <n v="4"/>
    <n v="91"/>
    <n v="0.27"/>
    <n v="21.15"/>
    <n v="26.860499999999998"/>
    <x v="2"/>
    <n v="337.1395"/>
  </r>
  <r>
    <s v="ID-2011-38832"/>
    <d v="2011-01-15T00:00:00"/>
    <x v="0"/>
    <n v="2011"/>
    <x v="2"/>
    <s v="Mick Crebagga"/>
    <x v="0"/>
    <s v="Bali"/>
    <x v="22"/>
    <x v="1"/>
    <x v="5"/>
    <s v="OFF-AR-10000251"/>
    <x v="0"/>
    <s v="Art"/>
    <s v="Stanley Markers, Fluorescent"/>
    <n v="51"/>
    <n v="3"/>
    <n v="89"/>
    <n v="0.27"/>
    <n v="21.13"/>
    <n v="26.835099999999997"/>
    <x v="2"/>
    <n v="240.16489999999999"/>
  </r>
  <r>
    <s v="ES-2011-3661686"/>
    <d v="2011-01-15T00:00:00"/>
    <x v="0"/>
    <n v="2011"/>
    <x v="1"/>
    <s v="Don Jones"/>
    <x v="2"/>
    <s v="Lower Saxony"/>
    <x v="39"/>
    <x v="3"/>
    <x v="6"/>
    <s v="OFF-AP-10001169"/>
    <x v="0"/>
    <s v="Appliances"/>
    <s v="Cuisinart Microwave, White"/>
    <n v="249"/>
    <n v="1"/>
    <n v="78"/>
    <n v="0.1"/>
    <n v="15.08"/>
    <n v="16.588000000000001"/>
    <x v="0"/>
    <n v="61.411999999999999"/>
  </r>
  <r>
    <s v="CA-2011-149524"/>
    <d v="2011-01-15T00:00:00"/>
    <x v="0"/>
    <n v="2011"/>
    <x v="3"/>
    <s v="Brendan Sweed"/>
    <x v="2"/>
    <s v="Pennsylvania"/>
    <x v="18"/>
    <x v="6"/>
    <x v="10"/>
    <s v="FUR-BO-10003433"/>
    <x v="1"/>
    <s v="Bookcases"/>
    <s v="Sauder Cornerstone Collection Library"/>
    <n v="62"/>
    <n v="4"/>
    <n v="72"/>
    <n v="0.5"/>
    <n v="10.96"/>
    <n v="16.440000000000001"/>
    <x v="1"/>
    <n v="271.56"/>
  </r>
  <r>
    <s v="ES-2011-3661686"/>
    <d v="2011-01-15T00:00:00"/>
    <x v="0"/>
    <n v="2011"/>
    <x v="1"/>
    <s v="Don Jones"/>
    <x v="2"/>
    <s v="Lower Saxony"/>
    <x v="39"/>
    <x v="3"/>
    <x v="6"/>
    <s v="OFF-PA-10001869"/>
    <x v="0"/>
    <s v="Paper"/>
    <s v="Green Bar Computer Printout Paper, 8.5 x 11"/>
    <n v="170"/>
    <n v="5"/>
    <n v="59"/>
    <n v="0"/>
    <n v="8.42"/>
    <n v="8.42"/>
    <x v="0"/>
    <n v="286.58"/>
  </r>
  <r>
    <s v="ES-2011-3661686"/>
    <d v="2011-01-15T00:00:00"/>
    <x v="0"/>
    <n v="2011"/>
    <x v="1"/>
    <s v="Don Jones"/>
    <x v="2"/>
    <s v="Lower Saxony"/>
    <x v="39"/>
    <x v="3"/>
    <x v="6"/>
    <s v="OFF-SU-10004244"/>
    <x v="0"/>
    <s v="Supplies"/>
    <s v="Elite Letter Opener, Easy Grip"/>
    <n v="55"/>
    <n v="2"/>
    <n v="101"/>
    <n v="0"/>
    <n v="4.12"/>
    <n v="4.12"/>
    <x v="0"/>
    <n v="197.88"/>
  </r>
  <r>
    <s v="NI-2011-2280"/>
    <d v="2011-01-15T00:00:00"/>
    <x v="0"/>
    <n v="2011"/>
    <x v="0"/>
    <s v="Mick Brown"/>
    <x v="0"/>
    <s v="Rivers"/>
    <x v="30"/>
    <x v="0"/>
    <x v="0"/>
    <s v="FUR-HAR-10000441"/>
    <x v="1"/>
    <s v="Chairs"/>
    <s v="Harbour Creations Rocking Chair, Adjustable"/>
    <n v="45"/>
    <n v="1"/>
    <n v="117"/>
    <n v="0.7"/>
    <n v="3.43"/>
    <n v="5.8309999999999995"/>
    <x v="0"/>
    <n v="111.169"/>
  </r>
  <r>
    <s v="NI-2011-2280"/>
    <d v="2011-01-15T00:00:00"/>
    <x v="0"/>
    <n v="2011"/>
    <x v="0"/>
    <s v="Mick Brown"/>
    <x v="0"/>
    <s v="Rivers"/>
    <x v="30"/>
    <x v="0"/>
    <x v="0"/>
    <s v="OFF-ADV-10003030"/>
    <x v="0"/>
    <s v="Fasteners"/>
    <s v="Advantus Staples, 12 Pack"/>
    <n v="19"/>
    <n v="6"/>
    <n v="66"/>
    <n v="0.7"/>
    <n v="1.46"/>
    <n v="2.4820000000000002"/>
    <x v="0"/>
    <n v="393.51799999999997"/>
  </r>
  <r>
    <s v="NI-2011-2280"/>
    <d v="2011-01-15T00:00:00"/>
    <x v="0"/>
    <n v="2011"/>
    <x v="0"/>
    <s v="Mick Brown"/>
    <x v="0"/>
    <s v="Rivers"/>
    <x v="30"/>
    <x v="0"/>
    <x v="0"/>
    <s v="OFF-SAN-10004232"/>
    <x v="0"/>
    <s v="Art"/>
    <s v="Sanford Markers, Fluorescent"/>
    <n v="15"/>
    <n v="2"/>
    <n v="107"/>
    <n v="0.7"/>
    <n v="1.02"/>
    <n v="1.734"/>
    <x v="0"/>
    <n v="212.26599999999999"/>
  </r>
  <r>
    <s v="ES-2011-3661686"/>
    <d v="2011-01-15T00:00:00"/>
    <x v="0"/>
    <n v="2011"/>
    <x v="1"/>
    <s v="Don Jones"/>
    <x v="2"/>
    <s v="Lower Saxony"/>
    <x v="39"/>
    <x v="3"/>
    <x v="6"/>
    <s v="OFF-LA-10000134"/>
    <x v="0"/>
    <s v="Labels"/>
    <s v="Harbour Creations Removable Labels, 5000 Label Set"/>
    <n v="21"/>
    <n v="2"/>
    <n v="109"/>
    <n v="0"/>
    <n v="0.76"/>
    <n v="0.76"/>
    <x v="0"/>
    <n v="217.24"/>
  </r>
  <r>
    <s v="CA-2011-103366"/>
    <d v="2011-01-16T00:00:00"/>
    <x v="0"/>
    <n v="2011"/>
    <x v="3"/>
    <s v="Erica Hackney"/>
    <x v="0"/>
    <s v="Georgia"/>
    <x v="18"/>
    <x v="6"/>
    <x v="7"/>
    <s v="TEC-AC-10003628"/>
    <x v="2"/>
    <s v="Accessories"/>
    <s v="Logitech 910-002974 M325 Wireless Mouse for Web Scrolling"/>
    <n v="150"/>
    <n v="5"/>
    <n v="54"/>
    <n v="0"/>
    <n v="45.24"/>
    <n v="45.24"/>
    <x v="2"/>
    <n v="224.76"/>
  </r>
  <r>
    <s v="MX-2011-145765"/>
    <d v="2011-01-17T00:00:00"/>
    <x v="0"/>
    <n v="2011"/>
    <x v="0"/>
    <s v="Alan Haines"/>
    <x v="2"/>
    <s v="San Salvador"/>
    <x v="42"/>
    <x v="5"/>
    <x v="6"/>
    <s v="TEC-CO-10003142"/>
    <x v="2"/>
    <s v="Copiers"/>
    <s v="Hewlett Fax and Copier, Laser"/>
    <n v="1.4119999999999999"/>
    <n v="11"/>
    <n v="77"/>
    <n v="2E-3"/>
    <n v="159.52000000000001"/>
    <n v="159.83904000000001"/>
    <x v="1"/>
    <n v="687.16095999999993"/>
  </r>
  <r>
    <s v="ES-2011-3305419"/>
    <d v="2011-01-17T00:00:00"/>
    <x v="0"/>
    <n v="2011"/>
    <x v="1"/>
    <s v="Edward Hooks"/>
    <x v="2"/>
    <s v="Ile-de-France"/>
    <x v="17"/>
    <x v="3"/>
    <x v="6"/>
    <s v="OFF-AR-10001230"/>
    <x v="0"/>
    <s v="Art"/>
    <s v="Binney &amp; Smith Markers, Water Color"/>
    <n v="300"/>
    <n v="11"/>
    <n v="67"/>
    <n v="0"/>
    <n v="38.700000000000003"/>
    <n v="38.700000000000003"/>
    <x v="1"/>
    <n v="698.3"/>
  </r>
  <r>
    <s v="CA-2011-115791"/>
    <d v="2011-01-17T00:00:00"/>
    <x v="0"/>
    <n v="2011"/>
    <x v="1"/>
    <s v="Delfina Latchford"/>
    <x v="0"/>
    <s v="Pennsylvania"/>
    <x v="18"/>
    <x v="6"/>
    <x v="10"/>
    <s v="FUR-FU-10001095"/>
    <x v="1"/>
    <s v="Furnishings"/>
    <s v="DAX Black Cherry Wood-Tone Poster Frame"/>
    <n v="127"/>
    <n v="6"/>
    <n v="92"/>
    <n v="0.2"/>
    <n v="36.4"/>
    <n v="43.68"/>
    <x v="2"/>
    <n v="508.32"/>
  </r>
  <r>
    <s v="CA-2011-115791"/>
    <d v="2011-01-17T00:00:00"/>
    <x v="0"/>
    <n v="2011"/>
    <x v="1"/>
    <s v="Delfina Latchford"/>
    <x v="0"/>
    <s v="Pennsylvania"/>
    <x v="18"/>
    <x v="6"/>
    <x v="10"/>
    <s v="TEC-PH-10004614"/>
    <x v="2"/>
    <s v="Phones"/>
    <s v="AT&amp;T 841000 Phone"/>
    <n v="124"/>
    <n v="3"/>
    <n v="65"/>
    <n v="0.4"/>
    <n v="26.12"/>
    <n v="36.567999999999998"/>
    <x v="2"/>
    <n v="158.43200000000002"/>
  </r>
  <r>
    <s v="CA-2011-115791"/>
    <d v="2011-01-17T00:00:00"/>
    <x v="0"/>
    <n v="2011"/>
    <x v="1"/>
    <s v="Delfina Latchford"/>
    <x v="0"/>
    <s v="Pennsylvania"/>
    <x v="18"/>
    <x v="6"/>
    <x v="10"/>
    <s v="OFF-LA-10001074"/>
    <x v="0"/>
    <s v="Labels"/>
    <s v="Round Specialty Laser Printer Labels"/>
    <n v="30"/>
    <n v="3"/>
    <n v="103"/>
    <n v="0.2"/>
    <n v="10.17"/>
    <n v="12.204000000000001"/>
    <x v="2"/>
    <n v="296.79599999999999"/>
  </r>
  <r>
    <s v="ES-2011-3305419"/>
    <d v="2011-01-17T00:00:00"/>
    <x v="0"/>
    <n v="2011"/>
    <x v="1"/>
    <s v="Edward Hooks"/>
    <x v="2"/>
    <s v="Ile-de-France"/>
    <x v="17"/>
    <x v="3"/>
    <x v="6"/>
    <s v="OFF-ST-10001646"/>
    <x v="0"/>
    <s v="Storage"/>
    <s v="Fellowes Box, Wire Frame"/>
    <n v="84"/>
    <n v="5"/>
    <n v="96"/>
    <n v="0.1"/>
    <n v="7.33"/>
    <n v="8.0630000000000006"/>
    <x v="1"/>
    <n v="471.93700000000001"/>
  </r>
  <r>
    <s v="ES-2011-3305419"/>
    <d v="2011-01-17T00:00:00"/>
    <x v="0"/>
    <n v="2011"/>
    <x v="1"/>
    <s v="Edward Hooks"/>
    <x v="2"/>
    <s v="Ile-de-France"/>
    <x v="17"/>
    <x v="3"/>
    <x v="6"/>
    <s v="OFF-ST-10000988"/>
    <x v="0"/>
    <s v="Storage"/>
    <s v="Fellowes Folders, Blue"/>
    <n v="95"/>
    <n v="4"/>
    <n v="59"/>
    <n v="0.1"/>
    <n v="6.56"/>
    <n v="7.2159999999999993"/>
    <x v="1"/>
    <n v="228.78399999999999"/>
  </r>
  <r>
    <s v="ES-2011-3305419"/>
    <d v="2011-01-17T00:00:00"/>
    <x v="0"/>
    <n v="2011"/>
    <x v="1"/>
    <s v="Edward Hooks"/>
    <x v="2"/>
    <s v="Ile-de-France"/>
    <x v="17"/>
    <x v="3"/>
    <x v="6"/>
    <s v="OFF-ST-10003764"/>
    <x v="0"/>
    <s v="Storage"/>
    <s v="Tenex Box, Industrial"/>
    <n v="46"/>
    <n v="3"/>
    <n v="83"/>
    <n v="0.1"/>
    <n v="6.46"/>
    <n v="7.1059999999999999"/>
    <x v="1"/>
    <n v="241.89400000000001"/>
  </r>
  <r>
    <s v="ID-2011-80538"/>
    <d v="2011-01-17T00:00:00"/>
    <x v="0"/>
    <n v="2011"/>
    <x v="3"/>
    <s v="Vivian Mathis"/>
    <x v="0"/>
    <s v="Western Australia"/>
    <x v="1"/>
    <x v="1"/>
    <x v="1"/>
    <s v="OFF-BI-10001397"/>
    <x v="0"/>
    <s v="Binders"/>
    <s v="Ibico Binder, Economy"/>
    <n v="37"/>
    <n v="4"/>
    <n v="90"/>
    <n v="0.4"/>
    <n v="5.48"/>
    <n v="7.6720000000000006"/>
    <x v="1"/>
    <n v="352.32799999999997"/>
  </r>
  <r>
    <s v="CA-2011-115791"/>
    <d v="2011-01-17T00:00:00"/>
    <x v="0"/>
    <n v="2011"/>
    <x v="1"/>
    <s v="Delfina Latchford"/>
    <x v="0"/>
    <s v="Pennsylvania"/>
    <x v="18"/>
    <x v="6"/>
    <x v="10"/>
    <s v="OFF-BI-10001575"/>
    <x v="0"/>
    <s v="Binders"/>
    <s v="GBC Linen Binding Covers"/>
    <n v="19"/>
    <n v="2"/>
    <n v="97"/>
    <n v="0.7"/>
    <n v="5.26"/>
    <n v="8.9420000000000002"/>
    <x v="2"/>
    <n v="185.05799999999999"/>
  </r>
  <r>
    <s v="IN-2011-78501"/>
    <d v="2011-01-17T00:00:00"/>
    <x v="0"/>
    <n v="2011"/>
    <x v="0"/>
    <s v="Tamara Willingham"/>
    <x v="1"/>
    <s v="New South Wales"/>
    <x v="1"/>
    <x v="1"/>
    <x v="1"/>
    <s v="OFF-AR-10004138"/>
    <x v="0"/>
    <s v="Art"/>
    <s v="Stanley Pens, Easy-Erase"/>
    <n v="19"/>
    <n v="2"/>
    <n v="107"/>
    <n v="0.1"/>
    <n v="3.96"/>
    <n v="4.3559999999999999"/>
    <x v="1"/>
    <n v="209.64400000000001"/>
  </r>
  <r>
    <s v="IT-2011-1373680"/>
    <d v="2011-01-17T00:00:00"/>
    <x v="0"/>
    <n v="2011"/>
    <x v="0"/>
    <s v="Shirley Daniels"/>
    <x v="1"/>
    <s v="Hovedstaden"/>
    <x v="43"/>
    <x v="3"/>
    <x v="3"/>
    <s v="OFF-LA-10001413"/>
    <x v="0"/>
    <s v="Labels"/>
    <s v="Hon Shipping Labels, Laser Printer Compatible"/>
    <n v="17"/>
    <n v="3"/>
    <n v="66"/>
    <n v="0.5"/>
    <n v="0.4"/>
    <n v="0.60000000000000009"/>
    <x v="3"/>
    <n v="197.4"/>
  </r>
  <r>
    <s v="TZ-2011-5130"/>
    <d v="2011-01-18T00:00:00"/>
    <x v="0"/>
    <n v="2011"/>
    <x v="3"/>
    <s v="Charles Sheldon"/>
    <x v="2"/>
    <s v="Arusha"/>
    <x v="13"/>
    <x v="0"/>
    <x v="0"/>
    <s v="OFF-FEL-10004665"/>
    <x v="0"/>
    <s v="Storage"/>
    <s v="Fellowes Lockers, Blue"/>
    <n v="746"/>
    <n v="4"/>
    <n v="95"/>
    <n v="0.1"/>
    <n v="132.29"/>
    <n v="145.51900000000001"/>
    <x v="0"/>
    <n v="234.48099999999999"/>
  </r>
  <r>
    <s v="ES-2011-4174897"/>
    <d v="2011-01-18T00:00:00"/>
    <x v="0"/>
    <n v="2011"/>
    <x v="3"/>
    <s v="Michael Dominguez"/>
    <x v="2"/>
    <s v="Valenciana"/>
    <x v="34"/>
    <x v="3"/>
    <x v="7"/>
    <s v="OFF-FA-10000856"/>
    <x v="0"/>
    <s v="Fasteners"/>
    <s v="Stockwell Thumb Tacks, Bulk Pack"/>
    <n v="108"/>
    <n v="8"/>
    <n v="112"/>
    <n v="0"/>
    <n v="18.36"/>
    <n v="18.36"/>
    <x v="2"/>
    <n v="877.64"/>
  </r>
  <r>
    <s v="MX-2011-115644"/>
    <d v="2011-01-18T00:00:00"/>
    <x v="0"/>
    <n v="2011"/>
    <x v="0"/>
    <s v="Vivek Gonzalez"/>
    <x v="0"/>
    <s v="Amazonas"/>
    <x v="14"/>
    <x v="5"/>
    <x v="7"/>
    <s v="OFF-FA-10002268"/>
    <x v="0"/>
    <s v="Fasteners"/>
    <s v="OIC Clamps, 12 Pack"/>
    <n v="38"/>
    <n v="3"/>
    <n v="59"/>
    <n v="0"/>
    <n v="4.7"/>
    <n v="4.7"/>
    <x v="0"/>
    <n v="172.3"/>
  </r>
  <r>
    <s v="ES-2011-4825230"/>
    <d v="2011-01-18T00:00:00"/>
    <x v="0"/>
    <n v="2011"/>
    <x v="1"/>
    <s v="Richard Bierner"/>
    <x v="0"/>
    <s v="South Denmark"/>
    <x v="43"/>
    <x v="3"/>
    <x v="3"/>
    <s v="OFF-BI-10004446"/>
    <x v="0"/>
    <s v="Binders"/>
    <s v="Acco Binding Machine, Economy"/>
    <n v="26"/>
    <n v="1"/>
    <n v="54"/>
    <n v="0.5"/>
    <n v="2.5299999999999998"/>
    <n v="3.7949999999999999"/>
    <x v="1"/>
    <n v="50.204999999999998"/>
  </r>
  <r>
    <s v="SA-2011-7780"/>
    <d v="2011-01-18T00:00:00"/>
    <x v="0"/>
    <n v="2011"/>
    <x v="3"/>
    <s v="Beth Paige"/>
    <x v="0"/>
    <s v="Al Jawf"/>
    <x v="44"/>
    <x v="2"/>
    <x v="2"/>
    <s v="OFF-CAR-10003259"/>
    <x v="0"/>
    <s v="Binders"/>
    <s v="Cardinal Binder, Recycled"/>
    <n v="14"/>
    <n v="1"/>
    <n v="67"/>
    <n v="0"/>
    <n v="2.48"/>
    <n v="2.48"/>
    <x v="1"/>
    <n v="64.52"/>
  </r>
  <r>
    <s v="ZA-2011-9910"/>
    <d v="2011-01-19T00:00:00"/>
    <x v="0"/>
    <n v="2011"/>
    <x v="3"/>
    <s v="Patrick Gardner"/>
    <x v="0"/>
    <s v="Eastern"/>
    <x v="45"/>
    <x v="0"/>
    <x v="0"/>
    <s v="OFF-BIN-10000772"/>
    <x v="0"/>
    <s v="Art"/>
    <s v="Binney &amp; Smith Pencil Sharpener, Water Color"/>
    <n v="418"/>
    <n v="14"/>
    <n v="81"/>
    <n v="0"/>
    <n v="143.66999999999999"/>
    <n v="143.66999999999999"/>
    <x v="2"/>
    <n v="990.33"/>
  </r>
  <r>
    <s v="ES-2011-3666932"/>
    <d v="2011-01-19T00:00:00"/>
    <x v="0"/>
    <n v="2011"/>
    <x v="3"/>
    <s v="Matt Abelman"/>
    <x v="1"/>
    <s v="Sicily"/>
    <x v="38"/>
    <x v="3"/>
    <x v="7"/>
    <s v="OFF-BI-10004195"/>
    <x v="0"/>
    <s v="Binders"/>
    <s v="Wilson Jones Binding Machine, Clear"/>
    <n v="145"/>
    <n v="3"/>
    <n v="91"/>
    <n v="0"/>
    <n v="58.25"/>
    <n v="58.25"/>
    <x v="2"/>
    <n v="214.75"/>
  </r>
  <r>
    <s v="MX-2011-139199"/>
    <d v="2011-01-19T00:00:00"/>
    <x v="0"/>
    <n v="2011"/>
    <x v="0"/>
    <s v="Aleksandra Gannaway"/>
    <x v="2"/>
    <s v="Estelí"/>
    <x v="40"/>
    <x v="5"/>
    <x v="6"/>
    <s v="TEC-MA-10001859"/>
    <x v="2"/>
    <s v="Machines"/>
    <s v="Okidata Printer, Wireless"/>
    <n v="716"/>
    <n v="4"/>
    <n v="104"/>
    <n v="0"/>
    <n v="36.29"/>
    <n v="36.29"/>
    <x v="0"/>
    <n v="379.71"/>
  </r>
  <r>
    <s v="MX-2011-139199"/>
    <d v="2011-01-19T00:00:00"/>
    <x v="0"/>
    <n v="2011"/>
    <x v="0"/>
    <s v="Aleksandra Gannaway"/>
    <x v="2"/>
    <s v="Estelí"/>
    <x v="40"/>
    <x v="5"/>
    <x v="6"/>
    <s v="FUR-BO-10004407"/>
    <x v="1"/>
    <s v="Bookcases"/>
    <s v="Ikea Floating Shelf Set, Metal"/>
    <n v="226"/>
    <n v="2"/>
    <n v="118"/>
    <n v="0"/>
    <n v="25.81"/>
    <n v="25.81"/>
    <x v="0"/>
    <n v="210.19"/>
  </r>
  <r>
    <s v="IN-2011-45020"/>
    <d v="2011-01-19T00:00:00"/>
    <x v="0"/>
    <n v="2011"/>
    <x v="0"/>
    <s v="Pauline Webber"/>
    <x v="2"/>
    <s v="Yangon"/>
    <x v="46"/>
    <x v="1"/>
    <x v="5"/>
    <s v="TEC-CO-10004267"/>
    <x v="2"/>
    <s v="Copiers"/>
    <s v="Brother Ink, Laser"/>
    <n v="278"/>
    <n v="3"/>
    <n v="84"/>
    <n v="0.37"/>
    <n v="21.22"/>
    <n v="29.071399999999997"/>
    <x v="0"/>
    <n v="222.92860000000002"/>
  </r>
  <r>
    <s v="ES-2011-3666932"/>
    <d v="2011-01-19T00:00:00"/>
    <x v="0"/>
    <n v="2011"/>
    <x v="3"/>
    <s v="Matt Abelman"/>
    <x v="1"/>
    <s v="Sicily"/>
    <x v="38"/>
    <x v="3"/>
    <x v="7"/>
    <s v="OFF-ST-10000988"/>
    <x v="0"/>
    <s v="Storage"/>
    <s v="Fellowes Folders, Blue"/>
    <n v="48"/>
    <n v="3"/>
    <n v="110"/>
    <n v="0.4"/>
    <n v="15.23"/>
    <n v="21.322000000000003"/>
    <x v="2"/>
    <n v="308.678"/>
  </r>
  <r>
    <s v="ZA-2011-9910"/>
    <d v="2011-01-19T00:00:00"/>
    <x v="0"/>
    <n v="2011"/>
    <x v="3"/>
    <s v="Patrick Gardner"/>
    <x v="0"/>
    <s v="Eastern"/>
    <x v="45"/>
    <x v="0"/>
    <x v="0"/>
    <s v="TEC-BEL-10000681"/>
    <x v="2"/>
    <s v="Accessories"/>
    <s v="Belkin Mouse, USB"/>
    <n v="41"/>
    <n v="1"/>
    <n v="64"/>
    <n v="0"/>
    <n v="12.68"/>
    <n v="12.68"/>
    <x v="2"/>
    <n v="51.32"/>
  </r>
  <r>
    <s v="CA-2011-123477"/>
    <d v="2011-01-19T00:00:00"/>
    <x v="0"/>
    <n v="2011"/>
    <x v="1"/>
    <s v="David Wiener"/>
    <x v="2"/>
    <s v="Oregon"/>
    <x v="18"/>
    <x v="6"/>
    <x v="11"/>
    <s v="OFF-AP-10000692"/>
    <x v="0"/>
    <s v="Appliances"/>
    <s v="Fellowes Mighty 8 Compact Surge Protector"/>
    <n v="65"/>
    <n v="4"/>
    <n v="120"/>
    <n v="0.2"/>
    <n v="5.04"/>
    <n v="6.048"/>
    <x v="1"/>
    <n v="473.952"/>
  </r>
  <r>
    <s v="MX-2011-139199"/>
    <d v="2011-01-19T00:00:00"/>
    <x v="0"/>
    <n v="2011"/>
    <x v="0"/>
    <s v="Aleksandra Gannaway"/>
    <x v="2"/>
    <s v="Estelí"/>
    <x v="40"/>
    <x v="5"/>
    <x v="6"/>
    <s v="TEC-AC-10002370"/>
    <x v="2"/>
    <s v="Accessories"/>
    <s v="SanDisk Flash Drive, Bluetooth"/>
    <n v="53"/>
    <n v="2"/>
    <n v="93"/>
    <n v="0"/>
    <n v="4.0999999999999996"/>
    <n v="4.0999999999999996"/>
    <x v="0"/>
    <n v="181.9"/>
  </r>
  <r>
    <s v="ES-2011-1690587"/>
    <d v="2011-01-19T00:00:00"/>
    <x v="0"/>
    <n v="2011"/>
    <x v="3"/>
    <s v="Ann Blume"/>
    <x v="2"/>
    <s v="Lombardy"/>
    <x v="38"/>
    <x v="3"/>
    <x v="7"/>
    <s v="OFF-EN-10004150"/>
    <x v="0"/>
    <s v="Envelopes"/>
    <s v="GlobeWeis Business Envelopes, Recycled"/>
    <n v="48"/>
    <n v="3"/>
    <n v="101"/>
    <n v="0"/>
    <n v="3.54"/>
    <n v="3.54"/>
    <x v="1"/>
    <n v="299.45999999999998"/>
  </r>
  <r>
    <s v="CA-2011-8390"/>
    <d v="2011-01-19T00:00:00"/>
    <x v="0"/>
    <n v="2011"/>
    <x v="1"/>
    <s v="Michael Kennedy"/>
    <x v="2"/>
    <s v="Manitoba"/>
    <x v="4"/>
    <x v="4"/>
    <x v="4"/>
    <s v="OFF-STO-10000347"/>
    <x v="0"/>
    <s v="Fasteners"/>
    <s v="Stockwell Clamps, Assorted Sizes"/>
    <n v="16"/>
    <n v="1"/>
    <n v="98"/>
    <n v="0"/>
    <n v="1.4"/>
    <n v="1.4"/>
    <x v="0"/>
    <n v="96.6"/>
  </r>
  <r>
    <s v="AO-2011-8430"/>
    <d v="2011-01-20T00:00:00"/>
    <x v="0"/>
    <n v="2011"/>
    <x v="2"/>
    <s v="Michelle Arnett"/>
    <x v="1"/>
    <s v="Luanda"/>
    <x v="24"/>
    <x v="0"/>
    <x v="0"/>
    <s v="FUR-BUS-10002989"/>
    <x v="1"/>
    <s v="Bookcases"/>
    <s v="Bush Classic Bookcase, Traditional"/>
    <n v="825"/>
    <n v="2"/>
    <n v="59"/>
    <n v="0"/>
    <n v="88.97"/>
    <n v="88.97"/>
    <x v="1"/>
    <n v="29.03"/>
  </r>
  <r>
    <s v="MX-2011-131618"/>
    <d v="2011-01-20T00:00:00"/>
    <x v="0"/>
    <n v="2011"/>
    <x v="2"/>
    <s v="Suzanne McNair"/>
    <x v="2"/>
    <s v="Guerrero"/>
    <x v="15"/>
    <x v="5"/>
    <x v="3"/>
    <s v="OFF-AP-10002433"/>
    <x v="0"/>
    <s v="Appliances"/>
    <s v="Cuisinart Microwave, Silver"/>
    <n v="372"/>
    <n v="2"/>
    <n v="70"/>
    <n v="0"/>
    <n v="82.67"/>
    <n v="82.67"/>
    <x v="2"/>
    <n v="57.33"/>
  </r>
  <r>
    <s v="CA-2011-146591"/>
    <d v="2011-01-20T00:00:00"/>
    <x v="0"/>
    <n v="2011"/>
    <x v="3"/>
    <s v="Toby Swindell"/>
    <x v="0"/>
    <s v="Arizona"/>
    <x v="18"/>
    <x v="6"/>
    <x v="11"/>
    <s v="FUR-BO-10001972"/>
    <x v="1"/>
    <s v="Bookcases"/>
    <s v="O'Sullivan 4-Shelf Bookcase in Odessa Pine"/>
    <n v="181"/>
    <n v="5"/>
    <n v="102"/>
    <n v="0.7"/>
    <n v="29.68"/>
    <n v="50.456000000000003"/>
    <x v="0"/>
    <n v="459.54399999999998"/>
  </r>
  <r>
    <s v="IR-2011-9150"/>
    <d v="2011-01-20T00:00:00"/>
    <x v="0"/>
    <n v="2011"/>
    <x v="3"/>
    <s v="Irene Maddox"/>
    <x v="0"/>
    <s v="Razavi Khorasan"/>
    <x v="11"/>
    <x v="2"/>
    <x v="2"/>
    <s v="FUR-OFF-10002395"/>
    <x v="1"/>
    <s v="Chairs"/>
    <s v="Office Star Rocking Chair, Red"/>
    <n v="141"/>
    <n v="1"/>
    <n v="92"/>
    <n v="0"/>
    <n v="20.93"/>
    <n v="20.93"/>
    <x v="0"/>
    <n v="71.069999999999993"/>
  </r>
  <r>
    <s v="US-2011-153591"/>
    <d v="2011-01-20T00:00:00"/>
    <x v="0"/>
    <n v="2011"/>
    <x v="0"/>
    <s v="Alejandro Ballentine"/>
    <x v="1"/>
    <s v="Distrito Federal"/>
    <x v="15"/>
    <x v="5"/>
    <x v="3"/>
    <s v="FUR-BO-10004980"/>
    <x v="1"/>
    <s v="Bookcases"/>
    <s v="Bush Library with Doors, Mobile"/>
    <n v="196"/>
    <n v="1"/>
    <n v="58"/>
    <n v="0.2"/>
    <n v="17.079999999999998"/>
    <n v="20.495999999999999"/>
    <x v="0"/>
    <n v="37.504000000000005"/>
  </r>
  <r>
    <s v="CA-2011-146591"/>
    <d v="2011-01-20T00:00:00"/>
    <x v="0"/>
    <n v="2011"/>
    <x v="3"/>
    <s v="Toby Swindell"/>
    <x v="0"/>
    <s v="Arizona"/>
    <x v="18"/>
    <x v="6"/>
    <x v="11"/>
    <s v="OFF-PA-10000659"/>
    <x v="0"/>
    <s v="Paper"/>
    <s v="TOPS Carbonless Receipt Book, Four 2-3/4 x 7-1/4 Money Receipts per Page"/>
    <n v="56"/>
    <n v="4"/>
    <n v="108"/>
    <n v="0.2"/>
    <n v="14.49"/>
    <n v="17.388000000000002"/>
    <x v="0"/>
    <n v="414.61200000000002"/>
  </r>
  <r>
    <s v="AO-2011-8430"/>
    <d v="2011-01-20T00:00:00"/>
    <x v="0"/>
    <n v="2011"/>
    <x v="2"/>
    <s v="Michelle Arnett"/>
    <x v="1"/>
    <s v="Luanda"/>
    <x v="24"/>
    <x v="0"/>
    <x v="0"/>
    <s v="OFF-SME-10002417"/>
    <x v="0"/>
    <s v="Storage"/>
    <s v="Smead Trays, Single Width"/>
    <n v="49"/>
    <n v="1"/>
    <n v="56"/>
    <n v="0"/>
    <n v="11.64"/>
    <n v="11.64"/>
    <x v="1"/>
    <n v="44.36"/>
  </r>
  <r>
    <s v="CA-2011-146591"/>
    <d v="2011-01-20T00:00:00"/>
    <x v="0"/>
    <n v="2011"/>
    <x v="3"/>
    <s v="Toby Swindell"/>
    <x v="0"/>
    <s v="Arizona"/>
    <x v="18"/>
    <x v="6"/>
    <x v="11"/>
    <s v="OFF-EN-10002504"/>
    <x v="0"/>
    <s v="Envelopes"/>
    <s v="Tyvek  Top-Opening Peel &amp; Seel Envelopes, Plain White"/>
    <n v="109"/>
    <n v="5"/>
    <n v="95"/>
    <n v="0.2"/>
    <n v="10.39"/>
    <n v="12.468"/>
    <x v="0"/>
    <n v="462.53199999999998"/>
  </r>
  <r>
    <s v="ES-2011-1122594"/>
    <d v="2011-01-20T00:00:00"/>
    <x v="0"/>
    <n v="2011"/>
    <x v="0"/>
    <s v="Darren Koutras"/>
    <x v="0"/>
    <s v="Ile-de-France"/>
    <x v="17"/>
    <x v="3"/>
    <x v="6"/>
    <s v="OFF-AR-10002094"/>
    <x v="0"/>
    <s v="Art"/>
    <s v="Boston Pencil Sharpener, Water Color"/>
    <n v="58"/>
    <n v="2"/>
    <n v="111"/>
    <n v="0"/>
    <n v="8.77"/>
    <n v="8.77"/>
    <x v="1"/>
    <n v="213.23"/>
  </r>
  <r>
    <s v="AO-2011-8430"/>
    <d v="2011-01-20T00:00:00"/>
    <x v="0"/>
    <n v="2011"/>
    <x v="2"/>
    <s v="Michelle Arnett"/>
    <x v="1"/>
    <s v="Luanda"/>
    <x v="24"/>
    <x v="0"/>
    <x v="0"/>
    <s v="OFF-ELD-10000124"/>
    <x v="0"/>
    <s v="Storage"/>
    <s v="Eldon Trays, Single Width"/>
    <n v="48"/>
    <n v="1"/>
    <n v="118"/>
    <n v="0"/>
    <n v="7.92"/>
    <n v="7.92"/>
    <x v="1"/>
    <n v="110.08"/>
  </r>
  <r>
    <s v="NI-2011-8880"/>
    <d v="2011-01-20T00:00:00"/>
    <x v="0"/>
    <n v="2011"/>
    <x v="0"/>
    <s v="Randy Bradley"/>
    <x v="0"/>
    <s v="Kano"/>
    <x v="30"/>
    <x v="0"/>
    <x v="0"/>
    <s v="OFF-GRE-10000216"/>
    <x v="0"/>
    <s v="Paper"/>
    <s v="Green Bar Note Cards, Premium"/>
    <n v="37"/>
    <n v="4"/>
    <n v="107"/>
    <n v="0.7"/>
    <n v="6.08"/>
    <n v="10.335999999999999"/>
    <x v="1"/>
    <n v="417.66399999999999"/>
  </r>
  <r>
    <s v="CA-2011-146591"/>
    <d v="2011-01-20T00:00:00"/>
    <x v="0"/>
    <n v="2011"/>
    <x v="3"/>
    <s v="Toby Swindell"/>
    <x v="0"/>
    <s v="Arizona"/>
    <x v="18"/>
    <x v="6"/>
    <x v="11"/>
    <s v="OFF-BI-10003676"/>
    <x v="0"/>
    <s v="Binders"/>
    <s v="GBC Standard Recycled Report Covers, Clear Plastic Sheets"/>
    <n v="32"/>
    <n v="10"/>
    <n v="98"/>
    <n v="0.7"/>
    <n v="6.03"/>
    <n v="10.251000000000001"/>
    <x v="0"/>
    <n v="969.74900000000002"/>
  </r>
  <r>
    <s v="NI-2011-8880"/>
    <d v="2011-01-20T00:00:00"/>
    <x v="0"/>
    <n v="2011"/>
    <x v="0"/>
    <s v="Randy Bradley"/>
    <x v="0"/>
    <s v="Kano"/>
    <x v="30"/>
    <x v="0"/>
    <x v="0"/>
    <s v="OFF-FEL-10002399"/>
    <x v="0"/>
    <s v="Storage"/>
    <s v="Fellowes Box, Blue"/>
    <n v="24"/>
    <n v="4"/>
    <n v="58"/>
    <n v="0.7"/>
    <n v="3.74"/>
    <n v="6.3580000000000005"/>
    <x v="1"/>
    <n v="225.642"/>
  </r>
  <r>
    <s v="RS-2011-7010"/>
    <d v="2011-01-20T00:00:00"/>
    <x v="0"/>
    <n v="2011"/>
    <x v="1"/>
    <s v="Ruben Dartt"/>
    <x v="0"/>
    <s v="Belgorod"/>
    <x v="47"/>
    <x v="2"/>
    <x v="2"/>
    <s v="OFF-NOV-10000512"/>
    <x v="0"/>
    <s v="Labels"/>
    <s v="Novimex Color Coded Labels, Adjustable"/>
    <n v="10"/>
    <n v="1"/>
    <n v="91"/>
    <n v="0"/>
    <n v="2.0499999999999998"/>
    <n v="2.0499999999999998"/>
    <x v="1"/>
    <n v="88.95"/>
  </r>
  <r>
    <s v="RS-2011-7010"/>
    <d v="2011-01-20T00:00:00"/>
    <x v="0"/>
    <n v="2011"/>
    <x v="1"/>
    <s v="Ruben Dartt"/>
    <x v="0"/>
    <s v="Belgorod"/>
    <x v="47"/>
    <x v="2"/>
    <x v="2"/>
    <s v="OFF-NOV-10001568"/>
    <x v="0"/>
    <s v="Labels"/>
    <s v="Novimex Shipping Labels, 5000 Label Set"/>
    <n v="11"/>
    <n v="1"/>
    <n v="119"/>
    <n v="0"/>
    <n v="1.48"/>
    <n v="1.48"/>
    <x v="1"/>
    <n v="117.52"/>
  </r>
  <r>
    <s v="IN-2011-43585"/>
    <d v="2011-01-20T00:00:00"/>
    <x v="0"/>
    <n v="2011"/>
    <x v="1"/>
    <s v="Toby Ritter"/>
    <x v="0"/>
    <s v="Western Australia"/>
    <x v="1"/>
    <x v="1"/>
    <x v="1"/>
    <s v="FUR-FU-10001096"/>
    <x v="1"/>
    <s v="Furnishings"/>
    <s v="Advantus Clock, Black"/>
    <n v="139"/>
    <n v="3"/>
    <n v="60"/>
    <n v="0.1"/>
    <n v="1.23"/>
    <n v="1.353"/>
    <x v="0"/>
    <n v="178.64699999999999"/>
  </r>
  <r>
    <s v="MX-2011-146584"/>
    <d v="2011-01-21T00:00:00"/>
    <x v="0"/>
    <n v="2011"/>
    <x v="0"/>
    <s v="Hunter Lopez"/>
    <x v="0"/>
    <s v="Managua"/>
    <x v="40"/>
    <x v="5"/>
    <x v="6"/>
    <s v="FUR-TA-10001285"/>
    <x v="1"/>
    <s v="Tables"/>
    <s v="Chromcraft Conference Table, Fully Assembled"/>
    <n v="2.7970000000000002"/>
    <n v="6"/>
    <n v="73"/>
    <n v="0.2"/>
    <n v="320.38"/>
    <n v="384.45600000000002"/>
    <x v="3"/>
    <n v="53.543999999999983"/>
  </r>
  <r>
    <s v="MG-2011-9660"/>
    <d v="2011-01-21T00:00:00"/>
    <x v="0"/>
    <n v="2011"/>
    <x v="0"/>
    <s v="Sally Hughsby"/>
    <x v="2"/>
    <s v="Ulaanbaatar"/>
    <x v="48"/>
    <x v="2"/>
    <x v="2"/>
    <s v="OFF-FEL-10002867"/>
    <x v="0"/>
    <s v="Storage"/>
    <s v="Fellowes Lockers, Single Width"/>
    <n v="1.244"/>
    <n v="6"/>
    <n v="105"/>
    <n v="0"/>
    <n v="88.66"/>
    <n v="88.66"/>
    <x v="0"/>
    <n v="541.34"/>
  </r>
  <r>
    <s v="US-2011-147627"/>
    <d v="2011-01-21T00:00:00"/>
    <x v="0"/>
    <n v="2011"/>
    <x v="0"/>
    <s v="Hunter Lopez"/>
    <x v="0"/>
    <s v="Arkansas"/>
    <x v="18"/>
    <x v="6"/>
    <x v="7"/>
    <s v="FUR-CH-10002331"/>
    <x v="1"/>
    <s v="Chairs"/>
    <s v="Hon 4700 Series Mobuis Mid-Back Task Chairs with Adjustable Arms"/>
    <n v="1.0680000000000001"/>
    <n v="3"/>
    <n v="56"/>
    <n v="0"/>
    <n v="85.72"/>
    <n v="85.72"/>
    <x v="0"/>
    <n v="82.28"/>
  </r>
  <r>
    <s v="US-2011-147627"/>
    <d v="2011-01-21T00:00:00"/>
    <x v="0"/>
    <n v="2011"/>
    <x v="0"/>
    <s v="Hunter Lopez"/>
    <x v="0"/>
    <s v="Arkansas"/>
    <x v="18"/>
    <x v="6"/>
    <x v="7"/>
    <s v="TEC-PH-10001061"/>
    <x v="2"/>
    <s v="Phones"/>
    <s v="Apple iPhone 5C"/>
    <n v="700"/>
    <n v="7"/>
    <n v="106"/>
    <n v="0"/>
    <n v="31.52"/>
    <n v="31.52"/>
    <x v="0"/>
    <n v="710.48"/>
  </r>
  <r>
    <s v="MX-2011-146584"/>
    <d v="2011-01-21T00:00:00"/>
    <x v="0"/>
    <n v="2011"/>
    <x v="0"/>
    <s v="Hunter Lopez"/>
    <x v="0"/>
    <s v="Managua"/>
    <x v="40"/>
    <x v="5"/>
    <x v="6"/>
    <s v="TEC-PH-10000990"/>
    <x v="2"/>
    <s v="Phones"/>
    <s v="Cisco Signal Booster, with Caller ID"/>
    <n v="405"/>
    <n v="4"/>
    <n v="100"/>
    <n v="0"/>
    <n v="26.73"/>
    <n v="26.73"/>
    <x v="3"/>
    <n v="373.27"/>
  </r>
  <r>
    <s v="MG-2011-9660"/>
    <d v="2011-01-21T00:00:00"/>
    <x v="0"/>
    <n v="2011"/>
    <x v="0"/>
    <s v="Sally Hughsby"/>
    <x v="2"/>
    <s v="Ulaanbaatar"/>
    <x v="48"/>
    <x v="2"/>
    <x v="2"/>
    <s v="FUR-OFF-10003688"/>
    <x v="1"/>
    <s v="Chairs"/>
    <s v="Office Star Rocking Chair, Black"/>
    <n v="277"/>
    <n v="2"/>
    <n v="84"/>
    <n v="0"/>
    <n v="24.75"/>
    <n v="24.75"/>
    <x v="0"/>
    <n v="143.25"/>
  </r>
  <r>
    <s v="CA-2011-167927"/>
    <d v="2011-01-21T00:00:00"/>
    <x v="0"/>
    <n v="2011"/>
    <x v="0"/>
    <s v="Xylona Preis"/>
    <x v="0"/>
    <s v="Michigan"/>
    <x v="18"/>
    <x v="6"/>
    <x v="6"/>
    <s v="FUR-FU-10002918"/>
    <x v="1"/>
    <s v="Furnishings"/>
    <s v="Eldon ClusterMat Chair Mat with Cordless Antistatic Protection"/>
    <n v="273"/>
    <n v="3"/>
    <n v="75"/>
    <n v="0"/>
    <n v="20.68"/>
    <n v="20.68"/>
    <x v="0"/>
    <n v="204.32"/>
  </r>
  <r>
    <s v="MX-2011-146584"/>
    <d v="2011-01-21T00:00:00"/>
    <x v="0"/>
    <n v="2011"/>
    <x v="0"/>
    <s v="Hunter Lopez"/>
    <x v="0"/>
    <s v="Managua"/>
    <x v="40"/>
    <x v="5"/>
    <x v="6"/>
    <s v="TEC-PH-10003980"/>
    <x v="2"/>
    <s v="Phones"/>
    <s v="Apple Signal Booster, VoIP"/>
    <n v="182"/>
    <n v="2"/>
    <n v="103"/>
    <n v="0"/>
    <n v="19.100000000000001"/>
    <n v="19.100000000000001"/>
    <x v="3"/>
    <n v="186.9"/>
  </r>
  <r>
    <s v="ES-2011-3229667"/>
    <d v="2011-01-21T00:00:00"/>
    <x v="0"/>
    <n v="2011"/>
    <x v="0"/>
    <s v="Ryan Crowe"/>
    <x v="0"/>
    <s v="North Rhine-Westphalia"/>
    <x v="39"/>
    <x v="3"/>
    <x v="6"/>
    <s v="TEC-AC-10004070"/>
    <x v="2"/>
    <s v="Accessories"/>
    <s v="Memorex Router, Programmable"/>
    <n v="495"/>
    <n v="2"/>
    <n v="95"/>
    <n v="0"/>
    <n v="18.43"/>
    <n v="18.43"/>
    <x v="0"/>
    <n v="171.57"/>
  </r>
  <r>
    <s v="CA-2011-167927"/>
    <d v="2011-01-21T00:00:00"/>
    <x v="0"/>
    <n v="2011"/>
    <x v="0"/>
    <s v="Xylona Preis"/>
    <x v="0"/>
    <s v="Michigan"/>
    <x v="18"/>
    <x v="6"/>
    <x v="6"/>
    <s v="OFF-AP-10002311"/>
    <x v="0"/>
    <s v="Appliances"/>
    <s v="Holmes Replacement Filter for HEPA Air Cleaner, Very Large Room, HEPA Filter"/>
    <n v="248"/>
    <n v="4"/>
    <n v="90"/>
    <n v="0.1"/>
    <n v="14.53"/>
    <n v="15.982999999999999"/>
    <x v="0"/>
    <n v="344.017"/>
  </r>
  <r>
    <s v="MX-2011-146584"/>
    <d v="2011-01-21T00:00:00"/>
    <x v="0"/>
    <n v="2011"/>
    <x v="0"/>
    <s v="Hunter Lopez"/>
    <x v="0"/>
    <s v="Managua"/>
    <x v="40"/>
    <x v="5"/>
    <x v="6"/>
    <s v="OFF-SU-10004480"/>
    <x v="0"/>
    <s v="Supplies"/>
    <s v="Fiskars Box Cutter, Serrated"/>
    <n v="107"/>
    <n v="5"/>
    <n v="74"/>
    <n v="0"/>
    <n v="8.92"/>
    <n v="8.92"/>
    <x v="3"/>
    <n v="361.08"/>
  </r>
  <r>
    <s v="CA-2011-167927"/>
    <d v="2011-01-21T00:00:00"/>
    <x v="0"/>
    <n v="2011"/>
    <x v="0"/>
    <s v="Xylona Preis"/>
    <x v="0"/>
    <s v="Michigan"/>
    <x v="18"/>
    <x v="6"/>
    <x v="6"/>
    <s v="OFF-ST-10003123"/>
    <x v="0"/>
    <s v="Storage"/>
    <s v="Fellowes Bases and Tops For Staxonsteel/High-Stak Systems"/>
    <n v="67"/>
    <n v="2"/>
    <n v="63"/>
    <n v="0"/>
    <n v="8.4"/>
    <n v="8.4"/>
    <x v="0"/>
    <n v="117.6"/>
  </r>
  <r>
    <s v="MG-2011-9660"/>
    <d v="2011-01-21T00:00:00"/>
    <x v="0"/>
    <n v="2011"/>
    <x v="0"/>
    <s v="Sally Hughsby"/>
    <x v="2"/>
    <s v="Ulaanbaatar"/>
    <x v="48"/>
    <x v="2"/>
    <x v="2"/>
    <s v="OFF-FIS-10001591"/>
    <x v="0"/>
    <s v="Supplies"/>
    <s v="Fiskars Trimmer, High Speed"/>
    <n v="85"/>
    <n v="2"/>
    <n v="88"/>
    <n v="0"/>
    <n v="6.06"/>
    <n v="6.06"/>
    <x v="0"/>
    <n v="169.94"/>
  </r>
  <r>
    <s v="MX-2011-146584"/>
    <d v="2011-01-21T00:00:00"/>
    <x v="0"/>
    <n v="2011"/>
    <x v="0"/>
    <s v="Hunter Lopez"/>
    <x v="0"/>
    <s v="Managua"/>
    <x v="40"/>
    <x v="5"/>
    <x v="6"/>
    <s v="OFF-BI-10001002"/>
    <x v="0"/>
    <s v="Binders"/>
    <s v="Avery Binder Covers, Recycled"/>
    <n v="61"/>
    <n v="8"/>
    <n v="117"/>
    <n v="0"/>
    <n v="5.22"/>
    <n v="5.22"/>
    <x v="3"/>
    <n v="930.78"/>
  </r>
  <r>
    <s v="CA-2011-167927"/>
    <d v="2011-01-21T00:00:00"/>
    <x v="0"/>
    <n v="2011"/>
    <x v="0"/>
    <s v="Xylona Preis"/>
    <x v="0"/>
    <s v="Michigan"/>
    <x v="18"/>
    <x v="6"/>
    <x v="6"/>
    <s v="OFF-AR-10004456"/>
    <x v="0"/>
    <s v="Art"/>
    <s v="Panasonic KP-4ABK Battery-Operated Pencil Sharpener"/>
    <n v="44"/>
    <n v="3"/>
    <n v="69"/>
    <n v="0"/>
    <n v="4.88"/>
    <n v="4.88"/>
    <x v="0"/>
    <n v="202.12"/>
  </r>
  <r>
    <s v="IR-2011-3900"/>
    <d v="2011-01-21T00:00:00"/>
    <x v="0"/>
    <n v="2011"/>
    <x v="0"/>
    <s v="Darrin Van Huff"/>
    <x v="2"/>
    <s v="Razavi Khorasan"/>
    <x v="11"/>
    <x v="2"/>
    <x v="2"/>
    <s v="OFF-ROG-10001101"/>
    <x v="0"/>
    <s v="Storage"/>
    <s v="Rogers Shelving, Wire Frame"/>
    <n v="61"/>
    <n v="1"/>
    <n v="104"/>
    <n v="0"/>
    <n v="4.6100000000000003"/>
    <n v="4.6100000000000003"/>
    <x v="0"/>
    <n v="99.39"/>
  </r>
  <r>
    <s v="US-2011-147774"/>
    <d v="2011-01-21T00:00:00"/>
    <x v="0"/>
    <n v="2011"/>
    <x v="0"/>
    <s v="Muhammed MacIntyre"/>
    <x v="2"/>
    <s v="Tennessee"/>
    <x v="18"/>
    <x v="6"/>
    <x v="7"/>
    <s v="OFF-BI-10003091"/>
    <x v="0"/>
    <s v="Binders"/>
    <s v="GBC DocuBind TL200 Manual Binding Machine"/>
    <n v="67"/>
    <n v="1"/>
    <n v="109"/>
    <n v="0.7"/>
    <n v="3"/>
    <n v="5.0999999999999996"/>
    <x v="0"/>
    <n v="103.9"/>
  </r>
  <r>
    <s v="US-2011-147627"/>
    <d v="2011-01-21T00:00:00"/>
    <x v="0"/>
    <n v="2011"/>
    <x v="0"/>
    <s v="Hunter Lopez"/>
    <x v="0"/>
    <s v="Arkansas"/>
    <x v="18"/>
    <x v="6"/>
    <x v="7"/>
    <s v="OFF-EN-10001539"/>
    <x v="0"/>
    <s v="Envelopes"/>
    <s v="Staples"/>
    <n v="23"/>
    <n v="3"/>
    <n v="90"/>
    <n v="0"/>
    <n v="2.6"/>
    <n v="2.6"/>
    <x v="0"/>
    <n v="267.39999999999998"/>
  </r>
  <r>
    <s v="US-2011-147627"/>
    <d v="2011-01-21T00:00:00"/>
    <x v="0"/>
    <n v="2011"/>
    <x v="0"/>
    <s v="Hunter Lopez"/>
    <x v="0"/>
    <s v="Arkansas"/>
    <x v="18"/>
    <x v="6"/>
    <x v="7"/>
    <s v="FUR-FU-10003194"/>
    <x v="1"/>
    <s v="Furnishings"/>
    <s v="Eldon Expressions Desk Accessory, Wood Pencil Holder, Oak"/>
    <n v="39"/>
    <n v="4"/>
    <n v="80"/>
    <n v="0"/>
    <n v="2.57"/>
    <n v="2.57"/>
    <x v="0"/>
    <n v="317.43"/>
  </r>
  <r>
    <s v="ID-2011-63017"/>
    <d v="2011-01-21T00:00:00"/>
    <x v="0"/>
    <n v="2011"/>
    <x v="0"/>
    <s v="Pauline Webber"/>
    <x v="2"/>
    <s v="Bangkok"/>
    <x v="12"/>
    <x v="1"/>
    <x v="5"/>
    <s v="OFF-AR-10003110"/>
    <x v="0"/>
    <s v="Art"/>
    <s v="Sanford Sketch Pad, Water Color"/>
    <n v="52"/>
    <n v="2"/>
    <n v="61"/>
    <n v="0.47"/>
    <n v="2.02"/>
    <n v="2.9693999999999998"/>
    <x v="0"/>
    <n v="119.03060000000001"/>
  </r>
  <r>
    <s v="CA-2011-167927"/>
    <d v="2011-01-21T00:00:00"/>
    <x v="0"/>
    <n v="2011"/>
    <x v="0"/>
    <s v="Xylona Preis"/>
    <x v="0"/>
    <s v="Michigan"/>
    <x v="18"/>
    <x v="6"/>
    <x v="6"/>
    <s v="OFF-BI-10004364"/>
    <x v="0"/>
    <s v="Binders"/>
    <s v="Storex Dura Pro Binders"/>
    <n v="30"/>
    <n v="5"/>
    <n v="97"/>
    <n v="0"/>
    <n v="1.98"/>
    <n v="1.98"/>
    <x v="0"/>
    <n v="483.02"/>
  </r>
  <r>
    <s v="MG-2011-9660"/>
    <d v="2011-01-21T00:00:00"/>
    <x v="0"/>
    <n v="2011"/>
    <x v="0"/>
    <s v="Sally Hughsby"/>
    <x v="2"/>
    <s v="Ulaanbaatar"/>
    <x v="48"/>
    <x v="2"/>
    <x v="2"/>
    <s v="OFF-CAM-10000497"/>
    <x v="0"/>
    <s v="Envelopes"/>
    <s v="Cameo Manila Envelope, Set of 50"/>
    <n v="27"/>
    <n v="1"/>
    <n v="107"/>
    <n v="0"/>
    <n v="1.58"/>
    <n v="1.58"/>
    <x v="0"/>
    <n v="105.42"/>
  </r>
  <r>
    <s v="MX-2011-146584"/>
    <d v="2011-01-21T00:00:00"/>
    <x v="0"/>
    <n v="2011"/>
    <x v="0"/>
    <s v="Hunter Lopez"/>
    <x v="0"/>
    <s v="Managua"/>
    <x v="40"/>
    <x v="5"/>
    <x v="6"/>
    <s v="OFF-BI-10002296"/>
    <x v="0"/>
    <s v="Binders"/>
    <s v="Acco Binder Covers, Economy"/>
    <n v="18"/>
    <n v="2"/>
    <n v="83"/>
    <n v="0"/>
    <n v="1.29"/>
    <n v="1.29"/>
    <x v="3"/>
    <n v="164.71"/>
  </r>
  <r>
    <s v="US-2011-147627"/>
    <d v="2011-01-21T00:00:00"/>
    <x v="0"/>
    <n v="2011"/>
    <x v="0"/>
    <s v="Hunter Lopez"/>
    <x v="0"/>
    <s v="Arkansas"/>
    <x v="18"/>
    <x v="6"/>
    <x v="7"/>
    <s v="OFF-AR-10002375"/>
    <x v="0"/>
    <s v="Art"/>
    <s v="Newell 351"/>
    <n v="23"/>
    <n v="7"/>
    <n v="115"/>
    <n v="0"/>
    <n v="1.22"/>
    <n v="1.22"/>
    <x v="0"/>
    <n v="803.78"/>
  </r>
  <r>
    <s v="CA-2011-167927"/>
    <d v="2011-01-21T00:00:00"/>
    <x v="0"/>
    <n v="2011"/>
    <x v="0"/>
    <s v="Xylona Preis"/>
    <x v="0"/>
    <s v="Michigan"/>
    <x v="18"/>
    <x v="6"/>
    <x v="6"/>
    <s v="OFF-BI-10000605"/>
    <x v="0"/>
    <s v="Binders"/>
    <s v="Acco Pressboard Covers with Storage Hooks, 9 1/2&quot; x 11&quot;, Executive Red"/>
    <n v="19"/>
    <n v="5"/>
    <n v="70"/>
    <n v="0"/>
    <n v="1.21"/>
    <n v="1.21"/>
    <x v="0"/>
    <n v="348.79"/>
  </r>
  <r>
    <s v="CA-2011-167927"/>
    <d v="2011-01-21T00:00:00"/>
    <x v="0"/>
    <n v="2011"/>
    <x v="0"/>
    <s v="Xylona Preis"/>
    <x v="0"/>
    <s v="Michigan"/>
    <x v="18"/>
    <x v="6"/>
    <x v="6"/>
    <s v="OFF-ST-10000760"/>
    <x v="0"/>
    <s v="Storage"/>
    <s v="Eldon Fold 'N Roll Cart System"/>
    <n v="14"/>
    <n v="1"/>
    <n v="118"/>
    <n v="0"/>
    <n v="1.1399999999999999"/>
    <n v="1.1399999999999999"/>
    <x v="0"/>
    <n v="116.86"/>
  </r>
  <r>
    <s v="CA-2011-148614"/>
    <d v="2011-01-21T00:00:00"/>
    <x v="0"/>
    <n v="2011"/>
    <x v="0"/>
    <s v="Mark Van Huff"/>
    <x v="0"/>
    <s v="California"/>
    <x v="18"/>
    <x v="6"/>
    <x v="11"/>
    <s v="OFF-PA-10002893"/>
    <x v="0"/>
    <s v="Paper"/>
    <s v="Wirebound Service Call Books, 5 1/2&quot; x 4&quot;"/>
    <n v="19"/>
    <n v="2"/>
    <n v="56"/>
    <n v="0"/>
    <n v="0.94"/>
    <n v="0.94"/>
    <x v="0"/>
    <n v="111.06"/>
  </r>
  <r>
    <s v="CA-2011-167927"/>
    <d v="2011-01-21T00:00:00"/>
    <x v="0"/>
    <n v="2011"/>
    <x v="0"/>
    <s v="Xylona Preis"/>
    <x v="0"/>
    <s v="Michigan"/>
    <x v="18"/>
    <x v="6"/>
    <x v="6"/>
    <s v="FUR-FU-10002268"/>
    <x v="1"/>
    <s v="Furnishings"/>
    <s v="Ultra Door Push Plate"/>
    <n v="15"/>
    <n v="3"/>
    <n v="94"/>
    <n v="0"/>
    <n v="0.71"/>
    <n v="0.71"/>
    <x v="0"/>
    <n v="281.29000000000002"/>
  </r>
  <r>
    <s v="CA-2011-148614"/>
    <d v="2011-01-21T00:00:00"/>
    <x v="0"/>
    <n v="2011"/>
    <x v="0"/>
    <s v="Mark Van Huff"/>
    <x v="0"/>
    <s v="California"/>
    <x v="18"/>
    <x v="6"/>
    <x v="11"/>
    <s v="FUR-FU-10003194"/>
    <x v="1"/>
    <s v="Furnishings"/>
    <s v="Eldon Expressions Desk Accessory, Wood Pencil Holder, Oak"/>
    <n v="19"/>
    <n v="2"/>
    <n v="73"/>
    <n v="0"/>
    <n v="0.64"/>
    <n v="0.64"/>
    <x v="0"/>
    <n v="145.36000000000001"/>
  </r>
  <r>
    <s v="US-2011-147627"/>
    <d v="2011-01-21T00:00:00"/>
    <x v="0"/>
    <n v="2011"/>
    <x v="0"/>
    <s v="Hunter Lopez"/>
    <x v="0"/>
    <s v="Arkansas"/>
    <x v="18"/>
    <x v="6"/>
    <x v="7"/>
    <s v="OFF-AR-10003811"/>
    <x v="0"/>
    <s v="Art"/>
    <s v="Newell 327"/>
    <n v="7"/>
    <n v="3"/>
    <n v="61"/>
    <n v="0"/>
    <n v="0.47"/>
    <n v="0.47"/>
    <x v="0"/>
    <n v="182.53"/>
  </r>
  <r>
    <s v="ES-2011-5497239"/>
    <d v="2011-01-22T00:00:00"/>
    <x v="0"/>
    <n v="2011"/>
    <x v="0"/>
    <s v="Paul Stevenson"/>
    <x v="1"/>
    <s v="Tuscany"/>
    <x v="38"/>
    <x v="3"/>
    <x v="7"/>
    <s v="OFF-ST-10003102"/>
    <x v="0"/>
    <s v="Storage"/>
    <s v="Rogers Lockers, Single Width"/>
    <n v="889"/>
    <n v="7"/>
    <n v="120"/>
    <n v="0.4"/>
    <n v="96.45"/>
    <n v="135.03"/>
    <x v="1"/>
    <n v="704.97"/>
  </r>
  <r>
    <s v="ES-2011-5497239"/>
    <d v="2011-01-22T00:00:00"/>
    <x v="0"/>
    <n v="2011"/>
    <x v="0"/>
    <s v="Paul Stevenson"/>
    <x v="1"/>
    <s v="Tuscany"/>
    <x v="38"/>
    <x v="3"/>
    <x v="7"/>
    <s v="FUR-BO-10003991"/>
    <x v="1"/>
    <s v="Bookcases"/>
    <s v="Bush Classic Bookcase, Traditional"/>
    <n v="825"/>
    <n v="2"/>
    <n v="82"/>
    <n v="0"/>
    <n v="77.08"/>
    <n v="77.08"/>
    <x v="1"/>
    <n v="86.92"/>
  </r>
  <r>
    <s v="ES-2011-3906248"/>
    <d v="2011-01-22T00:00:00"/>
    <x v="0"/>
    <n v="2011"/>
    <x v="0"/>
    <s v="Marc Harrigan"/>
    <x v="1"/>
    <s v="Flemish Brabant"/>
    <x v="49"/>
    <x v="3"/>
    <x v="6"/>
    <s v="OFF-ST-10000430"/>
    <x v="0"/>
    <s v="Storage"/>
    <s v="Tenex File Cart, Blue"/>
    <n v="666"/>
    <n v="5"/>
    <n v="65"/>
    <n v="0"/>
    <n v="73.27"/>
    <n v="73.27"/>
    <x v="0"/>
    <n v="251.73000000000002"/>
  </r>
  <r>
    <s v="ID-2011-86950"/>
    <d v="2011-01-22T00:00:00"/>
    <x v="0"/>
    <n v="2011"/>
    <x v="3"/>
    <s v="Sung Shariari"/>
    <x v="0"/>
    <s v="Queensland"/>
    <x v="1"/>
    <x v="1"/>
    <x v="1"/>
    <s v="OFF-AR-10000751"/>
    <x v="0"/>
    <s v="Art"/>
    <s v="Binney &amp; Smith Highlighters, Blue"/>
    <n v="60"/>
    <n v="6"/>
    <n v="95"/>
    <n v="0.4"/>
    <n v="27.43"/>
    <n v="38.402000000000001"/>
    <x v="2"/>
    <n v="531.59799999999996"/>
  </r>
  <r>
    <s v="KE-2011-7940"/>
    <d v="2011-01-22T00:00:00"/>
    <x v="0"/>
    <n v="2011"/>
    <x v="3"/>
    <s v="Jason Klamczynski"/>
    <x v="2"/>
    <s v="Coast"/>
    <x v="50"/>
    <x v="0"/>
    <x v="0"/>
    <s v="OFF-SME-10001652"/>
    <x v="0"/>
    <s v="Storage"/>
    <s v="Smead Trays, Wire Frame"/>
    <n v="95"/>
    <n v="2"/>
    <n v="107"/>
    <n v="0"/>
    <n v="21.6"/>
    <n v="21.6"/>
    <x v="1"/>
    <n v="192.4"/>
  </r>
  <r>
    <s v="ES-2011-1550182"/>
    <d v="2011-01-22T00:00:00"/>
    <x v="0"/>
    <n v="2011"/>
    <x v="0"/>
    <s v="Claudia Bergmann"/>
    <x v="2"/>
    <s v="Champagne-Ardenne"/>
    <x v="17"/>
    <x v="3"/>
    <x v="6"/>
    <s v="OFF-BI-10000538"/>
    <x v="0"/>
    <s v="Binders"/>
    <s v="Acco Binding Machine, Clear"/>
    <n v="202"/>
    <n v="4"/>
    <n v="58"/>
    <n v="0"/>
    <n v="18.96"/>
    <n v="18.96"/>
    <x v="0"/>
    <n v="213.04"/>
  </r>
  <r>
    <s v="MX-2011-143238"/>
    <d v="2011-01-22T00:00:00"/>
    <x v="0"/>
    <n v="2011"/>
    <x v="0"/>
    <s v="Carl Ludwig"/>
    <x v="0"/>
    <s v="Santa Ana"/>
    <x v="42"/>
    <x v="5"/>
    <x v="6"/>
    <s v="FUR-BO-10003112"/>
    <x v="1"/>
    <s v="Bookcases"/>
    <s v="Sauder Floating Shelf Set, Traditional"/>
    <n v="259"/>
    <n v="2"/>
    <n v="78"/>
    <n v="0"/>
    <n v="11.91"/>
    <n v="11.91"/>
    <x v="0"/>
    <n v="144.09"/>
  </r>
  <r>
    <s v="MX-2011-165526"/>
    <d v="2011-01-22T00:00:00"/>
    <x v="0"/>
    <n v="2011"/>
    <x v="0"/>
    <s v="Michael Paige"/>
    <x v="2"/>
    <s v="Atlántico"/>
    <x v="51"/>
    <x v="5"/>
    <x v="7"/>
    <s v="FUR-CH-10003392"/>
    <x v="1"/>
    <s v="Chairs"/>
    <s v="Novimex Steel Folding Chair, Red"/>
    <n v="219"/>
    <n v="4"/>
    <n v="90"/>
    <n v="0"/>
    <n v="10.23"/>
    <n v="10.23"/>
    <x v="0"/>
    <n v="349.77"/>
  </r>
  <r>
    <s v="MX-2011-165526"/>
    <d v="2011-01-22T00:00:00"/>
    <x v="0"/>
    <n v="2011"/>
    <x v="0"/>
    <s v="Michael Paige"/>
    <x v="2"/>
    <s v="Atlántico"/>
    <x v="51"/>
    <x v="5"/>
    <x v="7"/>
    <s v="TEC-AC-10003047"/>
    <x v="2"/>
    <s v="Accessories"/>
    <s v="SanDisk Keyboard, USB"/>
    <n v="109"/>
    <n v="2"/>
    <n v="118"/>
    <n v="0"/>
    <n v="9"/>
    <n v="9"/>
    <x v="0"/>
    <n v="227"/>
  </r>
  <r>
    <s v="ES-2011-5497239"/>
    <d v="2011-01-22T00:00:00"/>
    <x v="0"/>
    <n v="2011"/>
    <x v="0"/>
    <s v="Paul Stevenson"/>
    <x v="1"/>
    <s v="Tuscany"/>
    <x v="38"/>
    <x v="3"/>
    <x v="7"/>
    <s v="OFF-AR-10001190"/>
    <x v="0"/>
    <s v="Art"/>
    <s v="Boston Canvas, Easy-Erase"/>
    <n v="54"/>
    <n v="1"/>
    <n v="98"/>
    <n v="0"/>
    <n v="5.13"/>
    <n v="5.13"/>
    <x v="1"/>
    <n v="92.87"/>
  </r>
  <r>
    <s v="ES-2011-1550182"/>
    <d v="2011-01-22T00:00:00"/>
    <x v="0"/>
    <n v="2011"/>
    <x v="0"/>
    <s v="Claudia Bergmann"/>
    <x v="2"/>
    <s v="Champagne-Ardenne"/>
    <x v="17"/>
    <x v="3"/>
    <x v="6"/>
    <s v="TEC-PH-10004827"/>
    <x v="2"/>
    <s v="Phones"/>
    <s v="Samsung Headset, Cordless"/>
    <n v="65"/>
    <n v="1"/>
    <n v="67"/>
    <n v="0.15"/>
    <n v="4.38"/>
    <n v="5.0369999999999999"/>
    <x v="0"/>
    <n v="61.963000000000001"/>
  </r>
  <r>
    <s v="CA-2011-110422"/>
    <d v="2011-01-22T00:00:00"/>
    <x v="0"/>
    <n v="2011"/>
    <x v="1"/>
    <s v="Tom Boeckenhauer"/>
    <x v="0"/>
    <s v="Florida"/>
    <x v="18"/>
    <x v="6"/>
    <x v="7"/>
    <s v="FUR-FU-10001889"/>
    <x v="1"/>
    <s v="Furnishings"/>
    <s v="Ultra Door Pull Handle"/>
    <n v="25"/>
    <n v="3"/>
    <n v="116"/>
    <n v="0.2"/>
    <n v="3.64"/>
    <n v="4.3680000000000003"/>
    <x v="2"/>
    <n v="343.63200000000001"/>
  </r>
  <r>
    <s v="TU-2011-9560"/>
    <d v="2011-01-22T00:00:00"/>
    <x v="0"/>
    <n v="2011"/>
    <x v="0"/>
    <s v="Brendan Murry"/>
    <x v="2"/>
    <s v="Bursa"/>
    <x v="36"/>
    <x v="2"/>
    <x v="2"/>
    <s v="FUR-ADV-10002889"/>
    <x v="1"/>
    <s v="Furnishings"/>
    <s v="Advantus Clock, Durable"/>
    <n v="77"/>
    <n v="4"/>
    <n v="119"/>
    <n v="0.6"/>
    <n v="2.36"/>
    <n v="3.7759999999999998"/>
    <x v="0"/>
    <n v="472.22399999999999"/>
  </r>
  <r>
    <s v="ID-2011-86950"/>
    <d v="2011-01-22T00:00:00"/>
    <x v="0"/>
    <n v="2011"/>
    <x v="3"/>
    <s v="Sung Shariari"/>
    <x v="0"/>
    <s v="Queensland"/>
    <x v="1"/>
    <x v="1"/>
    <x v="1"/>
    <s v="OFF-FA-10003816"/>
    <x v="0"/>
    <s v="Fasteners"/>
    <s v="Stockwell Staples, Metal"/>
    <n v="6"/>
    <n v="1"/>
    <n v="84"/>
    <n v="0.4"/>
    <n v="1.77"/>
    <n v="2.4780000000000002"/>
    <x v="2"/>
    <n v="81.522000000000006"/>
  </r>
  <r>
    <s v="ES-2011-3906248"/>
    <d v="2011-01-22T00:00:00"/>
    <x v="0"/>
    <n v="2011"/>
    <x v="0"/>
    <s v="Marc Harrigan"/>
    <x v="1"/>
    <s v="Flemish Brabant"/>
    <x v="49"/>
    <x v="3"/>
    <x v="6"/>
    <s v="OFF-BI-10004722"/>
    <x v="0"/>
    <s v="Binders"/>
    <s v="Avery Index Tab, Clear"/>
    <n v="12"/>
    <n v="2"/>
    <n v="72"/>
    <n v="0"/>
    <n v="0.27"/>
    <n v="0.27"/>
    <x v="0"/>
    <n v="143.72999999999999"/>
  </r>
  <r>
    <s v="MX-2011-116393"/>
    <d v="2011-01-23T00:00:00"/>
    <x v="0"/>
    <n v="2011"/>
    <x v="2"/>
    <s v="Larry Tron"/>
    <x v="0"/>
    <s v="Managua"/>
    <x v="40"/>
    <x v="5"/>
    <x v="6"/>
    <s v="FUR-BO-10001739"/>
    <x v="1"/>
    <s v="Bookcases"/>
    <s v="Dania Classic Bookcase, Mobile"/>
    <n v="1.1020000000000001"/>
    <n v="4"/>
    <n v="60"/>
    <n v="0"/>
    <n v="146.12"/>
    <n v="146.12"/>
    <x v="0"/>
    <n v="93.88"/>
  </r>
  <r>
    <s v="MX-2011-116393"/>
    <d v="2011-01-23T00:00:00"/>
    <x v="0"/>
    <n v="2011"/>
    <x v="2"/>
    <s v="Larry Tron"/>
    <x v="0"/>
    <s v="Managua"/>
    <x v="40"/>
    <x v="5"/>
    <x v="6"/>
    <s v="FUR-CH-10001490"/>
    <x v="1"/>
    <s v="Chairs"/>
    <s v="Novimex Executive Leather Armchair, Red"/>
    <n v="920"/>
    <n v="3"/>
    <n v="94"/>
    <n v="0"/>
    <n v="45.77"/>
    <n v="45.77"/>
    <x v="0"/>
    <n v="236.23"/>
  </r>
  <r>
    <s v="MX-2011-116393"/>
    <d v="2011-01-23T00:00:00"/>
    <x v="0"/>
    <n v="2011"/>
    <x v="2"/>
    <s v="Larry Tron"/>
    <x v="0"/>
    <s v="Managua"/>
    <x v="40"/>
    <x v="5"/>
    <x v="6"/>
    <s v="OFF-SU-10002670"/>
    <x v="0"/>
    <s v="Supplies"/>
    <s v="Stiletto Box Cutter, High Speed"/>
    <n v="48"/>
    <n v="2"/>
    <n v="114"/>
    <n v="0"/>
    <n v="5.55"/>
    <n v="5.55"/>
    <x v="0"/>
    <n v="222.45"/>
  </r>
  <r>
    <s v="MX-2011-116393"/>
    <d v="2011-01-23T00:00:00"/>
    <x v="0"/>
    <n v="2011"/>
    <x v="2"/>
    <s v="Larry Tron"/>
    <x v="0"/>
    <s v="Managua"/>
    <x v="40"/>
    <x v="5"/>
    <x v="6"/>
    <s v="OFF-LA-10001634"/>
    <x v="0"/>
    <s v="Labels"/>
    <s v="Harbour Creations Color Coded Labels, Laser Printer Compatible"/>
    <n v="26"/>
    <n v="3"/>
    <n v="102"/>
    <n v="0"/>
    <n v="3.61"/>
    <n v="3.61"/>
    <x v="0"/>
    <n v="302.39"/>
  </r>
  <r>
    <s v="MX-2011-116393"/>
    <d v="2011-01-23T00:00:00"/>
    <x v="0"/>
    <n v="2011"/>
    <x v="2"/>
    <s v="Larry Tron"/>
    <x v="0"/>
    <s v="Managua"/>
    <x v="40"/>
    <x v="5"/>
    <x v="6"/>
    <s v="OFF-PA-10001456"/>
    <x v="0"/>
    <s v="Paper"/>
    <s v="Eaton Memo Slips, 8.5 x 11"/>
    <n v="24"/>
    <n v="2"/>
    <n v="55"/>
    <n v="0"/>
    <n v="3.27"/>
    <n v="3.27"/>
    <x v="0"/>
    <n v="106.73"/>
  </r>
  <r>
    <s v="SA-2011-7370"/>
    <d v="2011-01-23T00:00:00"/>
    <x v="0"/>
    <n v="2011"/>
    <x v="0"/>
    <s v="Corey Roper"/>
    <x v="1"/>
    <s v="Al Madinah"/>
    <x v="44"/>
    <x v="2"/>
    <x v="2"/>
    <s v="OFF-OIC-10001921"/>
    <x v="0"/>
    <s v="Fasteners"/>
    <s v="OIC Clamps, Assorted Sizes"/>
    <n v="34"/>
    <n v="2"/>
    <n v="91"/>
    <n v="0"/>
    <n v="1.91"/>
    <n v="1.91"/>
    <x v="0"/>
    <n v="180.09"/>
  </r>
  <r>
    <s v="SA-2011-7370"/>
    <d v="2011-01-23T00:00:00"/>
    <x v="0"/>
    <n v="2011"/>
    <x v="0"/>
    <s v="Corey Roper"/>
    <x v="1"/>
    <s v="Al Madinah"/>
    <x v="44"/>
    <x v="2"/>
    <x v="2"/>
    <s v="OFF-IBI-10002486"/>
    <x v="0"/>
    <s v="Binders"/>
    <s v="Ibico Index Tab, Clear"/>
    <n v="9"/>
    <n v="1"/>
    <n v="110"/>
    <n v="0"/>
    <n v="0.57999999999999996"/>
    <n v="0.57999999999999996"/>
    <x v="0"/>
    <n v="109.42"/>
  </r>
  <r>
    <s v="EN-2011-70"/>
    <d v="2011-01-24T00:00:00"/>
    <x v="0"/>
    <n v="2011"/>
    <x v="2"/>
    <s v="Ann Blume"/>
    <x v="2"/>
    <s v="Harjumaa"/>
    <x v="52"/>
    <x v="2"/>
    <x v="2"/>
    <s v="TEC-CIS-10002344"/>
    <x v="2"/>
    <s v="Phones"/>
    <s v="Cisco Smart Phone, Full Size"/>
    <n v="1.3029999999999999"/>
    <n v="2"/>
    <n v="80"/>
    <n v="0"/>
    <n v="234.73"/>
    <n v="234.73"/>
    <x v="0"/>
    <n v="-74.72999999999999"/>
  </r>
  <r>
    <s v="EN-2011-70"/>
    <d v="2011-01-24T00:00:00"/>
    <x v="0"/>
    <n v="2011"/>
    <x v="2"/>
    <s v="Ann Blume"/>
    <x v="2"/>
    <s v="Harjumaa"/>
    <x v="52"/>
    <x v="2"/>
    <x v="2"/>
    <s v="OFF-BRE-10004436"/>
    <x v="0"/>
    <s v="Appliances"/>
    <s v="Breville Stove, Black"/>
    <n v="561"/>
    <n v="1"/>
    <n v="88"/>
    <n v="0"/>
    <n v="133.57"/>
    <n v="133.57"/>
    <x v="0"/>
    <n v="-45.569999999999993"/>
  </r>
  <r>
    <s v="ES-2011-3060159"/>
    <d v="2011-01-24T00:00:00"/>
    <x v="0"/>
    <n v="2011"/>
    <x v="0"/>
    <s v="Christine Phan"/>
    <x v="2"/>
    <s v="North Rhine-Westphalia"/>
    <x v="39"/>
    <x v="3"/>
    <x v="6"/>
    <s v="TEC-CO-10004078"/>
    <x v="2"/>
    <s v="Copiers"/>
    <s v="Sharp Fax Machine, Laser"/>
    <n v="591"/>
    <n v="2"/>
    <n v="79"/>
    <n v="0"/>
    <n v="66.099999999999994"/>
    <n v="66.099999999999994"/>
    <x v="0"/>
    <n v="91.9"/>
  </r>
  <r>
    <s v="IT-2011-2413417"/>
    <d v="2011-01-24T00:00:00"/>
    <x v="0"/>
    <n v="2011"/>
    <x v="3"/>
    <s v="Shirley Jackson"/>
    <x v="0"/>
    <s v="Emilia-Romagna"/>
    <x v="38"/>
    <x v="3"/>
    <x v="7"/>
    <s v="FUR-CH-10004685"/>
    <x v="1"/>
    <s v="Chairs"/>
    <s v="Harbour Creations Swivel Stool, Set of Two"/>
    <n v="73"/>
    <n v="1"/>
    <n v="93"/>
    <n v="0.6"/>
    <n v="29.86"/>
    <n v="47.775999999999996"/>
    <x v="2"/>
    <n v="45.224000000000004"/>
  </r>
  <r>
    <s v="IN-2011-85459"/>
    <d v="2011-01-24T00:00:00"/>
    <x v="0"/>
    <n v="2011"/>
    <x v="0"/>
    <s v="Jill Matthias"/>
    <x v="0"/>
    <s v="Wellington"/>
    <x v="5"/>
    <x v="1"/>
    <x v="1"/>
    <s v="OFF-EN-10003770"/>
    <x v="0"/>
    <s v="Envelopes"/>
    <s v="Kraft Manila Envelope, with clear poly window"/>
    <n v="420"/>
    <n v="14"/>
    <n v="113"/>
    <n v="0"/>
    <n v="20.03"/>
    <n v="20.03"/>
    <x v="0"/>
    <n v="1561.97"/>
  </r>
  <r>
    <s v="IN-2011-85459"/>
    <d v="2011-01-24T00:00:00"/>
    <x v="0"/>
    <n v="2011"/>
    <x v="0"/>
    <s v="Jill Matthias"/>
    <x v="0"/>
    <s v="Wellington"/>
    <x v="5"/>
    <x v="1"/>
    <x v="1"/>
    <s v="FUR-FU-10000702"/>
    <x v="1"/>
    <s v="Furnishings"/>
    <s v="Tenex Frame, Black"/>
    <n v="220"/>
    <n v="2"/>
    <n v="58"/>
    <n v="0"/>
    <n v="16.920000000000002"/>
    <n v="16.920000000000002"/>
    <x v="0"/>
    <n v="99.08"/>
  </r>
  <r>
    <s v="EN-2011-70"/>
    <d v="2011-01-24T00:00:00"/>
    <x v="0"/>
    <n v="2011"/>
    <x v="2"/>
    <s v="Ann Blume"/>
    <x v="2"/>
    <s v="Harjumaa"/>
    <x v="52"/>
    <x v="2"/>
    <x v="2"/>
    <s v="FUR-HON-10000722"/>
    <x v="1"/>
    <s v="Chairs"/>
    <s v="Hon Rocking Chair, Adjustable"/>
    <n v="133"/>
    <n v="1"/>
    <n v="109"/>
    <n v="0"/>
    <n v="15.16"/>
    <n v="15.16"/>
    <x v="0"/>
    <n v="93.84"/>
  </r>
  <r>
    <s v="IT-2011-2413417"/>
    <d v="2011-01-24T00:00:00"/>
    <x v="0"/>
    <n v="2011"/>
    <x v="3"/>
    <s v="Shirley Jackson"/>
    <x v="0"/>
    <s v="Emilia-Romagna"/>
    <x v="38"/>
    <x v="3"/>
    <x v="7"/>
    <s v="FUR-CH-10003540"/>
    <x v="1"/>
    <s v="Chairs"/>
    <s v="Office Star Bag Chairs, Set of Two"/>
    <n v="69"/>
    <n v="3"/>
    <n v="120"/>
    <n v="0.6"/>
    <n v="12.7"/>
    <n v="20.32"/>
    <x v="2"/>
    <n v="339.68"/>
  </r>
  <r>
    <s v="IN-2011-85459"/>
    <d v="2011-01-24T00:00:00"/>
    <x v="0"/>
    <n v="2011"/>
    <x v="0"/>
    <s v="Jill Matthias"/>
    <x v="0"/>
    <s v="Wellington"/>
    <x v="5"/>
    <x v="1"/>
    <x v="1"/>
    <s v="OFF-AR-10000340"/>
    <x v="0"/>
    <s v="Art"/>
    <s v="Boston Pens, Water Color"/>
    <n v="139"/>
    <n v="8"/>
    <n v="63"/>
    <n v="0"/>
    <n v="11.94"/>
    <n v="11.94"/>
    <x v="0"/>
    <n v="492.06"/>
  </r>
  <r>
    <s v="IT-2011-2413417"/>
    <d v="2011-01-24T00:00:00"/>
    <x v="0"/>
    <n v="2011"/>
    <x v="3"/>
    <s v="Shirley Jackson"/>
    <x v="0"/>
    <s v="Emilia-Romagna"/>
    <x v="38"/>
    <x v="3"/>
    <x v="7"/>
    <s v="OFF-PA-10003899"/>
    <x v="0"/>
    <s v="Paper"/>
    <s v="SanDisk Memo Slips, Multicolor"/>
    <n v="55"/>
    <n v="3"/>
    <n v="85"/>
    <n v="0"/>
    <n v="11.16"/>
    <n v="11.16"/>
    <x v="2"/>
    <n v="243.84"/>
  </r>
  <r>
    <s v="IN-2011-20737"/>
    <d v="2011-01-24T00:00:00"/>
    <x v="0"/>
    <n v="2011"/>
    <x v="0"/>
    <s v="Lena Creighton"/>
    <x v="0"/>
    <s v="Northern Territory"/>
    <x v="1"/>
    <x v="1"/>
    <x v="1"/>
    <s v="TEC-AC-10001438"/>
    <x v="2"/>
    <s v="Accessories"/>
    <s v="SanDisk Flash Drive, Programmable"/>
    <n v="111"/>
    <n v="3"/>
    <n v="104"/>
    <n v="0.1"/>
    <n v="9.92"/>
    <n v="10.911999999999999"/>
    <x v="0"/>
    <n v="301.08800000000002"/>
  </r>
  <r>
    <s v="IT-2011-2413417"/>
    <d v="2011-01-24T00:00:00"/>
    <x v="0"/>
    <n v="2011"/>
    <x v="3"/>
    <s v="Shirley Jackson"/>
    <x v="0"/>
    <s v="Emilia-Romagna"/>
    <x v="38"/>
    <x v="3"/>
    <x v="7"/>
    <s v="OFF-FA-10004310"/>
    <x v="0"/>
    <s v="Fasteners"/>
    <s v="Advantus Staples, 12 Pack"/>
    <n v="41"/>
    <n v="4"/>
    <n v="66"/>
    <n v="0"/>
    <n v="5.24"/>
    <n v="5.24"/>
    <x v="2"/>
    <n v="258.76"/>
  </r>
  <r>
    <s v="IT-2011-2413417"/>
    <d v="2011-01-24T00:00:00"/>
    <x v="0"/>
    <n v="2011"/>
    <x v="3"/>
    <s v="Shirley Jackson"/>
    <x v="0"/>
    <s v="Emilia-Romagna"/>
    <x v="38"/>
    <x v="3"/>
    <x v="7"/>
    <s v="OFF-LA-10004007"/>
    <x v="0"/>
    <s v="Labels"/>
    <s v="Harbour Creations Color Coded Labels, Adjustable"/>
    <n v="54"/>
    <n v="5"/>
    <n v="108"/>
    <n v="0"/>
    <n v="4.72"/>
    <n v="4.72"/>
    <x v="2"/>
    <n v="535.28"/>
  </r>
  <r>
    <s v="CA-2011-102645"/>
    <d v="2011-01-24T00:00:00"/>
    <x v="0"/>
    <n v="2011"/>
    <x v="0"/>
    <s v="Ionia McGrath"/>
    <x v="0"/>
    <s v="Nevada"/>
    <x v="18"/>
    <x v="6"/>
    <x v="11"/>
    <s v="OFF-PA-10001804"/>
    <x v="0"/>
    <s v="Paper"/>
    <s v="Xerox 195"/>
    <n v="40"/>
    <n v="6"/>
    <n v="64"/>
    <n v="0"/>
    <n v="4.3099999999999996"/>
    <n v="4.3099999999999996"/>
    <x v="0"/>
    <n v="379.69"/>
  </r>
  <r>
    <s v="IN-2011-10552"/>
    <d v="2011-01-24T00:00:00"/>
    <x v="0"/>
    <n v="2011"/>
    <x v="0"/>
    <s v="Chuck Clark"/>
    <x v="1"/>
    <s v="Madhya Pradesh"/>
    <x v="35"/>
    <x v="1"/>
    <x v="12"/>
    <s v="OFF-LA-10004430"/>
    <x v="0"/>
    <s v="Labels"/>
    <s v="Avery Shipping Labels, Laser Printer Compatible"/>
    <n v="59"/>
    <n v="5"/>
    <n v="119"/>
    <n v="0"/>
    <n v="4.2699999999999996"/>
    <n v="4.2699999999999996"/>
    <x v="0"/>
    <n v="590.73"/>
  </r>
  <r>
    <s v="MA-2011-3960"/>
    <d v="2011-01-24T00:00:00"/>
    <x v="0"/>
    <n v="2011"/>
    <x v="0"/>
    <s v="Greg Hansen"/>
    <x v="0"/>
    <s v="Atsinanana"/>
    <x v="53"/>
    <x v="0"/>
    <x v="0"/>
    <s v="OFF-AVE-10003558"/>
    <x v="0"/>
    <s v="Labels"/>
    <s v="Avery Round Labels, Alphabetical"/>
    <n v="42"/>
    <n v="6"/>
    <n v="99"/>
    <n v="0"/>
    <n v="3.57"/>
    <n v="3.57"/>
    <x v="0"/>
    <n v="590.42999999999995"/>
  </r>
  <r>
    <s v="ES-2011-5158376"/>
    <d v="2011-01-24T00:00:00"/>
    <x v="0"/>
    <n v="2011"/>
    <x v="1"/>
    <s v="Joni Sundaresam"/>
    <x v="1"/>
    <s v="Sicily"/>
    <x v="38"/>
    <x v="3"/>
    <x v="7"/>
    <s v="OFF-AR-10003005"/>
    <x v="0"/>
    <s v="Art"/>
    <s v="Boston Markers, Fluorescent"/>
    <n v="28"/>
    <n v="1"/>
    <n v="86"/>
    <n v="0"/>
    <n v="3.33"/>
    <n v="3.33"/>
    <x v="1"/>
    <n v="82.67"/>
  </r>
  <r>
    <s v="IN-2011-64557"/>
    <d v="2011-01-24T00:00:00"/>
    <x v="0"/>
    <n v="2011"/>
    <x v="0"/>
    <s v="Mitch Webber"/>
    <x v="0"/>
    <s v="Sumatera Utara"/>
    <x v="22"/>
    <x v="1"/>
    <x v="5"/>
    <s v="OFF-BI-10002885"/>
    <x v="0"/>
    <s v="Binders"/>
    <s v="Avery Hole Reinforcements, Recycled"/>
    <n v="12"/>
    <n v="3"/>
    <n v="58"/>
    <n v="0.17"/>
    <n v="1.2"/>
    <n v="1.4039999999999999"/>
    <x v="0"/>
    <n v="172.596"/>
  </r>
  <r>
    <s v="CA-2011-146997"/>
    <d v="2011-01-24T00:00:00"/>
    <x v="0"/>
    <n v="2011"/>
    <x v="0"/>
    <s v="Speros Goranitis"/>
    <x v="0"/>
    <s v="Indiana"/>
    <x v="18"/>
    <x v="6"/>
    <x v="6"/>
    <s v="OFF-FA-10003467"/>
    <x v="0"/>
    <s v="Fasteners"/>
    <s v="Alliance Big Bands Rubber Bands, 12/Pack"/>
    <n v="6"/>
    <n v="3"/>
    <n v="115"/>
    <n v="0"/>
    <n v="0.95"/>
    <n v="0.95"/>
    <x v="1"/>
    <n v="344.05"/>
  </r>
  <r>
    <s v="TU-2011-8930"/>
    <d v="2011-01-24T00:00:00"/>
    <x v="0"/>
    <n v="2011"/>
    <x v="0"/>
    <s v="Janet Martin"/>
    <x v="0"/>
    <s v="Afyonkarahisar"/>
    <x v="36"/>
    <x v="2"/>
    <x v="2"/>
    <s v="OFF-OIC-10001056"/>
    <x v="0"/>
    <s v="Fasteners"/>
    <s v="OIC Clamps, 12 Pack"/>
    <n v="15"/>
    <n v="2"/>
    <n v="70"/>
    <n v="0.6"/>
    <n v="0.94"/>
    <n v="1.504"/>
    <x v="0"/>
    <n v="138.49600000000001"/>
  </r>
  <r>
    <s v="ES-2011-3060159"/>
    <d v="2011-01-24T00:00:00"/>
    <x v="0"/>
    <n v="2011"/>
    <x v="0"/>
    <s v="Christine Phan"/>
    <x v="2"/>
    <s v="North Rhine-Westphalia"/>
    <x v="39"/>
    <x v="3"/>
    <x v="6"/>
    <s v="OFF-BI-10002986"/>
    <x v="0"/>
    <s v="Binders"/>
    <s v="Avery Binder Covers, Recycled"/>
    <n v="11"/>
    <n v="1"/>
    <n v="82"/>
    <n v="0"/>
    <n v="0.62"/>
    <n v="0.62"/>
    <x v="0"/>
    <n v="81.38"/>
  </r>
  <r>
    <s v="ES-2011-3104322"/>
    <d v="2011-01-25T00:00:00"/>
    <x v="0"/>
    <n v="2011"/>
    <x v="0"/>
    <s v="Frank Olsen"/>
    <x v="0"/>
    <s v="Poitou-Charentes"/>
    <x v="17"/>
    <x v="3"/>
    <x v="6"/>
    <s v="OFF-AR-10001720"/>
    <x v="0"/>
    <s v="Art"/>
    <s v="Stanley Canvas, Blue"/>
    <n v="445"/>
    <n v="9"/>
    <n v="60"/>
    <n v="0"/>
    <n v="33.54"/>
    <n v="33.54"/>
    <x v="0"/>
    <n v="506.46"/>
  </r>
  <r>
    <s v="NI-2011-7750"/>
    <d v="2011-01-25T00:00:00"/>
    <x v="0"/>
    <n v="2011"/>
    <x v="1"/>
    <s v="Gary Hwang"/>
    <x v="0"/>
    <s v="Kwara"/>
    <x v="30"/>
    <x v="0"/>
    <x v="0"/>
    <s v="TEC-PAN-10002454"/>
    <x v="2"/>
    <s v="Machines"/>
    <s v="Panasonic Phone, Red"/>
    <n v="148"/>
    <n v="6"/>
    <n v="104"/>
    <n v="0.7"/>
    <n v="18.61"/>
    <n v="31.637"/>
    <x v="0"/>
    <n v="592.36300000000006"/>
  </r>
  <r>
    <s v="ES-2011-4880899"/>
    <d v="2011-01-25T00:00:00"/>
    <x v="0"/>
    <n v="2011"/>
    <x v="0"/>
    <s v="Aimee Bixby"/>
    <x v="0"/>
    <s v="Ile-de-France"/>
    <x v="17"/>
    <x v="3"/>
    <x v="6"/>
    <s v="OFF-AR-10001228"/>
    <x v="0"/>
    <s v="Art"/>
    <s v="Stanley Markers, Water Color"/>
    <n v="178"/>
    <n v="7"/>
    <n v="113"/>
    <n v="0"/>
    <n v="16.940000000000001"/>
    <n v="16.940000000000001"/>
    <x v="0"/>
    <n v="774.06"/>
  </r>
  <r>
    <s v="ES-2011-3746760"/>
    <d v="2011-01-25T00:00:00"/>
    <x v="0"/>
    <n v="2011"/>
    <x v="0"/>
    <s v="Filia McAdams"/>
    <x v="2"/>
    <s v="North Rhine-Westphalia"/>
    <x v="39"/>
    <x v="3"/>
    <x v="6"/>
    <s v="OFF-BI-10001192"/>
    <x v="0"/>
    <s v="Binders"/>
    <s v="Cardinal Binder, Clear"/>
    <n v="133"/>
    <n v="10"/>
    <n v="109"/>
    <n v="0"/>
    <n v="8.94"/>
    <n v="8.94"/>
    <x v="0"/>
    <n v="1081.06"/>
  </r>
  <r>
    <s v="ES-2011-3104322"/>
    <d v="2011-01-25T00:00:00"/>
    <x v="0"/>
    <n v="2011"/>
    <x v="0"/>
    <s v="Frank Olsen"/>
    <x v="0"/>
    <s v="Poitou-Charentes"/>
    <x v="17"/>
    <x v="3"/>
    <x v="6"/>
    <s v="OFF-AR-10002640"/>
    <x v="0"/>
    <s v="Art"/>
    <s v="Boston Pens, Blue"/>
    <n v="71"/>
    <n v="5"/>
    <n v="81"/>
    <n v="0"/>
    <n v="6.64"/>
    <n v="6.64"/>
    <x v="0"/>
    <n v="398.36"/>
  </r>
  <r>
    <s v="SF-2011-2290"/>
    <d v="2011-01-25T00:00:00"/>
    <x v="0"/>
    <n v="2011"/>
    <x v="3"/>
    <s v="Brad Thomas"/>
    <x v="1"/>
    <s v="Free State"/>
    <x v="33"/>
    <x v="0"/>
    <x v="0"/>
    <s v="OFF-SAN-10001128"/>
    <x v="0"/>
    <s v="Art"/>
    <s v="Sanford Pens, Easy-Erase"/>
    <n v="45"/>
    <n v="4"/>
    <n v="56"/>
    <n v="0"/>
    <n v="6.53"/>
    <n v="6.53"/>
    <x v="1"/>
    <n v="217.47"/>
  </r>
  <r>
    <s v="MX-2011-161508"/>
    <d v="2011-01-25T00:00:00"/>
    <x v="0"/>
    <n v="2011"/>
    <x v="0"/>
    <s v="Bart Pistole"/>
    <x v="2"/>
    <s v="Veracruz"/>
    <x v="15"/>
    <x v="5"/>
    <x v="3"/>
    <s v="OFF-EN-10004525"/>
    <x v="0"/>
    <s v="Envelopes"/>
    <s v="GlobeWeis Peel and Seal, Security-Tint"/>
    <n v="32"/>
    <n v="2"/>
    <n v="95"/>
    <n v="0"/>
    <n v="4.45"/>
    <n v="4.45"/>
    <x v="1"/>
    <n v="185.55"/>
  </r>
  <r>
    <s v="IN-2011-53658"/>
    <d v="2011-01-25T00:00:00"/>
    <x v="0"/>
    <n v="2011"/>
    <x v="3"/>
    <s v="Luke Weiss"/>
    <x v="0"/>
    <s v="Hunan"/>
    <x v="25"/>
    <x v="1"/>
    <x v="9"/>
    <s v="OFF-PA-10000453"/>
    <x v="0"/>
    <s v="Paper"/>
    <s v="Xerox Cards &amp; Envelopes, 8.5 x 11"/>
    <n v="98"/>
    <n v="2"/>
    <n v="73"/>
    <n v="0"/>
    <n v="3.17"/>
    <n v="3.17"/>
    <x v="1"/>
    <n v="142.83000000000001"/>
  </r>
  <r>
    <s v="MX-2011-162936"/>
    <d v="2011-01-25T00:00:00"/>
    <x v="0"/>
    <n v="2011"/>
    <x v="1"/>
    <s v="Sue Ann Reed"/>
    <x v="0"/>
    <s v="Guantánamo"/>
    <x v="16"/>
    <x v="5"/>
    <x v="8"/>
    <s v="OFF-PA-10001091"/>
    <x v="0"/>
    <s v="Paper"/>
    <s v="Eaton Computer Printout Paper, Recycled"/>
    <n v="18"/>
    <n v="1"/>
    <n v="77"/>
    <n v="0"/>
    <n v="1.76"/>
    <n v="1.76"/>
    <x v="0"/>
    <n v="75.239999999999995"/>
  </r>
  <r>
    <s v="ES-2011-3746760"/>
    <d v="2011-01-25T00:00:00"/>
    <x v="0"/>
    <n v="2011"/>
    <x v="0"/>
    <s v="Filia McAdams"/>
    <x v="2"/>
    <s v="North Rhine-Westphalia"/>
    <x v="39"/>
    <x v="3"/>
    <x v="6"/>
    <s v="FUR-FU-10004689"/>
    <x v="1"/>
    <s v="Furnishings"/>
    <s v="Advantus Light Bulb, Duo Pack"/>
    <n v="20"/>
    <n v="1"/>
    <n v="105"/>
    <n v="0"/>
    <n v="1.1499999999999999"/>
    <n v="1.1499999999999999"/>
    <x v="0"/>
    <n v="103.85"/>
  </r>
  <r>
    <s v="NI-2011-7750"/>
    <d v="2011-01-25T00:00:00"/>
    <x v="0"/>
    <n v="2011"/>
    <x v="1"/>
    <s v="Gary Hwang"/>
    <x v="0"/>
    <s v="Kwara"/>
    <x v="30"/>
    <x v="0"/>
    <x v="0"/>
    <s v="OFF-BIN-10001385"/>
    <x v="0"/>
    <s v="Art"/>
    <s v="Binney &amp; Smith Pens, Fluorescent"/>
    <n v="4"/>
    <n v="1"/>
    <n v="115"/>
    <n v="0.7"/>
    <n v="0.28000000000000003"/>
    <n v="0.47600000000000003"/>
    <x v="0"/>
    <n v="114.524"/>
  </r>
  <r>
    <s v="ID-2011-36011"/>
    <d v="2011-01-26T00:00:00"/>
    <x v="0"/>
    <n v="2011"/>
    <x v="3"/>
    <s v="Heather Kirkland"/>
    <x v="2"/>
    <s v="Jawa Barat"/>
    <x v="22"/>
    <x v="1"/>
    <x v="5"/>
    <s v="FUR-CH-10003950"/>
    <x v="1"/>
    <s v="Chairs"/>
    <s v="Novimex Executive Leather Armchair, Black"/>
    <n v="334"/>
    <n v="1"/>
    <n v="118"/>
    <n v="0.27"/>
    <n v="92.67"/>
    <n v="117.6909"/>
    <x v="1"/>
    <n v="0.30910000000000082"/>
  </r>
  <r>
    <s v="TU-2011-5460"/>
    <d v="2011-01-26T00:00:00"/>
    <x v="0"/>
    <n v="2011"/>
    <x v="0"/>
    <s v="Jay Fein"/>
    <x v="0"/>
    <s v="Izmir"/>
    <x v="36"/>
    <x v="2"/>
    <x v="2"/>
    <s v="FUR-SAF-10004252"/>
    <x v="1"/>
    <s v="Chairs"/>
    <s v="SAFCO Executive Leather Armchair, Adjustable"/>
    <n v="1.113"/>
    <n v="6"/>
    <n v="89"/>
    <n v="0.6"/>
    <n v="47.35"/>
    <n v="75.760000000000005"/>
    <x v="0"/>
    <n v="458.24"/>
  </r>
  <r>
    <s v="IT-2011-4233239"/>
    <d v="2011-01-26T00:00:00"/>
    <x v="0"/>
    <n v="2011"/>
    <x v="0"/>
    <s v="Allen Rosenblatt"/>
    <x v="2"/>
    <s v="Lisboa"/>
    <x v="54"/>
    <x v="3"/>
    <x v="7"/>
    <s v="TEC-CO-10001926"/>
    <x v="2"/>
    <s v="Copiers"/>
    <s v="Hewlett Wireless Fax, Laser"/>
    <n v="570"/>
    <n v="3"/>
    <n v="110"/>
    <n v="0.5"/>
    <n v="33.99"/>
    <n v="50.984999999999999"/>
    <x v="0"/>
    <n v="279.01499999999999"/>
  </r>
  <r>
    <s v="MO-2011-3300"/>
    <d v="2011-01-26T00:00:00"/>
    <x v="0"/>
    <n v="2011"/>
    <x v="0"/>
    <s v="Nat Carroll"/>
    <x v="0"/>
    <s v="Fès-Boulemane"/>
    <x v="55"/>
    <x v="0"/>
    <x v="0"/>
    <s v="TEC-KON-10003211"/>
    <x v="2"/>
    <s v="Machines"/>
    <s v="Konica Inkjet, White"/>
    <n v="311"/>
    <n v="1"/>
    <n v="55"/>
    <n v="0"/>
    <n v="27.7"/>
    <n v="27.7"/>
    <x v="1"/>
    <n v="27.3"/>
  </r>
  <r>
    <s v="SL-2011-6640"/>
    <d v="2011-01-26T00:00:00"/>
    <x v="0"/>
    <n v="2011"/>
    <x v="0"/>
    <s v="Sally Hughsby"/>
    <x v="2"/>
    <s v="Southern"/>
    <x v="56"/>
    <x v="0"/>
    <x v="0"/>
    <s v="OFF-KIT-10002678"/>
    <x v="0"/>
    <s v="Appliances"/>
    <s v="KitchenAid Coffee Grinder, Silver"/>
    <n v="285"/>
    <n v="4"/>
    <n v="76"/>
    <n v="0"/>
    <n v="25.63"/>
    <n v="25.63"/>
    <x v="0"/>
    <n v="278.37"/>
  </r>
  <r>
    <s v="ES-2011-4436456"/>
    <d v="2011-01-26T00:00:00"/>
    <x v="0"/>
    <n v="2011"/>
    <x v="2"/>
    <s v="Hunter Glantz"/>
    <x v="0"/>
    <s v="Champagne-Ardenne"/>
    <x v="17"/>
    <x v="3"/>
    <x v="6"/>
    <s v="FUR-BO-10004620"/>
    <x v="1"/>
    <s v="Bookcases"/>
    <s v="Safco Stackable Bookrack, Mobile"/>
    <n v="119"/>
    <n v="2"/>
    <n v="68"/>
    <n v="0.6"/>
    <n v="24.75"/>
    <n v="39.6"/>
    <x v="0"/>
    <n v="96.4"/>
  </r>
  <r>
    <s v="TU-2011-5460"/>
    <d v="2011-01-26T00:00:00"/>
    <x v="0"/>
    <n v="2011"/>
    <x v="0"/>
    <s v="Jay Fein"/>
    <x v="0"/>
    <s v="Izmir"/>
    <x v="36"/>
    <x v="2"/>
    <x v="2"/>
    <s v="OFF-SME-10000746"/>
    <x v="0"/>
    <s v="Storage"/>
    <s v="Smead Lockers, Industrial"/>
    <n v="318"/>
    <n v="4"/>
    <n v="100"/>
    <n v="0.6"/>
    <n v="19.93"/>
    <n v="31.887999999999998"/>
    <x v="0"/>
    <n v="368.11200000000002"/>
  </r>
  <r>
    <s v="IR-2011-3890"/>
    <d v="2011-01-26T00:00:00"/>
    <x v="0"/>
    <n v="2011"/>
    <x v="3"/>
    <s v="Bradley Talbott"/>
    <x v="1"/>
    <s v="Markazi"/>
    <x v="11"/>
    <x v="2"/>
    <x v="2"/>
    <s v="TEC-ENE-10004627"/>
    <x v="2"/>
    <s v="Accessories"/>
    <s v="Enermax Router, Erganomic"/>
    <n v="256"/>
    <n v="1"/>
    <n v="93"/>
    <n v="0"/>
    <n v="19.7"/>
    <n v="19.7"/>
    <x v="1"/>
    <n v="73.3"/>
  </r>
  <r>
    <s v="MO-2011-3300"/>
    <d v="2011-01-26T00:00:00"/>
    <x v="0"/>
    <n v="2011"/>
    <x v="0"/>
    <s v="Nat Carroll"/>
    <x v="0"/>
    <s v="Fès-Boulemane"/>
    <x v="55"/>
    <x v="0"/>
    <x v="0"/>
    <s v="TEC-HP -10001905"/>
    <x v="2"/>
    <s v="Copiers"/>
    <s v="HP Personal Copier, Laser"/>
    <n v="124"/>
    <n v="1"/>
    <n v="78"/>
    <n v="0"/>
    <n v="17.14"/>
    <n v="17.14"/>
    <x v="1"/>
    <n v="60.86"/>
  </r>
  <r>
    <s v="IN-2011-31496"/>
    <d v="2011-01-26T00:00:00"/>
    <x v="0"/>
    <n v="2011"/>
    <x v="1"/>
    <s v="Nathan Mautz"/>
    <x v="1"/>
    <s v="Telangana"/>
    <x v="35"/>
    <x v="1"/>
    <x v="12"/>
    <s v="OFF-PA-10000070"/>
    <x v="0"/>
    <s v="Paper"/>
    <s v="Eaton Computer Printout Paper, Recycled"/>
    <n v="79"/>
    <n v="3"/>
    <n v="55"/>
    <n v="0"/>
    <n v="13.82"/>
    <n v="13.82"/>
    <x v="1"/>
    <n v="151.18"/>
  </r>
  <r>
    <s v="IN-2011-76198"/>
    <d v="2011-01-26T00:00:00"/>
    <x v="0"/>
    <n v="2011"/>
    <x v="0"/>
    <s v="Anna Andreadi"/>
    <x v="0"/>
    <s v="Telangana"/>
    <x v="35"/>
    <x v="1"/>
    <x v="12"/>
    <s v="OFF-AR-10002256"/>
    <x v="0"/>
    <s v="Art"/>
    <s v="BIC Sketch Pad, Easy-Erase"/>
    <n v="343"/>
    <n v="7"/>
    <n v="92"/>
    <n v="0"/>
    <n v="13.22"/>
    <n v="13.22"/>
    <x v="3"/>
    <n v="630.78"/>
  </r>
  <r>
    <s v="IT-2011-2536577"/>
    <d v="2011-01-26T00:00:00"/>
    <x v="0"/>
    <n v="2011"/>
    <x v="1"/>
    <s v="Alan Shonely"/>
    <x v="0"/>
    <s v="Languedoc-Roussillon"/>
    <x v="17"/>
    <x v="3"/>
    <x v="6"/>
    <s v="OFF-SU-10003072"/>
    <x v="0"/>
    <s v="Supplies"/>
    <s v="Elite Trimmer, Serrated"/>
    <n v="345"/>
    <n v="9"/>
    <n v="74"/>
    <n v="0"/>
    <n v="12.46"/>
    <n v="12.46"/>
    <x v="0"/>
    <n v="653.54"/>
  </r>
  <r>
    <s v="IN-2011-15270"/>
    <d v="2011-01-26T00:00:00"/>
    <x v="0"/>
    <n v="2011"/>
    <x v="0"/>
    <s v="Christina Anderson"/>
    <x v="0"/>
    <s v="Jawa Tengah"/>
    <x v="22"/>
    <x v="1"/>
    <x v="5"/>
    <s v="OFF-ST-10004365"/>
    <x v="0"/>
    <s v="Storage"/>
    <s v="Fellowes Shelving, Wire Frame"/>
    <n v="142"/>
    <n v="3"/>
    <n v="111"/>
    <n v="0.17"/>
    <n v="12.24"/>
    <n v="14.3208"/>
    <x v="0"/>
    <n v="318.67919999999998"/>
  </r>
  <r>
    <s v="TU-2011-5460"/>
    <d v="2011-01-26T00:00:00"/>
    <x v="0"/>
    <n v="2011"/>
    <x v="0"/>
    <s v="Jay Fein"/>
    <x v="0"/>
    <s v="Izmir"/>
    <x v="36"/>
    <x v="2"/>
    <x v="2"/>
    <s v="OFF-HAM-10003872"/>
    <x v="0"/>
    <s v="Appliances"/>
    <s v="Hamilton Beach Blender, White"/>
    <n v="115"/>
    <n v="4"/>
    <n v="61"/>
    <n v="0.6"/>
    <n v="11.17"/>
    <n v="17.872"/>
    <x v="0"/>
    <n v="226.12799999999999"/>
  </r>
  <r>
    <s v="IT-2011-2536577"/>
    <d v="2011-01-26T00:00:00"/>
    <x v="0"/>
    <n v="2011"/>
    <x v="1"/>
    <s v="Alan Shonely"/>
    <x v="0"/>
    <s v="Languedoc-Roussillon"/>
    <x v="17"/>
    <x v="3"/>
    <x v="6"/>
    <s v="OFF-ST-10002905"/>
    <x v="0"/>
    <s v="Storage"/>
    <s v="Rogers Box, Single Width"/>
    <n v="108"/>
    <n v="5"/>
    <n v="116"/>
    <n v="0.1"/>
    <n v="11.06"/>
    <n v="12.166"/>
    <x v="0"/>
    <n v="567.83399999999995"/>
  </r>
  <r>
    <s v="IT-2011-2536577"/>
    <d v="2011-01-26T00:00:00"/>
    <x v="0"/>
    <n v="2011"/>
    <x v="1"/>
    <s v="Alan Shonely"/>
    <x v="0"/>
    <s v="Languedoc-Roussillon"/>
    <x v="17"/>
    <x v="3"/>
    <x v="6"/>
    <s v="OFF-BI-10003277"/>
    <x v="0"/>
    <s v="Binders"/>
    <s v="Ibico Binder Covers, Durable"/>
    <n v="136"/>
    <n v="9"/>
    <n v="109"/>
    <n v="0"/>
    <n v="9.44"/>
    <n v="9.44"/>
    <x v="0"/>
    <n v="971.56"/>
  </r>
  <r>
    <s v="IT-2011-2536577"/>
    <d v="2011-01-26T00:00:00"/>
    <x v="0"/>
    <n v="2011"/>
    <x v="1"/>
    <s v="Alan Shonely"/>
    <x v="0"/>
    <s v="Languedoc-Roussillon"/>
    <x v="17"/>
    <x v="3"/>
    <x v="6"/>
    <s v="OFF-AR-10000091"/>
    <x v="0"/>
    <s v="Art"/>
    <s v="BIC Highlighters, Water Color"/>
    <n v="88"/>
    <n v="4"/>
    <n v="93"/>
    <n v="0"/>
    <n v="7.14"/>
    <n v="7.14"/>
    <x v="0"/>
    <n v="364.86"/>
  </r>
  <r>
    <s v="ES-2011-3940520"/>
    <d v="2011-01-26T00:00:00"/>
    <x v="0"/>
    <n v="2011"/>
    <x v="0"/>
    <s v="Michael Moore"/>
    <x v="0"/>
    <s v="Oslo"/>
    <x v="57"/>
    <x v="3"/>
    <x v="3"/>
    <s v="TEC-AC-10004520"/>
    <x v="2"/>
    <s v="Accessories"/>
    <s v="Memorex Flash Drive, Bluetooth"/>
    <n v="88"/>
    <n v="3"/>
    <n v="84"/>
    <n v="0"/>
    <n v="5.54"/>
    <n v="5.54"/>
    <x v="0"/>
    <n v="246.46"/>
  </r>
  <r>
    <s v="ES-2011-3940520"/>
    <d v="2011-01-26T00:00:00"/>
    <x v="0"/>
    <n v="2011"/>
    <x v="0"/>
    <s v="Michael Moore"/>
    <x v="0"/>
    <s v="Oslo"/>
    <x v="57"/>
    <x v="3"/>
    <x v="3"/>
    <s v="OFF-BI-10003708"/>
    <x v="0"/>
    <s v="Binders"/>
    <s v="Avery Binder, Economy"/>
    <n v="52"/>
    <n v="4"/>
    <n v="76"/>
    <n v="0"/>
    <n v="4.88"/>
    <n v="4.88"/>
    <x v="0"/>
    <n v="299.12"/>
  </r>
  <r>
    <s v="ES-2011-3429709"/>
    <d v="2011-01-26T00:00:00"/>
    <x v="0"/>
    <n v="2011"/>
    <x v="0"/>
    <s v="Patrick O'Brill"/>
    <x v="0"/>
    <s v="Madrid"/>
    <x v="34"/>
    <x v="3"/>
    <x v="7"/>
    <s v="OFF-LA-10001375"/>
    <x v="0"/>
    <s v="Labels"/>
    <s v="Smead Removable Labels, 5000 Label Set"/>
    <n v="32"/>
    <n v="3"/>
    <n v="54"/>
    <n v="0"/>
    <n v="4.82"/>
    <n v="4.82"/>
    <x v="1"/>
    <n v="157.18"/>
  </r>
  <r>
    <s v="ES-2011-4436456"/>
    <d v="2011-01-26T00:00:00"/>
    <x v="0"/>
    <n v="2011"/>
    <x v="2"/>
    <s v="Hunter Glantz"/>
    <x v="0"/>
    <s v="Champagne-Ardenne"/>
    <x v="17"/>
    <x v="3"/>
    <x v="6"/>
    <s v="OFF-BI-10001384"/>
    <x v="0"/>
    <s v="Binders"/>
    <s v="Cardinal Binder, Economy"/>
    <n v="41"/>
    <n v="6"/>
    <n v="85"/>
    <n v="0.5"/>
    <n v="3.98"/>
    <n v="5.97"/>
    <x v="0"/>
    <n v="504.03"/>
  </r>
  <r>
    <s v="TU-2011-5460"/>
    <d v="2011-01-26T00:00:00"/>
    <x v="0"/>
    <n v="2011"/>
    <x v="0"/>
    <s v="Jay Fein"/>
    <x v="0"/>
    <s v="Izmir"/>
    <x v="36"/>
    <x v="2"/>
    <x v="2"/>
    <s v="FUR-NOV-10000222"/>
    <x v="1"/>
    <s v="Chairs"/>
    <s v="Novimex Steel Folding Chair, Adjustable"/>
    <n v="34"/>
    <n v="1"/>
    <n v="105"/>
    <n v="0.6"/>
    <n v="3.08"/>
    <n v="4.9279999999999999"/>
    <x v="0"/>
    <n v="100.072"/>
  </r>
  <r>
    <s v="IT-2011-2536577"/>
    <d v="2011-01-26T00:00:00"/>
    <x v="0"/>
    <n v="2011"/>
    <x v="1"/>
    <s v="Alan Shonely"/>
    <x v="0"/>
    <s v="Languedoc-Roussillon"/>
    <x v="17"/>
    <x v="3"/>
    <x v="6"/>
    <s v="OFF-ST-10003931"/>
    <x v="0"/>
    <s v="Storage"/>
    <s v="Smead Trays, Wire Frame"/>
    <n v="86"/>
    <n v="2"/>
    <n v="57"/>
    <n v="0.1"/>
    <n v="2.65"/>
    <n v="2.915"/>
    <x v="0"/>
    <n v="111.08499999999999"/>
  </r>
  <r>
    <s v="ES-2011-4436456"/>
    <d v="2011-01-26T00:00:00"/>
    <x v="0"/>
    <n v="2011"/>
    <x v="2"/>
    <s v="Hunter Glantz"/>
    <x v="0"/>
    <s v="Champagne-Ardenne"/>
    <x v="17"/>
    <x v="3"/>
    <x v="6"/>
    <s v="OFF-EN-10000476"/>
    <x v="0"/>
    <s v="Envelopes"/>
    <s v="Kraft Clasp Envelope, Recycled"/>
    <n v="12"/>
    <n v="3"/>
    <n v="120"/>
    <n v="0.5"/>
    <n v="1.75"/>
    <n v="2.625"/>
    <x v="0"/>
    <n v="357.375"/>
  </r>
  <r>
    <s v="IT-2011-2536577"/>
    <d v="2011-01-26T00:00:00"/>
    <x v="0"/>
    <n v="2011"/>
    <x v="1"/>
    <s v="Alan Shonely"/>
    <x v="0"/>
    <s v="Languedoc-Roussillon"/>
    <x v="17"/>
    <x v="3"/>
    <x v="6"/>
    <s v="OFF-PA-10001662"/>
    <x v="0"/>
    <s v="Paper"/>
    <s v="Green Bar Note Cards, Premium"/>
    <n v="60"/>
    <n v="2"/>
    <n v="73"/>
    <n v="0"/>
    <n v="1.74"/>
    <n v="1.74"/>
    <x v="0"/>
    <n v="144.26"/>
  </r>
  <r>
    <s v="MO-2011-3300"/>
    <d v="2011-01-26T00:00:00"/>
    <x v="0"/>
    <n v="2011"/>
    <x v="0"/>
    <s v="Nat Carroll"/>
    <x v="0"/>
    <s v="Fès-Boulemane"/>
    <x v="55"/>
    <x v="0"/>
    <x v="0"/>
    <s v="OFF-CAR-10003030"/>
    <x v="0"/>
    <s v="Binders"/>
    <s v="Cardinal Index Tab, Economy"/>
    <n v="9"/>
    <n v="1"/>
    <n v="67"/>
    <n v="0"/>
    <n v="1.43"/>
    <n v="1.43"/>
    <x v="1"/>
    <n v="65.569999999999993"/>
  </r>
  <r>
    <s v="TU-2011-5460"/>
    <d v="2011-01-26T00:00:00"/>
    <x v="0"/>
    <n v="2011"/>
    <x v="0"/>
    <s v="Jay Fein"/>
    <x v="0"/>
    <s v="Izmir"/>
    <x v="36"/>
    <x v="2"/>
    <x v="2"/>
    <s v="OFF-XER-10001746"/>
    <x v="0"/>
    <s v="Paper"/>
    <s v="Xerox Message Books, Premium"/>
    <n v="16"/>
    <n v="2"/>
    <n v="97"/>
    <n v="0.6"/>
    <n v="1.28"/>
    <n v="2.048"/>
    <x v="0"/>
    <n v="191.952"/>
  </r>
  <r>
    <s v="ES-2011-3940520"/>
    <d v="2011-01-26T00:00:00"/>
    <x v="0"/>
    <n v="2011"/>
    <x v="0"/>
    <s v="Michael Moore"/>
    <x v="0"/>
    <s v="Oslo"/>
    <x v="57"/>
    <x v="3"/>
    <x v="3"/>
    <s v="OFF-BI-10002570"/>
    <x v="0"/>
    <s v="Binders"/>
    <s v="Acco Binder Covers, Clear"/>
    <n v="13"/>
    <n v="1"/>
    <n v="62"/>
    <n v="0"/>
    <n v="1.2"/>
    <n v="1.2"/>
    <x v="0"/>
    <n v="60.8"/>
  </r>
  <r>
    <s v="MO-2011-3300"/>
    <d v="2011-01-26T00:00:00"/>
    <x v="0"/>
    <n v="2011"/>
    <x v="0"/>
    <s v="Nat Carroll"/>
    <x v="0"/>
    <s v="Fès-Boulemane"/>
    <x v="55"/>
    <x v="0"/>
    <x v="0"/>
    <s v="OFF-NOV-10004680"/>
    <x v="0"/>
    <s v="Labels"/>
    <s v="Novimex Shipping Labels, Laser Printer Compatible"/>
    <n v="11"/>
    <n v="1"/>
    <n v="86"/>
    <n v="0"/>
    <n v="0.88"/>
    <n v="0.88"/>
    <x v="1"/>
    <n v="85.12"/>
  </r>
  <r>
    <s v="IT-2011-2536577"/>
    <d v="2011-01-26T00:00:00"/>
    <x v="0"/>
    <n v="2011"/>
    <x v="1"/>
    <s v="Alan Shonely"/>
    <x v="0"/>
    <s v="Languedoc-Roussillon"/>
    <x v="17"/>
    <x v="3"/>
    <x v="6"/>
    <s v="FUR-FU-10002557"/>
    <x v="1"/>
    <s v="Furnishings"/>
    <s v="Rubbermaid Stacking Tray, Erganomic"/>
    <n v="177"/>
    <n v="8"/>
    <n v="56"/>
    <n v="0"/>
    <n v="0.61"/>
    <n v="0.61"/>
    <x v="0"/>
    <n v="447.39"/>
  </r>
  <r>
    <s v="TU-2011-5460"/>
    <d v="2011-01-26T00:00:00"/>
    <x v="0"/>
    <n v="2011"/>
    <x v="0"/>
    <s v="Jay Fein"/>
    <x v="0"/>
    <s v="Izmir"/>
    <x v="36"/>
    <x v="2"/>
    <x v="2"/>
    <s v="OFF-HON-10001204"/>
    <x v="0"/>
    <s v="Labels"/>
    <s v="Hon Color Coded Labels, Alphabetical"/>
    <n v="5"/>
    <n v="1"/>
    <n v="117"/>
    <n v="0.6"/>
    <n v="0.34"/>
    <n v="0.54400000000000004"/>
    <x v="0"/>
    <n v="116.456"/>
  </r>
  <r>
    <s v="CA-2011-167997"/>
    <d v="2011-01-27T00:00:00"/>
    <x v="0"/>
    <n v="2011"/>
    <x v="3"/>
    <s v="Carol Adams"/>
    <x v="2"/>
    <s v="South Dakota"/>
    <x v="18"/>
    <x v="6"/>
    <x v="6"/>
    <s v="FUR-BO-10004409"/>
    <x v="1"/>
    <s v="Bookcases"/>
    <s v="Safco Value Mate Series Steel Bookcases, Baked Enamel Finish on Steel, Gray"/>
    <n v="142"/>
    <n v="2"/>
    <n v="98"/>
    <n v="0"/>
    <n v="24.59"/>
    <n v="24.59"/>
    <x v="1"/>
    <n v="171.41"/>
  </r>
  <r>
    <s v="MX-2011-160150"/>
    <d v="2011-01-27T00:00:00"/>
    <x v="0"/>
    <n v="2011"/>
    <x v="1"/>
    <s v="Neola Schneider"/>
    <x v="0"/>
    <s v="Tamaulipas"/>
    <x v="15"/>
    <x v="5"/>
    <x v="3"/>
    <s v="OFF-BI-10002296"/>
    <x v="0"/>
    <s v="Binders"/>
    <s v="Acco Binder Covers, Economy"/>
    <n v="115"/>
    <n v="13"/>
    <n v="83"/>
    <n v="0"/>
    <n v="24.52"/>
    <n v="24.52"/>
    <x v="2"/>
    <n v="1054.48"/>
  </r>
  <r>
    <s v="US-2011-155502"/>
    <d v="2011-01-27T00:00:00"/>
    <x v="0"/>
    <n v="2011"/>
    <x v="0"/>
    <s v="Shirley Daniels"/>
    <x v="1"/>
    <s v="Virginia"/>
    <x v="18"/>
    <x v="6"/>
    <x v="7"/>
    <s v="OFF-ST-10004337"/>
    <x v="0"/>
    <s v="Storage"/>
    <s v="SAFCO Commercial Wire Shelving, 72h"/>
    <n v="490"/>
    <n v="8"/>
    <n v="92"/>
    <n v="0"/>
    <n v="21.48"/>
    <n v="21.48"/>
    <x v="0"/>
    <n v="714.52"/>
  </r>
  <r>
    <s v="US-2011-155502"/>
    <d v="2011-01-27T00:00:00"/>
    <x v="0"/>
    <n v="2011"/>
    <x v="0"/>
    <s v="Shirley Daniels"/>
    <x v="1"/>
    <s v="Virginia"/>
    <x v="18"/>
    <x v="6"/>
    <x v="7"/>
    <s v="TEC-PH-10002103"/>
    <x v="2"/>
    <s v="Phones"/>
    <s v="Jabra SPEAK 410"/>
    <n v="188"/>
    <n v="2"/>
    <n v="109"/>
    <n v="0"/>
    <n v="17.66"/>
    <n v="17.66"/>
    <x v="0"/>
    <n v="200.34"/>
  </r>
  <r>
    <s v="IN-2011-33890"/>
    <d v="2011-01-27T00:00:00"/>
    <x v="0"/>
    <n v="2011"/>
    <x v="0"/>
    <s v="Kean Nguyen"/>
    <x v="2"/>
    <s v="Shandong"/>
    <x v="25"/>
    <x v="1"/>
    <x v="9"/>
    <s v="TEC-MA-10002931"/>
    <x v="2"/>
    <s v="Machines"/>
    <s v="Okidata Calculator, Durable"/>
    <n v="367"/>
    <n v="7"/>
    <n v="60"/>
    <n v="0"/>
    <n v="17.61"/>
    <n v="17.61"/>
    <x v="0"/>
    <n v="402.39"/>
  </r>
  <r>
    <s v="CT-2011-6350"/>
    <d v="2011-01-27T00:00:00"/>
    <x v="0"/>
    <n v="2011"/>
    <x v="1"/>
    <s v="Todd Sumrall"/>
    <x v="2"/>
    <s v="Bangui"/>
    <x v="58"/>
    <x v="0"/>
    <x v="0"/>
    <s v="OFF-KLE-10004112"/>
    <x v="0"/>
    <s v="Supplies"/>
    <s v="Kleencut Trimmer, Serrated"/>
    <n v="76"/>
    <n v="2"/>
    <n v="104"/>
    <n v="0"/>
    <n v="16.59"/>
    <n v="16.59"/>
    <x v="2"/>
    <n v="191.41"/>
  </r>
  <r>
    <s v="US-2011-155502"/>
    <d v="2011-01-27T00:00:00"/>
    <x v="0"/>
    <n v="2011"/>
    <x v="0"/>
    <s v="Shirley Daniels"/>
    <x v="1"/>
    <s v="Virginia"/>
    <x v="18"/>
    <x v="6"/>
    <x v="7"/>
    <s v="TEC-PH-10004833"/>
    <x v="2"/>
    <s v="Phones"/>
    <s v="Macally Suction Cup Mount"/>
    <n v="155"/>
    <n v="13"/>
    <n v="55"/>
    <n v="0"/>
    <n v="11.95"/>
    <n v="11.95"/>
    <x v="0"/>
    <n v="703.05"/>
  </r>
  <r>
    <s v="EZ-2011-4800"/>
    <d v="2011-01-27T00:00:00"/>
    <x v="0"/>
    <n v="2011"/>
    <x v="0"/>
    <s v="Ryan Akin"/>
    <x v="0"/>
    <s v="Olomouc"/>
    <x v="59"/>
    <x v="2"/>
    <x v="2"/>
    <s v="OFF-FEL-10004117"/>
    <x v="0"/>
    <s v="Storage"/>
    <s v="Fellowes Trays, Blue"/>
    <n v="230"/>
    <n v="4"/>
    <n v="82"/>
    <n v="0"/>
    <n v="10.73"/>
    <n v="10.73"/>
    <x v="0"/>
    <n v="317.27"/>
  </r>
  <r>
    <s v="MX-2011-160150"/>
    <d v="2011-01-27T00:00:00"/>
    <x v="0"/>
    <n v="2011"/>
    <x v="1"/>
    <s v="Neola Schneider"/>
    <x v="0"/>
    <s v="Tamaulipas"/>
    <x v="15"/>
    <x v="5"/>
    <x v="3"/>
    <s v="OFF-SU-10003719"/>
    <x v="0"/>
    <s v="Supplies"/>
    <s v="Stiletto Scissors, Steel"/>
    <n v="31"/>
    <n v="2"/>
    <n v="111"/>
    <n v="0"/>
    <n v="6.7"/>
    <n v="6.7"/>
    <x v="2"/>
    <n v="215.3"/>
  </r>
  <r>
    <s v="US-2011-155502"/>
    <d v="2011-01-27T00:00:00"/>
    <x v="0"/>
    <n v="2011"/>
    <x v="0"/>
    <s v="Shirley Daniels"/>
    <x v="1"/>
    <s v="Virginia"/>
    <x v="18"/>
    <x v="6"/>
    <x v="7"/>
    <s v="FUR-FU-10004587"/>
    <x v="1"/>
    <s v="Furnishings"/>
    <s v="GE General Use Halogen Bulbs, 100 Watts, 1 Bulb per Pack"/>
    <n v="63"/>
    <n v="3"/>
    <n v="63"/>
    <n v="0"/>
    <n v="6.15"/>
    <n v="6.15"/>
    <x v="0"/>
    <n v="182.85"/>
  </r>
  <r>
    <s v="ID-2011-78102"/>
    <d v="2011-01-27T00:00:00"/>
    <x v="0"/>
    <n v="2011"/>
    <x v="0"/>
    <s v="Dennis Bolton"/>
    <x v="1"/>
    <s v="Kalimantan Timur"/>
    <x v="22"/>
    <x v="1"/>
    <x v="5"/>
    <s v="OFF-EN-10004144"/>
    <x v="0"/>
    <s v="Envelopes"/>
    <s v="Cameo Clasp Envelope, Security-Tint"/>
    <n v="82"/>
    <n v="13"/>
    <n v="100"/>
    <n v="0.47"/>
    <n v="5.67"/>
    <n v="8.3348999999999993"/>
    <x v="0"/>
    <n v="1291.6650999999999"/>
  </r>
  <r>
    <s v="MO-2011-1670"/>
    <d v="2011-01-27T00:00:00"/>
    <x v="0"/>
    <n v="2011"/>
    <x v="3"/>
    <s v="Liz Pelletier"/>
    <x v="0"/>
    <s v="Rabat-Salé-Zemmour-Zaer"/>
    <x v="55"/>
    <x v="0"/>
    <x v="0"/>
    <s v="FUR-DEF-10000810"/>
    <x v="1"/>
    <s v="Furnishings"/>
    <s v="Deflect-O Stacking Tray, Black"/>
    <n v="51"/>
    <n v="2"/>
    <n v="69"/>
    <n v="0"/>
    <n v="4.24"/>
    <n v="4.24"/>
    <x v="1"/>
    <n v="133.76"/>
  </r>
  <r>
    <s v="MO-2011-1670"/>
    <d v="2011-01-27T00:00:00"/>
    <x v="0"/>
    <n v="2011"/>
    <x v="3"/>
    <s v="Liz Pelletier"/>
    <x v="0"/>
    <s v="Rabat-Salé-Zemmour-Zaer"/>
    <x v="55"/>
    <x v="0"/>
    <x v="0"/>
    <s v="OFF-BOS-10002705"/>
    <x v="0"/>
    <s v="Art"/>
    <s v="Boston Highlighters, Fluorescent"/>
    <n v="20"/>
    <n v="1"/>
    <n v="83"/>
    <n v="0"/>
    <n v="3.73"/>
    <n v="3.73"/>
    <x v="1"/>
    <n v="79.27"/>
  </r>
  <r>
    <s v="MO-2011-1670"/>
    <d v="2011-01-27T00:00:00"/>
    <x v="0"/>
    <n v="2011"/>
    <x v="3"/>
    <s v="Liz Pelletier"/>
    <x v="0"/>
    <s v="Rabat-Salé-Zemmour-Zaer"/>
    <x v="55"/>
    <x v="0"/>
    <x v="0"/>
    <s v="OFF-BIN-10004569"/>
    <x v="0"/>
    <s v="Art"/>
    <s v="Binney &amp; Smith Highlighters, Blue"/>
    <n v="17"/>
    <n v="1"/>
    <n v="107"/>
    <n v="0"/>
    <n v="3.44"/>
    <n v="3.44"/>
    <x v="1"/>
    <n v="103.56"/>
  </r>
  <r>
    <s v="IN-2011-50704"/>
    <d v="2011-01-27T00:00:00"/>
    <x v="0"/>
    <n v="2011"/>
    <x v="0"/>
    <s v="Patrick O'Donnell"/>
    <x v="0"/>
    <s v="Guangdong"/>
    <x v="25"/>
    <x v="1"/>
    <x v="9"/>
    <s v="OFF-EN-10000328"/>
    <x v="0"/>
    <s v="Envelopes"/>
    <s v="Kraft Business Envelopes, Set of 50"/>
    <n v="40"/>
    <n v="2"/>
    <n v="115"/>
    <n v="0"/>
    <n v="2.6"/>
    <n v="2.6"/>
    <x v="0"/>
    <n v="227.4"/>
  </r>
  <r>
    <s v="MX-2011-124555"/>
    <d v="2011-01-27T00:00:00"/>
    <x v="0"/>
    <n v="2011"/>
    <x v="0"/>
    <s v="Barry Weirich"/>
    <x v="0"/>
    <s v="Duarte"/>
    <x v="41"/>
    <x v="5"/>
    <x v="8"/>
    <s v="OFF-FA-10000455"/>
    <x v="0"/>
    <s v="Fasteners"/>
    <s v="Stockwell Thumb Tacks, 12 Pack"/>
    <n v="35"/>
    <n v="5"/>
    <n v="81"/>
    <n v="0.2"/>
    <n v="1.98"/>
    <n v="2.3759999999999999"/>
    <x v="0"/>
    <n v="402.62400000000002"/>
  </r>
  <r>
    <s v="US-2011-155502"/>
    <d v="2011-01-27T00:00:00"/>
    <x v="0"/>
    <n v="2011"/>
    <x v="0"/>
    <s v="Shirley Daniels"/>
    <x v="1"/>
    <s v="Virginia"/>
    <x v="18"/>
    <x v="6"/>
    <x v="7"/>
    <s v="OFF-PA-10003072"/>
    <x v="0"/>
    <s v="Paper"/>
    <s v="Eureka Recycled Copy Paper 8 1/2&quot; x 11&quot;, Ream"/>
    <n v="19"/>
    <n v="3"/>
    <n v="94"/>
    <n v="0"/>
    <n v="1.53"/>
    <n v="1.53"/>
    <x v="0"/>
    <n v="280.47000000000003"/>
  </r>
  <r>
    <s v="CA-2011-167997"/>
    <d v="2011-01-27T00:00:00"/>
    <x v="0"/>
    <n v="2011"/>
    <x v="3"/>
    <s v="Carol Adams"/>
    <x v="2"/>
    <s v="South Dakota"/>
    <x v="18"/>
    <x v="6"/>
    <x v="6"/>
    <s v="OFF-BI-10001758"/>
    <x v="0"/>
    <s v="Binders"/>
    <s v="Wilson Jones 14 Line Acrylic Coated Pressboard Data Binders"/>
    <n v="11"/>
    <n v="2"/>
    <n v="110"/>
    <n v="0"/>
    <n v="1.39"/>
    <n v="1.39"/>
    <x v="1"/>
    <n v="218.61"/>
  </r>
  <r>
    <s v="US-2011-155502"/>
    <d v="2011-01-27T00:00:00"/>
    <x v="0"/>
    <n v="2011"/>
    <x v="0"/>
    <s v="Shirley Daniels"/>
    <x v="1"/>
    <s v="Virginia"/>
    <x v="18"/>
    <x v="6"/>
    <x v="7"/>
    <s v="OFF-PA-10000380"/>
    <x v="0"/>
    <s v="Paper"/>
    <s v="REDIFORM Incoming/Outgoing Call Register, 11&quot; X 8 1/2&quot;, 100 Messages"/>
    <n v="17"/>
    <n v="2"/>
    <n v="88"/>
    <n v="0"/>
    <n v="1.1299999999999999"/>
    <n v="1.1299999999999999"/>
    <x v="0"/>
    <n v="174.87"/>
  </r>
  <r>
    <s v="MO-2011-1670"/>
    <d v="2011-01-27T00:00:00"/>
    <x v="0"/>
    <n v="2011"/>
    <x v="3"/>
    <s v="Liz Pelletier"/>
    <x v="0"/>
    <s v="Rabat-Salé-Zemmour-Zaer"/>
    <x v="55"/>
    <x v="0"/>
    <x v="0"/>
    <s v="OFF-CAR-10002054"/>
    <x v="0"/>
    <s v="Binders"/>
    <s v="Cardinal Hole Reinforcements, Economy"/>
    <n v="5"/>
    <n v="1"/>
    <n v="79"/>
    <n v="0"/>
    <n v="0.54"/>
    <n v="0.54"/>
    <x v="1"/>
    <n v="78.459999999999994"/>
  </r>
  <r>
    <s v="US-2011-155502"/>
    <d v="2011-01-27T00:00:00"/>
    <x v="0"/>
    <n v="2011"/>
    <x v="0"/>
    <s v="Shirley Daniels"/>
    <x v="1"/>
    <s v="Virginia"/>
    <x v="18"/>
    <x v="6"/>
    <x v="7"/>
    <s v="FUR-FU-10001847"/>
    <x v="1"/>
    <s v="Furnishings"/>
    <s v="Eldon Image Series Black Desk Accessories"/>
    <n v="12"/>
    <n v="3"/>
    <n v="91"/>
    <n v="0"/>
    <n v="0.43"/>
    <n v="0.43"/>
    <x v="0"/>
    <n v="272.57"/>
  </r>
  <r>
    <s v="IN-2011-63990"/>
    <d v="2011-01-28T00:00:00"/>
    <x v="0"/>
    <n v="2011"/>
    <x v="1"/>
    <s v="Jocasta Rupert"/>
    <x v="0"/>
    <s v="Queensland"/>
    <x v="1"/>
    <x v="1"/>
    <x v="1"/>
    <s v="TEC-CO-10002119"/>
    <x v="2"/>
    <s v="Copiers"/>
    <s v="Sharp Fax Machine, Digital"/>
    <n v="532"/>
    <n v="2"/>
    <n v="118"/>
    <n v="0.1"/>
    <n v="51.51"/>
    <n v="56.661000000000001"/>
    <x v="0"/>
    <n v="179.339"/>
  </r>
  <r>
    <s v="US-2011-117163"/>
    <d v="2011-01-28T00:00:00"/>
    <x v="0"/>
    <n v="2011"/>
    <x v="0"/>
    <s v="Ed Jacobs"/>
    <x v="0"/>
    <s v="California"/>
    <x v="18"/>
    <x v="6"/>
    <x v="11"/>
    <s v="FUR-TA-10003469"/>
    <x v="1"/>
    <s v="Tables"/>
    <s v="Balt Split Level Computer Training Table"/>
    <n v="333"/>
    <n v="3"/>
    <n v="57"/>
    <n v="0.2"/>
    <n v="23.43"/>
    <n v="28.116"/>
    <x v="0"/>
    <n v="142.88400000000001"/>
  </r>
  <r>
    <s v="ID-2011-42164"/>
    <d v="2011-01-28T00:00:00"/>
    <x v="0"/>
    <n v="2011"/>
    <x v="3"/>
    <s v="Michael Paige"/>
    <x v="2"/>
    <s v="Jawa Tengah"/>
    <x v="22"/>
    <x v="1"/>
    <x v="5"/>
    <s v="OFF-EN-10002472"/>
    <x v="0"/>
    <s v="Envelopes"/>
    <s v="Cameo Interoffice Envelope, Security-Tint"/>
    <n v="132"/>
    <n v="5"/>
    <n v="67"/>
    <n v="0.47"/>
    <n v="9.82"/>
    <n v="14.435400000000001"/>
    <x v="0"/>
    <n v="320.56459999999998"/>
  </r>
  <r>
    <s v="ID-2011-42164"/>
    <d v="2011-01-28T00:00:00"/>
    <x v="0"/>
    <n v="2011"/>
    <x v="3"/>
    <s v="Michael Paige"/>
    <x v="2"/>
    <s v="Jawa Tengah"/>
    <x v="22"/>
    <x v="1"/>
    <x v="5"/>
    <s v="OFF-SU-10000375"/>
    <x v="0"/>
    <s v="Supplies"/>
    <s v="Kleencut Box Cutter, Steel"/>
    <n v="90"/>
    <n v="5"/>
    <n v="114"/>
    <n v="0.47"/>
    <n v="4.8600000000000003"/>
    <n v="7.1442000000000005"/>
    <x v="0"/>
    <n v="562.85580000000004"/>
  </r>
  <r>
    <s v="US-2011-117163"/>
    <d v="2011-01-28T00:00:00"/>
    <x v="0"/>
    <n v="2011"/>
    <x v="0"/>
    <s v="Ed Jacobs"/>
    <x v="0"/>
    <s v="California"/>
    <x v="18"/>
    <x v="6"/>
    <x v="11"/>
    <s v="OFF-ST-10003692"/>
    <x v="0"/>
    <s v="Storage"/>
    <s v="Recycled Steel Personal File for Hanging File Folders"/>
    <n v="57"/>
    <n v="1"/>
    <n v="120"/>
    <n v="0"/>
    <n v="4"/>
    <n v="4"/>
    <x v="0"/>
    <n v="116"/>
  </r>
  <r>
    <s v="US-2011-117163"/>
    <d v="2011-01-28T00:00:00"/>
    <x v="0"/>
    <n v="2011"/>
    <x v="0"/>
    <s v="Ed Jacobs"/>
    <x v="0"/>
    <s v="California"/>
    <x v="18"/>
    <x v="6"/>
    <x v="11"/>
    <s v="OFF-AR-10003179"/>
    <x v="0"/>
    <s v="Art"/>
    <s v="Dixon Ticonderoga Core-Lock Colored Pencils"/>
    <n v="36"/>
    <n v="4"/>
    <n v="62"/>
    <n v="0"/>
    <n v="3.25"/>
    <n v="3.25"/>
    <x v="0"/>
    <n v="244.75"/>
  </r>
  <r>
    <s v="IT-2011-4728742"/>
    <d v="2011-01-28T00:00:00"/>
    <x v="0"/>
    <n v="2011"/>
    <x v="0"/>
    <s v="Herbert Flentye"/>
    <x v="0"/>
    <s v="Provence-Alpes-Côte d'Azur"/>
    <x v="17"/>
    <x v="3"/>
    <x v="6"/>
    <s v="OFF-ST-10003835"/>
    <x v="0"/>
    <s v="Storage"/>
    <s v="Rogers Folders, Single Width"/>
    <n v="28"/>
    <n v="1"/>
    <n v="95"/>
    <n v="0.1"/>
    <n v="1.1499999999999999"/>
    <n v="1.2649999999999999"/>
    <x v="0"/>
    <n v="93.734999999999999"/>
  </r>
  <r>
    <s v="US-2011-119053"/>
    <d v="2011-01-29T00:00:00"/>
    <x v="0"/>
    <n v="2011"/>
    <x v="0"/>
    <s v="Resi Pölking"/>
    <x v="0"/>
    <s v="São Paulo"/>
    <x v="14"/>
    <x v="5"/>
    <x v="7"/>
    <s v="FUR-TA-10003887"/>
    <x v="1"/>
    <s v="Tables"/>
    <s v="Hon Conference Table, Adjustable Height"/>
    <n v="493"/>
    <n v="2"/>
    <n v="76"/>
    <n v="0.6"/>
    <n v="31.54"/>
    <n v="50.463999999999999"/>
    <x v="0"/>
    <n v="101.536"/>
  </r>
  <r>
    <s v="US-2011-156664"/>
    <d v="2011-01-29T00:00:00"/>
    <x v="0"/>
    <n v="2011"/>
    <x v="0"/>
    <s v="Resi Pölking"/>
    <x v="0"/>
    <s v="Lara"/>
    <x v="32"/>
    <x v="5"/>
    <x v="7"/>
    <s v="FUR-TA-10004840"/>
    <x v="1"/>
    <s v="Tables"/>
    <s v="Hon Conference Table, Adjustable Height"/>
    <n v="369"/>
    <n v="2"/>
    <n v="115"/>
    <n v="0.7"/>
    <n v="18.73"/>
    <n v="31.841000000000001"/>
    <x v="0"/>
    <n v="198.15899999999999"/>
  </r>
  <r>
    <s v="BN-2011-1530"/>
    <d v="2011-01-29T00:00:00"/>
    <x v="0"/>
    <n v="2011"/>
    <x v="0"/>
    <s v="Nona Balk"/>
    <x v="2"/>
    <s v="Littoral"/>
    <x v="60"/>
    <x v="0"/>
    <x v="0"/>
    <s v="OFF-FIS-10004915"/>
    <x v="0"/>
    <s v="Supplies"/>
    <s v="Fiskars Trimmer, Easy Grip"/>
    <n v="44"/>
    <n v="1"/>
    <n v="61"/>
    <n v="0"/>
    <n v="3.35"/>
    <n v="3.35"/>
    <x v="0"/>
    <n v="57.65"/>
  </r>
  <r>
    <s v="CA-2011-100328"/>
    <d v="2011-01-29T00:00:00"/>
    <x v="0"/>
    <n v="2011"/>
    <x v="0"/>
    <s v="Jasper Cacioppo"/>
    <x v="0"/>
    <s v="New York"/>
    <x v="18"/>
    <x v="6"/>
    <x v="10"/>
    <s v="OFF-BI-10000343"/>
    <x v="0"/>
    <s v="Binders"/>
    <s v="Pressboard Covers with Storage Hooks, 9 1/2&quot; x 11&quot;, Light Blue"/>
    <n v="4"/>
    <n v="1"/>
    <n v="94"/>
    <n v="0.2"/>
    <n v="0.36"/>
    <n v="0.432"/>
    <x v="0"/>
    <n v="93.567999999999998"/>
  </r>
  <r>
    <s v="ID-2011-80545"/>
    <d v="2011-01-30T00:00:00"/>
    <x v="0"/>
    <n v="2011"/>
    <x v="2"/>
    <s v="Harold Engle"/>
    <x v="2"/>
    <s v="Auckland"/>
    <x v="5"/>
    <x v="1"/>
    <x v="1"/>
    <s v="FUR-CH-10003618"/>
    <x v="1"/>
    <s v="Chairs"/>
    <s v="SAFCO Rocking Chair, Red"/>
    <n v="162"/>
    <n v="2"/>
    <n v="75"/>
    <n v="0.4"/>
    <n v="63.14"/>
    <n v="88.396000000000001"/>
    <x v="1"/>
    <n v="61.603999999999999"/>
  </r>
  <r>
    <s v="NI-2011-2370"/>
    <d v="2011-01-30T00:00:00"/>
    <x v="0"/>
    <n v="2011"/>
    <x v="1"/>
    <s v="David Philippe"/>
    <x v="0"/>
    <s v="Kano"/>
    <x v="30"/>
    <x v="0"/>
    <x v="0"/>
    <s v="TEC-CAN-10000030"/>
    <x v="2"/>
    <s v="Copiers"/>
    <s v="Canon Fax Machine, Laser"/>
    <n v="191"/>
    <n v="2"/>
    <n v="100"/>
    <n v="0.7"/>
    <n v="19.190000000000001"/>
    <n v="32.623000000000005"/>
    <x v="0"/>
    <n v="167.37700000000001"/>
  </r>
  <r>
    <s v="NI-2011-2370"/>
    <d v="2011-01-30T00:00:00"/>
    <x v="0"/>
    <n v="2011"/>
    <x v="1"/>
    <s v="David Philippe"/>
    <x v="0"/>
    <s v="Kano"/>
    <x v="30"/>
    <x v="0"/>
    <x v="0"/>
    <s v="OFF-EAT-10002674"/>
    <x v="0"/>
    <s v="Paper"/>
    <s v="Eaton Memo Slips, Multicolor"/>
    <n v="18"/>
    <n v="4"/>
    <n v="85"/>
    <n v="0.7"/>
    <n v="2.36"/>
    <n v="4.0119999999999996"/>
    <x v="0"/>
    <n v="335.988"/>
  </r>
  <r>
    <s v="NI-2011-2370"/>
    <d v="2011-01-30T00:00:00"/>
    <x v="0"/>
    <n v="2011"/>
    <x v="1"/>
    <s v="David Philippe"/>
    <x v="0"/>
    <s v="Kano"/>
    <x v="30"/>
    <x v="0"/>
    <x v="0"/>
    <s v="TEC-APP-10004469"/>
    <x v="2"/>
    <s v="Phones"/>
    <s v="Apple Signal Booster, Cordless"/>
    <n v="42"/>
    <n v="1"/>
    <n v="73"/>
    <n v="0.7"/>
    <n v="2.27"/>
    <n v="3.859"/>
    <x v="0"/>
    <n v="69.141000000000005"/>
  </r>
  <r>
    <s v="NI-2011-9200"/>
    <d v="2011-01-30T00:00:00"/>
    <x v="0"/>
    <n v="2011"/>
    <x v="3"/>
    <s v="Arthur Gainer"/>
    <x v="0"/>
    <s v="Kano"/>
    <x v="30"/>
    <x v="0"/>
    <x v="0"/>
    <s v="OFF-IBI-10001772"/>
    <x v="0"/>
    <s v="Binders"/>
    <s v="Ibico Index Tab, Clear"/>
    <n v="5"/>
    <n v="2"/>
    <n v="106"/>
    <n v="0.7"/>
    <n v="1.01"/>
    <n v="1.7170000000000001"/>
    <x v="2"/>
    <n v="210.28299999999999"/>
  </r>
  <r>
    <s v="NI-2011-9200"/>
    <d v="2011-01-30T00:00:00"/>
    <x v="0"/>
    <n v="2011"/>
    <x v="3"/>
    <s v="Arthur Gainer"/>
    <x v="0"/>
    <s v="Kano"/>
    <x v="30"/>
    <x v="0"/>
    <x v="0"/>
    <s v="OFF-HON-10001204"/>
    <x v="0"/>
    <s v="Labels"/>
    <s v="Hon Color Coded Labels, Alphabetical"/>
    <n v="4"/>
    <n v="1"/>
    <n v="91"/>
    <n v="0.7"/>
    <n v="0.6"/>
    <n v="1.02"/>
    <x v="2"/>
    <n v="89.98"/>
  </r>
  <r>
    <s v="NI-2011-2370"/>
    <d v="2011-01-30T00:00:00"/>
    <x v="0"/>
    <n v="2011"/>
    <x v="1"/>
    <s v="David Philippe"/>
    <x v="0"/>
    <s v="Kano"/>
    <x v="30"/>
    <x v="0"/>
    <x v="0"/>
    <s v="OFF-WIL-10000986"/>
    <x v="0"/>
    <s v="Binders"/>
    <s v="Wilson Jones Binder Covers, Economy"/>
    <n v="20"/>
    <n v="6"/>
    <n v="120"/>
    <n v="0.7"/>
    <n v="0.39"/>
    <n v="0.66300000000000003"/>
    <x v="0"/>
    <n v="719.33699999999999"/>
  </r>
  <r>
    <s v="NI-2011-2370"/>
    <d v="2011-01-30T00:00:00"/>
    <x v="0"/>
    <n v="2011"/>
    <x v="1"/>
    <s v="David Philippe"/>
    <x v="0"/>
    <s v="Kano"/>
    <x v="30"/>
    <x v="0"/>
    <x v="0"/>
    <s v="OFF-AME-10000851"/>
    <x v="0"/>
    <s v="Envelopes"/>
    <s v="Ames Mailers, with clear poly window"/>
    <n v="12"/>
    <n v="1"/>
    <n v="82"/>
    <n v="0.7"/>
    <n v="0.32"/>
    <n v="0.54400000000000004"/>
    <x v="0"/>
    <n v="81.456000000000003"/>
  </r>
  <r>
    <s v="NI-2011-2370"/>
    <d v="2011-01-30T00:00:00"/>
    <x v="0"/>
    <n v="2011"/>
    <x v="1"/>
    <s v="David Philippe"/>
    <x v="0"/>
    <s v="Kano"/>
    <x v="30"/>
    <x v="0"/>
    <x v="0"/>
    <s v="OFF-AVE-10000543"/>
    <x v="0"/>
    <s v="Binders"/>
    <s v="Avery Hole Reinforcements, Clear"/>
    <n v="1"/>
    <n v="1"/>
    <n v="65"/>
    <n v="0.7"/>
    <n v="0.12"/>
    <n v="0.20399999999999999"/>
    <x v="0"/>
    <n v="64.796000000000006"/>
  </r>
  <r>
    <s v="IN-2011-81833"/>
    <d v="2011-01-31T00:00:00"/>
    <x v="0"/>
    <n v="2011"/>
    <x v="0"/>
    <s v="Troy Staebel"/>
    <x v="0"/>
    <s v="Wellington"/>
    <x v="5"/>
    <x v="1"/>
    <x v="1"/>
    <s v="TEC-PH-10004575"/>
    <x v="2"/>
    <s v="Phones"/>
    <s v="Motorola Smart Phone, Cordless"/>
    <n v="2.5710000000000002"/>
    <n v="4"/>
    <n v="109"/>
    <n v="0"/>
    <n v="129"/>
    <n v="129"/>
    <x v="0"/>
    <n v="307"/>
  </r>
  <r>
    <s v="IN-2011-81833"/>
    <d v="2011-01-31T00:00:00"/>
    <x v="0"/>
    <n v="2011"/>
    <x v="0"/>
    <s v="Troy Staebel"/>
    <x v="0"/>
    <s v="Wellington"/>
    <x v="5"/>
    <x v="1"/>
    <x v="1"/>
    <s v="FUR-TA-10002341"/>
    <x v="1"/>
    <s v="Tables"/>
    <s v="Barricks Computer Table, Fully Assembled"/>
    <n v="1.917"/>
    <n v="4"/>
    <n v="94"/>
    <n v="0"/>
    <n v="104.29"/>
    <n v="104.29"/>
    <x v="0"/>
    <n v="271.70999999999998"/>
  </r>
  <r>
    <s v="IN-2011-32196"/>
    <d v="2011-01-31T00:00:00"/>
    <x v="0"/>
    <n v="2011"/>
    <x v="0"/>
    <s v="Luke Schmidt"/>
    <x v="2"/>
    <s v="Victoria"/>
    <x v="1"/>
    <x v="1"/>
    <x v="1"/>
    <s v="TEC-MA-10002680"/>
    <x v="2"/>
    <s v="Machines"/>
    <s v="Konica Inkjet, White"/>
    <n v="839"/>
    <n v="3"/>
    <n v="108"/>
    <n v="0.1"/>
    <n v="54.17"/>
    <n v="59.587000000000003"/>
    <x v="1"/>
    <n v="264.41300000000001"/>
  </r>
  <r>
    <s v="CA-2011-134103"/>
    <d v="2011-01-31T00:00:00"/>
    <x v="0"/>
    <n v="2011"/>
    <x v="0"/>
    <s v="Mike Vittorini"/>
    <x v="0"/>
    <s v="Michigan"/>
    <x v="18"/>
    <x v="6"/>
    <x v="6"/>
    <s v="OFF-ST-10000991"/>
    <x v="0"/>
    <s v="Storage"/>
    <s v="Space Solutions HD Industrial Steel Shelving."/>
    <n v="230"/>
    <n v="2"/>
    <n v="116"/>
    <n v="0"/>
    <n v="22.58"/>
    <n v="22.58"/>
    <x v="1"/>
    <n v="209.42000000000002"/>
  </r>
  <r>
    <s v="MO-2011-4320"/>
    <d v="2011-01-31T00:00:00"/>
    <x v="0"/>
    <n v="2011"/>
    <x v="0"/>
    <s v="Bryan Davis"/>
    <x v="0"/>
    <s v="Marrakech-Tensift-El Haouz"/>
    <x v="55"/>
    <x v="0"/>
    <x v="0"/>
    <s v="FUR-SAU-10004653"/>
    <x v="1"/>
    <s v="Bookcases"/>
    <s v="Sauder Classic Bookcase, Traditional"/>
    <n v="436"/>
    <n v="1"/>
    <n v="86"/>
    <n v="0"/>
    <n v="22.32"/>
    <n v="22.32"/>
    <x v="0"/>
    <n v="63.68"/>
  </r>
  <r>
    <s v="MO-2011-4320"/>
    <d v="2011-01-31T00:00:00"/>
    <x v="0"/>
    <n v="2011"/>
    <x v="0"/>
    <s v="Bryan Davis"/>
    <x v="0"/>
    <s v="Marrakech-Tensift-El Haouz"/>
    <x v="55"/>
    <x v="0"/>
    <x v="0"/>
    <s v="FUR-NOV-10002655"/>
    <x v="1"/>
    <s v="Chairs"/>
    <s v="Novimex Swivel Stool, Adjustable"/>
    <n v="334"/>
    <n v="2"/>
    <n v="68"/>
    <n v="0"/>
    <n v="19.34"/>
    <n v="19.34"/>
    <x v="0"/>
    <n v="116.66"/>
  </r>
  <r>
    <s v="IN-2011-32196"/>
    <d v="2011-01-31T00:00:00"/>
    <x v="0"/>
    <n v="2011"/>
    <x v="0"/>
    <s v="Luke Schmidt"/>
    <x v="2"/>
    <s v="Victoria"/>
    <x v="1"/>
    <x v="1"/>
    <x v="1"/>
    <s v="FUR-CH-10004065"/>
    <x v="1"/>
    <s v="Chairs"/>
    <s v="SAFCO Bag Chairs, Adjustable"/>
    <n v="374"/>
    <n v="8"/>
    <n v="62"/>
    <n v="0.1"/>
    <n v="15.85"/>
    <n v="17.434999999999999"/>
    <x v="1"/>
    <n v="478.565"/>
  </r>
  <r>
    <s v="MX-2011-100762"/>
    <d v="2011-01-31T00:00:00"/>
    <x v="0"/>
    <n v="2011"/>
    <x v="3"/>
    <s v="Charles McCrossin"/>
    <x v="0"/>
    <s v="Estelí"/>
    <x v="40"/>
    <x v="5"/>
    <x v="6"/>
    <s v="OFF-PA-10001004"/>
    <x v="0"/>
    <s v="Paper"/>
    <s v="Eaton Parchment Paper, 8.5 x 11"/>
    <n v="35"/>
    <n v="3"/>
    <n v="107"/>
    <n v="0"/>
    <n v="12.7"/>
    <n v="12.7"/>
    <x v="2"/>
    <n v="308.3"/>
  </r>
  <r>
    <s v="IN-2011-72334"/>
    <d v="2011-01-31T00:00:00"/>
    <x v="0"/>
    <n v="2011"/>
    <x v="0"/>
    <s v="Sarah Foster"/>
    <x v="0"/>
    <s v="Chongqing"/>
    <x v="25"/>
    <x v="1"/>
    <x v="9"/>
    <s v="OFF-BI-10004181"/>
    <x v="0"/>
    <s v="Binders"/>
    <s v="Avery 3-Hole Punch, Clear"/>
    <n v="164"/>
    <n v="6"/>
    <n v="70"/>
    <n v="0"/>
    <n v="10.65"/>
    <n v="10.65"/>
    <x v="0"/>
    <n v="409.35"/>
  </r>
  <r>
    <s v="US-2011-120957"/>
    <d v="2011-01-31T00:00:00"/>
    <x v="0"/>
    <n v="2011"/>
    <x v="0"/>
    <s v="Damala Kotsonis"/>
    <x v="2"/>
    <s v="Santo Domingo"/>
    <x v="41"/>
    <x v="5"/>
    <x v="8"/>
    <s v="OFF-BI-10003372"/>
    <x v="0"/>
    <s v="Binders"/>
    <s v="Ibico Binding Machine, Durable"/>
    <n v="85"/>
    <n v="3"/>
    <n v="91"/>
    <n v="0.2"/>
    <n v="8.52"/>
    <n v="10.224"/>
    <x v="0"/>
    <n v="262.77600000000001"/>
  </r>
  <r>
    <s v="MO-2011-4320"/>
    <d v="2011-01-31T00:00:00"/>
    <x v="0"/>
    <n v="2011"/>
    <x v="0"/>
    <s v="Bryan Davis"/>
    <x v="0"/>
    <s v="Marrakech-Tensift-El Haouz"/>
    <x v="55"/>
    <x v="0"/>
    <x v="0"/>
    <s v="OFF-KLE-10000296"/>
    <x v="0"/>
    <s v="Supplies"/>
    <s v="Kleencut Letter Opener, Steel"/>
    <n v="95"/>
    <n v="4"/>
    <n v="114"/>
    <n v="0"/>
    <n v="6.18"/>
    <n v="6.18"/>
    <x v="0"/>
    <n v="449.82"/>
  </r>
  <r>
    <s v="IN-2011-81833"/>
    <d v="2011-01-31T00:00:00"/>
    <x v="0"/>
    <n v="2011"/>
    <x v="0"/>
    <s v="Troy Staebel"/>
    <x v="0"/>
    <s v="Wellington"/>
    <x v="5"/>
    <x v="1"/>
    <x v="1"/>
    <s v="OFF-PA-10002976"/>
    <x v="0"/>
    <s v="Paper"/>
    <s v="Xerox Computer Printout Paper, 8.5 x 11"/>
    <n v="122"/>
    <n v="4"/>
    <n v="56"/>
    <n v="0"/>
    <n v="5.85"/>
    <n v="5.85"/>
    <x v="0"/>
    <n v="218.15"/>
  </r>
  <r>
    <s v="IN-2011-81833"/>
    <d v="2011-01-31T00:00:00"/>
    <x v="0"/>
    <n v="2011"/>
    <x v="0"/>
    <s v="Troy Staebel"/>
    <x v="0"/>
    <s v="Wellington"/>
    <x v="5"/>
    <x v="1"/>
    <x v="1"/>
    <s v="OFF-LA-10000757"/>
    <x v="0"/>
    <s v="Labels"/>
    <s v="Harbour Creations Removable Labels, 5000 Label Set"/>
    <n v="62"/>
    <n v="6"/>
    <n v="119"/>
    <n v="0"/>
    <n v="5.18"/>
    <n v="5.18"/>
    <x v="0"/>
    <n v="708.82"/>
  </r>
  <r>
    <s v="IN-2011-81833"/>
    <d v="2011-01-31T00:00:00"/>
    <x v="0"/>
    <n v="2011"/>
    <x v="0"/>
    <s v="Troy Staebel"/>
    <x v="0"/>
    <s v="Wellington"/>
    <x v="5"/>
    <x v="1"/>
    <x v="1"/>
    <s v="OFF-PA-10003232"/>
    <x v="0"/>
    <s v="Paper"/>
    <s v="Eaton Parchment Paper, 8.5 x 11"/>
    <n v="106"/>
    <n v="6"/>
    <n v="98"/>
    <n v="0"/>
    <n v="5.01"/>
    <n v="5.01"/>
    <x v="0"/>
    <n v="582.99"/>
  </r>
  <r>
    <s v="IN-2011-18070"/>
    <d v="2011-01-31T00:00:00"/>
    <x v="0"/>
    <n v="2011"/>
    <x v="0"/>
    <s v="Brendan Dodson"/>
    <x v="1"/>
    <s v="Singapore"/>
    <x v="28"/>
    <x v="1"/>
    <x v="5"/>
    <s v="OFF-BI-10000089"/>
    <x v="0"/>
    <s v="Binders"/>
    <s v="Wilson Jones 3-Hole Punch, Recycled"/>
    <n v="113"/>
    <n v="4"/>
    <n v="68"/>
    <n v="0"/>
    <n v="4.51"/>
    <n v="4.51"/>
    <x v="0"/>
    <n v="267.49"/>
  </r>
  <r>
    <s v="MO-2011-4320"/>
    <d v="2011-01-31T00:00:00"/>
    <x v="0"/>
    <n v="2011"/>
    <x v="0"/>
    <s v="Bryan Davis"/>
    <x v="0"/>
    <s v="Marrakech-Tensift-El Haouz"/>
    <x v="55"/>
    <x v="0"/>
    <x v="0"/>
    <s v="OFF-ELI-10000044"/>
    <x v="0"/>
    <s v="Supplies"/>
    <s v="Elite Ruler, Serrated"/>
    <n v="63"/>
    <n v="6"/>
    <n v="104"/>
    <n v="0"/>
    <n v="3.6"/>
    <n v="3.6"/>
    <x v="0"/>
    <n v="620.4"/>
  </r>
  <r>
    <s v="MO-2011-4320"/>
    <d v="2011-01-31T00:00:00"/>
    <x v="0"/>
    <n v="2011"/>
    <x v="0"/>
    <s v="Bryan Davis"/>
    <x v="0"/>
    <s v="Marrakech-Tensift-El Haouz"/>
    <x v="55"/>
    <x v="0"/>
    <x v="0"/>
    <s v="OFF-GLO-10003463"/>
    <x v="0"/>
    <s v="Envelopes"/>
    <s v="GlobeWeis Peel and Seal, Security-Tint"/>
    <n v="24"/>
    <n v="1"/>
    <n v="82"/>
    <n v="0"/>
    <n v="2.12"/>
    <n v="2.12"/>
    <x v="0"/>
    <n v="79.88"/>
  </r>
  <r>
    <s v="US-2011-120957"/>
    <d v="2011-01-31T00:00:00"/>
    <x v="0"/>
    <n v="2011"/>
    <x v="0"/>
    <s v="Damala Kotsonis"/>
    <x v="2"/>
    <s v="Santo Domingo"/>
    <x v="41"/>
    <x v="5"/>
    <x v="8"/>
    <s v="OFF-AR-10000468"/>
    <x v="0"/>
    <s v="Art"/>
    <s v="BIC Pens, Blue"/>
    <n v="30"/>
    <n v="4"/>
    <n v="85"/>
    <n v="0.2"/>
    <n v="1.99"/>
    <n v="2.3879999999999999"/>
    <x v="0"/>
    <n v="337.61200000000002"/>
  </r>
  <r>
    <s v="IN-2011-81833"/>
    <d v="2011-01-31T00:00:00"/>
    <x v="0"/>
    <n v="2011"/>
    <x v="0"/>
    <s v="Troy Staebel"/>
    <x v="0"/>
    <s v="Wellington"/>
    <x v="5"/>
    <x v="1"/>
    <x v="1"/>
    <s v="OFF-ST-10001057"/>
    <x v="0"/>
    <s v="Storage"/>
    <s v="Eldon Folders, Wire Frame"/>
    <n v="32"/>
    <n v="2"/>
    <n v="110"/>
    <n v="0"/>
    <n v="1.9"/>
    <n v="1.9"/>
    <x v="0"/>
    <n v="218.1"/>
  </r>
  <r>
    <s v="CA-2011-134103"/>
    <d v="2011-01-31T00:00:00"/>
    <x v="0"/>
    <n v="2011"/>
    <x v="0"/>
    <s v="Mike Vittorini"/>
    <x v="0"/>
    <s v="Michigan"/>
    <x v="18"/>
    <x v="6"/>
    <x v="6"/>
    <s v="OFF-PA-10001204"/>
    <x v="0"/>
    <s v="Paper"/>
    <s v="Xerox 1972"/>
    <n v="11"/>
    <n v="2"/>
    <n v="78"/>
    <n v="0"/>
    <n v="1.2"/>
    <n v="1.2"/>
    <x v="1"/>
    <n v="154.80000000000001"/>
  </r>
  <r>
    <s v="IN-2011-30733"/>
    <d v="2011-02-01T00:00:00"/>
    <x v="1"/>
    <n v="2011"/>
    <x v="1"/>
    <s v="Patrick O'Donnell"/>
    <x v="0"/>
    <s v="Dhaka"/>
    <x v="61"/>
    <x v="1"/>
    <x v="12"/>
    <s v="TEC-CO-10002316"/>
    <x v="2"/>
    <s v="Copiers"/>
    <s v="Brother Personal Copier, Laser"/>
    <n v="286"/>
    <n v="2"/>
    <n v="100"/>
    <n v="0"/>
    <n v="57.3"/>
    <n v="57.3"/>
    <x v="2"/>
    <n v="142.69999999999999"/>
  </r>
  <r>
    <s v="CA-2011-115161"/>
    <d v="2011-02-01T00:00:00"/>
    <x v="1"/>
    <n v="2011"/>
    <x v="3"/>
    <s v="Liz Carlisle"/>
    <x v="0"/>
    <s v="California"/>
    <x v="18"/>
    <x v="6"/>
    <x v="11"/>
    <s v="FUR-BO-10003966"/>
    <x v="1"/>
    <s v="Bookcases"/>
    <s v="Sauder Facets Collection Library, Sky Alder Finish"/>
    <n v="291"/>
    <n v="2"/>
    <n v="117"/>
    <n v="0.15"/>
    <n v="54.64"/>
    <n v="62.835999999999999"/>
    <x v="1"/>
    <n v="171.16399999999999"/>
  </r>
  <r>
    <s v="AO-2011-1390"/>
    <d v="2011-02-01T00:00:00"/>
    <x v="1"/>
    <n v="2011"/>
    <x v="1"/>
    <s v="David Kendrick"/>
    <x v="2"/>
    <s v="Luanda"/>
    <x v="24"/>
    <x v="0"/>
    <x v="0"/>
    <s v="OFF-FEL-10001541"/>
    <x v="0"/>
    <s v="Storage"/>
    <s v="Fellowes Lockers, Wire Frame"/>
    <n v="206"/>
    <n v="1"/>
    <n v="61"/>
    <n v="0"/>
    <n v="53.08"/>
    <n v="53.08"/>
    <x v="2"/>
    <n v="7.9200000000000017"/>
  </r>
  <r>
    <s v="ID-2011-56493"/>
    <d v="2011-02-01T00:00:00"/>
    <x v="1"/>
    <n v="2011"/>
    <x v="1"/>
    <s v="Stephanie Phelps"/>
    <x v="2"/>
    <s v="Hubei"/>
    <x v="25"/>
    <x v="1"/>
    <x v="9"/>
    <s v="OFF-ST-10002161"/>
    <x v="0"/>
    <s v="Storage"/>
    <s v="Tenex Trays, Single Width"/>
    <n v="163"/>
    <n v="3"/>
    <n v="76"/>
    <n v="0"/>
    <n v="44.36"/>
    <n v="44.36"/>
    <x v="2"/>
    <n v="183.64"/>
  </r>
  <r>
    <s v="IN-2011-36074"/>
    <d v="2011-02-01T00:00:00"/>
    <x v="1"/>
    <n v="2011"/>
    <x v="1"/>
    <s v="David Kendrick"/>
    <x v="2"/>
    <s v="Chongqing"/>
    <x v="25"/>
    <x v="1"/>
    <x v="9"/>
    <s v="OFF-AP-10001254"/>
    <x v="0"/>
    <s v="Appliances"/>
    <s v="KitchenAid Coffee Grinder, Red"/>
    <n v="352"/>
    <n v="5"/>
    <n v="55"/>
    <n v="0"/>
    <n v="33.15"/>
    <n v="33.15"/>
    <x v="0"/>
    <n v="241.85"/>
  </r>
  <r>
    <s v="US-2011-118892"/>
    <d v="2011-02-01T00:00:00"/>
    <x v="1"/>
    <n v="2011"/>
    <x v="0"/>
    <s v="Dave Hallsten"/>
    <x v="2"/>
    <s v="Panama"/>
    <x v="62"/>
    <x v="5"/>
    <x v="6"/>
    <s v="OFF-AP-10002317"/>
    <x v="0"/>
    <s v="Appliances"/>
    <s v="Hamilton Beach Refrigerator, Silver"/>
    <n v="401"/>
    <n v="2"/>
    <n v="87"/>
    <n v="0.4"/>
    <n v="21.38"/>
    <n v="29.931999999999999"/>
    <x v="0"/>
    <n v="144.06800000000001"/>
  </r>
  <r>
    <s v="IR-2011-6550"/>
    <d v="2011-02-01T00:00:00"/>
    <x v="1"/>
    <n v="2011"/>
    <x v="0"/>
    <s v="Patrick O'Brill"/>
    <x v="0"/>
    <s v="Razavi Khorasan"/>
    <x v="11"/>
    <x v="2"/>
    <x v="2"/>
    <s v="FUR-ADV-10002601"/>
    <x v="1"/>
    <s v="Furnishings"/>
    <s v="Advantus Photo Frame, Erganomic"/>
    <n v="310"/>
    <n v="6"/>
    <n v="72"/>
    <n v="0"/>
    <n v="19.649999999999999"/>
    <n v="19.649999999999999"/>
    <x v="1"/>
    <n v="412.35"/>
  </r>
  <r>
    <s v="ES-2011-5268439"/>
    <d v="2011-02-01T00:00:00"/>
    <x v="1"/>
    <n v="2011"/>
    <x v="1"/>
    <s v="Gene Hale"/>
    <x v="2"/>
    <s v="Poitou-Charentes"/>
    <x v="17"/>
    <x v="3"/>
    <x v="6"/>
    <s v="OFF-AR-10001529"/>
    <x v="0"/>
    <s v="Art"/>
    <s v="Binney &amp; Smith Pencil Sharpener, Easy-Erase"/>
    <n v="140"/>
    <n v="5"/>
    <n v="115"/>
    <n v="0"/>
    <n v="19.23"/>
    <n v="19.23"/>
    <x v="1"/>
    <n v="555.77"/>
  </r>
  <r>
    <s v="IN-2011-30733"/>
    <d v="2011-02-01T00:00:00"/>
    <x v="1"/>
    <n v="2011"/>
    <x v="1"/>
    <s v="Patrick O'Donnell"/>
    <x v="0"/>
    <s v="Dhaka"/>
    <x v="61"/>
    <x v="1"/>
    <x v="12"/>
    <s v="OFF-SU-10000484"/>
    <x v="0"/>
    <s v="Supplies"/>
    <s v="Kleencut Ruler, High Speed"/>
    <n v="41"/>
    <n v="3"/>
    <n v="77"/>
    <n v="0"/>
    <n v="11.13"/>
    <n v="11.13"/>
    <x v="2"/>
    <n v="219.87"/>
  </r>
  <r>
    <s v="US-2011-118892"/>
    <d v="2011-02-01T00:00:00"/>
    <x v="1"/>
    <n v="2011"/>
    <x v="0"/>
    <s v="Dave Hallsten"/>
    <x v="2"/>
    <s v="Panama"/>
    <x v="62"/>
    <x v="5"/>
    <x v="6"/>
    <s v="TEC-AC-10001221"/>
    <x v="2"/>
    <s v="Accessories"/>
    <s v="Memorex Memory Card, USB"/>
    <n v="82"/>
    <n v="2"/>
    <n v="100"/>
    <n v="0.4"/>
    <n v="6.21"/>
    <n v="8.6939999999999991"/>
    <x v="0"/>
    <n v="191.30600000000001"/>
  </r>
  <r>
    <s v="ES-2011-5460465"/>
    <d v="2011-02-01T00:00:00"/>
    <x v="1"/>
    <n v="2011"/>
    <x v="0"/>
    <s v="Ralph Ritter"/>
    <x v="0"/>
    <s v="Emilia-Romagna"/>
    <x v="38"/>
    <x v="3"/>
    <x v="7"/>
    <s v="OFF-AR-10000980"/>
    <x v="0"/>
    <s v="Art"/>
    <s v="Sanford Pencil Sharpener, Water Color"/>
    <n v="78"/>
    <n v="3"/>
    <n v="108"/>
    <n v="0"/>
    <n v="6.03"/>
    <n v="6.03"/>
    <x v="0"/>
    <n v="317.97000000000003"/>
  </r>
  <r>
    <s v="IN-2011-30733"/>
    <d v="2011-02-01T00:00:00"/>
    <x v="1"/>
    <n v="2011"/>
    <x v="1"/>
    <s v="Patrick O'Donnell"/>
    <x v="0"/>
    <s v="Dhaka"/>
    <x v="61"/>
    <x v="1"/>
    <x v="12"/>
    <s v="OFF-BI-10003012"/>
    <x v="0"/>
    <s v="Binders"/>
    <s v="Wilson Jones Hole Reinforcements, Economy"/>
    <n v="23"/>
    <n v="5"/>
    <n v="60"/>
    <n v="0"/>
    <n v="5.29"/>
    <n v="5.29"/>
    <x v="2"/>
    <n v="294.70999999999998"/>
  </r>
  <r>
    <s v="IN-2011-30733"/>
    <d v="2011-02-01T00:00:00"/>
    <x v="1"/>
    <n v="2011"/>
    <x v="1"/>
    <s v="Patrick O'Donnell"/>
    <x v="0"/>
    <s v="Dhaka"/>
    <x v="61"/>
    <x v="1"/>
    <x v="12"/>
    <s v="OFF-LA-10001292"/>
    <x v="0"/>
    <s v="Labels"/>
    <s v="Smead File Folder Labels, Adjustable"/>
    <n v="20"/>
    <n v="3"/>
    <n v="64"/>
    <n v="0"/>
    <n v="3.78"/>
    <n v="3.78"/>
    <x v="2"/>
    <n v="188.22"/>
  </r>
  <r>
    <s v="ES-2011-5268439"/>
    <d v="2011-02-01T00:00:00"/>
    <x v="1"/>
    <n v="2011"/>
    <x v="1"/>
    <s v="Gene Hale"/>
    <x v="2"/>
    <s v="Poitou-Charentes"/>
    <x v="17"/>
    <x v="3"/>
    <x v="6"/>
    <s v="OFF-EN-10004597"/>
    <x v="0"/>
    <s v="Envelopes"/>
    <s v="GlobeWeis Peel and Seal, Set of 50"/>
    <n v="21"/>
    <n v="1"/>
    <n v="110"/>
    <n v="0"/>
    <n v="3.34"/>
    <n v="3.34"/>
    <x v="1"/>
    <n v="106.66"/>
  </r>
  <r>
    <s v="ES-2011-2205486"/>
    <d v="2011-02-01T00:00:00"/>
    <x v="1"/>
    <n v="2011"/>
    <x v="0"/>
    <s v="Ionia McGrath"/>
    <x v="0"/>
    <s v="North Rhine-Westphalia"/>
    <x v="39"/>
    <x v="3"/>
    <x v="6"/>
    <s v="OFF-BI-10001249"/>
    <x v="0"/>
    <s v="Binders"/>
    <s v="Acco Hole Reinforcements, Recycled"/>
    <n v="21"/>
    <n v="3"/>
    <n v="62"/>
    <n v="0"/>
    <n v="1.86"/>
    <n v="1.86"/>
    <x v="0"/>
    <n v="184.14"/>
  </r>
  <r>
    <s v="ES-2011-2205486"/>
    <d v="2011-02-01T00:00:00"/>
    <x v="1"/>
    <n v="2011"/>
    <x v="0"/>
    <s v="Ionia McGrath"/>
    <x v="0"/>
    <s v="North Rhine-Westphalia"/>
    <x v="39"/>
    <x v="3"/>
    <x v="6"/>
    <s v="OFF-BI-10001717"/>
    <x v="0"/>
    <s v="Binders"/>
    <s v="Avery Hole Reinforcements, Durable"/>
    <n v="12"/>
    <n v="2"/>
    <n v="80"/>
    <n v="0"/>
    <n v="0.93"/>
    <n v="0.93"/>
    <x v="0"/>
    <n v="159.07"/>
  </r>
  <r>
    <s v="US-2011-118892"/>
    <d v="2011-02-01T00:00:00"/>
    <x v="1"/>
    <n v="2011"/>
    <x v="0"/>
    <s v="Dave Hallsten"/>
    <x v="2"/>
    <s v="Panama"/>
    <x v="62"/>
    <x v="5"/>
    <x v="6"/>
    <s v="OFF-BI-10000719"/>
    <x v="0"/>
    <s v="Binders"/>
    <s v="Wilson Jones Hole Reinforcements, Clear"/>
    <n v="10"/>
    <n v="6"/>
    <n v="69"/>
    <n v="0.4"/>
    <n v="0.81"/>
    <n v="1.1340000000000001"/>
    <x v="0"/>
    <n v="412.86599999999999"/>
  </r>
  <r>
    <s v="IN-2011-56990"/>
    <d v="2011-02-02T00:00:00"/>
    <x v="1"/>
    <n v="2011"/>
    <x v="3"/>
    <s v="Erin Smith"/>
    <x v="2"/>
    <s v="Henan"/>
    <x v="25"/>
    <x v="1"/>
    <x v="9"/>
    <s v="FUR-BO-10003913"/>
    <x v="1"/>
    <s v="Bookcases"/>
    <s v="Safco Stackable Bookrack, Pine"/>
    <n v="1.052"/>
    <n v="7"/>
    <n v="94"/>
    <n v="0"/>
    <n v="154.4"/>
    <n v="154.4"/>
    <x v="0"/>
    <n v="503.6"/>
  </r>
  <r>
    <s v="ES-2011-1640672"/>
    <d v="2011-02-02T00:00:00"/>
    <x v="1"/>
    <n v="2011"/>
    <x v="3"/>
    <s v="Ken Heidel"/>
    <x v="2"/>
    <s v="Saxony"/>
    <x v="39"/>
    <x v="3"/>
    <x v="6"/>
    <s v="TEC-PH-10001432"/>
    <x v="2"/>
    <s v="Phones"/>
    <s v="Motorola Signal Booster, Cordless"/>
    <n v="584"/>
    <n v="8"/>
    <n v="83"/>
    <n v="0.5"/>
    <n v="109.14"/>
    <n v="163.71"/>
    <x v="1"/>
    <n v="500.28999999999996"/>
  </r>
  <r>
    <s v="IT-2011-1877466"/>
    <d v="2011-02-02T00:00:00"/>
    <x v="1"/>
    <n v="2011"/>
    <x v="0"/>
    <s v="Evan Henry"/>
    <x v="0"/>
    <s v="Champagne-Ardenne"/>
    <x v="17"/>
    <x v="3"/>
    <x v="6"/>
    <s v="TEC-CO-10000660"/>
    <x v="2"/>
    <s v="Copiers"/>
    <s v="Hewlett Copy Machine, Color"/>
    <n v="550"/>
    <n v="6"/>
    <n v="114"/>
    <n v="0.65"/>
    <n v="96.84"/>
    <n v="159.786"/>
    <x v="1"/>
    <n v="524.21399999999994"/>
  </r>
  <r>
    <s v="IN-2011-56990"/>
    <d v="2011-02-02T00:00:00"/>
    <x v="1"/>
    <n v="2011"/>
    <x v="3"/>
    <s v="Erin Smith"/>
    <x v="2"/>
    <s v="Henan"/>
    <x v="25"/>
    <x v="1"/>
    <x v="9"/>
    <s v="OFF-ST-10000362"/>
    <x v="0"/>
    <s v="Storage"/>
    <s v="Eldon File Cart, Blue"/>
    <n v="381"/>
    <n v="3"/>
    <n v="107"/>
    <n v="0"/>
    <n v="88.42"/>
    <n v="88.42"/>
    <x v="0"/>
    <n v="232.57999999999998"/>
  </r>
  <r>
    <s v="ES-2011-2511634"/>
    <d v="2011-02-02T00:00:00"/>
    <x v="1"/>
    <n v="2011"/>
    <x v="1"/>
    <s v="Ed Braxton"/>
    <x v="2"/>
    <s v="Andalusía"/>
    <x v="34"/>
    <x v="3"/>
    <x v="7"/>
    <s v="TEC-PH-10000800"/>
    <x v="2"/>
    <s v="Phones"/>
    <s v="Cisco Smart Phone, Full Size"/>
    <n v="587"/>
    <n v="1"/>
    <n v="72"/>
    <n v="0.1"/>
    <n v="78"/>
    <n v="85.8"/>
    <x v="1"/>
    <n v="-13.799999999999997"/>
  </r>
  <r>
    <s v="IT-2011-4488946"/>
    <d v="2011-02-02T00:00:00"/>
    <x v="1"/>
    <n v="2011"/>
    <x v="2"/>
    <s v="Ellis Ballard"/>
    <x v="2"/>
    <s v="Bavaria"/>
    <x v="39"/>
    <x v="3"/>
    <x v="6"/>
    <s v="TEC-CO-10004042"/>
    <x v="2"/>
    <s v="Copiers"/>
    <s v="Brother Wireless Fax, Laser"/>
    <n v="379"/>
    <n v="1"/>
    <n v="95"/>
    <n v="0"/>
    <n v="71.569999999999993"/>
    <n v="71.569999999999993"/>
    <x v="1"/>
    <n v="23.430000000000007"/>
  </r>
  <r>
    <s v="IN-2011-56990"/>
    <d v="2011-02-02T00:00:00"/>
    <x v="1"/>
    <n v="2011"/>
    <x v="3"/>
    <s v="Erin Smith"/>
    <x v="2"/>
    <s v="Henan"/>
    <x v="25"/>
    <x v="1"/>
    <x v="9"/>
    <s v="FUR-TA-10000665"/>
    <x v="1"/>
    <s v="Tables"/>
    <s v="Bevis Computer Table, Fully Assembled"/>
    <n v="692"/>
    <n v="2"/>
    <n v="112"/>
    <n v="0.3"/>
    <n v="70.94"/>
    <n v="92.221999999999994"/>
    <x v="0"/>
    <n v="131.77800000000002"/>
  </r>
  <r>
    <s v="CA-2011-140795"/>
    <d v="2011-02-02T00:00:00"/>
    <x v="1"/>
    <n v="2011"/>
    <x v="3"/>
    <s v="Bradley Drucker"/>
    <x v="0"/>
    <s v="Wisconsin"/>
    <x v="18"/>
    <x v="6"/>
    <x v="6"/>
    <s v="TEC-AC-10001432"/>
    <x v="2"/>
    <s v="Accessories"/>
    <s v="Enermax Aurora Lite Keyboard"/>
    <n v="469"/>
    <n v="6"/>
    <n v="61"/>
    <n v="0"/>
    <n v="66.88"/>
    <n v="66.88"/>
    <x v="1"/>
    <n v="299.12"/>
  </r>
  <r>
    <s v="ES-2011-3188488"/>
    <d v="2011-02-02T00:00:00"/>
    <x v="1"/>
    <n v="2011"/>
    <x v="1"/>
    <s v="Ken Lonsdale"/>
    <x v="0"/>
    <s v="Catalonia"/>
    <x v="34"/>
    <x v="3"/>
    <x v="7"/>
    <s v="FUR-BO-10000967"/>
    <x v="1"/>
    <s v="Bookcases"/>
    <s v="Ikea Library with Doors, Pine"/>
    <n v="729"/>
    <n v="2"/>
    <n v="59"/>
    <n v="0"/>
    <n v="56.01"/>
    <n v="56.01"/>
    <x v="0"/>
    <n v="61.99"/>
  </r>
  <r>
    <s v="ES-2011-3642330"/>
    <d v="2011-02-02T00:00:00"/>
    <x v="1"/>
    <n v="2011"/>
    <x v="3"/>
    <s v="Jill Matthias"/>
    <x v="0"/>
    <s v="England"/>
    <x v="8"/>
    <x v="3"/>
    <x v="3"/>
    <s v="TEC-PH-10004614"/>
    <x v="2"/>
    <s v="Phones"/>
    <s v="Cisco Headset, Full Size"/>
    <n v="162"/>
    <n v="2"/>
    <n v="105"/>
    <n v="0.1"/>
    <n v="49.6"/>
    <n v="54.56"/>
    <x v="1"/>
    <n v="155.44"/>
  </r>
  <r>
    <s v="ID-2011-60882"/>
    <d v="2011-02-02T00:00:00"/>
    <x v="1"/>
    <n v="2011"/>
    <x v="1"/>
    <s v="Giulietta Dortch"/>
    <x v="2"/>
    <s v="Bangkok"/>
    <x v="12"/>
    <x v="1"/>
    <x v="5"/>
    <s v="FUR-CH-10003950"/>
    <x v="1"/>
    <s v="Chairs"/>
    <s v="Novimex Executive Leather Armchair, Black"/>
    <n v="334"/>
    <n v="1"/>
    <n v="116"/>
    <n v="0.27"/>
    <n v="46.3"/>
    <n v="58.800999999999995"/>
    <x v="0"/>
    <n v="57.199000000000005"/>
  </r>
  <r>
    <s v="IT-2011-4488946"/>
    <d v="2011-02-02T00:00:00"/>
    <x v="1"/>
    <n v="2011"/>
    <x v="2"/>
    <s v="Ellis Ballard"/>
    <x v="2"/>
    <s v="Bavaria"/>
    <x v="39"/>
    <x v="3"/>
    <x v="6"/>
    <s v="OFF-ST-10000095"/>
    <x v="0"/>
    <s v="Storage"/>
    <s v="Fellowes File Cart, Industrial"/>
    <n v="248"/>
    <n v="2"/>
    <n v="120"/>
    <n v="0.1"/>
    <n v="35.68"/>
    <n v="39.247999999999998"/>
    <x v="1"/>
    <n v="200.75200000000001"/>
  </r>
  <r>
    <s v="IN-2011-56990"/>
    <d v="2011-02-02T00:00:00"/>
    <x v="1"/>
    <n v="2011"/>
    <x v="3"/>
    <s v="Erin Smith"/>
    <x v="2"/>
    <s v="Henan"/>
    <x v="25"/>
    <x v="1"/>
    <x v="9"/>
    <s v="TEC-MA-10002874"/>
    <x v="2"/>
    <s v="Machines"/>
    <s v="Epson Receipt Printer, Wireless"/>
    <n v="468"/>
    <n v="4"/>
    <n v="69"/>
    <n v="0"/>
    <n v="26.59"/>
    <n v="26.59"/>
    <x v="0"/>
    <n v="249.41"/>
  </r>
  <r>
    <s v="ES-2011-3188488"/>
    <d v="2011-02-02T00:00:00"/>
    <x v="1"/>
    <n v="2011"/>
    <x v="1"/>
    <s v="Ken Lonsdale"/>
    <x v="0"/>
    <s v="Catalonia"/>
    <x v="34"/>
    <x v="3"/>
    <x v="7"/>
    <s v="FUR-CH-10000488"/>
    <x v="1"/>
    <s v="Chairs"/>
    <s v="SAFCO Steel Folding Chair, Black"/>
    <n v="266"/>
    <n v="4"/>
    <n v="100"/>
    <n v="0.2"/>
    <n v="23.69"/>
    <n v="28.428000000000001"/>
    <x v="0"/>
    <n v="371.572"/>
  </r>
  <r>
    <s v="ES-2011-1640672"/>
    <d v="2011-02-02T00:00:00"/>
    <x v="1"/>
    <n v="2011"/>
    <x v="3"/>
    <s v="Ken Heidel"/>
    <x v="2"/>
    <s v="Saxony"/>
    <x v="39"/>
    <x v="3"/>
    <x v="6"/>
    <s v="TEC-CO-10003534"/>
    <x v="2"/>
    <s v="Copiers"/>
    <s v="HP Fax and Copier, Digital"/>
    <n v="86"/>
    <n v="1"/>
    <n v="74"/>
    <n v="0.5"/>
    <n v="16.559999999999999"/>
    <n v="24.839999999999996"/>
    <x v="1"/>
    <n v="49.160000000000004"/>
  </r>
  <r>
    <s v="ID-2011-60882"/>
    <d v="2011-02-02T00:00:00"/>
    <x v="1"/>
    <n v="2011"/>
    <x v="1"/>
    <s v="Giulietta Dortch"/>
    <x v="2"/>
    <s v="Bangkok"/>
    <x v="12"/>
    <x v="1"/>
    <x v="5"/>
    <s v="OFF-AR-10003554"/>
    <x v="0"/>
    <s v="Art"/>
    <s v="Stanley Canvas, Blue"/>
    <n v="105"/>
    <n v="4"/>
    <n v="115"/>
    <n v="0.47"/>
    <n v="13.49"/>
    <n v="19.830300000000001"/>
    <x v="0"/>
    <n v="440.16969999999998"/>
  </r>
  <r>
    <s v="IT-2011-1877466"/>
    <d v="2011-02-02T00:00:00"/>
    <x v="1"/>
    <n v="2011"/>
    <x v="0"/>
    <s v="Evan Henry"/>
    <x v="0"/>
    <s v="Champagne-Ardenne"/>
    <x v="17"/>
    <x v="3"/>
    <x v="6"/>
    <s v="TEC-MA-10003198"/>
    <x v="2"/>
    <s v="Machines"/>
    <s v="Konica Phone, White"/>
    <n v="89"/>
    <n v="3"/>
    <n v="93"/>
    <n v="0.65"/>
    <n v="12.91"/>
    <n v="21.301500000000001"/>
    <x v="1"/>
    <n v="257.69850000000002"/>
  </r>
  <r>
    <s v="IT-2011-1877466"/>
    <d v="2011-02-02T00:00:00"/>
    <x v="1"/>
    <n v="2011"/>
    <x v="0"/>
    <s v="Evan Henry"/>
    <x v="0"/>
    <s v="Champagne-Ardenne"/>
    <x v="17"/>
    <x v="3"/>
    <x v="6"/>
    <s v="OFF-PA-10003899"/>
    <x v="0"/>
    <s v="Paper"/>
    <s v="SanDisk Memo Slips, Multicolor"/>
    <n v="46"/>
    <n v="5"/>
    <n v="59"/>
    <n v="0.5"/>
    <n v="6.72"/>
    <n v="10.08"/>
    <x v="1"/>
    <n v="284.92"/>
  </r>
  <r>
    <s v="IT-2011-1877466"/>
    <d v="2011-02-02T00:00:00"/>
    <x v="1"/>
    <n v="2011"/>
    <x v="0"/>
    <s v="Evan Henry"/>
    <x v="0"/>
    <s v="Champagne-Ardenne"/>
    <x v="17"/>
    <x v="3"/>
    <x v="6"/>
    <s v="TEC-AC-10001564"/>
    <x v="2"/>
    <s v="Accessories"/>
    <s v="Logitech Numeric Keypad, Erganomic"/>
    <n v="44"/>
    <n v="2"/>
    <n v="87"/>
    <n v="0.5"/>
    <n v="6.24"/>
    <n v="9.36"/>
    <x v="1"/>
    <n v="164.64"/>
  </r>
  <r>
    <s v="ES-2011-2734651"/>
    <d v="2011-02-02T00:00:00"/>
    <x v="1"/>
    <n v="2011"/>
    <x v="3"/>
    <s v="Lori Olson"/>
    <x v="2"/>
    <s v="Valenciana"/>
    <x v="34"/>
    <x v="3"/>
    <x v="7"/>
    <s v="OFF-AR-10003247"/>
    <x v="0"/>
    <s v="Art"/>
    <s v="Boston Highlighters, Water Color"/>
    <n v="44"/>
    <n v="2"/>
    <n v="108"/>
    <n v="0"/>
    <n v="6.18"/>
    <n v="6.18"/>
    <x v="1"/>
    <n v="209.82"/>
  </r>
  <r>
    <s v="ES-2011-3188488"/>
    <d v="2011-02-02T00:00:00"/>
    <x v="1"/>
    <n v="2011"/>
    <x v="1"/>
    <s v="Ken Lonsdale"/>
    <x v="0"/>
    <s v="Catalonia"/>
    <x v="34"/>
    <x v="3"/>
    <x v="7"/>
    <s v="OFF-AR-10001461"/>
    <x v="0"/>
    <s v="Art"/>
    <s v="BIC Canvas, Water Color"/>
    <n v="57"/>
    <n v="1"/>
    <n v="62"/>
    <n v="0"/>
    <n v="5.96"/>
    <n v="5.96"/>
    <x v="0"/>
    <n v="56.04"/>
  </r>
  <r>
    <s v="ES-2011-3188488"/>
    <d v="2011-02-02T00:00:00"/>
    <x v="1"/>
    <n v="2011"/>
    <x v="1"/>
    <s v="Ken Lonsdale"/>
    <x v="0"/>
    <s v="Catalonia"/>
    <x v="34"/>
    <x v="3"/>
    <x v="7"/>
    <s v="OFF-AR-10000584"/>
    <x v="0"/>
    <s v="Art"/>
    <s v="Sanford Pencil Sharpener, Water Color"/>
    <n v="116"/>
    <n v="4"/>
    <n v="91"/>
    <n v="0"/>
    <n v="4.7"/>
    <n v="4.7"/>
    <x v="0"/>
    <n v="359.3"/>
  </r>
  <r>
    <s v="ES-2011-2511634"/>
    <d v="2011-02-02T00:00:00"/>
    <x v="1"/>
    <n v="2011"/>
    <x v="1"/>
    <s v="Ed Braxton"/>
    <x v="2"/>
    <s v="Andalusía"/>
    <x v="34"/>
    <x v="3"/>
    <x v="7"/>
    <s v="OFF-SU-10001657"/>
    <x v="0"/>
    <s v="Supplies"/>
    <s v="Acme Box Cutter, High Speed"/>
    <n v="38"/>
    <n v="1"/>
    <n v="110"/>
    <n v="0"/>
    <n v="4.16"/>
    <n v="4.16"/>
    <x v="1"/>
    <n v="105.84"/>
  </r>
  <r>
    <s v="IN-2011-56990"/>
    <d v="2011-02-02T00:00:00"/>
    <x v="1"/>
    <n v="2011"/>
    <x v="3"/>
    <s v="Erin Smith"/>
    <x v="2"/>
    <s v="Henan"/>
    <x v="25"/>
    <x v="1"/>
    <x v="9"/>
    <s v="OFF-AR-10000387"/>
    <x v="0"/>
    <s v="Art"/>
    <s v="Sanford Highlighters, Water Color"/>
    <n v="95"/>
    <n v="5"/>
    <n v="119"/>
    <n v="0"/>
    <n v="4.1399999999999997"/>
    <n v="4.1399999999999997"/>
    <x v="0"/>
    <n v="590.86"/>
  </r>
  <r>
    <s v="ES-2011-1640672"/>
    <d v="2011-02-02T00:00:00"/>
    <x v="1"/>
    <n v="2011"/>
    <x v="3"/>
    <s v="Ken Heidel"/>
    <x v="2"/>
    <s v="Saxony"/>
    <x v="39"/>
    <x v="3"/>
    <x v="6"/>
    <s v="OFF-PA-10000908"/>
    <x v="0"/>
    <s v="Paper"/>
    <s v="Xerox Note Cards, Premium"/>
    <n v="13"/>
    <n v="1"/>
    <n v="67"/>
    <n v="0.5"/>
    <n v="1.83"/>
    <n v="2.7450000000000001"/>
    <x v="1"/>
    <n v="64.254999999999995"/>
  </r>
  <r>
    <s v="ID-2011-60882"/>
    <d v="2011-02-02T00:00:00"/>
    <x v="1"/>
    <n v="2011"/>
    <x v="1"/>
    <s v="Giulietta Dortch"/>
    <x v="2"/>
    <s v="Bangkok"/>
    <x v="12"/>
    <x v="1"/>
    <x v="5"/>
    <s v="OFF-LA-10000950"/>
    <x v="0"/>
    <s v="Labels"/>
    <s v="Avery Color Coded Labels, 5000 Label Set"/>
    <n v="44"/>
    <n v="6"/>
    <n v="55"/>
    <n v="0.47"/>
    <n v="1.78"/>
    <n v="2.6166"/>
    <x v="0"/>
    <n v="327.38339999999999"/>
  </r>
  <r>
    <s v="IN-2011-35857"/>
    <d v="2011-02-02T00:00:00"/>
    <x v="1"/>
    <n v="2011"/>
    <x v="0"/>
    <s v="Duane Noonan"/>
    <x v="0"/>
    <s v="New South Wales"/>
    <x v="1"/>
    <x v="1"/>
    <x v="1"/>
    <s v="FUR-FU-10001507"/>
    <x v="1"/>
    <s v="Furnishings"/>
    <s v="Rubbermaid Light Bulb, Duo Pack"/>
    <n v="34"/>
    <n v="2"/>
    <n v="101"/>
    <n v="0.1"/>
    <n v="1.77"/>
    <n v="1.9470000000000001"/>
    <x v="0"/>
    <n v="200.053"/>
  </r>
  <r>
    <s v="IT-2011-5645183"/>
    <d v="2011-02-03T00:00:00"/>
    <x v="1"/>
    <n v="2011"/>
    <x v="1"/>
    <s v="Max Ludwig"/>
    <x v="1"/>
    <s v="Uppsala"/>
    <x v="3"/>
    <x v="3"/>
    <x v="3"/>
    <s v="OFF-AR-10003377"/>
    <x v="0"/>
    <s v="Art"/>
    <s v="Boston Pencil Sharpener, Easy-Erase"/>
    <n v="91"/>
    <n v="6"/>
    <n v="97"/>
    <n v="0.5"/>
    <n v="6.64"/>
    <n v="9.9599999999999991"/>
    <x v="0"/>
    <n v="572.04"/>
  </r>
  <r>
    <s v="CA-2011-123400"/>
    <d v="2011-02-03T00:00:00"/>
    <x v="1"/>
    <n v="2011"/>
    <x v="0"/>
    <s v="Eric Barreto"/>
    <x v="0"/>
    <s v="Florida"/>
    <x v="18"/>
    <x v="6"/>
    <x v="7"/>
    <s v="TEC-PH-10002890"/>
    <x v="2"/>
    <s v="Phones"/>
    <s v="AT&amp;T 17929 Lendline Telephone"/>
    <n v="181"/>
    <n v="5"/>
    <n v="115"/>
    <n v="0.2"/>
    <n v="4.99"/>
    <n v="5.9880000000000004"/>
    <x v="0"/>
    <n v="569.01199999999994"/>
  </r>
  <r>
    <s v="NI-2011-7970"/>
    <d v="2011-02-03T00:00:00"/>
    <x v="1"/>
    <n v="2011"/>
    <x v="0"/>
    <s v="Dean Braden"/>
    <x v="0"/>
    <s v="Lagos"/>
    <x v="30"/>
    <x v="0"/>
    <x v="0"/>
    <s v="TEC-ENE-10002254"/>
    <x v="2"/>
    <s v="Accessories"/>
    <s v="Enermax Keyboard, Programmable"/>
    <n v="25"/>
    <n v="1"/>
    <n v="105"/>
    <n v="0.7"/>
    <n v="3.34"/>
    <n v="5.677999999999999"/>
    <x v="1"/>
    <n v="99.322000000000003"/>
  </r>
  <r>
    <s v="IN-2011-35654"/>
    <d v="2011-02-03T00:00:00"/>
    <x v="1"/>
    <n v="2011"/>
    <x v="0"/>
    <s v="Theresa Swint"/>
    <x v="2"/>
    <s v="Guizhou"/>
    <x v="25"/>
    <x v="1"/>
    <x v="9"/>
    <s v="OFF-FA-10002011"/>
    <x v="0"/>
    <s v="Fasteners"/>
    <s v="OIC Push Pins, Bulk Pack"/>
    <n v="30"/>
    <n v="2"/>
    <n v="69"/>
    <n v="0"/>
    <n v="3.13"/>
    <n v="3.13"/>
    <x v="0"/>
    <n v="134.87"/>
  </r>
  <r>
    <s v="CA-2011-123400"/>
    <d v="2011-02-03T00:00:00"/>
    <x v="1"/>
    <n v="2011"/>
    <x v="0"/>
    <s v="Eric Barreto"/>
    <x v="0"/>
    <s v="Florida"/>
    <x v="18"/>
    <x v="6"/>
    <x v="7"/>
    <s v="OFF-BI-10000666"/>
    <x v="0"/>
    <s v="Binders"/>
    <s v="Surelock Post Binders"/>
    <n v="18"/>
    <n v="2"/>
    <n v="86"/>
    <n v="0.7"/>
    <n v="1.66"/>
    <n v="2.8220000000000001"/>
    <x v="0"/>
    <n v="169.178"/>
  </r>
  <r>
    <s v="AO-2011-1710"/>
    <d v="2011-02-03T00:00:00"/>
    <x v="1"/>
    <n v="2011"/>
    <x v="0"/>
    <s v="Shaun Weien"/>
    <x v="0"/>
    <s v="Luanda"/>
    <x v="24"/>
    <x v="0"/>
    <x v="0"/>
    <s v="OFF-WIL-10001889"/>
    <x v="0"/>
    <s v="Binders"/>
    <s v="Wilson Jones Hole Reinforcements, Economy"/>
    <n v="9"/>
    <n v="2"/>
    <n v="58"/>
    <n v="0"/>
    <n v="0.8"/>
    <n v="0.8"/>
    <x v="3"/>
    <n v="115.2"/>
  </r>
  <r>
    <s v="CA-2011-139857"/>
    <d v="2011-02-03T00:00:00"/>
    <x v="1"/>
    <n v="2011"/>
    <x v="0"/>
    <s v="Cynthia Delaney"/>
    <x v="1"/>
    <s v="California"/>
    <x v="18"/>
    <x v="6"/>
    <x v="11"/>
    <s v="OFF-FA-10001843"/>
    <x v="0"/>
    <s v="Fasteners"/>
    <s v="Staples"/>
    <n v="12"/>
    <n v="5"/>
    <n v="73"/>
    <n v="0"/>
    <n v="0.28999999999999998"/>
    <n v="0.28999999999999998"/>
    <x v="0"/>
    <n v="364.71"/>
  </r>
  <r>
    <s v="IN-2011-80167"/>
    <d v="2011-02-04T00:00:00"/>
    <x v="1"/>
    <n v="2011"/>
    <x v="3"/>
    <s v="Christopher Conant"/>
    <x v="0"/>
    <s v="Wellington"/>
    <x v="5"/>
    <x v="1"/>
    <x v="1"/>
    <s v="TEC-AC-10000212"/>
    <x v="2"/>
    <s v="Accessories"/>
    <s v="SanDisk Memory Card, Erganomic"/>
    <n v="441"/>
    <n v="4"/>
    <n v="93"/>
    <n v="0"/>
    <n v="66.08"/>
    <n v="66.08"/>
    <x v="0"/>
    <n v="305.92"/>
  </r>
  <r>
    <s v="IN-2011-80167"/>
    <d v="2011-02-04T00:00:00"/>
    <x v="1"/>
    <n v="2011"/>
    <x v="3"/>
    <s v="Christopher Conant"/>
    <x v="0"/>
    <s v="Wellington"/>
    <x v="5"/>
    <x v="1"/>
    <x v="1"/>
    <s v="OFF-AP-10003524"/>
    <x v="0"/>
    <s v="Appliances"/>
    <s v="Breville Blender, Black"/>
    <n v="884"/>
    <n v="10"/>
    <n v="102"/>
    <n v="0"/>
    <n v="42"/>
    <n v="42"/>
    <x v="0"/>
    <n v="978"/>
  </r>
  <r>
    <s v="SF-2011-2090"/>
    <d v="2011-02-04T00:00:00"/>
    <x v="1"/>
    <n v="2011"/>
    <x v="1"/>
    <s v="Tom Stivers"/>
    <x v="2"/>
    <s v="Gauteng"/>
    <x v="33"/>
    <x v="0"/>
    <x v="0"/>
    <s v="TEC-EPS-10002212"/>
    <x v="2"/>
    <s v="Machines"/>
    <s v="Epson Receipt Printer, White"/>
    <n v="115"/>
    <n v="1"/>
    <n v="119"/>
    <n v="0"/>
    <n v="20.22"/>
    <n v="20.22"/>
    <x v="0"/>
    <n v="98.78"/>
  </r>
  <r>
    <s v="ES-2011-3354251"/>
    <d v="2011-02-04T00:00:00"/>
    <x v="1"/>
    <n v="2011"/>
    <x v="0"/>
    <s v="Dorothy Dickinson"/>
    <x v="0"/>
    <s v="Provence-Alpes-Côte d'Azur"/>
    <x v="17"/>
    <x v="3"/>
    <x v="6"/>
    <s v="OFF-ST-10003414"/>
    <x v="0"/>
    <s v="Storage"/>
    <s v="Tenex Shelving, Industrial"/>
    <n v="149"/>
    <n v="3"/>
    <n v="80"/>
    <n v="0.1"/>
    <n v="14.97"/>
    <n v="16.467000000000002"/>
    <x v="0"/>
    <n v="223.53299999999999"/>
  </r>
  <r>
    <s v="CA-2011-111059"/>
    <d v="2011-02-04T00:00:00"/>
    <x v="1"/>
    <n v="2011"/>
    <x v="1"/>
    <s v="Tom Boeckenhauer"/>
    <x v="0"/>
    <s v="Washington"/>
    <x v="18"/>
    <x v="6"/>
    <x v="11"/>
    <s v="OFF-BI-10004593"/>
    <x v="0"/>
    <s v="Binders"/>
    <s v="Ibico Laser Imprintable Binding System Covers"/>
    <n v="84"/>
    <n v="2"/>
    <n v="107"/>
    <n v="0.2"/>
    <n v="8.82"/>
    <n v="10.584"/>
    <x v="1"/>
    <n v="203.416"/>
  </r>
  <r>
    <s v="SF-2011-2090"/>
    <d v="2011-02-04T00:00:00"/>
    <x v="1"/>
    <n v="2011"/>
    <x v="1"/>
    <s v="Tom Stivers"/>
    <x v="2"/>
    <s v="Gauteng"/>
    <x v="33"/>
    <x v="0"/>
    <x v="0"/>
    <s v="OFF-WIL-10002772"/>
    <x v="0"/>
    <s v="Binders"/>
    <s v="Wilson Jones 3-Hole Punch, Durable"/>
    <n v="59"/>
    <n v="2"/>
    <n v="117"/>
    <n v="0"/>
    <n v="6.06"/>
    <n v="6.06"/>
    <x v="0"/>
    <n v="227.94"/>
  </r>
  <r>
    <s v="ES-2011-1374122"/>
    <d v="2011-02-04T00:00:00"/>
    <x v="1"/>
    <n v="2011"/>
    <x v="0"/>
    <s v="Brad Thomas"/>
    <x v="1"/>
    <s v="Rhône-Alpes"/>
    <x v="17"/>
    <x v="3"/>
    <x v="6"/>
    <s v="OFF-AR-10000491"/>
    <x v="0"/>
    <s v="Art"/>
    <s v="Binney &amp; Smith Pens, Water Color"/>
    <n v="30"/>
    <n v="2"/>
    <n v="56"/>
    <n v="0"/>
    <n v="3.76"/>
    <n v="3.76"/>
    <x v="1"/>
    <n v="108.24"/>
  </r>
  <r>
    <s v="ES-2011-1374122"/>
    <d v="2011-02-04T00:00:00"/>
    <x v="1"/>
    <n v="2011"/>
    <x v="0"/>
    <s v="Brad Thomas"/>
    <x v="1"/>
    <s v="Rhône-Alpes"/>
    <x v="17"/>
    <x v="3"/>
    <x v="6"/>
    <s v="OFF-LA-10003390"/>
    <x v="0"/>
    <s v="Labels"/>
    <s v="Harbour Creations File Folder Labels, 5000 Label Set"/>
    <n v="27"/>
    <n v="3"/>
    <n v="71"/>
    <n v="0"/>
    <n v="3.33"/>
    <n v="3.33"/>
    <x v="1"/>
    <n v="209.67"/>
  </r>
  <r>
    <s v="CA-2011-111059"/>
    <d v="2011-02-04T00:00:00"/>
    <x v="1"/>
    <n v="2011"/>
    <x v="1"/>
    <s v="Tom Boeckenhauer"/>
    <x v="0"/>
    <s v="Washington"/>
    <x v="18"/>
    <x v="6"/>
    <x v="11"/>
    <s v="OFF-BI-10002827"/>
    <x v="0"/>
    <s v="Binders"/>
    <s v="Avery Durable Poly Binders"/>
    <n v="13"/>
    <n v="3"/>
    <n v="114"/>
    <n v="0.2"/>
    <n v="2.2599999999999998"/>
    <n v="2.7119999999999997"/>
    <x v="1"/>
    <n v="339.28800000000001"/>
  </r>
  <r>
    <s v="SF-2011-2090"/>
    <d v="2011-02-04T00:00:00"/>
    <x v="1"/>
    <n v="2011"/>
    <x v="1"/>
    <s v="Tom Stivers"/>
    <x v="2"/>
    <s v="Gauteng"/>
    <x v="33"/>
    <x v="0"/>
    <x v="0"/>
    <s v="FUR-ADV-10000847"/>
    <x v="1"/>
    <s v="Furnishings"/>
    <s v="Advantus Stacking Tray, Black"/>
    <n v="53"/>
    <n v="2"/>
    <n v="83"/>
    <n v="0"/>
    <n v="1.77"/>
    <n v="1.77"/>
    <x v="0"/>
    <n v="164.23"/>
  </r>
  <r>
    <s v="NI-2011-8350"/>
    <d v="2011-02-04T00:00:00"/>
    <x v="1"/>
    <n v="2011"/>
    <x v="1"/>
    <s v="Ann Steele"/>
    <x v="1"/>
    <s v="Lagos"/>
    <x v="30"/>
    <x v="0"/>
    <x v="0"/>
    <s v="OFF-SAN-10001128"/>
    <x v="0"/>
    <s v="Art"/>
    <s v="Sanford Pens, Easy-Erase"/>
    <n v="7"/>
    <n v="2"/>
    <n v="57"/>
    <n v="0.7"/>
    <n v="0.35"/>
    <n v="0.59499999999999997"/>
    <x v="0"/>
    <n v="113.405"/>
  </r>
  <r>
    <s v="SF-2011-2090"/>
    <d v="2011-02-04T00:00:00"/>
    <x v="1"/>
    <n v="2011"/>
    <x v="1"/>
    <s v="Tom Stivers"/>
    <x v="2"/>
    <s v="Gauteng"/>
    <x v="33"/>
    <x v="0"/>
    <x v="0"/>
    <s v="OFF-AVE-10004512"/>
    <x v="0"/>
    <s v="Binders"/>
    <s v="Avery Hole Reinforcements, Economy"/>
    <n v="4"/>
    <n v="1"/>
    <n v="64"/>
    <n v="0"/>
    <n v="0.19"/>
    <n v="0.19"/>
    <x v="0"/>
    <n v="63.81"/>
  </r>
  <r>
    <s v="TU-2011-7850"/>
    <d v="2011-02-05T00:00:00"/>
    <x v="1"/>
    <n v="2011"/>
    <x v="0"/>
    <s v="Anthony Witt"/>
    <x v="0"/>
    <s v="Gaziantep"/>
    <x v="36"/>
    <x v="2"/>
    <x v="2"/>
    <s v="FUR-HAR-10002223"/>
    <x v="1"/>
    <s v="Chairs"/>
    <s v="Harbour Creations Chairmat, Set of Two"/>
    <n v="59"/>
    <n v="2"/>
    <n v="88"/>
    <n v="0.6"/>
    <n v="4.7699999999999996"/>
    <n v="7.6319999999999997"/>
    <x v="3"/>
    <n v="168.36799999999999"/>
  </r>
  <r>
    <s v="CA-2011-104808"/>
    <d v="2011-02-05T00:00:00"/>
    <x v="1"/>
    <n v="2011"/>
    <x v="1"/>
    <s v="Mark Haberlin"/>
    <x v="2"/>
    <s v="California"/>
    <x v="18"/>
    <x v="6"/>
    <x v="11"/>
    <s v="OFF-BI-10003676"/>
    <x v="0"/>
    <s v="Binders"/>
    <s v="GBC Standard Recycled Report Covers, Clear Plastic Sheets"/>
    <n v="17"/>
    <n v="2"/>
    <n v="91"/>
    <n v="0.2"/>
    <n v="3.37"/>
    <n v="4.0440000000000005"/>
    <x v="1"/>
    <n v="177.95599999999999"/>
  </r>
  <r>
    <s v="CA-2011-107181"/>
    <d v="2011-02-05T00:00:00"/>
    <x v="1"/>
    <n v="2011"/>
    <x v="0"/>
    <s v="Deborah Brumfield"/>
    <x v="1"/>
    <s v="California"/>
    <x v="18"/>
    <x v="6"/>
    <x v="11"/>
    <s v="OFF-PA-10000350"/>
    <x v="0"/>
    <s v="Paper"/>
    <s v="Message Book, Standard Line &quot;While You Were Out&quot;, 5 1/2&quot; X 4&quot;, 200 Sets/Book"/>
    <n v="34"/>
    <n v="4"/>
    <n v="95"/>
    <n v="0"/>
    <n v="3.16"/>
    <n v="3.16"/>
    <x v="1"/>
    <n v="376.84"/>
  </r>
  <r>
    <s v="CA-2011-107181"/>
    <d v="2011-02-05T00:00:00"/>
    <x v="1"/>
    <n v="2011"/>
    <x v="0"/>
    <s v="Deborah Brumfield"/>
    <x v="1"/>
    <s v="California"/>
    <x v="18"/>
    <x v="6"/>
    <x v="11"/>
    <s v="OFF-BI-10004230"/>
    <x v="0"/>
    <s v="Binders"/>
    <s v="GBC Recycled Grain Textured Covers"/>
    <n v="83"/>
    <n v="3"/>
    <n v="110"/>
    <n v="0.2"/>
    <n v="2.5499999999999998"/>
    <n v="3.0599999999999996"/>
    <x v="1"/>
    <n v="326.94"/>
  </r>
  <r>
    <s v="TU-2011-7850"/>
    <d v="2011-02-05T00:00:00"/>
    <x v="1"/>
    <n v="2011"/>
    <x v="0"/>
    <s v="Anthony Witt"/>
    <x v="0"/>
    <s v="Gaziantep"/>
    <x v="36"/>
    <x v="2"/>
    <x v="2"/>
    <s v="OFF-SME-10004247"/>
    <x v="0"/>
    <s v="Storage"/>
    <s v="Smead Shelving, Single Width"/>
    <n v="20"/>
    <n v="1"/>
    <n v="117"/>
    <n v="0.6"/>
    <n v="2.2200000000000002"/>
    <n v="3.5520000000000005"/>
    <x v="3"/>
    <n v="113.44799999999999"/>
  </r>
  <r>
    <s v="TU-2011-7850"/>
    <d v="2011-02-05T00:00:00"/>
    <x v="1"/>
    <n v="2011"/>
    <x v="0"/>
    <s v="Anthony Witt"/>
    <x v="0"/>
    <s v="Gaziantep"/>
    <x v="36"/>
    <x v="2"/>
    <x v="2"/>
    <s v="FUR-ADV-10003326"/>
    <x v="1"/>
    <s v="Furnishings"/>
    <s v="Advantus Light Bulb, Black"/>
    <n v="8"/>
    <n v="1"/>
    <n v="65"/>
    <n v="0.6"/>
    <n v="0.55000000000000004"/>
    <n v="0.88000000000000012"/>
    <x v="3"/>
    <n v="64.12"/>
  </r>
  <r>
    <s v="TU-2011-6800"/>
    <d v="2011-02-06T00:00:00"/>
    <x v="1"/>
    <n v="2011"/>
    <x v="1"/>
    <s v="Justin MacKendrick"/>
    <x v="0"/>
    <s v="Aydin"/>
    <x v="36"/>
    <x v="2"/>
    <x v="2"/>
    <s v="OFF-SME-10002467"/>
    <x v="0"/>
    <s v="Labels"/>
    <s v="Smead Round Labels, Alphabetical"/>
    <n v="3"/>
    <n v="1"/>
    <n v="79"/>
    <n v="0.6"/>
    <n v="0.23"/>
    <n v="0.36799999999999999"/>
    <x v="0"/>
    <n v="78.632000000000005"/>
  </r>
  <r>
    <s v="CA-2011-131905"/>
    <d v="2011-02-07T00:00:00"/>
    <x v="1"/>
    <n v="2011"/>
    <x v="3"/>
    <s v="Neil Ducich"/>
    <x v="2"/>
    <s v="Virginia"/>
    <x v="18"/>
    <x v="6"/>
    <x v="7"/>
    <s v="TEC-PH-10001615"/>
    <x v="2"/>
    <s v="Phones"/>
    <s v="AT&amp;T CL82213"/>
    <n v="145"/>
    <n v="5"/>
    <n v="106"/>
    <n v="0"/>
    <n v="33.51"/>
    <n v="33.51"/>
    <x v="0"/>
    <n v="496.49"/>
  </r>
  <r>
    <s v="IN-2011-67021"/>
    <d v="2011-02-07T00:00:00"/>
    <x v="1"/>
    <n v="2011"/>
    <x v="1"/>
    <s v="Natalie Webber"/>
    <x v="0"/>
    <s v="Sarawak"/>
    <x v="9"/>
    <x v="1"/>
    <x v="5"/>
    <s v="OFF-ST-10004871"/>
    <x v="0"/>
    <s v="Storage"/>
    <s v="Rogers Trays, Blue"/>
    <n v="185"/>
    <n v="3"/>
    <n v="95"/>
    <n v="0"/>
    <n v="25.86"/>
    <n v="25.86"/>
    <x v="0"/>
    <n v="259.14"/>
  </r>
  <r>
    <s v="CA-2011-131905"/>
    <d v="2011-02-07T00:00:00"/>
    <x v="1"/>
    <n v="2011"/>
    <x v="3"/>
    <s v="Neil Ducich"/>
    <x v="2"/>
    <s v="Virginia"/>
    <x v="18"/>
    <x v="6"/>
    <x v="7"/>
    <s v="TEC-PH-10003645"/>
    <x v="2"/>
    <s v="Phones"/>
    <s v="Aastra 57i VoIP phone"/>
    <n v="162"/>
    <n v="1"/>
    <n v="66"/>
    <n v="0"/>
    <n v="25.28"/>
    <n v="25.28"/>
    <x v="0"/>
    <n v="40.72"/>
  </r>
  <r>
    <s v="IN-2011-33351"/>
    <d v="2011-02-07T00:00:00"/>
    <x v="1"/>
    <n v="2011"/>
    <x v="0"/>
    <s v="Duane Benoit"/>
    <x v="0"/>
    <s v="Jiangsu"/>
    <x v="25"/>
    <x v="1"/>
    <x v="9"/>
    <s v="OFF-AP-10003491"/>
    <x v="0"/>
    <s v="Appliances"/>
    <s v="Hoover Coffee Grinder, Silver"/>
    <n v="278"/>
    <n v="4"/>
    <n v="88"/>
    <n v="0"/>
    <n v="20.16"/>
    <n v="20.16"/>
    <x v="0"/>
    <n v="331.84"/>
  </r>
  <r>
    <s v="IN-2011-40512"/>
    <d v="2011-02-07T00:00:00"/>
    <x v="1"/>
    <n v="2011"/>
    <x v="0"/>
    <s v="Liz Thompson"/>
    <x v="0"/>
    <s v="Jawa Barat"/>
    <x v="22"/>
    <x v="1"/>
    <x v="5"/>
    <s v="TEC-PH-10002443"/>
    <x v="2"/>
    <s v="Phones"/>
    <s v="Cisco Signal Booster, with Caller ID"/>
    <n v="252"/>
    <n v="2"/>
    <n v="101"/>
    <n v="0.17"/>
    <n v="11.19"/>
    <n v="13.0923"/>
    <x v="0"/>
    <n v="188.90770000000001"/>
  </r>
  <r>
    <s v="ES-2011-2367994"/>
    <d v="2011-02-07T00:00:00"/>
    <x v="1"/>
    <n v="2011"/>
    <x v="0"/>
    <s v="Susan MacKendrick"/>
    <x v="0"/>
    <s v="Nord-Pas-de-Calais"/>
    <x v="17"/>
    <x v="3"/>
    <x v="6"/>
    <s v="TEC-MA-10003986"/>
    <x v="2"/>
    <s v="Machines"/>
    <s v="Konica Receipt Printer, Wireless"/>
    <n v="208"/>
    <n v="2"/>
    <n v="55"/>
    <n v="0.15"/>
    <n v="10.45"/>
    <n v="12.017499999999998"/>
    <x v="1"/>
    <n v="97.982500000000002"/>
  </r>
  <r>
    <s v="ES-2011-2367994"/>
    <d v="2011-02-07T00:00:00"/>
    <x v="1"/>
    <n v="2011"/>
    <x v="0"/>
    <s v="Susan MacKendrick"/>
    <x v="0"/>
    <s v="Nord-Pas-de-Calais"/>
    <x v="17"/>
    <x v="3"/>
    <x v="6"/>
    <s v="OFF-AR-10001607"/>
    <x v="0"/>
    <s v="Art"/>
    <s v="Stanley Pencil Sharpener, Water Color"/>
    <n v="112"/>
    <n v="4"/>
    <n v="91"/>
    <n v="0"/>
    <n v="9.8699999999999992"/>
    <n v="9.8699999999999992"/>
    <x v="1"/>
    <n v="354.13"/>
  </r>
  <r>
    <s v="ES-2011-2367994"/>
    <d v="2011-02-07T00:00:00"/>
    <x v="1"/>
    <n v="2011"/>
    <x v="0"/>
    <s v="Susan MacKendrick"/>
    <x v="0"/>
    <s v="Nord-Pas-de-Calais"/>
    <x v="17"/>
    <x v="3"/>
    <x v="6"/>
    <s v="OFF-BI-10000368"/>
    <x v="0"/>
    <s v="Binders"/>
    <s v="Avery Binder Covers, Durable"/>
    <n v="50"/>
    <n v="4"/>
    <n v="84"/>
    <n v="0"/>
    <n v="6.93"/>
    <n v="6.93"/>
    <x v="1"/>
    <n v="329.07"/>
  </r>
  <r>
    <s v="IN-2011-33351"/>
    <d v="2011-02-07T00:00:00"/>
    <x v="1"/>
    <n v="2011"/>
    <x v="0"/>
    <s v="Duane Benoit"/>
    <x v="0"/>
    <s v="Jiangsu"/>
    <x v="25"/>
    <x v="1"/>
    <x v="9"/>
    <s v="OFF-LA-10001672"/>
    <x v="0"/>
    <s v="Labels"/>
    <s v="Avery Legal Exhibit Labels, Alphabetical"/>
    <n v="67"/>
    <n v="6"/>
    <n v="102"/>
    <n v="0"/>
    <n v="5.99"/>
    <n v="5.99"/>
    <x v="0"/>
    <n v="606.01"/>
  </r>
  <r>
    <s v="ID-2011-85396"/>
    <d v="2011-02-07T00:00:00"/>
    <x v="1"/>
    <n v="2011"/>
    <x v="0"/>
    <s v="Scott Williamson"/>
    <x v="0"/>
    <s v="Auckland"/>
    <x v="5"/>
    <x v="1"/>
    <x v="1"/>
    <s v="TEC-CO-10003561"/>
    <x v="2"/>
    <s v="Copiers"/>
    <s v="Sharp Copy Machine, Color"/>
    <n v="285"/>
    <n v="2"/>
    <n v="110"/>
    <n v="0.4"/>
    <n v="4.54"/>
    <n v="6.3559999999999999"/>
    <x v="0"/>
    <n v="213.64400000000001"/>
  </r>
  <r>
    <s v="ES-2011-2857462"/>
    <d v="2011-02-07T00:00:00"/>
    <x v="1"/>
    <n v="2011"/>
    <x v="0"/>
    <s v="George Bell"/>
    <x v="2"/>
    <s v="Provence-Alpes-Côte d'Azur"/>
    <x v="17"/>
    <x v="3"/>
    <x v="6"/>
    <s v="OFF-LA-10003969"/>
    <x v="0"/>
    <s v="Labels"/>
    <s v="Novimex Legal Exhibit Labels, Laser Printer Compatible"/>
    <n v="31"/>
    <n v="3"/>
    <n v="59"/>
    <n v="0"/>
    <n v="3.58"/>
    <n v="3.58"/>
    <x v="1"/>
    <n v="173.42"/>
  </r>
  <r>
    <s v="CA-2011-131905"/>
    <d v="2011-02-07T00:00:00"/>
    <x v="1"/>
    <n v="2011"/>
    <x v="3"/>
    <s v="Neil Ducich"/>
    <x v="2"/>
    <s v="Virginia"/>
    <x v="18"/>
    <x v="6"/>
    <x v="7"/>
    <s v="OFF-LA-10002787"/>
    <x v="0"/>
    <s v="Labels"/>
    <s v="Avery 480"/>
    <n v="15"/>
    <n v="4"/>
    <n v="65"/>
    <n v="0"/>
    <n v="2.27"/>
    <n v="2.27"/>
    <x v="0"/>
    <n v="257.73"/>
  </r>
  <r>
    <s v="CA-2011-108182"/>
    <d v="2011-02-07T00:00:00"/>
    <x v="1"/>
    <n v="2011"/>
    <x v="1"/>
    <s v="Delfina Latchford"/>
    <x v="0"/>
    <s v="Illinois"/>
    <x v="18"/>
    <x v="6"/>
    <x v="6"/>
    <s v="OFF-BI-10001196"/>
    <x v="0"/>
    <s v="Binders"/>
    <s v="Avery Flip-Chart Easel Binder, Black"/>
    <n v="9"/>
    <n v="2"/>
    <n v="90"/>
    <n v="0.8"/>
    <n v="0.51"/>
    <n v="0.91800000000000004"/>
    <x v="0"/>
    <n v="179.08199999999999"/>
  </r>
  <r>
    <s v="US-2011-169390"/>
    <d v="2011-02-08T00:00:00"/>
    <x v="1"/>
    <n v="2011"/>
    <x v="1"/>
    <s v="Chris Selesnick"/>
    <x v="2"/>
    <s v="New York"/>
    <x v="18"/>
    <x v="6"/>
    <x v="10"/>
    <s v="OFF-ST-10001558"/>
    <x v="0"/>
    <s v="Storage"/>
    <s v="Acco Perma 4000 Stacking Storage Drawers"/>
    <n v="65"/>
    <n v="4"/>
    <n v="60"/>
    <n v="0"/>
    <n v="19.07"/>
    <n v="19.07"/>
    <x v="2"/>
    <n v="220.93"/>
  </r>
  <r>
    <s v="ES-2011-5045844"/>
    <d v="2011-02-08T00:00:00"/>
    <x v="1"/>
    <n v="2011"/>
    <x v="0"/>
    <s v="Edward Becker"/>
    <x v="2"/>
    <s v="Alsace"/>
    <x v="17"/>
    <x v="3"/>
    <x v="6"/>
    <s v="OFF-BI-10000815"/>
    <x v="0"/>
    <s v="Binders"/>
    <s v="Ibico 3-Hole Punch, Durable"/>
    <n v="160"/>
    <n v="5"/>
    <n v="119"/>
    <n v="0"/>
    <n v="14.79"/>
    <n v="14.79"/>
    <x v="0"/>
    <n v="580.21"/>
  </r>
  <r>
    <s v="CA-2011-107755"/>
    <d v="2011-02-08T00:00:00"/>
    <x v="1"/>
    <n v="2011"/>
    <x v="0"/>
    <s v="Cyma Kinney"/>
    <x v="2"/>
    <s v="New Jersey"/>
    <x v="18"/>
    <x v="6"/>
    <x v="10"/>
    <s v="TEC-AC-10000710"/>
    <x v="2"/>
    <s v="Accessories"/>
    <s v="Maxell DVD-RAM Discs"/>
    <n v="115"/>
    <n v="7"/>
    <n v="92"/>
    <n v="0"/>
    <n v="12.6"/>
    <n v="12.6"/>
    <x v="0"/>
    <n v="631.4"/>
  </r>
  <r>
    <s v="ES-2011-2608306"/>
    <d v="2011-02-08T00:00:00"/>
    <x v="1"/>
    <n v="2011"/>
    <x v="0"/>
    <s v="Shaun Weien"/>
    <x v="0"/>
    <s v="Tuscany"/>
    <x v="38"/>
    <x v="3"/>
    <x v="7"/>
    <s v="OFF-FA-10000659"/>
    <x v="0"/>
    <s v="Fasteners"/>
    <s v="Stockwell Clamps, 12 Pack"/>
    <n v="110"/>
    <n v="6"/>
    <n v="62"/>
    <n v="0"/>
    <n v="5.55"/>
    <n v="5.55"/>
    <x v="0"/>
    <n v="366.45"/>
  </r>
  <r>
    <s v="EG-2011-3900"/>
    <d v="2011-02-08T00:00:00"/>
    <x v="1"/>
    <n v="2011"/>
    <x v="0"/>
    <s v="Kelly Williams"/>
    <x v="0"/>
    <s v="Al Qahirah"/>
    <x v="31"/>
    <x v="0"/>
    <x v="0"/>
    <s v="OFF-BIN-10004729"/>
    <x v="0"/>
    <s v="Art"/>
    <s v="Binney &amp; Smith Sketch Pad, Water Color"/>
    <n v="50"/>
    <n v="1"/>
    <n v="77"/>
    <n v="0"/>
    <n v="4.32"/>
    <n v="4.32"/>
    <x v="0"/>
    <n v="72.680000000000007"/>
  </r>
  <r>
    <s v="MX-2011-119977"/>
    <d v="2011-02-08T00:00:00"/>
    <x v="1"/>
    <n v="2011"/>
    <x v="0"/>
    <s v="Kelly Williams"/>
    <x v="0"/>
    <s v="Santiago"/>
    <x v="63"/>
    <x v="5"/>
    <x v="7"/>
    <s v="OFF-ST-10002466"/>
    <x v="0"/>
    <s v="Storage"/>
    <s v="Smead Box, Blue"/>
    <n v="50"/>
    <n v="7"/>
    <n v="105"/>
    <n v="0"/>
    <n v="2.6"/>
    <n v="2.6"/>
    <x v="0"/>
    <n v="732.4"/>
  </r>
  <r>
    <s v="IN-2011-36494"/>
    <d v="2011-02-08T00:00:00"/>
    <x v="1"/>
    <n v="2011"/>
    <x v="0"/>
    <s v="Bart Pistole"/>
    <x v="2"/>
    <s v="Guangdong"/>
    <x v="25"/>
    <x v="1"/>
    <x v="9"/>
    <s v="FUR-FU-10000482"/>
    <x v="1"/>
    <s v="Furnishings"/>
    <s v="Eldon Photo Frame, Duo Pack"/>
    <n v="58"/>
    <n v="1"/>
    <n v="56"/>
    <n v="0"/>
    <n v="1.52"/>
    <n v="1.52"/>
    <x v="0"/>
    <n v="54.48"/>
  </r>
  <r>
    <s v="IZ-2011-9890"/>
    <d v="2011-02-08T00:00:00"/>
    <x v="1"/>
    <n v="2011"/>
    <x v="0"/>
    <s v="Julia Barnett"/>
    <x v="1"/>
    <s v="Ninawa"/>
    <x v="6"/>
    <x v="2"/>
    <x v="2"/>
    <s v="OFF-ACC-10000233"/>
    <x v="0"/>
    <s v="Binders"/>
    <s v="Acco Binder, Economy"/>
    <n v="30"/>
    <n v="2"/>
    <n v="74"/>
    <n v="0"/>
    <n v="1.37"/>
    <n v="1.37"/>
    <x v="0"/>
    <n v="146.63"/>
  </r>
  <r>
    <s v="IN-2011-36494"/>
    <d v="2011-02-08T00:00:00"/>
    <x v="1"/>
    <n v="2011"/>
    <x v="0"/>
    <s v="Bart Pistole"/>
    <x v="2"/>
    <s v="Guangdong"/>
    <x v="25"/>
    <x v="1"/>
    <x v="9"/>
    <s v="OFF-SU-10003559"/>
    <x v="0"/>
    <s v="Supplies"/>
    <s v="Kleencut Ruler, Steel"/>
    <n v="39"/>
    <n v="3"/>
    <n v="98"/>
    <n v="0"/>
    <n v="1.27"/>
    <n v="1.27"/>
    <x v="0"/>
    <n v="292.73"/>
  </r>
  <r>
    <s v="EG-2011-3900"/>
    <d v="2011-02-08T00:00:00"/>
    <x v="1"/>
    <n v="2011"/>
    <x v="0"/>
    <s v="Kelly Williams"/>
    <x v="0"/>
    <s v="Al Qahirah"/>
    <x v="31"/>
    <x v="0"/>
    <x v="0"/>
    <s v="FUR-SAF-10002314"/>
    <x v="1"/>
    <s v="Chairs"/>
    <s v="SAFCO Swivel Stool, Black"/>
    <n v="331"/>
    <n v="2"/>
    <n v="117"/>
    <n v="0"/>
    <n v="0.16"/>
    <n v="0.16"/>
    <x v="0"/>
    <n v="233.84"/>
  </r>
  <r>
    <s v="MX-2011-137064"/>
    <d v="2011-02-09T00:00:00"/>
    <x v="1"/>
    <n v="2011"/>
    <x v="1"/>
    <s v="Tom Prescott"/>
    <x v="0"/>
    <s v="Sancti Spíritus"/>
    <x v="16"/>
    <x v="5"/>
    <x v="8"/>
    <s v="FUR-CH-10004095"/>
    <x v="1"/>
    <s v="Chairs"/>
    <s v="SAFCO Executive Leather Armchair, Adjustable"/>
    <n v="619"/>
    <n v="2"/>
    <n v="103"/>
    <n v="0"/>
    <n v="107.68"/>
    <n v="107.68"/>
    <x v="1"/>
    <n v="98.32"/>
  </r>
  <r>
    <s v="MX-2011-116218"/>
    <d v="2011-02-09T00:00:00"/>
    <x v="1"/>
    <n v="2011"/>
    <x v="0"/>
    <s v="Liz Thompson"/>
    <x v="0"/>
    <s v="Distrito Federal"/>
    <x v="15"/>
    <x v="5"/>
    <x v="3"/>
    <s v="TEC-CO-10003142"/>
    <x v="2"/>
    <s v="Copiers"/>
    <s v="Hewlett Fax and Copier, Laser"/>
    <n v="513"/>
    <n v="4"/>
    <n v="110"/>
    <n v="2E-3"/>
    <n v="55.89"/>
    <n v="56.001780000000004"/>
    <x v="1"/>
    <n v="383.99822"/>
  </r>
  <r>
    <s v="MX-2011-117709"/>
    <d v="2011-02-09T00:00:00"/>
    <x v="1"/>
    <n v="2011"/>
    <x v="2"/>
    <s v="Shui Tom"/>
    <x v="0"/>
    <s v="Granma"/>
    <x v="16"/>
    <x v="5"/>
    <x v="8"/>
    <s v="TEC-PH-10001264"/>
    <x v="2"/>
    <s v="Phones"/>
    <s v="Cisco Signal Booster, VoIP"/>
    <n v="405"/>
    <n v="4"/>
    <n v="100"/>
    <n v="0"/>
    <n v="53.53"/>
    <n v="53.53"/>
    <x v="0"/>
    <n v="346.47"/>
  </r>
  <r>
    <s v="ES-2011-4342226"/>
    <d v="2011-02-09T00:00:00"/>
    <x v="1"/>
    <n v="2011"/>
    <x v="2"/>
    <s v="Clay Ludtke"/>
    <x v="0"/>
    <s v="Hesse"/>
    <x v="39"/>
    <x v="3"/>
    <x v="6"/>
    <s v="OFF-AR-10001898"/>
    <x v="0"/>
    <s v="Art"/>
    <s v="Binney &amp; Smith Pencil Sharpener, Fluorescent"/>
    <n v="133"/>
    <n v="5"/>
    <n v="57"/>
    <n v="0"/>
    <n v="51.62"/>
    <n v="51.62"/>
    <x v="2"/>
    <n v="233.38"/>
  </r>
  <r>
    <s v="MX-2011-116218"/>
    <d v="2011-02-09T00:00:00"/>
    <x v="1"/>
    <n v="2011"/>
    <x v="0"/>
    <s v="Liz Thompson"/>
    <x v="0"/>
    <s v="Distrito Federal"/>
    <x v="15"/>
    <x v="5"/>
    <x v="3"/>
    <s v="FUR-TA-10002982"/>
    <x v="1"/>
    <s v="Tables"/>
    <s v="Lesro Coffee Table, Adjustable Height"/>
    <n v="407"/>
    <n v="3"/>
    <n v="112"/>
    <n v="0.2"/>
    <n v="44.67"/>
    <n v="53.603999999999999"/>
    <x v="1"/>
    <n v="282.39600000000002"/>
  </r>
  <r>
    <s v="MX-2011-137064"/>
    <d v="2011-02-09T00:00:00"/>
    <x v="1"/>
    <n v="2011"/>
    <x v="1"/>
    <s v="Tom Prescott"/>
    <x v="0"/>
    <s v="Sancti Spíritus"/>
    <x v="16"/>
    <x v="5"/>
    <x v="8"/>
    <s v="OFF-AP-10001682"/>
    <x v="0"/>
    <s v="Appliances"/>
    <s v="Hamilton Beach Blender, Black"/>
    <n v="423"/>
    <n v="9"/>
    <n v="99"/>
    <n v="0"/>
    <n v="35.9"/>
    <n v="35.9"/>
    <x v="1"/>
    <n v="855.1"/>
  </r>
  <r>
    <s v="IT-2011-3659171"/>
    <d v="2011-02-09T00:00:00"/>
    <x v="1"/>
    <n v="2011"/>
    <x v="0"/>
    <s v="Yoseph Carroll"/>
    <x v="2"/>
    <s v="England"/>
    <x v="8"/>
    <x v="3"/>
    <x v="3"/>
    <s v="FUR-CH-10004355"/>
    <x v="1"/>
    <s v="Chairs"/>
    <s v="Harbour Creations Rocking Chair, Set of Two"/>
    <n v="269"/>
    <n v="2"/>
    <n v="120"/>
    <n v="0.1"/>
    <n v="35.76"/>
    <n v="39.335999999999999"/>
    <x v="1"/>
    <n v="200.66399999999999"/>
  </r>
  <r>
    <s v="ES-2011-5389664"/>
    <d v="2011-02-09T00:00:00"/>
    <x v="1"/>
    <n v="2011"/>
    <x v="0"/>
    <s v="Nat Gilpin"/>
    <x v="2"/>
    <s v="Overijssel"/>
    <x v="29"/>
    <x v="3"/>
    <x v="6"/>
    <s v="FUR-FU-10004527"/>
    <x v="1"/>
    <s v="Furnishings"/>
    <s v="Advantus Frame, Duo Pack"/>
    <n v="267"/>
    <n v="3"/>
    <n v="67"/>
    <n v="0.2"/>
    <n v="35.11"/>
    <n v="42.131999999999998"/>
    <x v="1"/>
    <n v="158.86799999999999"/>
  </r>
  <r>
    <s v="ES-2011-4342226"/>
    <d v="2011-02-09T00:00:00"/>
    <x v="1"/>
    <n v="2011"/>
    <x v="2"/>
    <s v="Clay Ludtke"/>
    <x v="0"/>
    <s v="Hesse"/>
    <x v="39"/>
    <x v="3"/>
    <x v="6"/>
    <s v="OFF-BI-10002799"/>
    <x v="0"/>
    <s v="Binders"/>
    <s v="Cardinal Binder Covers, Clear"/>
    <n v="80"/>
    <n v="7"/>
    <n v="61"/>
    <n v="0"/>
    <n v="23"/>
    <n v="23"/>
    <x v="2"/>
    <n v="404"/>
  </r>
  <r>
    <s v="ES-2011-2722980"/>
    <d v="2011-02-09T00:00:00"/>
    <x v="1"/>
    <n v="2011"/>
    <x v="0"/>
    <s v="Hallie Redmond"/>
    <x v="1"/>
    <s v="Catalonia"/>
    <x v="34"/>
    <x v="3"/>
    <x v="7"/>
    <s v="FUR-BO-10001537"/>
    <x v="1"/>
    <s v="Bookcases"/>
    <s v="Ikea Corner Shelving, Metal"/>
    <n v="368"/>
    <n v="3"/>
    <n v="92"/>
    <n v="0"/>
    <n v="17.87"/>
    <n v="17.87"/>
    <x v="0"/>
    <n v="258.13"/>
  </r>
  <r>
    <s v="ES-2011-5389664"/>
    <d v="2011-02-09T00:00:00"/>
    <x v="1"/>
    <n v="2011"/>
    <x v="0"/>
    <s v="Nat Gilpin"/>
    <x v="2"/>
    <s v="Overijssel"/>
    <x v="29"/>
    <x v="3"/>
    <x v="6"/>
    <s v="OFF-ST-10002263"/>
    <x v="0"/>
    <s v="Storage"/>
    <s v="Rogers Trays, Wire Frame"/>
    <n v="91"/>
    <n v="3"/>
    <n v="88"/>
    <n v="0.5"/>
    <n v="14.63"/>
    <n v="21.945"/>
    <x v="1"/>
    <n v="242.05500000000001"/>
  </r>
  <r>
    <s v="ID-2011-61876"/>
    <d v="2011-02-09T00:00:00"/>
    <x v="1"/>
    <n v="2011"/>
    <x v="0"/>
    <s v="Daniel Raglin"/>
    <x v="1"/>
    <s v="Daejeon"/>
    <x v="64"/>
    <x v="1"/>
    <x v="9"/>
    <s v="OFF-ST-10003306"/>
    <x v="0"/>
    <s v="Storage"/>
    <s v="Eldon File Cart, Single Width"/>
    <n v="257"/>
    <n v="4"/>
    <n v="116"/>
    <n v="0.5"/>
    <n v="13.62"/>
    <n v="20.43"/>
    <x v="0"/>
    <n v="443.57"/>
  </r>
  <r>
    <s v="ID-2011-61876"/>
    <d v="2011-02-09T00:00:00"/>
    <x v="1"/>
    <n v="2011"/>
    <x v="0"/>
    <s v="Daniel Raglin"/>
    <x v="1"/>
    <s v="Daejeon"/>
    <x v="64"/>
    <x v="1"/>
    <x v="9"/>
    <s v="FUR-TA-10004050"/>
    <x v="1"/>
    <s v="Tables"/>
    <s v="Lesro Coffee Table, Fully Assembled"/>
    <n v="203"/>
    <n v="4"/>
    <n v="97"/>
    <n v="0.8"/>
    <n v="11.94"/>
    <n v="21.491999999999997"/>
    <x v="0"/>
    <n v="366.50799999999998"/>
  </r>
  <r>
    <s v="ID-2011-55975"/>
    <d v="2011-02-09T00:00:00"/>
    <x v="1"/>
    <n v="2011"/>
    <x v="0"/>
    <s v="Erica Hernandez"/>
    <x v="1"/>
    <s v="Queensland"/>
    <x v="1"/>
    <x v="1"/>
    <x v="1"/>
    <s v="FUR-FU-10002223"/>
    <x v="1"/>
    <s v="Furnishings"/>
    <s v="Deflect-O Stacking Tray, Durable"/>
    <n v="137"/>
    <n v="6"/>
    <n v="113"/>
    <n v="0.1"/>
    <n v="9.4499999999999993"/>
    <n v="10.395"/>
    <x v="0"/>
    <n v="667.60500000000002"/>
  </r>
  <r>
    <s v="ES-2011-5389664"/>
    <d v="2011-02-09T00:00:00"/>
    <x v="1"/>
    <n v="2011"/>
    <x v="0"/>
    <s v="Nat Gilpin"/>
    <x v="2"/>
    <s v="Overijssel"/>
    <x v="29"/>
    <x v="3"/>
    <x v="6"/>
    <s v="OFF-EN-10001993"/>
    <x v="0"/>
    <s v="Envelopes"/>
    <s v="GlobeWeis Manila Envelope, Set of 50"/>
    <n v="55"/>
    <n v="4"/>
    <n v="87"/>
    <n v="0.5"/>
    <n v="5.71"/>
    <n v="8.5649999999999995"/>
    <x v="1"/>
    <n v="339.435"/>
  </r>
  <r>
    <s v="ES-2011-2722980"/>
    <d v="2011-02-09T00:00:00"/>
    <x v="1"/>
    <n v="2011"/>
    <x v="0"/>
    <s v="Hallie Redmond"/>
    <x v="1"/>
    <s v="Catalonia"/>
    <x v="34"/>
    <x v="3"/>
    <x v="7"/>
    <s v="OFF-AR-10000110"/>
    <x v="0"/>
    <s v="Art"/>
    <s v="Binney &amp; Smith Sketch Pad, Blue"/>
    <n v="93"/>
    <n v="2"/>
    <n v="64"/>
    <n v="0"/>
    <n v="5.54"/>
    <n v="5.54"/>
    <x v="0"/>
    <n v="122.46"/>
  </r>
  <r>
    <s v="ES-2011-2722980"/>
    <d v="2011-02-09T00:00:00"/>
    <x v="1"/>
    <n v="2011"/>
    <x v="0"/>
    <s v="Hallie Redmond"/>
    <x v="1"/>
    <s v="Catalonia"/>
    <x v="34"/>
    <x v="3"/>
    <x v="7"/>
    <s v="OFF-BI-10002570"/>
    <x v="0"/>
    <s v="Binders"/>
    <s v="Cardinal 3-Hole Punch, Clear"/>
    <n v="85"/>
    <n v="3"/>
    <n v="104"/>
    <n v="0"/>
    <n v="5.17"/>
    <n v="5.17"/>
    <x v="0"/>
    <n v="306.83"/>
  </r>
  <r>
    <s v="ES-2011-2722980"/>
    <d v="2011-02-09T00:00:00"/>
    <x v="1"/>
    <n v="2011"/>
    <x v="0"/>
    <s v="Hallie Redmond"/>
    <x v="1"/>
    <s v="Catalonia"/>
    <x v="34"/>
    <x v="3"/>
    <x v="7"/>
    <s v="OFF-ST-10001142"/>
    <x v="0"/>
    <s v="Storage"/>
    <s v="Smead Folders, Wire Frame"/>
    <n v="60"/>
    <n v="4"/>
    <n v="58"/>
    <n v="0.1"/>
    <n v="2.85"/>
    <n v="3.1350000000000002"/>
    <x v="0"/>
    <n v="228.86500000000001"/>
  </r>
  <r>
    <s v="ES-2011-2722980"/>
    <d v="2011-02-09T00:00:00"/>
    <x v="1"/>
    <n v="2011"/>
    <x v="0"/>
    <s v="Hallie Redmond"/>
    <x v="1"/>
    <s v="Catalonia"/>
    <x v="34"/>
    <x v="3"/>
    <x v="7"/>
    <s v="OFF-FA-10003836"/>
    <x v="0"/>
    <s v="Fasteners"/>
    <s v="Stockwell Rubber Bands, 12 Pack"/>
    <n v="48"/>
    <n v="3"/>
    <n v="77"/>
    <n v="0"/>
    <n v="2.34"/>
    <n v="2.34"/>
    <x v="0"/>
    <n v="228.66"/>
  </r>
  <r>
    <s v="CA-2011-125759"/>
    <d v="2011-02-09T00:00:00"/>
    <x v="1"/>
    <n v="2011"/>
    <x v="3"/>
    <s v="Nathan Mautz"/>
    <x v="1"/>
    <s v="Nevada"/>
    <x v="18"/>
    <x v="6"/>
    <x v="11"/>
    <s v="FUR-FU-10002111"/>
    <x v="1"/>
    <s v="Furnishings"/>
    <s v="Master Caster Door Stop, Large Brown"/>
    <n v="15"/>
    <n v="2"/>
    <n v="110"/>
    <n v="0"/>
    <n v="1.57"/>
    <n v="1.57"/>
    <x v="0"/>
    <n v="218.43"/>
  </r>
  <r>
    <s v="ID-2011-61876"/>
    <d v="2011-02-09T00:00:00"/>
    <x v="1"/>
    <n v="2011"/>
    <x v="0"/>
    <s v="Daniel Raglin"/>
    <x v="1"/>
    <s v="Daejeon"/>
    <x v="64"/>
    <x v="1"/>
    <x v="9"/>
    <s v="TEC-MA-10000684"/>
    <x v="2"/>
    <s v="Machines"/>
    <s v="Okidata Calculator, White"/>
    <n v="25"/>
    <n v="1"/>
    <n v="61"/>
    <n v="0.5"/>
    <n v="1.49"/>
    <n v="2.2349999999999999"/>
    <x v="0"/>
    <n v="58.765000000000001"/>
  </r>
  <r>
    <s v="ID-2011-61876"/>
    <d v="2011-02-09T00:00:00"/>
    <x v="1"/>
    <n v="2011"/>
    <x v="0"/>
    <s v="Daniel Raglin"/>
    <x v="1"/>
    <s v="Daejeon"/>
    <x v="64"/>
    <x v="1"/>
    <x v="9"/>
    <s v="OFF-BI-10002632"/>
    <x v="0"/>
    <s v="Binders"/>
    <s v="Acco Binding Machine, Recycled"/>
    <n v="26"/>
    <n v="1"/>
    <n v="99"/>
    <n v="0.5"/>
    <n v="1.27"/>
    <n v="1.905"/>
    <x v="0"/>
    <n v="97.094999999999999"/>
  </r>
  <r>
    <s v="ID-2011-64599"/>
    <d v="2011-02-10T00:00:00"/>
    <x v="1"/>
    <n v="2011"/>
    <x v="0"/>
    <s v="Carol Adams"/>
    <x v="2"/>
    <s v="Shizuoka"/>
    <x v="19"/>
    <x v="1"/>
    <x v="9"/>
    <s v="TEC-PH-10000303"/>
    <x v="2"/>
    <s v="Phones"/>
    <s v="Samsung Smart Phone, VoIP"/>
    <n v="6.9989999999999997"/>
    <n v="11"/>
    <n v="68"/>
    <n v="0"/>
    <n v="413.8"/>
    <n v="413.8"/>
    <x v="0"/>
    <n v="334.2"/>
  </r>
  <r>
    <s v="SF-2011-8180"/>
    <d v="2011-02-10T00:00:00"/>
    <x v="1"/>
    <n v="2011"/>
    <x v="1"/>
    <s v="John Huston"/>
    <x v="0"/>
    <s v="Eastern Cape"/>
    <x v="33"/>
    <x v="0"/>
    <x v="0"/>
    <s v="TEC-CIS-10002544"/>
    <x v="2"/>
    <s v="Phones"/>
    <s v="Cisco Headset, Full Size"/>
    <n v="718"/>
    <n v="8"/>
    <n v="101"/>
    <n v="0"/>
    <n v="143.07"/>
    <n v="143.07"/>
    <x v="0"/>
    <n v="664.93000000000006"/>
  </r>
  <r>
    <s v="ES-2011-4632225"/>
    <d v="2011-02-10T00:00:00"/>
    <x v="1"/>
    <n v="2011"/>
    <x v="0"/>
    <s v="Michelle Ellison"/>
    <x v="2"/>
    <s v="Madrid"/>
    <x v="34"/>
    <x v="3"/>
    <x v="7"/>
    <s v="FUR-BO-10001039"/>
    <x v="1"/>
    <s v="Bookcases"/>
    <s v="Dania Classic Bookcase, Traditional"/>
    <n v="822"/>
    <n v="2"/>
    <n v="114"/>
    <n v="0"/>
    <n v="67.95"/>
    <n v="67.95"/>
    <x v="1"/>
    <n v="160.05000000000001"/>
  </r>
  <r>
    <s v="IT-2011-1181278"/>
    <d v="2011-02-10T00:00:00"/>
    <x v="1"/>
    <n v="2011"/>
    <x v="2"/>
    <s v="Paul Lucas"/>
    <x v="1"/>
    <s v="Lower Saxony"/>
    <x v="39"/>
    <x v="3"/>
    <x v="6"/>
    <s v="OFF-ST-10001554"/>
    <x v="0"/>
    <s v="Storage"/>
    <s v="Tenex File Cart, Industrial"/>
    <n v="215"/>
    <n v="4"/>
    <n v="93"/>
    <n v="0.6"/>
    <n v="60.85"/>
    <n v="97.36"/>
    <x v="1"/>
    <n v="274.64"/>
  </r>
  <r>
    <s v="IN-2011-61050"/>
    <d v="2011-02-10T00:00:00"/>
    <x v="1"/>
    <n v="2011"/>
    <x v="3"/>
    <s v="Frank Olsen"/>
    <x v="0"/>
    <s v="Pahang"/>
    <x v="9"/>
    <x v="1"/>
    <x v="5"/>
    <s v="FUR-CH-10003354"/>
    <x v="1"/>
    <s v="Chairs"/>
    <s v="Novimex Bag Chairs, Black"/>
    <n v="305"/>
    <n v="7"/>
    <n v="65"/>
    <n v="0"/>
    <n v="59.42"/>
    <n v="59.42"/>
    <x v="2"/>
    <n v="395.58"/>
  </r>
  <r>
    <s v="ES-2011-3818297"/>
    <d v="2011-02-10T00:00:00"/>
    <x v="1"/>
    <n v="2011"/>
    <x v="0"/>
    <s v="Jennifer Patt"/>
    <x v="2"/>
    <s v="Basel-Stadt"/>
    <x v="65"/>
    <x v="3"/>
    <x v="6"/>
    <s v="FUR-BO-10003968"/>
    <x v="1"/>
    <s v="Bookcases"/>
    <s v="Sauder Library with Doors, Mobile"/>
    <n v="780"/>
    <n v="2"/>
    <n v="111"/>
    <n v="0"/>
    <n v="50.42"/>
    <n v="50.42"/>
    <x v="0"/>
    <n v="171.57999999999998"/>
  </r>
  <r>
    <s v="ES-2011-4744800"/>
    <d v="2011-02-10T00:00:00"/>
    <x v="1"/>
    <n v="2011"/>
    <x v="0"/>
    <s v="Chad McGuire"/>
    <x v="0"/>
    <s v="Provence-Alpes-Côte d'Azur"/>
    <x v="17"/>
    <x v="3"/>
    <x v="6"/>
    <s v="TEC-MA-10003101"/>
    <x v="2"/>
    <s v="Machines"/>
    <s v="Panasonic Receipt Printer, Wireless"/>
    <n v="206"/>
    <n v="2"/>
    <n v="54"/>
    <n v="0.15"/>
    <n v="24"/>
    <n v="27.6"/>
    <x v="1"/>
    <n v="80.400000000000006"/>
  </r>
  <r>
    <s v="MX-2011-135552"/>
    <d v="2011-02-10T00:00:00"/>
    <x v="1"/>
    <n v="2011"/>
    <x v="0"/>
    <s v="Quincy Jones"/>
    <x v="2"/>
    <s v="Coahuila"/>
    <x v="15"/>
    <x v="5"/>
    <x v="3"/>
    <s v="OFF-AP-10001941"/>
    <x v="0"/>
    <s v="Appliances"/>
    <s v="KitchenAid Blender, White"/>
    <n v="133"/>
    <n v="2"/>
    <n v="117"/>
    <n v="0"/>
    <n v="22.02"/>
    <n v="22.02"/>
    <x v="1"/>
    <n v="211.98"/>
  </r>
  <r>
    <s v="ID-2011-64599"/>
    <d v="2011-02-10T00:00:00"/>
    <x v="1"/>
    <n v="2011"/>
    <x v="0"/>
    <s v="Carol Adams"/>
    <x v="2"/>
    <s v="Shizuoka"/>
    <x v="19"/>
    <x v="1"/>
    <x v="9"/>
    <s v="OFF-SU-10001407"/>
    <x v="0"/>
    <s v="Supplies"/>
    <s v="Fiskars Trimmer, Easy Grip"/>
    <n v="307"/>
    <n v="7"/>
    <n v="87"/>
    <n v="0"/>
    <n v="21.57"/>
    <n v="21.57"/>
    <x v="0"/>
    <n v="587.42999999999995"/>
  </r>
  <r>
    <s v="SF-2011-8180"/>
    <d v="2011-02-10T00:00:00"/>
    <x v="1"/>
    <n v="2011"/>
    <x v="1"/>
    <s v="John Huston"/>
    <x v="0"/>
    <s v="Eastern Cape"/>
    <x v="33"/>
    <x v="0"/>
    <x v="0"/>
    <s v="OFF-CAR-10004408"/>
    <x v="0"/>
    <s v="Binders"/>
    <s v="Cardinal 3-Hole Punch, Economy"/>
    <n v="115"/>
    <n v="4"/>
    <n v="80"/>
    <n v="0"/>
    <n v="13.47"/>
    <n v="13.47"/>
    <x v="0"/>
    <n v="306.52999999999997"/>
  </r>
  <r>
    <s v="ES-2011-3609014"/>
    <d v="2011-02-10T00:00:00"/>
    <x v="1"/>
    <n v="2011"/>
    <x v="0"/>
    <s v="Meg O'Connel"/>
    <x v="1"/>
    <s v="North Rhine-Westphalia"/>
    <x v="39"/>
    <x v="3"/>
    <x v="6"/>
    <s v="OFF-AR-10000079"/>
    <x v="0"/>
    <s v="Art"/>
    <s v="Stanley Pencil Sharpener, Fluorescent"/>
    <n v="124"/>
    <n v="5"/>
    <n v="98"/>
    <n v="0"/>
    <n v="12.38"/>
    <n v="12.38"/>
    <x v="0"/>
    <n v="477.62"/>
  </r>
  <r>
    <s v="ID-2011-64599"/>
    <d v="2011-02-10T00:00:00"/>
    <x v="1"/>
    <n v="2011"/>
    <x v="0"/>
    <s v="Carol Adams"/>
    <x v="2"/>
    <s v="Shizuoka"/>
    <x v="19"/>
    <x v="1"/>
    <x v="9"/>
    <s v="FUR-FU-10003198"/>
    <x v="1"/>
    <s v="Furnishings"/>
    <s v="Rubbermaid Photo Frame, Erganomic"/>
    <n v="201"/>
    <n v="4"/>
    <n v="69"/>
    <n v="0"/>
    <n v="12.3"/>
    <n v="12.3"/>
    <x v="0"/>
    <n v="263.7"/>
  </r>
  <r>
    <s v="MD-2011-8270"/>
    <d v="2011-02-10T00:00:00"/>
    <x v="1"/>
    <n v="2011"/>
    <x v="0"/>
    <s v="Philisse Overcash"/>
    <x v="1"/>
    <s v="Chisinau"/>
    <x v="66"/>
    <x v="2"/>
    <x v="2"/>
    <s v="OFF-SME-10003530"/>
    <x v="0"/>
    <s v="Storage"/>
    <s v="Smead Lockers, Wire Frame"/>
    <n v="197"/>
    <n v="1"/>
    <n v="119"/>
    <n v="0"/>
    <n v="11.44"/>
    <n v="11.44"/>
    <x v="0"/>
    <n v="107.56"/>
  </r>
  <r>
    <s v="MX-2011-135552"/>
    <d v="2011-02-10T00:00:00"/>
    <x v="1"/>
    <n v="2011"/>
    <x v="0"/>
    <s v="Quincy Jones"/>
    <x v="2"/>
    <s v="Coahuila"/>
    <x v="15"/>
    <x v="5"/>
    <x v="3"/>
    <s v="OFF-EN-10003898"/>
    <x v="0"/>
    <s v="Envelopes"/>
    <s v="Ames Peel and Seal, Set of 50"/>
    <n v="87"/>
    <n v="7"/>
    <n v="56"/>
    <n v="0"/>
    <n v="11.22"/>
    <n v="11.22"/>
    <x v="1"/>
    <n v="380.78"/>
  </r>
  <r>
    <s v="IT-2011-1181278"/>
    <d v="2011-02-10T00:00:00"/>
    <x v="1"/>
    <n v="2011"/>
    <x v="2"/>
    <s v="Paul Lucas"/>
    <x v="1"/>
    <s v="Lower Saxony"/>
    <x v="39"/>
    <x v="3"/>
    <x v="6"/>
    <s v="OFF-BI-10000894"/>
    <x v="0"/>
    <s v="Binders"/>
    <s v="Avery Binder Covers, Clear"/>
    <n v="26"/>
    <n v="5"/>
    <n v="116"/>
    <n v="0.5"/>
    <n v="8.9499999999999993"/>
    <n v="13.424999999999999"/>
    <x v="1"/>
    <n v="566.57500000000005"/>
  </r>
  <r>
    <s v="ES-2011-4744800"/>
    <d v="2011-02-10T00:00:00"/>
    <x v="1"/>
    <n v="2011"/>
    <x v="0"/>
    <s v="Chad McGuire"/>
    <x v="0"/>
    <s v="Provence-Alpes-Côte d'Azur"/>
    <x v="17"/>
    <x v="3"/>
    <x v="6"/>
    <s v="OFF-EN-10001202"/>
    <x v="0"/>
    <s v="Envelopes"/>
    <s v="Kraft Clasp Envelope, with clear poly window"/>
    <n v="50"/>
    <n v="4"/>
    <n v="89"/>
    <n v="0"/>
    <n v="8.6300000000000008"/>
    <n v="8.6300000000000008"/>
    <x v="1"/>
    <n v="347.37"/>
  </r>
  <r>
    <s v="MX-2011-135552"/>
    <d v="2011-02-10T00:00:00"/>
    <x v="1"/>
    <n v="2011"/>
    <x v="0"/>
    <s v="Quincy Jones"/>
    <x v="2"/>
    <s v="Coahuila"/>
    <x v="15"/>
    <x v="5"/>
    <x v="3"/>
    <s v="OFF-SU-10004771"/>
    <x v="0"/>
    <s v="Supplies"/>
    <s v="Elite Ruler, Easy Grip"/>
    <n v="41"/>
    <n v="4"/>
    <n v="108"/>
    <n v="0"/>
    <n v="6.63"/>
    <n v="6.63"/>
    <x v="1"/>
    <n v="425.37"/>
  </r>
  <r>
    <s v="MD-2011-8270"/>
    <d v="2011-02-10T00:00:00"/>
    <x v="1"/>
    <n v="2011"/>
    <x v="0"/>
    <s v="Philisse Overcash"/>
    <x v="1"/>
    <s v="Chisinau"/>
    <x v="66"/>
    <x v="2"/>
    <x v="2"/>
    <s v="OFF-BIN-10003089"/>
    <x v="0"/>
    <s v="Art"/>
    <s v="Binney &amp; Smith Highlighters, Easy-Erase"/>
    <n v="67"/>
    <n v="4"/>
    <n v="68"/>
    <n v="0"/>
    <n v="6.28"/>
    <n v="6.28"/>
    <x v="0"/>
    <n v="265.72000000000003"/>
  </r>
  <r>
    <s v="MX-2011-135552"/>
    <d v="2011-02-10T00:00:00"/>
    <x v="1"/>
    <n v="2011"/>
    <x v="0"/>
    <s v="Quincy Jones"/>
    <x v="2"/>
    <s v="Coahuila"/>
    <x v="15"/>
    <x v="5"/>
    <x v="3"/>
    <s v="OFF-EN-10000258"/>
    <x v="0"/>
    <s v="Envelopes"/>
    <s v="GlobeWeis Peel and Seal, with clear poly window"/>
    <n v="66"/>
    <n v="4"/>
    <n v="55"/>
    <n v="0"/>
    <n v="5.64"/>
    <n v="5.64"/>
    <x v="1"/>
    <n v="214.36"/>
  </r>
  <r>
    <s v="MD-2011-8270"/>
    <d v="2011-02-10T00:00:00"/>
    <x v="1"/>
    <n v="2011"/>
    <x v="0"/>
    <s v="Philisse Overcash"/>
    <x v="1"/>
    <s v="Chisinau"/>
    <x v="66"/>
    <x v="2"/>
    <x v="2"/>
    <s v="FUR-RUB-10001310"/>
    <x v="1"/>
    <s v="Furnishings"/>
    <s v="Rubbermaid Photo Frame, Black"/>
    <n v="52"/>
    <n v="1"/>
    <n v="105"/>
    <n v="0"/>
    <n v="3.9"/>
    <n v="3.9"/>
    <x v="0"/>
    <n v="101.1"/>
  </r>
  <r>
    <s v="MD-2011-8270"/>
    <d v="2011-02-10T00:00:00"/>
    <x v="1"/>
    <n v="2011"/>
    <x v="0"/>
    <s v="Philisse Overcash"/>
    <x v="1"/>
    <s v="Chisinau"/>
    <x v="66"/>
    <x v="2"/>
    <x v="2"/>
    <s v="TEC-SAM-10001013"/>
    <x v="2"/>
    <s v="Phones"/>
    <s v="Samsung Audio Dock, Cordless"/>
    <n v="170"/>
    <n v="1"/>
    <n v="112"/>
    <n v="0"/>
    <n v="3.44"/>
    <n v="3.44"/>
    <x v="0"/>
    <n v="108.56"/>
  </r>
  <r>
    <s v="SF-2011-8180"/>
    <d v="2011-02-10T00:00:00"/>
    <x v="1"/>
    <n v="2011"/>
    <x v="1"/>
    <s v="John Huston"/>
    <x v="0"/>
    <s v="Eastern Cape"/>
    <x v="33"/>
    <x v="0"/>
    <x v="0"/>
    <s v="OFF-ADV-10000177"/>
    <x v="0"/>
    <s v="Fasteners"/>
    <s v="Advantus Staples, Metal"/>
    <n v="44"/>
    <n v="4"/>
    <n v="88"/>
    <n v="0"/>
    <n v="3.1"/>
    <n v="3.1"/>
    <x v="0"/>
    <n v="348.9"/>
  </r>
  <r>
    <s v="MD-2011-8270"/>
    <d v="2011-02-10T00:00:00"/>
    <x v="1"/>
    <n v="2011"/>
    <x v="0"/>
    <s v="Philisse Overcash"/>
    <x v="1"/>
    <s v="Chisinau"/>
    <x v="66"/>
    <x v="2"/>
    <x v="2"/>
    <s v="OFF-ELI-10003277"/>
    <x v="0"/>
    <s v="Supplies"/>
    <s v="Elite Letter Opener, High Speed"/>
    <n v="53"/>
    <n v="2"/>
    <n v="91"/>
    <n v="0"/>
    <n v="2.85"/>
    <n v="2.85"/>
    <x v="0"/>
    <n v="179.15"/>
  </r>
  <r>
    <s v="ES-2011-4632225"/>
    <d v="2011-02-10T00:00:00"/>
    <x v="1"/>
    <n v="2011"/>
    <x v="0"/>
    <s v="Michelle Ellison"/>
    <x v="2"/>
    <s v="Madrid"/>
    <x v="34"/>
    <x v="3"/>
    <x v="7"/>
    <s v="OFF-AR-10002113"/>
    <x v="0"/>
    <s v="Art"/>
    <s v="Boston Highlighters, Easy-Erase"/>
    <n v="19"/>
    <n v="1"/>
    <n v="96"/>
    <n v="0"/>
    <n v="2.2400000000000002"/>
    <n v="2.2400000000000002"/>
    <x v="1"/>
    <n v="93.76"/>
  </r>
  <r>
    <s v="ES-2011-3818297"/>
    <d v="2011-02-10T00:00:00"/>
    <x v="1"/>
    <n v="2011"/>
    <x v="0"/>
    <s v="Jennifer Patt"/>
    <x v="2"/>
    <s v="Basel-Stadt"/>
    <x v="65"/>
    <x v="3"/>
    <x v="6"/>
    <s v="OFF-AR-10000444"/>
    <x v="0"/>
    <s v="Art"/>
    <s v="BIC Highlighters, Blue"/>
    <n v="19"/>
    <n v="1"/>
    <n v="102"/>
    <n v="0"/>
    <n v="1.44"/>
    <n v="1.44"/>
    <x v="0"/>
    <n v="100.56"/>
  </r>
  <r>
    <s v="MD-2011-8270"/>
    <d v="2011-02-10T00:00:00"/>
    <x v="1"/>
    <n v="2011"/>
    <x v="0"/>
    <s v="Philisse Overcash"/>
    <x v="1"/>
    <s v="Chisinau"/>
    <x v="66"/>
    <x v="2"/>
    <x v="2"/>
    <s v="OFF-SAN-10002015"/>
    <x v="0"/>
    <s v="Art"/>
    <s v="Sanford Pens, Water Color"/>
    <n v="14"/>
    <n v="1"/>
    <n v="115"/>
    <n v="0"/>
    <n v="1.32"/>
    <n v="1.32"/>
    <x v="0"/>
    <n v="113.68"/>
  </r>
  <r>
    <s v="ID-2011-28661"/>
    <d v="2011-02-10T00:00:00"/>
    <x v="1"/>
    <n v="2011"/>
    <x v="1"/>
    <s v="Michelle Ellison"/>
    <x v="2"/>
    <s v="Hubei"/>
    <x v="25"/>
    <x v="1"/>
    <x v="9"/>
    <s v="OFF-SU-10000178"/>
    <x v="0"/>
    <s v="Supplies"/>
    <s v="Acme Ruler, Easy Grip"/>
    <n v="9"/>
    <n v="1"/>
    <n v="100"/>
    <n v="0.5"/>
    <n v="0.98"/>
    <n v="1.47"/>
    <x v="1"/>
    <n v="98.53"/>
  </r>
  <r>
    <s v="SF-2011-8180"/>
    <d v="2011-02-10T00:00:00"/>
    <x v="1"/>
    <n v="2011"/>
    <x v="1"/>
    <s v="John Huston"/>
    <x v="0"/>
    <s v="Eastern Cape"/>
    <x v="33"/>
    <x v="0"/>
    <x v="0"/>
    <s v="OFF-IBI-10001772"/>
    <x v="0"/>
    <s v="Binders"/>
    <s v="Ibico Index Tab, Clear"/>
    <n v="8"/>
    <n v="1"/>
    <n v="108"/>
    <n v="0"/>
    <n v="0.84"/>
    <n v="0.84"/>
    <x v="0"/>
    <n v="107.16"/>
  </r>
  <r>
    <s v="MD-2011-8270"/>
    <d v="2011-02-10T00:00:00"/>
    <x v="1"/>
    <n v="2011"/>
    <x v="0"/>
    <s v="Philisse Overcash"/>
    <x v="1"/>
    <s v="Chisinau"/>
    <x v="66"/>
    <x v="2"/>
    <x v="2"/>
    <s v="OFF-ACC-10002834"/>
    <x v="0"/>
    <s v="Fasteners"/>
    <s v="Accos Thumb Tacks, 12 Pack"/>
    <n v="13"/>
    <n v="1"/>
    <n v="99"/>
    <n v="0"/>
    <n v="0.83"/>
    <n v="0.83"/>
    <x v="0"/>
    <n v="98.17"/>
  </r>
  <r>
    <s v="UG-2011-9740"/>
    <d v="2011-02-10T00:00:00"/>
    <x v="1"/>
    <n v="2011"/>
    <x v="3"/>
    <s v="Mary O'Rourke"/>
    <x v="0"/>
    <s v="Kampala"/>
    <x v="67"/>
    <x v="0"/>
    <x v="0"/>
    <s v="OFF-CAR-10001911"/>
    <x v="0"/>
    <s v="Binders"/>
    <s v="Cardinal Binder Covers, Clear"/>
    <n v="3"/>
    <n v="1"/>
    <n v="67"/>
    <n v="0.7"/>
    <n v="0.39"/>
    <n v="0.66300000000000003"/>
    <x v="1"/>
    <n v="66.337000000000003"/>
  </r>
  <r>
    <s v="ZI-2011-9280"/>
    <d v="2011-02-11T00:00:00"/>
    <x v="1"/>
    <n v="2011"/>
    <x v="0"/>
    <s v="Anna Häberlin"/>
    <x v="2"/>
    <s v="Bulawayo"/>
    <x v="68"/>
    <x v="0"/>
    <x v="0"/>
    <s v="TEC-HEW-10000930"/>
    <x v="2"/>
    <s v="Copiers"/>
    <s v="Hewlett Ink, Digital"/>
    <n v="445"/>
    <n v="10"/>
    <n v="93"/>
    <n v="0.7"/>
    <n v="16.579999999999998"/>
    <n v="28.185999999999996"/>
    <x v="1"/>
    <n v="901.81399999999996"/>
  </r>
  <r>
    <s v="IR-2011-6140"/>
    <d v="2011-02-11T00:00:00"/>
    <x v="1"/>
    <n v="2011"/>
    <x v="1"/>
    <s v="Lisa DeCherney"/>
    <x v="0"/>
    <s v="Gilan"/>
    <x v="11"/>
    <x v="2"/>
    <x v="2"/>
    <s v="TEC-SAM-10000765"/>
    <x v="2"/>
    <s v="Phones"/>
    <s v="Samsung Signal Booster, Full Size"/>
    <n v="138"/>
    <n v="1"/>
    <n v="54"/>
    <n v="0"/>
    <n v="15.49"/>
    <n v="15.49"/>
    <x v="2"/>
    <n v="38.51"/>
  </r>
  <r>
    <s v="MX-2011-130981"/>
    <d v="2011-02-11T00:00:00"/>
    <x v="1"/>
    <n v="2011"/>
    <x v="0"/>
    <s v="Steve Nguyen"/>
    <x v="1"/>
    <s v="Parana"/>
    <x v="14"/>
    <x v="5"/>
    <x v="7"/>
    <s v="TEC-CO-10001040"/>
    <x v="2"/>
    <s v="Copiers"/>
    <s v="Canon Personal Copier, Laser"/>
    <n v="190"/>
    <n v="2"/>
    <n v="86"/>
    <n v="2E-3"/>
    <n v="11.76"/>
    <n v="11.783519999999999"/>
    <x v="1"/>
    <n v="160.21647999999999"/>
  </r>
  <r>
    <s v="IR-2011-6140"/>
    <d v="2011-02-11T00:00:00"/>
    <x v="1"/>
    <n v="2011"/>
    <x v="1"/>
    <s v="Lisa DeCherney"/>
    <x v="0"/>
    <s v="Gilan"/>
    <x v="11"/>
    <x v="2"/>
    <x v="2"/>
    <s v="OFF-SME-10004247"/>
    <x v="0"/>
    <s v="Storage"/>
    <s v="Smead Shelving, Single Width"/>
    <n v="49"/>
    <n v="1"/>
    <n v="116"/>
    <n v="0"/>
    <n v="6.81"/>
    <n v="6.81"/>
    <x v="2"/>
    <n v="109.19"/>
  </r>
  <r>
    <s v="ZI-2011-9280"/>
    <d v="2011-02-11T00:00:00"/>
    <x v="1"/>
    <n v="2011"/>
    <x v="0"/>
    <s v="Anna Häberlin"/>
    <x v="2"/>
    <s v="Bulawayo"/>
    <x v="68"/>
    <x v="0"/>
    <x v="0"/>
    <s v="OFF-FIS-10000063"/>
    <x v="0"/>
    <s v="Supplies"/>
    <s v="Fiskars Box Cutter, Easy Grip"/>
    <n v="67"/>
    <n v="6"/>
    <n v="78"/>
    <n v="0.7"/>
    <n v="5.99"/>
    <n v="10.183"/>
    <x v="1"/>
    <n v="457.81700000000001"/>
  </r>
  <r>
    <s v="ZI-2011-9280"/>
    <d v="2011-02-11T00:00:00"/>
    <x v="1"/>
    <n v="2011"/>
    <x v="0"/>
    <s v="Anna Häberlin"/>
    <x v="2"/>
    <s v="Bulawayo"/>
    <x v="68"/>
    <x v="0"/>
    <x v="0"/>
    <s v="OFF-ROG-10003993"/>
    <x v="0"/>
    <s v="Storage"/>
    <s v="Rogers File Cart, Single Width"/>
    <n v="85"/>
    <n v="2"/>
    <n v="58"/>
    <n v="0.7"/>
    <n v="5.61"/>
    <n v="9.5370000000000008"/>
    <x v="1"/>
    <n v="106.46299999999999"/>
  </r>
  <r>
    <s v="IN-2011-60917"/>
    <d v="2011-02-11T00:00:00"/>
    <x v="1"/>
    <n v="2011"/>
    <x v="0"/>
    <s v="Sung Pak"/>
    <x v="2"/>
    <s v="Karnataka"/>
    <x v="35"/>
    <x v="1"/>
    <x v="12"/>
    <s v="OFF-BI-10001659"/>
    <x v="0"/>
    <s v="Binders"/>
    <s v="Cardinal Index Tab, Clear"/>
    <n v="22"/>
    <n v="3"/>
    <n v="89"/>
    <n v="0"/>
    <n v="2.92"/>
    <n v="2.92"/>
    <x v="1"/>
    <n v="264.08"/>
  </r>
  <r>
    <s v="ZI-2011-9280"/>
    <d v="2011-02-11T00:00:00"/>
    <x v="1"/>
    <n v="2011"/>
    <x v="0"/>
    <s v="Anna Häberlin"/>
    <x v="2"/>
    <s v="Bulawayo"/>
    <x v="68"/>
    <x v="0"/>
    <x v="0"/>
    <s v="FUR-ADV-10004718"/>
    <x v="1"/>
    <s v="Furnishings"/>
    <s v="Advantus Light Bulb, Duo Pack"/>
    <n v="12"/>
    <n v="2"/>
    <n v="107"/>
    <n v="0.7"/>
    <n v="1.39"/>
    <n v="2.3629999999999995"/>
    <x v="1"/>
    <n v="211.637"/>
  </r>
  <r>
    <s v="CA-2011-127614"/>
    <d v="2011-02-12T00:00:00"/>
    <x v="1"/>
    <n v="2011"/>
    <x v="0"/>
    <s v="Natalie Fritzler"/>
    <x v="0"/>
    <s v="Virginia"/>
    <x v="18"/>
    <x v="6"/>
    <x v="7"/>
    <s v="FUR-TA-10003715"/>
    <x v="1"/>
    <s v="Tables"/>
    <s v="Hon 2111 Invitation Series Corner Table"/>
    <n v="1.256"/>
    <n v="6"/>
    <n v="56"/>
    <n v="0"/>
    <n v="212.94"/>
    <n v="212.94"/>
    <x v="1"/>
    <n v="123.06"/>
  </r>
  <r>
    <s v="MO-2011-7930"/>
    <d v="2011-02-12T00:00:00"/>
    <x v="1"/>
    <n v="2011"/>
    <x v="3"/>
    <s v="Eric Murdock"/>
    <x v="0"/>
    <s v="Grand Casablanca"/>
    <x v="55"/>
    <x v="0"/>
    <x v="0"/>
    <s v="FUR-SAF-10001136"/>
    <x v="1"/>
    <s v="Chairs"/>
    <s v="SAFCO Swivel Stool, Adjustable"/>
    <n v="682"/>
    <n v="4"/>
    <n v="120"/>
    <n v="0"/>
    <n v="201.54"/>
    <n v="201.54"/>
    <x v="2"/>
    <n v="278.46000000000004"/>
  </r>
  <r>
    <s v="CA-2011-127614"/>
    <d v="2011-02-12T00:00:00"/>
    <x v="1"/>
    <n v="2011"/>
    <x v="0"/>
    <s v="Natalie Fritzler"/>
    <x v="0"/>
    <s v="Virginia"/>
    <x v="18"/>
    <x v="6"/>
    <x v="7"/>
    <s v="TEC-AC-10001432"/>
    <x v="2"/>
    <s v="Accessories"/>
    <s v="Enermax Aurora Lite Keyboard"/>
    <n v="234"/>
    <n v="3"/>
    <n v="76"/>
    <n v="0"/>
    <n v="38.36"/>
    <n v="38.36"/>
    <x v="1"/>
    <n v="189.64"/>
  </r>
  <r>
    <s v="CA-2011-168368"/>
    <d v="2011-02-12T00:00:00"/>
    <x v="1"/>
    <n v="2011"/>
    <x v="1"/>
    <s v="Guy Armstrong"/>
    <x v="0"/>
    <s v="Missouri"/>
    <x v="18"/>
    <x v="6"/>
    <x v="6"/>
    <s v="FUR-FU-10002298"/>
    <x v="1"/>
    <s v="Furnishings"/>
    <s v="Rubbermaid ClusterMat Chairmats, Mat Size- 66&quot; x 60&quot;, Lip 20&quot; x 11&quot; -90 Degree Angle"/>
    <n v="333"/>
    <n v="3"/>
    <n v="102"/>
    <n v="0"/>
    <n v="18.55"/>
    <n v="18.55"/>
    <x v="0"/>
    <n v="287.45"/>
  </r>
  <r>
    <s v="MO-2011-7930"/>
    <d v="2011-02-12T00:00:00"/>
    <x v="1"/>
    <n v="2011"/>
    <x v="3"/>
    <s v="Eric Murdock"/>
    <x v="0"/>
    <s v="Grand Casablanca"/>
    <x v="55"/>
    <x v="0"/>
    <x v="0"/>
    <s v="OFF-SME-10000520"/>
    <x v="0"/>
    <s v="Storage"/>
    <s v="Smead Shelving, Wire Frame"/>
    <n v="48"/>
    <n v="1"/>
    <n v="112"/>
    <n v="0"/>
    <n v="12.48"/>
    <n v="12.48"/>
    <x v="2"/>
    <n v="99.52"/>
  </r>
  <r>
    <s v="CA-2011-168368"/>
    <d v="2011-02-12T00:00:00"/>
    <x v="1"/>
    <n v="2011"/>
    <x v="1"/>
    <s v="Guy Armstrong"/>
    <x v="0"/>
    <s v="Missouri"/>
    <x v="18"/>
    <x v="6"/>
    <x v="6"/>
    <s v="FUR-CH-10001146"/>
    <x v="1"/>
    <s v="Chairs"/>
    <s v="Global Value Mid-Back Manager's Chair, Gray"/>
    <n v="61"/>
    <n v="1"/>
    <n v="90"/>
    <n v="0"/>
    <n v="10.07"/>
    <n v="10.07"/>
    <x v="0"/>
    <n v="79.930000000000007"/>
  </r>
  <r>
    <s v="MO-2011-7930"/>
    <d v="2011-02-12T00:00:00"/>
    <x v="1"/>
    <n v="2011"/>
    <x v="3"/>
    <s v="Eric Murdock"/>
    <x v="0"/>
    <s v="Grand Casablanca"/>
    <x v="55"/>
    <x v="0"/>
    <x v="0"/>
    <s v="OFF-EAT-10002789"/>
    <x v="0"/>
    <s v="Paper"/>
    <s v="Eaton Computer Printout Paper, Recycled"/>
    <n v="26"/>
    <n v="1"/>
    <n v="115"/>
    <n v="0"/>
    <n v="8.9700000000000006"/>
    <n v="8.9700000000000006"/>
    <x v="2"/>
    <n v="106.03"/>
  </r>
  <r>
    <s v="MO-2011-7930"/>
    <d v="2011-02-12T00:00:00"/>
    <x v="1"/>
    <n v="2011"/>
    <x v="3"/>
    <s v="Eric Murdock"/>
    <x v="0"/>
    <s v="Grand Casablanca"/>
    <x v="55"/>
    <x v="0"/>
    <x v="0"/>
    <s v="OFF-FEL-10004117"/>
    <x v="0"/>
    <s v="Storage"/>
    <s v="Fellowes Trays, Blue"/>
    <n v="57"/>
    <n v="1"/>
    <n v="79"/>
    <n v="0"/>
    <n v="8.9700000000000006"/>
    <n v="8.9700000000000006"/>
    <x v="2"/>
    <n v="70.03"/>
  </r>
  <r>
    <s v="CA-2011-168368"/>
    <d v="2011-02-12T00:00:00"/>
    <x v="1"/>
    <n v="2011"/>
    <x v="1"/>
    <s v="Guy Armstrong"/>
    <x v="0"/>
    <s v="Missouri"/>
    <x v="18"/>
    <x v="6"/>
    <x v="6"/>
    <s v="OFF-ST-10002583"/>
    <x v="0"/>
    <s v="Storage"/>
    <s v="Fellowes Neat Ideas Storage Cubes"/>
    <n v="65"/>
    <n v="2"/>
    <n v="71"/>
    <n v="0"/>
    <n v="6.78"/>
    <n v="6.78"/>
    <x v="0"/>
    <n v="135.22"/>
  </r>
  <r>
    <s v="CA-2011-168368"/>
    <d v="2011-02-12T00:00:00"/>
    <x v="1"/>
    <n v="2011"/>
    <x v="1"/>
    <s v="Guy Armstrong"/>
    <x v="0"/>
    <s v="Missouri"/>
    <x v="18"/>
    <x v="6"/>
    <x v="6"/>
    <s v="OFF-BI-10004654"/>
    <x v="0"/>
    <s v="Binders"/>
    <s v="VariCap6 Expandable Binder"/>
    <n v="52"/>
    <n v="3"/>
    <n v="85"/>
    <n v="0"/>
    <n v="3.52"/>
    <n v="3.52"/>
    <x v="0"/>
    <n v="251.48"/>
  </r>
  <r>
    <s v="CA-2011-127614"/>
    <d v="2011-02-12T00:00:00"/>
    <x v="1"/>
    <n v="2011"/>
    <x v="0"/>
    <s v="Natalie Fritzler"/>
    <x v="0"/>
    <s v="Virginia"/>
    <x v="18"/>
    <x v="6"/>
    <x v="7"/>
    <s v="OFF-BI-10003291"/>
    <x v="0"/>
    <s v="Binders"/>
    <s v="Wilson Jones Leather-Like Binders with DublLock Round Rings"/>
    <n v="17"/>
    <n v="2"/>
    <n v="110"/>
    <n v="0"/>
    <n v="1.47"/>
    <n v="1.47"/>
    <x v="1"/>
    <n v="218.53"/>
  </r>
  <r>
    <s v="CA-2011-168368"/>
    <d v="2011-02-12T00:00:00"/>
    <x v="1"/>
    <n v="2011"/>
    <x v="1"/>
    <s v="Guy Armstrong"/>
    <x v="0"/>
    <s v="Missouri"/>
    <x v="18"/>
    <x v="6"/>
    <x v="6"/>
    <s v="OFF-LA-10004853"/>
    <x v="0"/>
    <s v="Labels"/>
    <s v="Avery 483"/>
    <n v="15"/>
    <n v="3"/>
    <n v="114"/>
    <n v="0"/>
    <n v="1.1200000000000001"/>
    <n v="1.1200000000000001"/>
    <x v="0"/>
    <n v="340.88"/>
  </r>
  <r>
    <s v="IN-2011-73734"/>
    <d v="2011-02-12T00:00:00"/>
    <x v="1"/>
    <n v="2011"/>
    <x v="0"/>
    <s v="Michael Granlund"/>
    <x v="1"/>
    <s v="Telangana"/>
    <x v="35"/>
    <x v="1"/>
    <x v="12"/>
    <s v="OFF-BI-10004440"/>
    <x v="0"/>
    <s v="Binders"/>
    <s v="Cardinal Binder, Economy"/>
    <n v="14"/>
    <n v="1"/>
    <n v="67"/>
    <n v="0"/>
    <n v="0.97"/>
    <n v="0.97"/>
    <x v="0"/>
    <n v="66.03"/>
  </r>
  <r>
    <s v="CA-2011-168368"/>
    <d v="2011-02-12T00:00:00"/>
    <x v="1"/>
    <n v="2011"/>
    <x v="1"/>
    <s v="Guy Armstrong"/>
    <x v="0"/>
    <s v="Missouri"/>
    <x v="18"/>
    <x v="6"/>
    <x v="6"/>
    <s v="OFF-BI-10004728"/>
    <x v="0"/>
    <s v="Binders"/>
    <s v="Wilson Jones Turn Tabs Binder Tool for Ring Binders"/>
    <n v="10"/>
    <n v="2"/>
    <n v="119"/>
    <n v="0"/>
    <n v="0.33"/>
    <n v="0.33"/>
    <x v="0"/>
    <n v="237.67"/>
  </r>
  <r>
    <s v="US-2011-110674"/>
    <d v="2011-02-13T00:00:00"/>
    <x v="1"/>
    <n v="2011"/>
    <x v="0"/>
    <s v="Sanjit Chand"/>
    <x v="0"/>
    <s v="California"/>
    <x v="18"/>
    <x v="6"/>
    <x v="11"/>
    <s v="FUR-CH-10000225"/>
    <x v="1"/>
    <s v="Chairs"/>
    <s v="Global Geo Office Task Chair, Gray"/>
    <n v="130"/>
    <n v="2"/>
    <n v="87"/>
    <n v="0.2"/>
    <n v="3.26"/>
    <n v="3.9119999999999999"/>
    <x v="0"/>
    <n v="170.08799999999999"/>
  </r>
  <r>
    <s v="RS-2011-3350"/>
    <d v="2011-02-14T00:00:00"/>
    <x v="1"/>
    <n v="2011"/>
    <x v="1"/>
    <s v="Muhammed MacIntyre"/>
    <x v="2"/>
    <s v="Bashkortostan"/>
    <x v="47"/>
    <x v="2"/>
    <x v="2"/>
    <s v="TEC-CAN-10000932"/>
    <x v="2"/>
    <s v="Copiers"/>
    <s v="Canon Fax Machine, Color"/>
    <n v="1.2789999999999999"/>
    <n v="4"/>
    <n v="66"/>
    <n v="0"/>
    <n v="286.19"/>
    <n v="286.19"/>
    <x v="2"/>
    <n v="-22.189999999999998"/>
  </r>
  <r>
    <s v="RS-2011-3350"/>
    <d v="2011-02-14T00:00:00"/>
    <x v="1"/>
    <n v="2011"/>
    <x v="1"/>
    <s v="Muhammed MacIntyre"/>
    <x v="2"/>
    <s v="Bashkortostan"/>
    <x v="47"/>
    <x v="2"/>
    <x v="2"/>
    <s v="FUR-ELD-10004384"/>
    <x v="1"/>
    <s v="Furnishings"/>
    <s v="Eldon Frame, Black"/>
    <n v="465"/>
    <n v="4"/>
    <n v="61"/>
    <n v="0"/>
    <n v="121.21"/>
    <n v="121.21"/>
    <x v="2"/>
    <n v="122.79"/>
  </r>
  <r>
    <s v="RS-2011-3350"/>
    <d v="2011-02-14T00:00:00"/>
    <x v="1"/>
    <n v="2011"/>
    <x v="1"/>
    <s v="Muhammed MacIntyre"/>
    <x v="2"/>
    <s v="Bashkortostan"/>
    <x v="47"/>
    <x v="2"/>
    <x v="2"/>
    <s v="TEC-BRO-10002103"/>
    <x v="2"/>
    <s v="Copiers"/>
    <s v="Brother Ink, Color"/>
    <n v="297"/>
    <n v="2"/>
    <n v="111"/>
    <n v="0"/>
    <n v="82.46"/>
    <n v="82.46"/>
    <x v="2"/>
    <n v="139.54000000000002"/>
  </r>
  <r>
    <s v="IN-2011-85284"/>
    <d v="2011-02-14T00:00:00"/>
    <x v="1"/>
    <n v="2011"/>
    <x v="0"/>
    <s v="Katrina Bavinger"/>
    <x v="1"/>
    <s v="New South Wales"/>
    <x v="1"/>
    <x v="1"/>
    <x v="1"/>
    <s v="TEC-PH-10001187"/>
    <x v="2"/>
    <s v="Phones"/>
    <s v="Cisco Signal Booster, with Caller ID"/>
    <n v="607"/>
    <n v="4"/>
    <n v="106"/>
    <n v="0"/>
    <n v="31.65"/>
    <n v="31.65"/>
    <x v="0"/>
    <n v="392.35"/>
  </r>
  <r>
    <s v="IN-2011-85284"/>
    <d v="2011-02-14T00:00:00"/>
    <x v="1"/>
    <n v="2011"/>
    <x v="0"/>
    <s v="Katrina Bavinger"/>
    <x v="1"/>
    <s v="New South Wales"/>
    <x v="1"/>
    <x v="1"/>
    <x v="1"/>
    <s v="OFF-ST-10000210"/>
    <x v="0"/>
    <s v="Storage"/>
    <s v="Tenex Lockers, Wire Frame"/>
    <n v="406"/>
    <n v="2"/>
    <n v="93"/>
    <n v="0"/>
    <n v="30.38"/>
    <n v="30.38"/>
    <x v="0"/>
    <n v="155.62"/>
  </r>
  <r>
    <s v="NG-2011-830"/>
    <d v="2011-02-14T00:00:00"/>
    <x v="1"/>
    <n v="2011"/>
    <x v="0"/>
    <s v="Jasper Cacioppo"/>
    <x v="0"/>
    <s v="Niamey"/>
    <x v="69"/>
    <x v="0"/>
    <x v="0"/>
    <s v="OFF-SAN-10001546"/>
    <x v="0"/>
    <s v="Paper"/>
    <s v="SanDisk Computer Printout Paper, Recycled"/>
    <n v="238"/>
    <n v="8"/>
    <n v="59"/>
    <n v="0"/>
    <n v="28.45"/>
    <n v="28.45"/>
    <x v="1"/>
    <n v="443.55"/>
  </r>
  <r>
    <s v="MX-2011-106803"/>
    <d v="2011-02-14T00:00:00"/>
    <x v="1"/>
    <n v="2011"/>
    <x v="0"/>
    <s v="Laurel Beltran"/>
    <x v="1"/>
    <s v="Holguín"/>
    <x v="16"/>
    <x v="5"/>
    <x v="8"/>
    <s v="TEC-PH-10001298"/>
    <x v="2"/>
    <s v="Phones"/>
    <s v="Motorola Office Telephone, VoIP"/>
    <n v="192"/>
    <n v="4"/>
    <n v="86"/>
    <n v="0"/>
    <n v="20.14"/>
    <n v="20.14"/>
    <x v="1"/>
    <n v="323.86"/>
  </r>
  <r>
    <s v="IN-2011-11350"/>
    <d v="2011-02-14T00:00:00"/>
    <x v="1"/>
    <n v="2011"/>
    <x v="0"/>
    <s v="Toby Gnade"/>
    <x v="0"/>
    <s v="Liaoning"/>
    <x v="25"/>
    <x v="1"/>
    <x v="9"/>
    <s v="OFF-AR-10003613"/>
    <x v="0"/>
    <s v="Art"/>
    <s v="Sanford Canvas, Easy-Erase"/>
    <n v="254"/>
    <n v="5"/>
    <n v="99"/>
    <n v="0"/>
    <n v="16.29"/>
    <n v="16.29"/>
    <x v="0"/>
    <n v="478.71"/>
  </r>
  <r>
    <s v="SG-2011-4160"/>
    <d v="2011-02-14T00:00:00"/>
    <x v="1"/>
    <n v="2011"/>
    <x v="1"/>
    <s v="Toby Carlisle"/>
    <x v="0"/>
    <s v="Dakar"/>
    <x v="70"/>
    <x v="0"/>
    <x v="0"/>
    <s v="OFF-GLO-10002982"/>
    <x v="0"/>
    <s v="Envelopes"/>
    <s v="GlobeWeis Mailers, Set of 50"/>
    <n v="77"/>
    <n v="2"/>
    <n v="109"/>
    <n v="0"/>
    <n v="15.23"/>
    <n v="15.23"/>
    <x v="1"/>
    <n v="202.77"/>
  </r>
  <r>
    <s v="MX-2011-106803"/>
    <d v="2011-02-14T00:00:00"/>
    <x v="1"/>
    <n v="2011"/>
    <x v="0"/>
    <s v="Laurel Beltran"/>
    <x v="1"/>
    <s v="Holguín"/>
    <x v="16"/>
    <x v="5"/>
    <x v="8"/>
    <s v="OFF-SU-10004662"/>
    <x v="0"/>
    <s v="Supplies"/>
    <s v="Elite Scissors, Serrated"/>
    <n v="77"/>
    <n v="6"/>
    <n v="77"/>
    <n v="0"/>
    <n v="13.32"/>
    <n v="13.32"/>
    <x v="1"/>
    <n v="448.68"/>
  </r>
  <r>
    <s v="IN-2011-11350"/>
    <d v="2011-02-14T00:00:00"/>
    <x v="1"/>
    <n v="2011"/>
    <x v="0"/>
    <s v="Toby Gnade"/>
    <x v="0"/>
    <s v="Liaoning"/>
    <x v="25"/>
    <x v="1"/>
    <x v="9"/>
    <s v="FUR-FU-10002598"/>
    <x v="1"/>
    <s v="Furnishings"/>
    <s v="Tenex Photo Frame, Durable"/>
    <n v="147"/>
    <n v="3"/>
    <n v="64"/>
    <n v="0"/>
    <n v="11.53"/>
    <n v="11.53"/>
    <x v="0"/>
    <n v="180.47"/>
  </r>
  <r>
    <s v="MX-2011-106803"/>
    <d v="2011-02-14T00:00:00"/>
    <x v="1"/>
    <n v="2011"/>
    <x v="0"/>
    <s v="Laurel Beltran"/>
    <x v="1"/>
    <s v="Holguín"/>
    <x v="16"/>
    <x v="5"/>
    <x v="8"/>
    <s v="OFF-ST-10001954"/>
    <x v="0"/>
    <s v="Storage"/>
    <s v="Rogers Shelving, Wire Frame"/>
    <n v="82"/>
    <n v="2"/>
    <n v="118"/>
    <n v="0"/>
    <n v="9.61"/>
    <n v="9.61"/>
    <x v="1"/>
    <n v="226.39"/>
  </r>
  <r>
    <s v="MX-2011-106803"/>
    <d v="2011-02-14T00:00:00"/>
    <x v="1"/>
    <n v="2011"/>
    <x v="0"/>
    <s v="Laurel Beltran"/>
    <x v="1"/>
    <s v="Holguín"/>
    <x v="16"/>
    <x v="5"/>
    <x v="8"/>
    <s v="TEC-AC-10003927"/>
    <x v="2"/>
    <s v="Accessories"/>
    <s v="Belkin Numeric Keypad, Bluetooth"/>
    <n v="77"/>
    <n v="2"/>
    <n v="79"/>
    <n v="0"/>
    <n v="8.3800000000000008"/>
    <n v="8.3800000000000008"/>
    <x v="1"/>
    <n v="149.62"/>
  </r>
  <r>
    <s v="IN-2011-85284"/>
    <d v="2011-02-14T00:00:00"/>
    <x v="1"/>
    <n v="2011"/>
    <x v="0"/>
    <s v="Katrina Bavinger"/>
    <x v="1"/>
    <s v="New South Wales"/>
    <x v="1"/>
    <x v="1"/>
    <x v="1"/>
    <s v="OFF-SU-10000079"/>
    <x v="0"/>
    <s v="Supplies"/>
    <s v="Fiskars Trimmer, Serrated"/>
    <n v="156"/>
    <n v="4"/>
    <n v="59"/>
    <n v="0"/>
    <n v="6.91"/>
    <n v="6.91"/>
    <x v="0"/>
    <n v="229.09"/>
  </r>
  <r>
    <s v="IN-2011-22662"/>
    <d v="2011-02-14T00:00:00"/>
    <x v="1"/>
    <n v="2011"/>
    <x v="1"/>
    <s v="Deborah Brumfield"/>
    <x v="1"/>
    <s v="Hong Kong"/>
    <x v="71"/>
    <x v="1"/>
    <x v="9"/>
    <s v="OFF-FA-10003318"/>
    <x v="0"/>
    <s v="Fasteners"/>
    <s v="Stockwell Clamps, Bulk Pack"/>
    <n v="58"/>
    <n v="3"/>
    <n v="97"/>
    <n v="0"/>
    <n v="6.7"/>
    <n v="6.7"/>
    <x v="0"/>
    <n v="284.3"/>
  </r>
  <r>
    <s v="IN-2011-22662"/>
    <d v="2011-02-14T00:00:00"/>
    <x v="1"/>
    <n v="2011"/>
    <x v="1"/>
    <s v="Deborah Brumfield"/>
    <x v="1"/>
    <s v="Hong Kong"/>
    <x v="71"/>
    <x v="1"/>
    <x v="9"/>
    <s v="TEC-PH-10001640"/>
    <x v="2"/>
    <s v="Phones"/>
    <s v="Motorola Office Telephone, Full Size"/>
    <n v="73"/>
    <n v="1"/>
    <n v="105"/>
    <n v="0"/>
    <n v="6.34"/>
    <n v="6.34"/>
    <x v="0"/>
    <n v="98.66"/>
  </r>
  <r>
    <s v="ES-2011-2543443"/>
    <d v="2011-02-14T00:00:00"/>
    <x v="1"/>
    <n v="2011"/>
    <x v="1"/>
    <s v="Helen Andreada"/>
    <x v="0"/>
    <s v="Valenciana"/>
    <x v="34"/>
    <x v="3"/>
    <x v="7"/>
    <s v="OFF-AR-10003450"/>
    <x v="0"/>
    <s v="Art"/>
    <s v="BIC Markers, Blue"/>
    <n v="26"/>
    <n v="1"/>
    <n v="74"/>
    <n v="0"/>
    <n v="2.68"/>
    <n v="2.68"/>
    <x v="0"/>
    <n v="71.319999999999993"/>
  </r>
  <r>
    <s v="IN-2011-85284"/>
    <d v="2011-02-14T00:00:00"/>
    <x v="1"/>
    <n v="2011"/>
    <x v="0"/>
    <s v="Katrina Bavinger"/>
    <x v="1"/>
    <s v="New South Wales"/>
    <x v="1"/>
    <x v="1"/>
    <x v="1"/>
    <s v="OFF-BI-10004121"/>
    <x v="0"/>
    <s v="Binders"/>
    <s v="Avery Index Tab, Durable"/>
    <n v="27"/>
    <n v="4"/>
    <n v="56"/>
    <n v="0"/>
    <n v="2.11"/>
    <n v="2.11"/>
    <x v="0"/>
    <n v="221.89"/>
  </r>
  <r>
    <s v="SG-2011-4160"/>
    <d v="2011-02-14T00:00:00"/>
    <x v="1"/>
    <n v="2011"/>
    <x v="1"/>
    <s v="Toby Carlisle"/>
    <x v="0"/>
    <s v="Dakar"/>
    <x v="70"/>
    <x v="0"/>
    <x v="0"/>
    <s v="OFF-AVE-10000608"/>
    <x v="0"/>
    <s v="Binders"/>
    <s v="Avery Index Tab, Economy"/>
    <n v="16"/>
    <n v="2"/>
    <n v="69"/>
    <n v="0"/>
    <n v="2.0299999999999998"/>
    <n v="2.0299999999999998"/>
    <x v="1"/>
    <n v="135.97"/>
  </r>
  <r>
    <s v="RS-2011-4710"/>
    <d v="2011-02-14T00:00:00"/>
    <x v="1"/>
    <n v="2011"/>
    <x v="0"/>
    <s v="Toby Braunhardt"/>
    <x v="0"/>
    <s v="Kaluga"/>
    <x v="47"/>
    <x v="2"/>
    <x v="2"/>
    <s v="OFF-SAN-10004881"/>
    <x v="0"/>
    <s v="Art"/>
    <s v="Sanford Pencil Sharpener, Easy-Erase"/>
    <n v="27"/>
    <n v="1"/>
    <n v="92"/>
    <n v="0"/>
    <n v="2.0299999999999998"/>
    <n v="2.0299999999999998"/>
    <x v="3"/>
    <n v="89.97"/>
  </r>
  <r>
    <s v="MX-2011-106803"/>
    <d v="2011-02-14T00:00:00"/>
    <x v="1"/>
    <n v="2011"/>
    <x v="0"/>
    <s v="Laurel Beltran"/>
    <x v="1"/>
    <s v="Holguín"/>
    <x v="16"/>
    <x v="5"/>
    <x v="8"/>
    <s v="OFF-AR-10004173"/>
    <x v="0"/>
    <s v="Art"/>
    <s v="Stanley Pens, Easy-Erase"/>
    <n v="14"/>
    <n v="2"/>
    <n v="87"/>
    <n v="0"/>
    <n v="1.78"/>
    <n v="1.78"/>
    <x v="1"/>
    <n v="172.22"/>
  </r>
  <r>
    <s v="ES-2011-2543443"/>
    <d v="2011-02-14T00:00:00"/>
    <x v="1"/>
    <n v="2011"/>
    <x v="1"/>
    <s v="Helen Andreada"/>
    <x v="0"/>
    <s v="Valenciana"/>
    <x v="34"/>
    <x v="3"/>
    <x v="7"/>
    <s v="OFF-ST-10002151"/>
    <x v="0"/>
    <s v="Storage"/>
    <s v="Eldon Box, Blue"/>
    <n v="9"/>
    <n v="1"/>
    <n v="68"/>
    <n v="0.1"/>
    <n v="0.79"/>
    <n v="0.86899999999999999"/>
    <x v="0"/>
    <n v="67.131"/>
  </r>
  <r>
    <s v="SF-2011-6380"/>
    <d v="2011-02-15T00:00:00"/>
    <x v="1"/>
    <n v="2011"/>
    <x v="3"/>
    <s v="Pete Armstrong"/>
    <x v="1"/>
    <s v="Gauteng"/>
    <x v="33"/>
    <x v="0"/>
    <x v="0"/>
    <s v="OFF-SME-10000746"/>
    <x v="0"/>
    <s v="Storage"/>
    <s v="Smead Lockers, Industrial"/>
    <n v="2.7850000000000001"/>
    <n v="14"/>
    <n v="101"/>
    <n v="0"/>
    <n v="422.25"/>
    <n v="422.25"/>
    <x v="2"/>
    <n v="991.75"/>
  </r>
  <r>
    <s v="IN-2011-75890"/>
    <d v="2011-02-15T00:00:00"/>
    <x v="1"/>
    <n v="2011"/>
    <x v="0"/>
    <s v="Jeremy Ellison"/>
    <x v="0"/>
    <s v="Saitama"/>
    <x v="19"/>
    <x v="1"/>
    <x v="9"/>
    <s v="FUR-BO-10004852"/>
    <x v="1"/>
    <s v="Bookcases"/>
    <s v="Sauder Classic Bookcase, Traditional"/>
    <n v="1.744"/>
    <n v="4"/>
    <n v="55"/>
    <n v="0"/>
    <n v="181.61"/>
    <n v="181.61"/>
    <x v="0"/>
    <n v="38.389999999999986"/>
  </r>
  <r>
    <s v="ID-2011-47575"/>
    <d v="2011-02-15T00:00:00"/>
    <x v="1"/>
    <n v="2011"/>
    <x v="0"/>
    <s v="Christopher Martinez"/>
    <x v="0"/>
    <s v="National Capital"/>
    <x v="7"/>
    <x v="1"/>
    <x v="5"/>
    <s v="TEC-PH-10001921"/>
    <x v="2"/>
    <s v="Phones"/>
    <s v="Nokia Signal Booster, with Caller ID"/>
    <n v="921"/>
    <n v="9"/>
    <n v="79"/>
    <n v="0.25"/>
    <n v="128.01"/>
    <n v="160.01249999999999"/>
    <x v="3"/>
    <n v="550.98749999999995"/>
  </r>
  <r>
    <s v="ID-2011-47575"/>
    <d v="2011-02-15T00:00:00"/>
    <x v="1"/>
    <n v="2011"/>
    <x v="0"/>
    <s v="Christopher Martinez"/>
    <x v="0"/>
    <s v="National Capital"/>
    <x v="7"/>
    <x v="1"/>
    <x v="5"/>
    <s v="TEC-CO-10000865"/>
    <x v="2"/>
    <s v="Copiers"/>
    <s v="Brother Fax Machine, High-Speed"/>
    <n v="1.2350000000000001"/>
    <n v="6"/>
    <n v="117"/>
    <n v="0.35"/>
    <n v="118.63"/>
    <n v="160.15049999999999"/>
    <x v="3"/>
    <n v="541.84950000000003"/>
  </r>
  <r>
    <s v="IT-2011-1044550"/>
    <d v="2011-02-15T00:00:00"/>
    <x v="1"/>
    <n v="2011"/>
    <x v="0"/>
    <s v="Gary Zandusky"/>
    <x v="0"/>
    <s v="Overijssel"/>
    <x v="29"/>
    <x v="3"/>
    <x v="6"/>
    <s v="FUR-BO-10004129"/>
    <x v="1"/>
    <s v="Bookcases"/>
    <s v="Sauder Classic Bookcase, Pine"/>
    <n v="875"/>
    <n v="4"/>
    <n v="90"/>
    <n v="0.5"/>
    <n v="78.180000000000007"/>
    <n v="117.27000000000001"/>
    <x v="0"/>
    <n v="242.73"/>
  </r>
  <r>
    <s v="IT-2011-3264984"/>
    <d v="2011-02-15T00:00:00"/>
    <x v="1"/>
    <n v="2011"/>
    <x v="0"/>
    <s v="Tracy Poddar"/>
    <x v="2"/>
    <s v="Andalusía"/>
    <x v="34"/>
    <x v="3"/>
    <x v="7"/>
    <s v="FUR-CH-10002891"/>
    <x v="1"/>
    <s v="Chairs"/>
    <s v="Hon Executive Leather Armchair, Adjustable"/>
    <n v="728"/>
    <n v="2"/>
    <n v="110"/>
    <n v="0.2"/>
    <n v="60.76"/>
    <n v="72.912000000000006"/>
    <x v="0"/>
    <n v="147.08799999999999"/>
  </r>
  <r>
    <s v="IT-2011-1044550"/>
    <d v="2011-02-15T00:00:00"/>
    <x v="1"/>
    <n v="2011"/>
    <x v="0"/>
    <s v="Gary Zandusky"/>
    <x v="0"/>
    <s v="Overijssel"/>
    <x v="29"/>
    <x v="3"/>
    <x v="6"/>
    <s v="FUR-TA-10000115"/>
    <x v="1"/>
    <s v="Tables"/>
    <s v="Barricks Coffee Table, Fully Assembled"/>
    <n v="273"/>
    <n v="3"/>
    <n v="115"/>
    <n v="0.7"/>
    <n v="21.13"/>
    <n v="35.920999999999999"/>
    <x v="0"/>
    <n v="309.07900000000001"/>
  </r>
  <r>
    <s v="CA-2011-121762"/>
    <d v="2011-02-15T00:00:00"/>
    <x v="1"/>
    <n v="2011"/>
    <x v="0"/>
    <s v="Marina Lichtenstein"/>
    <x v="2"/>
    <s v="Washington"/>
    <x v="18"/>
    <x v="6"/>
    <x v="11"/>
    <s v="OFF-SU-10000157"/>
    <x v="0"/>
    <s v="Supplies"/>
    <s v="Compact Automatic Electric Letter Opener"/>
    <n v="239"/>
    <n v="2"/>
    <n v="98"/>
    <n v="0"/>
    <n v="20.079999999999998"/>
    <n v="20.079999999999998"/>
    <x v="0"/>
    <n v="175.92000000000002"/>
  </r>
  <r>
    <s v="ID-2011-47575"/>
    <d v="2011-02-15T00:00:00"/>
    <x v="1"/>
    <n v="2011"/>
    <x v="0"/>
    <s v="Christopher Martinez"/>
    <x v="0"/>
    <s v="National Capital"/>
    <x v="7"/>
    <x v="1"/>
    <x v="5"/>
    <s v="TEC-PH-10003772"/>
    <x v="2"/>
    <s v="Phones"/>
    <s v="Cisco Headset, Cordless"/>
    <n v="137"/>
    <n v="2"/>
    <n v="57"/>
    <n v="0.25"/>
    <n v="16.420000000000002"/>
    <n v="20.525000000000002"/>
    <x v="3"/>
    <n v="93.474999999999994"/>
  </r>
  <r>
    <s v="CG-2011-6250"/>
    <d v="2011-02-15T00:00:00"/>
    <x v="1"/>
    <n v="2011"/>
    <x v="0"/>
    <s v="Trudy Brown"/>
    <x v="0"/>
    <s v="Kinshasa"/>
    <x v="72"/>
    <x v="0"/>
    <x v="0"/>
    <s v="TEC-OKI-10003655"/>
    <x v="2"/>
    <s v="Machines"/>
    <s v="Okidata Calculator, Wireless"/>
    <n v="209"/>
    <n v="4"/>
    <n v="100"/>
    <n v="0"/>
    <n v="15.22"/>
    <n v="15.22"/>
    <x v="0"/>
    <n v="384.78"/>
  </r>
  <r>
    <s v="CA-2011-121762"/>
    <d v="2011-02-15T00:00:00"/>
    <x v="1"/>
    <n v="2011"/>
    <x v="0"/>
    <s v="Marina Lichtenstein"/>
    <x v="2"/>
    <s v="Washington"/>
    <x v="18"/>
    <x v="6"/>
    <x v="11"/>
    <s v="TEC-AC-10000736"/>
    <x v="2"/>
    <s v="Accessories"/>
    <s v="Logitech G600 MMO Gaming Mouse"/>
    <n v="240"/>
    <n v="3"/>
    <n v="96"/>
    <n v="0"/>
    <n v="13.45"/>
    <n v="13.45"/>
    <x v="0"/>
    <n v="274.55"/>
  </r>
  <r>
    <s v="CG-2011-6250"/>
    <d v="2011-02-15T00:00:00"/>
    <x v="1"/>
    <n v="2011"/>
    <x v="0"/>
    <s v="Trudy Brown"/>
    <x v="0"/>
    <s v="Kinshasa"/>
    <x v="72"/>
    <x v="0"/>
    <x v="0"/>
    <s v="OFF-TEN-10004194"/>
    <x v="0"/>
    <s v="Storage"/>
    <s v="Tenex File Cart, Single Width"/>
    <n v="135"/>
    <n v="1"/>
    <n v="71"/>
    <n v="0"/>
    <n v="13.08"/>
    <n v="13.08"/>
    <x v="0"/>
    <n v="57.92"/>
  </r>
  <r>
    <s v="CG-2011-6250"/>
    <d v="2011-02-15T00:00:00"/>
    <x v="1"/>
    <n v="2011"/>
    <x v="0"/>
    <s v="Trudy Brown"/>
    <x v="0"/>
    <s v="Kinshasa"/>
    <x v="72"/>
    <x v="0"/>
    <x v="0"/>
    <s v="OFF-BOS-10002340"/>
    <x v="0"/>
    <s v="Art"/>
    <s v="Boston Markers, Blue"/>
    <n v="158"/>
    <n v="6"/>
    <n v="116"/>
    <n v="0"/>
    <n v="10.16"/>
    <n v="10.16"/>
    <x v="0"/>
    <n v="685.84"/>
  </r>
  <r>
    <s v="CG-2011-6250"/>
    <d v="2011-02-15T00:00:00"/>
    <x v="1"/>
    <n v="2011"/>
    <x v="0"/>
    <s v="Trudy Brown"/>
    <x v="0"/>
    <s v="Kinshasa"/>
    <x v="72"/>
    <x v="0"/>
    <x v="0"/>
    <s v="OFF-CUI-10004536"/>
    <x v="0"/>
    <s v="Appliances"/>
    <s v="Cuisinart Blender, Black"/>
    <n v="133"/>
    <n v="2"/>
    <n v="83"/>
    <n v="0"/>
    <n v="9.99"/>
    <n v="9.99"/>
    <x v="0"/>
    <n v="156.01"/>
  </r>
  <r>
    <s v="CG-2011-6250"/>
    <d v="2011-02-15T00:00:00"/>
    <x v="1"/>
    <n v="2011"/>
    <x v="0"/>
    <s v="Trudy Brown"/>
    <x v="0"/>
    <s v="Kinshasa"/>
    <x v="72"/>
    <x v="0"/>
    <x v="0"/>
    <s v="OFF-STA-10004108"/>
    <x v="0"/>
    <s v="Art"/>
    <s v="Stanley Canvas, Easy-Erase"/>
    <n v="99"/>
    <n v="2"/>
    <n v="69"/>
    <n v="0"/>
    <n v="9.19"/>
    <n v="9.19"/>
    <x v="0"/>
    <n v="128.81"/>
  </r>
  <r>
    <s v="IT-2011-3264984"/>
    <d v="2011-02-15T00:00:00"/>
    <x v="1"/>
    <n v="2011"/>
    <x v="0"/>
    <s v="Tracy Poddar"/>
    <x v="2"/>
    <s v="Andalusía"/>
    <x v="34"/>
    <x v="3"/>
    <x v="7"/>
    <s v="FUR-FU-10000388"/>
    <x v="1"/>
    <s v="Furnishings"/>
    <s v="Rubbermaid Door Stop, Erganomic"/>
    <n v="127"/>
    <n v="3"/>
    <n v="109"/>
    <n v="0"/>
    <n v="8.5299999999999994"/>
    <n v="8.5299999999999994"/>
    <x v="0"/>
    <n v="318.47000000000003"/>
  </r>
  <r>
    <s v="CG-2011-6250"/>
    <d v="2011-02-15T00:00:00"/>
    <x v="1"/>
    <n v="2011"/>
    <x v="0"/>
    <s v="Trudy Brown"/>
    <x v="0"/>
    <s v="Kinshasa"/>
    <x v="72"/>
    <x v="0"/>
    <x v="0"/>
    <s v="OFF-GRE-10002561"/>
    <x v="0"/>
    <s v="Paper"/>
    <s v="Green Bar Message Books, Premium"/>
    <n v="95"/>
    <n v="4"/>
    <n v="77"/>
    <n v="0"/>
    <n v="6.19"/>
    <n v="6.19"/>
    <x v="0"/>
    <n v="301.81"/>
  </r>
  <r>
    <s v="CG-2011-6250"/>
    <d v="2011-02-15T00:00:00"/>
    <x v="1"/>
    <n v="2011"/>
    <x v="0"/>
    <s v="Trudy Brown"/>
    <x v="0"/>
    <s v="Kinshasa"/>
    <x v="72"/>
    <x v="0"/>
    <x v="0"/>
    <s v="FUR-ELD-10003179"/>
    <x v="1"/>
    <s v="Furnishings"/>
    <s v="Eldon Clock, Erganomic"/>
    <n v="55"/>
    <n v="1"/>
    <n v="84"/>
    <n v="0"/>
    <n v="5.69"/>
    <n v="5.69"/>
    <x v="0"/>
    <n v="78.31"/>
  </r>
  <r>
    <s v="CA-2011-121762"/>
    <d v="2011-02-15T00:00:00"/>
    <x v="1"/>
    <n v="2011"/>
    <x v="0"/>
    <s v="Marina Lichtenstein"/>
    <x v="2"/>
    <s v="Washington"/>
    <x v="18"/>
    <x v="6"/>
    <x v="11"/>
    <s v="OFF-AP-10001293"/>
    <x v="0"/>
    <s v="Appliances"/>
    <s v="Belkin 8 Outlet Surge Protector"/>
    <n v="82"/>
    <n v="2"/>
    <n v="104"/>
    <n v="0"/>
    <n v="4.71"/>
    <n v="4.71"/>
    <x v="0"/>
    <n v="203.29"/>
  </r>
  <r>
    <s v="CG-2011-6250"/>
    <d v="2011-02-15T00:00:00"/>
    <x v="1"/>
    <n v="2011"/>
    <x v="0"/>
    <s v="Trudy Brown"/>
    <x v="0"/>
    <s v="Kinshasa"/>
    <x v="72"/>
    <x v="0"/>
    <x v="0"/>
    <s v="OFF-GRE-10000216"/>
    <x v="0"/>
    <s v="Paper"/>
    <s v="Green Bar Note Cards, Premium"/>
    <n v="31"/>
    <n v="1"/>
    <n v="110"/>
    <n v="0"/>
    <n v="1.95"/>
    <n v="1.95"/>
    <x v="0"/>
    <n v="108.05"/>
  </r>
  <r>
    <s v="CA-2011-107706"/>
    <d v="2011-02-15T00:00:00"/>
    <x v="1"/>
    <n v="2011"/>
    <x v="1"/>
    <s v="Shui Tom"/>
    <x v="0"/>
    <s v="Texas"/>
    <x v="18"/>
    <x v="6"/>
    <x v="6"/>
    <s v="OFF-PA-10000466"/>
    <x v="0"/>
    <s v="Paper"/>
    <s v="Memo Book, 100 Message Capacity, 5 3/8” x 11”"/>
    <n v="16"/>
    <n v="3"/>
    <n v="119"/>
    <n v="0.2"/>
    <n v="1.27"/>
    <n v="1.524"/>
    <x v="1"/>
    <n v="355.476"/>
  </r>
  <r>
    <s v="CG-2011-6250"/>
    <d v="2011-02-15T00:00:00"/>
    <x v="1"/>
    <n v="2011"/>
    <x v="0"/>
    <s v="Trudy Brown"/>
    <x v="0"/>
    <s v="Kinshasa"/>
    <x v="72"/>
    <x v="0"/>
    <x v="0"/>
    <s v="OFF-OIC-10004999"/>
    <x v="0"/>
    <s v="Fasteners"/>
    <s v="OIC Push Pins, Metal"/>
    <n v="30"/>
    <n v="2"/>
    <n v="60"/>
    <n v="0"/>
    <n v="0.95"/>
    <n v="0.95"/>
    <x v="0"/>
    <n v="119.05"/>
  </r>
  <r>
    <s v="IT-2011-1978668"/>
    <d v="2011-02-16T00:00:00"/>
    <x v="1"/>
    <n v="2011"/>
    <x v="1"/>
    <s v="Odella Nelson"/>
    <x v="2"/>
    <s v="Midi-Pyrénées"/>
    <x v="17"/>
    <x v="3"/>
    <x v="6"/>
    <s v="FUR-CH-10002203"/>
    <x v="1"/>
    <s v="Chairs"/>
    <s v="SAFCO Executive Leather Armchair, Black"/>
    <n v="4.5439999999999996"/>
    <n v="11"/>
    <n v="92"/>
    <n v="0.1"/>
    <n v="506.27"/>
    <n v="556.89699999999993"/>
    <x v="0"/>
    <n v="455.10300000000007"/>
  </r>
  <r>
    <s v="IN-2011-78263"/>
    <d v="2011-02-16T00:00:00"/>
    <x v="1"/>
    <n v="2011"/>
    <x v="0"/>
    <s v="Benjamin Farhat"/>
    <x v="1"/>
    <s v="Uttar Pradesh"/>
    <x v="35"/>
    <x v="1"/>
    <x v="12"/>
    <s v="TEC-MA-10002941"/>
    <x v="2"/>
    <s v="Machines"/>
    <s v="Okidata Card Printer, Red"/>
    <n v="1.2110000000000001"/>
    <n v="7"/>
    <n v="71"/>
    <n v="0"/>
    <n v="113.03"/>
    <n v="113.03"/>
    <x v="0"/>
    <n v="383.97"/>
  </r>
  <r>
    <s v="MX-2011-133816"/>
    <d v="2011-02-16T00:00:00"/>
    <x v="1"/>
    <n v="2011"/>
    <x v="0"/>
    <s v="Matt Hagelstein"/>
    <x v="2"/>
    <s v="Guantánamo"/>
    <x v="16"/>
    <x v="5"/>
    <x v="8"/>
    <s v="TEC-AC-10001990"/>
    <x v="2"/>
    <s v="Accessories"/>
    <s v="Enermax Router, USB"/>
    <n v="517"/>
    <n v="3"/>
    <n v="57"/>
    <n v="0"/>
    <n v="48.23"/>
    <n v="48.23"/>
    <x v="0"/>
    <n v="122.77000000000001"/>
  </r>
  <r>
    <s v="IT-2011-1978668"/>
    <d v="2011-02-16T00:00:00"/>
    <x v="1"/>
    <n v="2011"/>
    <x v="1"/>
    <s v="Odella Nelson"/>
    <x v="2"/>
    <s v="Midi-Pyrénées"/>
    <x v="17"/>
    <x v="3"/>
    <x v="6"/>
    <s v="OFF-AP-10000717"/>
    <x v="0"/>
    <s v="Appliances"/>
    <s v="Hoover Microwave, Black"/>
    <n v="277"/>
    <n v="1"/>
    <n v="118"/>
    <n v="0.1"/>
    <n v="27.94"/>
    <n v="30.734000000000002"/>
    <x v="0"/>
    <n v="87.265999999999991"/>
  </r>
  <r>
    <s v="IN-2011-65033"/>
    <d v="2011-02-16T00:00:00"/>
    <x v="1"/>
    <n v="2011"/>
    <x v="0"/>
    <s v="Bart Watters"/>
    <x v="2"/>
    <s v="South Australia"/>
    <x v="1"/>
    <x v="1"/>
    <x v="1"/>
    <s v="TEC-MA-10002464"/>
    <x v="2"/>
    <s v="Machines"/>
    <s v="Panasonic Printer, Durable"/>
    <n v="480"/>
    <n v="2"/>
    <n v="95"/>
    <n v="0.1"/>
    <n v="26.73"/>
    <n v="29.402999999999999"/>
    <x v="0"/>
    <n v="160.59700000000001"/>
  </r>
  <r>
    <s v="IN-2011-65033"/>
    <d v="2011-02-16T00:00:00"/>
    <x v="1"/>
    <n v="2011"/>
    <x v="0"/>
    <s v="Bart Watters"/>
    <x v="2"/>
    <s v="South Australia"/>
    <x v="1"/>
    <x v="1"/>
    <x v="1"/>
    <s v="FUR-CH-10001913"/>
    <x v="1"/>
    <s v="Chairs"/>
    <s v="Office Star Swivel Stool, Adjustable"/>
    <n v="476"/>
    <n v="3"/>
    <n v="105"/>
    <n v="0.1"/>
    <n v="25.88"/>
    <n v="28.468"/>
    <x v="0"/>
    <n v="286.53199999999998"/>
  </r>
  <r>
    <s v="IT-2011-1978668"/>
    <d v="2011-02-16T00:00:00"/>
    <x v="1"/>
    <n v="2011"/>
    <x v="1"/>
    <s v="Odella Nelson"/>
    <x v="2"/>
    <s v="Midi-Pyrénées"/>
    <x v="17"/>
    <x v="3"/>
    <x v="6"/>
    <s v="TEC-PH-10003995"/>
    <x v="2"/>
    <s v="Phones"/>
    <s v="Nokia Audio Dock, VoIP"/>
    <n v="284"/>
    <n v="2"/>
    <n v="66"/>
    <n v="0.15"/>
    <n v="23.67"/>
    <n v="27.220500000000001"/>
    <x v="0"/>
    <n v="104.7795"/>
  </r>
  <r>
    <s v="IN-2011-65033"/>
    <d v="2011-02-16T00:00:00"/>
    <x v="1"/>
    <n v="2011"/>
    <x v="0"/>
    <s v="Bart Watters"/>
    <x v="2"/>
    <s v="South Australia"/>
    <x v="1"/>
    <x v="1"/>
    <x v="1"/>
    <s v="FUR-CH-10001664"/>
    <x v="1"/>
    <s v="Chairs"/>
    <s v="Novimex Swivel Stool, Black"/>
    <n v="292"/>
    <n v="2"/>
    <n v="88"/>
    <n v="0.1"/>
    <n v="12.64"/>
    <n v="13.904"/>
    <x v="0"/>
    <n v="162.096"/>
  </r>
  <r>
    <s v="MX-2011-133816"/>
    <d v="2011-02-16T00:00:00"/>
    <x v="1"/>
    <n v="2011"/>
    <x v="0"/>
    <s v="Matt Hagelstein"/>
    <x v="2"/>
    <s v="Guantánamo"/>
    <x v="16"/>
    <x v="5"/>
    <x v="8"/>
    <s v="OFF-AP-10002165"/>
    <x v="0"/>
    <s v="Appliances"/>
    <s v="Hamilton Beach Blender, White"/>
    <n v="239"/>
    <n v="5"/>
    <n v="106"/>
    <n v="0"/>
    <n v="12.28"/>
    <n v="12.28"/>
    <x v="0"/>
    <n v="517.72"/>
  </r>
  <r>
    <s v="IN-2011-78263"/>
    <d v="2011-02-16T00:00:00"/>
    <x v="1"/>
    <n v="2011"/>
    <x v="0"/>
    <s v="Benjamin Farhat"/>
    <x v="1"/>
    <s v="Uttar Pradesh"/>
    <x v="35"/>
    <x v="1"/>
    <x v="12"/>
    <s v="FUR-FU-10001619"/>
    <x v="1"/>
    <s v="Furnishings"/>
    <s v="Advantus Clock, Erganomic"/>
    <n v="150"/>
    <n v="3"/>
    <n v="55"/>
    <n v="0"/>
    <n v="8.48"/>
    <n v="8.48"/>
    <x v="0"/>
    <n v="156.52000000000001"/>
  </r>
  <r>
    <s v="MX-2011-133816"/>
    <d v="2011-02-16T00:00:00"/>
    <x v="1"/>
    <n v="2011"/>
    <x v="0"/>
    <s v="Matt Hagelstein"/>
    <x v="2"/>
    <s v="Guantánamo"/>
    <x v="16"/>
    <x v="5"/>
    <x v="8"/>
    <s v="TEC-CO-10000262"/>
    <x v="2"/>
    <s v="Copiers"/>
    <s v="Brother Ink, Laser"/>
    <n v="294"/>
    <n v="3"/>
    <n v="108"/>
    <n v="2E-3"/>
    <n v="7.47"/>
    <n v="7.4849399999999999"/>
    <x v="0"/>
    <n v="316.51506000000001"/>
  </r>
  <r>
    <s v="IT-2011-1978668"/>
    <d v="2011-02-16T00:00:00"/>
    <x v="1"/>
    <n v="2011"/>
    <x v="1"/>
    <s v="Odella Nelson"/>
    <x v="2"/>
    <s v="Midi-Pyrénées"/>
    <x v="17"/>
    <x v="3"/>
    <x v="6"/>
    <s v="OFF-AR-10003521"/>
    <x v="0"/>
    <s v="Art"/>
    <s v="Stanley Highlighters, Easy-Erase"/>
    <n v="90"/>
    <n v="6"/>
    <n v="120"/>
    <n v="0"/>
    <n v="6.89"/>
    <n v="6.89"/>
    <x v="0"/>
    <n v="713.11"/>
  </r>
  <r>
    <s v="ES-2011-4436456"/>
    <d v="2011-02-16T00:00:00"/>
    <x v="1"/>
    <n v="2011"/>
    <x v="0"/>
    <s v="Rob Williams"/>
    <x v="2"/>
    <s v="Languedoc-Roussillon"/>
    <x v="17"/>
    <x v="3"/>
    <x v="6"/>
    <s v="TEC-PH-10001557"/>
    <x v="2"/>
    <s v="Phones"/>
    <s v="Apple Speaker Phone, VoIP"/>
    <n v="105"/>
    <n v="1"/>
    <n v="93"/>
    <n v="0.15"/>
    <n v="5.83"/>
    <n v="6.7045000000000003"/>
    <x v="0"/>
    <n v="86.295500000000004"/>
  </r>
  <r>
    <s v="MX-2011-143812"/>
    <d v="2011-02-16T00:00:00"/>
    <x v="1"/>
    <n v="2011"/>
    <x v="1"/>
    <s v="Tracy Zic"/>
    <x v="0"/>
    <s v="Managua"/>
    <x v="40"/>
    <x v="5"/>
    <x v="6"/>
    <s v="FUR-FU-10004013"/>
    <x v="1"/>
    <s v="Furnishings"/>
    <s v="Tenex Stacking Tray, Erganomic"/>
    <n v="80"/>
    <n v="5"/>
    <n v="77"/>
    <n v="0"/>
    <n v="4.3899999999999997"/>
    <n v="4.3899999999999997"/>
    <x v="0"/>
    <n v="380.61"/>
  </r>
  <r>
    <s v="ES-2011-4436456"/>
    <d v="2011-02-16T00:00:00"/>
    <x v="1"/>
    <n v="2011"/>
    <x v="0"/>
    <s v="Rob Williams"/>
    <x v="2"/>
    <s v="Languedoc-Roussillon"/>
    <x v="17"/>
    <x v="3"/>
    <x v="6"/>
    <s v="OFF-PA-10000301"/>
    <x v="0"/>
    <s v="Paper"/>
    <s v="Enermax Parchment Paper, Premium"/>
    <n v="62"/>
    <n v="4"/>
    <n v="115"/>
    <n v="0"/>
    <n v="3.13"/>
    <n v="3.13"/>
    <x v="0"/>
    <n v="456.87"/>
  </r>
  <r>
    <s v="CA-2011-165568"/>
    <d v="2011-02-16T00:00:00"/>
    <x v="1"/>
    <n v="2011"/>
    <x v="0"/>
    <s v="Barry Französisch"/>
    <x v="2"/>
    <s v="Washington"/>
    <x v="18"/>
    <x v="6"/>
    <x v="11"/>
    <s v="OFF-BI-10001031"/>
    <x v="0"/>
    <s v="Binders"/>
    <s v="Pressboard Data Binders by Wilson Jones"/>
    <n v="21"/>
    <n v="5"/>
    <n v="79"/>
    <n v="0.2"/>
    <n v="2.41"/>
    <n v="2.8920000000000003"/>
    <x v="0"/>
    <n v="392.108"/>
  </r>
  <r>
    <s v="IN-2011-78263"/>
    <d v="2011-02-16T00:00:00"/>
    <x v="1"/>
    <n v="2011"/>
    <x v="0"/>
    <s v="Benjamin Farhat"/>
    <x v="1"/>
    <s v="Uttar Pradesh"/>
    <x v="35"/>
    <x v="1"/>
    <x v="12"/>
    <s v="OFF-LA-10003396"/>
    <x v="0"/>
    <s v="Labels"/>
    <s v="Avery Color Coded Labels, Laser Printer Compatible"/>
    <n v="40"/>
    <n v="3"/>
    <n v="56"/>
    <n v="0"/>
    <n v="2.35"/>
    <n v="2.35"/>
    <x v="0"/>
    <n v="165.65"/>
  </r>
  <r>
    <s v="IN-2011-78263"/>
    <d v="2011-02-16T00:00:00"/>
    <x v="1"/>
    <n v="2011"/>
    <x v="0"/>
    <s v="Benjamin Farhat"/>
    <x v="1"/>
    <s v="Uttar Pradesh"/>
    <x v="35"/>
    <x v="1"/>
    <x v="12"/>
    <s v="FUR-BO-10004230"/>
    <x v="1"/>
    <s v="Bookcases"/>
    <s v="Bush Corner Shelving, Metal"/>
    <n v="123"/>
    <n v="1"/>
    <n v="99"/>
    <n v="0"/>
    <n v="1.34"/>
    <n v="1.34"/>
    <x v="0"/>
    <n v="97.66"/>
  </r>
  <r>
    <s v="ES-2011-4436456"/>
    <d v="2011-02-16T00:00:00"/>
    <x v="1"/>
    <n v="2011"/>
    <x v="0"/>
    <s v="Rob Williams"/>
    <x v="2"/>
    <s v="Languedoc-Roussillon"/>
    <x v="17"/>
    <x v="3"/>
    <x v="6"/>
    <s v="OFF-AR-10002113"/>
    <x v="0"/>
    <s v="Art"/>
    <s v="Boston Highlighters, Easy-Erase"/>
    <n v="38"/>
    <n v="2"/>
    <n v="117"/>
    <n v="0"/>
    <n v="1.32"/>
    <n v="1.32"/>
    <x v="0"/>
    <n v="232.68"/>
  </r>
  <r>
    <s v="MX-2011-133816"/>
    <d v="2011-02-16T00:00:00"/>
    <x v="1"/>
    <n v="2011"/>
    <x v="0"/>
    <s v="Matt Hagelstein"/>
    <x v="2"/>
    <s v="Guantánamo"/>
    <x v="16"/>
    <x v="5"/>
    <x v="8"/>
    <s v="OFF-BI-10004142"/>
    <x v="0"/>
    <s v="Binders"/>
    <s v="Acco Index Tab, Clear"/>
    <n v="11"/>
    <n v="2"/>
    <n v="107"/>
    <n v="0"/>
    <n v="0.7"/>
    <n v="0.7"/>
    <x v="0"/>
    <n v="213.3"/>
  </r>
  <r>
    <s v="MX-2011-163636"/>
    <d v="2011-02-17T00:00:00"/>
    <x v="1"/>
    <n v="2011"/>
    <x v="0"/>
    <s v="Emily Ducich"/>
    <x v="1"/>
    <s v="Guatemala"/>
    <x v="10"/>
    <x v="5"/>
    <x v="6"/>
    <s v="TEC-PH-10004880"/>
    <x v="2"/>
    <s v="Phones"/>
    <s v="Cisco Signal Booster, Cordless"/>
    <n v="309"/>
    <n v="3"/>
    <n v="65"/>
    <n v="0"/>
    <n v="26.54"/>
    <n v="26.54"/>
    <x v="1"/>
    <n v="168.46"/>
  </r>
  <r>
    <s v="MX-2011-163636"/>
    <d v="2011-02-17T00:00:00"/>
    <x v="1"/>
    <n v="2011"/>
    <x v="0"/>
    <s v="Emily Ducich"/>
    <x v="1"/>
    <s v="Guatemala"/>
    <x v="10"/>
    <x v="5"/>
    <x v="6"/>
    <s v="FUR-FU-10000060"/>
    <x v="1"/>
    <s v="Furnishings"/>
    <s v="Advantus Light Bulb, Duo Pack"/>
    <n v="67"/>
    <n v="5"/>
    <n v="92"/>
    <n v="0"/>
    <n v="11.37"/>
    <n v="11.37"/>
    <x v="1"/>
    <n v="448.63"/>
  </r>
  <r>
    <s v="IN-2011-40498"/>
    <d v="2011-02-17T00:00:00"/>
    <x v="1"/>
    <n v="2011"/>
    <x v="3"/>
    <s v="Laura Armstrong"/>
    <x v="2"/>
    <s v="Heilongjiang"/>
    <x v="25"/>
    <x v="1"/>
    <x v="9"/>
    <s v="OFF-FA-10003626"/>
    <x v="0"/>
    <s v="Fasteners"/>
    <s v="Advantus Rubber Bands, Assorted Sizes"/>
    <n v="70"/>
    <n v="5"/>
    <n v="58"/>
    <n v="0"/>
    <n v="10.97"/>
    <n v="10.97"/>
    <x v="2"/>
    <n v="279.02999999999997"/>
  </r>
  <r>
    <s v="ID-2011-66048"/>
    <d v="2011-02-17T00:00:00"/>
    <x v="1"/>
    <n v="2011"/>
    <x v="0"/>
    <s v="Laurel Beltran"/>
    <x v="1"/>
    <s v="Bangkok"/>
    <x v="12"/>
    <x v="1"/>
    <x v="5"/>
    <s v="OFF-BI-10000389"/>
    <x v="0"/>
    <s v="Binders"/>
    <s v="Ibico Binding Machine, Clear"/>
    <n v="127"/>
    <n v="3"/>
    <n v="100"/>
    <n v="0.17"/>
    <n v="7.69"/>
    <n v="8.997300000000001"/>
    <x v="0"/>
    <n v="291.0027"/>
  </r>
  <r>
    <s v="MX-2011-163636"/>
    <d v="2011-02-17T00:00:00"/>
    <x v="1"/>
    <n v="2011"/>
    <x v="0"/>
    <s v="Emily Ducich"/>
    <x v="1"/>
    <s v="Guatemala"/>
    <x v="10"/>
    <x v="5"/>
    <x v="6"/>
    <s v="OFF-EN-10004012"/>
    <x v="0"/>
    <s v="Envelopes"/>
    <s v="GlobeWeis Peel and Seal, Set of 50"/>
    <n v="29"/>
    <n v="2"/>
    <n v="74"/>
    <n v="0"/>
    <n v="2.5299999999999998"/>
    <n v="2.5299999999999998"/>
    <x v="1"/>
    <n v="145.47"/>
  </r>
  <r>
    <s v="ZI-2011-3890"/>
    <d v="2011-02-17T00:00:00"/>
    <x v="1"/>
    <n v="2011"/>
    <x v="3"/>
    <s v="Katrina Willman"/>
    <x v="0"/>
    <s v="Harare"/>
    <x v="68"/>
    <x v="0"/>
    <x v="0"/>
    <s v="OFF-BIN-10000327"/>
    <x v="0"/>
    <s v="Art"/>
    <s v="Binney &amp; Smith Markers, Water Color"/>
    <n v="8"/>
    <n v="1"/>
    <n v="101"/>
    <n v="0.7"/>
    <n v="2.38"/>
    <n v="4.0459999999999994"/>
    <x v="0"/>
    <n v="96.954000000000008"/>
  </r>
  <r>
    <s v="CA-2011-122567"/>
    <d v="2011-02-17T00:00:00"/>
    <x v="1"/>
    <n v="2011"/>
    <x v="0"/>
    <s v="Michael Nguyen"/>
    <x v="0"/>
    <s v="Texas"/>
    <x v="18"/>
    <x v="6"/>
    <x v="6"/>
    <s v="OFF-AP-10001303"/>
    <x v="0"/>
    <s v="Appliances"/>
    <s v="Holmes Cool Mist Humidifier for the Whole House with 8-Gallon Output per Day, Extended Life Filter"/>
    <n v="8"/>
    <n v="2"/>
    <n v="87"/>
    <n v="0.8"/>
    <n v="0.92"/>
    <n v="1.6560000000000001"/>
    <x v="1"/>
    <n v="172.34399999999999"/>
  </r>
  <r>
    <s v="NI-2011-3080"/>
    <d v="2011-02-17T00:00:00"/>
    <x v="1"/>
    <n v="2011"/>
    <x v="0"/>
    <s v="Roger Demir"/>
    <x v="0"/>
    <s v="Lagos"/>
    <x v="30"/>
    <x v="0"/>
    <x v="0"/>
    <s v="OFF-HAR-10004099"/>
    <x v="0"/>
    <s v="Labels"/>
    <s v="Harbour Creations Removable Labels, 5000 Label Set"/>
    <n v="6"/>
    <n v="2"/>
    <n v="59"/>
    <n v="0.7"/>
    <n v="0.56000000000000005"/>
    <n v="0.95200000000000007"/>
    <x v="0"/>
    <n v="117.048"/>
  </r>
  <r>
    <s v="ZI-2011-3890"/>
    <d v="2011-02-17T00:00:00"/>
    <x v="1"/>
    <n v="2011"/>
    <x v="3"/>
    <s v="Katrina Willman"/>
    <x v="0"/>
    <s v="Harare"/>
    <x v="68"/>
    <x v="0"/>
    <x v="0"/>
    <s v="OFF-SAN-10004339"/>
    <x v="0"/>
    <s v="Art"/>
    <s v="Sanford Highlighters, Water Color"/>
    <n v="6"/>
    <n v="1"/>
    <n v="119"/>
    <n v="0.7"/>
    <n v="0.4"/>
    <n v="0.67999999999999994"/>
    <x v="0"/>
    <n v="118.32"/>
  </r>
  <r>
    <s v="CA-2011-122567"/>
    <d v="2011-02-17T00:00:00"/>
    <x v="1"/>
    <n v="2011"/>
    <x v="0"/>
    <s v="Michael Nguyen"/>
    <x v="0"/>
    <s v="Texas"/>
    <x v="18"/>
    <x v="6"/>
    <x v="6"/>
    <s v="OFF-BI-10002012"/>
    <x v="0"/>
    <s v="Binders"/>
    <s v="Wilson Jones Easy Flow II Sheet Lifters"/>
    <n v="1"/>
    <n v="3"/>
    <n v="93"/>
    <n v="0.8"/>
    <n v="0.11"/>
    <n v="0.19800000000000001"/>
    <x v="1"/>
    <n v="278.80200000000002"/>
  </r>
  <r>
    <s v="IN-2011-17111"/>
    <d v="2011-02-18T00:00:00"/>
    <x v="1"/>
    <n v="2011"/>
    <x v="1"/>
    <s v="Michelle Lonsdale"/>
    <x v="2"/>
    <s v="Queensland"/>
    <x v="1"/>
    <x v="1"/>
    <x v="1"/>
    <s v="TEC-PH-10002042"/>
    <x v="2"/>
    <s v="Phones"/>
    <s v="Cisco Audio Dock, Full Size"/>
    <n v="825"/>
    <n v="5"/>
    <n v="115"/>
    <n v="0.1"/>
    <n v="161.63"/>
    <n v="177.79300000000001"/>
    <x v="1"/>
    <n v="397.20699999999999"/>
  </r>
  <r>
    <s v="CA-2011-4710"/>
    <d v="2011-02-18T00:00:00"/>
    <x v="1"/>
    <n v="2011"/>
    <x v="3"/>
    <s v="Skye Norling"/>
    <x v="1"/>
    <s v="Ontario"/>
    <x v="4"/>
    <x v="4"/>
    <x v="4"/>
    <s v="OFF-CUI-10001965"/>
    <x v="0"/>
    <s v="Appliances"/>
    <s v="Cuisinart Microwave, White"/>
    <n v="277"/>
    <n v="1"/>
    <n v="66"/>
    <n v="0"/>
    <n v="46.69"/>
    <n v="46.69"/>
    <x v="1"/>
    <n v="19.310000000000002"/>
  </r>
  <r>
    <s v="ID-2011-72173"/>
    <d v="2011-02-18T00:00:00"/>
    <x v="1"/>
    <n v="2011"/>
    <x v="3"/>
    <s v="Charles McCrossin"/>
    <x v="0"/>
    <s v="Seoul"/>
    <x v="64"/>
    <x v="1"/>
    <x v="9"/>
    <s v="TEC-AC-10003753"/>
    <x v="2"/>
    <s v="Accessories"/>
    <s v="SanDisk Router, Programmable"/>
    <n v="258"/>
    <n v="2"/>
    <n v="108"/>
    <n v="0.5"/>
    <n v="29.12"/>
    <n v="43.68"/>
    <x v="0"/>
    <n v="172.32"/>
  </r>
  <r>
    <s v="ES-2011-5118812"/>
    <d v="2011-02-18T00:00:00"/>
    <x v="1"/>
    <n v="2011"/>
    <x v="0"/>
    <s v="Alan Barnes"/>
    <x v="0"/>
    <s v="Ile-de-France"/>
    <x v="17"/>
    <x v="3"/>
    <x v="6"/>
    <s v="TEC-MA-10003558"/>
    <x v="2"/>
    <s v="Machines"/>
    <s v="Panasonic Calculator, Durable"/>
    <n v="129"/>
    <n v="3"/>
    <n v="70"/>
    <n v="0.15"/>
    <n v="13.21"/>
    <n v="15.191500000000001"/>
    <x v="0"/>
    <n v="194.80850000000001"/>
  </r>
  <r>
    <s v="IN-2011-31895"/>
    <d v="2011-02-18T00:00:00"/>
    <x v="1"/>
    <n v="2011"/>
    <x v="0"/>
    <s v="Ruben Dartt"/>
    <x v="0"/>
    <s v="Rajasthan"/>
    <x v="35"/>
    <x v="1"/>
    <x v="12"/>
    <s v="FUR-CH-10001871"/>
    <x v="1"/>
    <s v="Chairs"/>
    <s v="Harbour Creations Steel Folding Chair, Set of Two"/>
    <n v="300"/>
    <n v="3"/>
    <n v="55"/>
    <n v="0"/>
    <n v="12.23"/>
    <n v="12.23"/>
    <x v="0"/>
    <n v="152.77000000000001"/>
  </r>
  <r>
    <s v="IN-2011-51530"/>
    <d v="2011-02-18T00:00:00"/>
    <x v="1"/>
    <n v="2011"/>
    <x v="0"/>
    <s v="Jim Radford"/>
    <x v="0"/>
    <s v="Victoria"/>
    <x v="1"/>
    <x v="1"/>
    <x v="1"/>
    <s v="OFF-PA-10000127"/>
    <x v="0"/>
    <s v="Paper"/>
    <s v="SanDisk Parchment Paper, Multicolor"/>
    <n v="82"/>
    <n v="5"/>
    <n v="111"/>
    <n v="0.1"/>
    <n v="7.44"/>
    <n v="8.1840000000000011"/>
    <x v="0"/>
    <n v="546.81600000000003"/>
  </r>
  <r>
    <s v="CA-2011-4710"/>
    <d v="2011-02-18T00:00:00"/>
    <x v="1"/>
    <n v="2011"/>
    <x v="3"/>
    <s v="Skye Norling"/>
    <x v="1"/>
    <s v="Ontario"/>
    <x v="4"/>
    <x v="4"/>
    <x v="4"/>
    <s v="OFF-ACM-10002713"/>
    <x v="0"/>
    <s v="Supplies"/>
    <s v="Acme Box Cutter, Steel"/>
    <n v="37"/>
    <n v="1"/>
    <n v="99"/>
    <n v="0"/>
    <n v="7.41"/>
    <n v="7.41"/>
    <x v="1"/>
    <n v="91.59"/>
  </r>
  <r>
    <s v="ES-2011-5987802"/>
    <d v="2011-02-18T00:00:00"/>
    <x v="1"/>
    <n v="2011"/>
    <x v="1"/>
    <s v="Daniel Lacy"/>
    <x v="0"/>
    <s v="North Rhine-Westphalia"/>
    <x v="39"/>
    <x v="3"/>
    <x v="6"/>
    <s v="OFF-FA-10002350"/>
    <x v="0"/>
    <s v="Fasteners"/>
    <s v="OIC Staples, Assorted Sizes"/>
    <n v="62"/>
    <n v="7"/>
    <n v="106"/>
    <n v="0"/>
    <n v="7.12"/>
    <n v="7.12"/>
    <x v="0"/>
    <n v="734.88"/>
  </r>
  <r>
    <s v="CA-2011-4710"/>
    <d v="2011-02-18T00:00:00"/>
    <x v="1"/>
    <n v="2011"/>
    <x v="3"/>
    <s v="Skye Norling"/>
    <x v="1"/>
    <s v="Ontario"/>
    <x v="4"/>
    <x v="4"/>
    <x v="4"/>
    <s v="OFF-KIT-10001245"/>
    <x v="0"/>
    <s v="Appliances"/>
    <s v="KitchenAid Blender, Black"/>
    <n v="97"/>
    <n v="1"/>
    <n v="67"/>
    <n v="0"/>
    <n v="6.88"/>
    <n v="6.88"/>
    <x v="1"/>
    <n v="60.12"/>
  </r>
  <r>
    <s v="IN-2011-17111"/>
    <d v="2011-02-18T00:00:00"/>
    <x v="1"/>
    <n v="2011"/>
    <x v="1"/>
    <s v="Michelle Lonsdale"/>
    <x v="2"/>
    <s v="Queensland"/>
    <x v="1"/>
    <x v="1"/>
    <x v="1"/>
    <s v="OFF-SU-10001731"/>
    <x v="0"/>
    <s v="Supplies"/>
    <s v="Elite Letter Opener, High Speed"/>
    <n v="24"/>
    <n v="1"/>
    <n v="88"/>
    <n v="0.1"/>
    <n v="5.13"/>
    <n v="5.6429999999999998"/>
    <x v="1"/>
    <n v="82.356999999999999"/>
  </r>
  <r>
    <s v="CA-2011-154165"/>
    <d v="2011-02-18T00:00:00"/>
    <x v="1"/>
    <n v="2011"/>
    <x v="0"/>
    <s v="Delfina Latchford"/>
    <x v="0"/>
    <s v="Illinois"/>
    <x v="18"/>
    <x v="6"/>
    <x v="6"/>
    <s v="OFF-AR-10003631"/>
    <x v="0"/>
    <s v="Art"/>
    <s v="Staples"/>
    <n v="54"/>
    <n v="14"/>
    <n v="120"/>
    <n v="0.2"/>
    <n v="4.1100000000000003"/>
    <n v="4.9320000000000004"/>
    <x v="3"/>
    <n v="1675.068"/>
  </r>
  <r>
    <s v="CA-2011-4710"/>
    <d v="2011-02-18T00:00:00"/>
    <x v="1"/>
    <n v="2011"/>
    <x v="3"/>
    <s v="Skye Norling"/>
    <x v="1"/>
    <s v="Ontario"/>
    <x v="4"/>
    <x v="4"/>
    <x v="4"/>
    <s v="OFF-SAN-10001326"/>
    <x v="0"/>
    <s v="Paper"/>
    <s v="SanDisk Note Cards, 8.5 x 11"/>
    <n v="30"/>
    <n v="1"/>
    <n v="82"/>
    <n v="0"/>
    <n v="3.92"/>
    <n v="3.92"/>
    <x v="1"/>
    <n v="78.08"/>
  </r>
  <r>
    <s v="ES-2011-1720401"/>
    <d v="2011-02-18T00:00:00"/>
    <x v="1"/>
    <n v="2011"/>
    <x v="0"/>
    <s v="Ken Heidel"/>
    <x v="2"/>
    <s v="Burgundy"/>
    <x v="17"/>
    <x v="3"/>
    <x v="6"/>
    <s v="OFF-FA-10003463"/>
    <x v="0"/>
    <s v="Fasteners"/>
    <s v="OIC Thumb Tacks, Assorted Sizes"/>
    <n v="35"/>
    <n v="3"/>
    <n v="94"/>
    <n v="0"/>
    <n v="3.5"/>
    <n v="3.5"/>
    <x v="0"/>
    <n v="278.5"/>
  </r>
  <r>
    <s v="ES-2011-5118812"/>
    <d v="2011-02-18T00:00:00"/>
    <x v="1"/>
    <n v="2011"/>
    <x v="0"/>
    <s v="Alan Barnes"/>
    <x v="0"/>
    <s v="Ile-de-France"/>
    <x v="17"/>
    <x v="3"/>
    <x v="6"/>
    <s v="OFF-BI-10001717"/>
    <x v="0"/>
    <s v="Binders"/>
    <s v="Avery Hole Reinforcements, Durable"/>
    <n v="24"/>
    <n v="4"/>
    <n v="87"/>
    <n v="0"/>
    <n v="2.77"/>
    <n v="2.77"/>
    <x v="0"/>
    <n v="345.23"/>
  </r>
  <r>
    <s v="IN-2011-17111"/>
    <d v="2011-02-18T00:00:00"/>
    <x v="1"/>
    <n v="2011"/>
    <x v="1"/>
    <s v="Michelle Lonsdale"/>
    <x v="2"/>
    <s v="Queensland"/>
    <x v="1"/>
    <x v="1"/>
    <x v="1"/>
    <s v="OFF-LA-10003644"/>
    <x v="0"/>
    <s v="Labels"/>
    <s v="Novimex Removable Labels, Adjustable"/>
    <n v="14"/>
    <n v="2"/>
    <n v="70"/>
    <n v="0.1"/>
    <n v="1.37"/>
    <n v="1.5070000000000001"/>
    <x v="1"/>
    <n v="138.49299999999999"/>
  </r>
  <r>
    <s v="ES-2011-5987802"/>
    <d v="2011-02-18T00:00:00"/>
    <x v="1"/>
    <n v="2011"/>
    <x v="1"/>
    <s v="Daniel Lacy"/>
    <x v="0"/>
    <s v="North Rhine-Westphalia"/>
    <x v="39"/>
    <x v="3"/>
    <x v="6"/>
    <s v="OFF-FA-10004344"/>
    <x v="0"/>
    <s v="Fasteners"/>
    <s v="Advantus Thumb Tacks, Assorted Sizes"/>
    <n v="55"/>
    <n v="5"/>
    <n v="77"/>
    <n v="0"/>
    <n v="1.27"/>
    <n v="1.27"/>
    <x v="0"/>
    <n v="383.73"/>
  </r>
  <r>
    <s v="IN-2011-46504"/>
    <d v="2011-02-19T00:00:00"/>
    <x v="1"/>
    <n v="2011"/>
    <x v="1"/>
    <s v="Larry Tron"/>
    <x v="0"/>
    <s v="Telangana"/>
    <x v="35"/>
    <x v="1"/>
    <x v="12"/>
    <s v="OFF-SU-10002742"/>
    <x v="0"/>
    <s v="Supplies"/>
    <s v="Stiletto Trimmer, Serrated"/>
    <n v="118"/>
    <n v="3"/>
    <n v="58"/>
    <n v="0"/>
    <n v="9.8699999999999992"/>
    <n v="9.8699999999999992"/>
    <x v="1"/>
    <n v="164.13"/>
  </r>
  <r>
    <s v="US-2011-165589"/>
    <d v="2011-02-19T00:00:00"/>
    <x v="1"/>
    <n v="2011"/>
    <x v="2"/>
    <s v="Troy Blackwell"/>
    <x v="0"/>
    <s v="Texas"/>
    <x v="18"/>
    <x v="6"/>
    <x v="6"/>
    <s v="FUR-FU-10002396"/>
    <x v="1"/>
    <s v="Furnishings"/>
    <s v="DAX Copper Panel Document Frame, 5 x 7 Size"/>
    <n v="25"/>
    <n v="5"/>
    <n v="113"/>
    <n v="0.6"/>
    <n v="1.39"/>
    <n v="2.2239999999999998"/>
    <x v="1"/>
    <n v="562.77599999999995"/>
  </r>
  <r>
    <s v="CA-2011-152905"/>
    <d v="2011-02-19T00:00:00"/>
    <x v="1"/>
    <n v="2011"/>
    <x v="0"/>
    <s v="Aaron Bergman"/>
    <x v="0"/>
    <s v="Texas"/>
    <x v="18"/>
    <x v="6"/>
    <x v="6"/>
    <s v="OFF-ST-10000321"/>
    <x v="0"/>
    <s v="Storage"/>
    <s v="Akro Stacking Bins"/>
    <n v="13"/>
    <n v="2"/>
    <n v="97"/>
    <n v="0.2"/>
    <n v="0.97"/>
    <n v="1.1639999999999999"/>
    <x v="3"/>
    <n v="192.83600000000001"/>
  </r>
  <r>
    <s v="IN-2011-64627"/>
    <d v="2011-02-21T00:00:00"/>
    <x v="1"/>
    <n v="2011"/>
    <x v="0"/>
    <s v="Sam Craven"/>
    <x v="0"/>
    <s v="Tokyo"/>
    <x v="19"/>
    <x v="1"/>
    <x v="9"/>
    <s v="TEC-MA-10003801"/>
    <x v="2"/>
    <s v="Machines"/>
    <s v="StarTech Card Printer, Red"/>
    <n v="803"/>
    <n v="5"/>
    <n v="55"/>
    <n v="0"/>
    <n v="78.45"/>
    <n v="78.45"/>
    <x v="0"/>
    <n v="196.55"/>
  </r>
  <r>
    <s v="ES-2011-4052630"/>
    <d v="2011-02-21T00:00:00"/>
    <x v="1"/>
    <n v="2011"/>
    <x v="0"/>
    <s v="Zuschuss Donatelli"/>
    <x v="0"/>
    <s v="Lombardy"/>
    <x v="38"/>
    <x v="3"/>
    <x v="7"/>
    <s v="FUR-TA-10003899"/>
    <x v="1"/>
    <s v="Tables"/>
    <s v="Barricks Round Table, with Bottom Storage"/>
    <n v="1.0029999999999999"/>
    <n v="4"/>
    <n v="105"/>
    <n v="0.5"/>
    <n v="72.92"/>
    <n v="109.38"/>
    <x v="0"/>
    <n v="310.62"/>
  </r>
  <r>
    <s v="IN-2011-78781"/>
    <d v="2011-02-21T00:00:00"/>
    <x v="1"/>
    <n v="2011"/>
    <x v="0"/>
    <s v="John Lucas"/>
    <x v="0"/>
    <s v="South Australia"/>
    <x v="1"/>
    <x v="1"/>
    <x v="1"/>
    <s v="OFF-ST-10000107"/>
    <x v="0"/>
    <s v="Storage"/>
    <s v="Eldon File Cart, Industrial"/>
    <n v="806"/>
    <n v="7"/>
    <n v="67"/>
    <n v="0.1"/>
    <n v="54.17"/>
    <n v="59.587000000000003"/>
    <x v="0"/>
    <n v="409.41300000000001"/>
  </r>
  <r>
    <s v="IN-2011-26456"/>
    <d v="2011-02-21T00:00:00"/>
    <x v="1"/>
    <n v="2011"/>
    <x v="0"/>
    <s v="Erin Ashbrook"/>
    <x v="2"/>
    <s v="Hebei"/>
    <x v="25"/>
    <x v="1"/>
    <x v="9"/>
    <s v="TEC-CO-10004689"/>
    <x v="2"/>
    <s v="Copiers"/>
    <s v="Canon Ink, Color"/>
    <n v="297"/>
    <n v="2"/>
    <n v="115"/>
    <n v="0"/>
    <n v="51.95"/>
    <n v="51.95"/>
    <x v="3"/>
    <n v="178.05"/>
  </r>
  <r>
    <s v="ID-2011-24454"/>
    <d v="2011-02-21T00:00:00"/>
    <x v="1"/>
    <n v="2011"/>
    <x v="2"/>
    <s v="Liz MacKendrick"/>
    <x v="0"/>
    <s v="National Capital"/>
    <x v="7"/>
    <x v="1"/>
    <x v="5"/>
    <s v="OFF-PA-10002047"/>
    <x v="0"/>
    <s v="Paper"/>
    <s v="Green Bar Cards &amp; Envelopes, 8.5 x 11"/>
    <n v="173"/>
    <n v="6"/>
    <n v="89"/>
    <n v="0.45"/>
    <n v="37.06"/>
    <n v="53.737000000000009"/>
    <x v="1"/>
    <n v="480.26299999999998"/>
  </r>
  <r>
    <s v="IN-2011-58341"/>
    <d v="2011-02-21T00:00:00"/>
    <x v="1"/>
    <n v="2011"/>
    <x v="1"/>
    <s v="Andrew Roberts"/>
    <x v="0"/>
    <s v="Hong Kong"/>
    <x v="71"/>
    <x v="1"/>
    <x v="9"/>
    <s v="FUR-BO-10004773"/>
    <x v="1"/>
    <s v="Bookcases"/>
    <s v="Ikea Floating Shelf Set, Mobile"/>
    <n v="346"/>
    <n v="2"/>
    <n v="76"/>
    <n v="0"/>
    <n v="27.59"/>
    <n v="27.59"/>
    <x v="0"/>
    <n v="124.41"/>
  </r>
  <r>
    <s v="IN-2011-26456"/>
    <d v="2011-02-21T00:00:00"/>
    <x v="1"/>
    <n v="2011"/>
    <x v="0"/>
    <s v="Erin Ashbrook"/>
    <x v="2"/>
    <s v="Hebei"/>
    <x v="25"/>
    <x v="1"/>
    <x v="9"/>
    <s v="OFF-EN-10003508"/>
    <x v="0"/>
    <s v="Envelopes"/>
    <s v="GlobeWeis Peel and Seal, with clear poly window"/>
    <n v="150"/>
    <n v="6"/>
    <n v="100"/>
    <n v="0"/>
    <n v="19.920000000000002"/>
    <n v="19.920000000000002"/>
    <x v="3"/>
    <n v="580.08000000000004"/>
  </r>
  <r>
    <s v="IN-2011-78781"/>
    <d v="2011-02-21T00:00:00"/>
    <x v="1"/>
    <n v="2011"/>
    <x v="0"/>
    <s v="John Lucas"/>
    <x v="0"/>
    <s v="South Australia"/>
    <x v="1"/>
    <x v="1"/>
    <x v="1"/>
    <s v="TEC-PH-10004300"/>
    <x v="2"/>
    <s v="Phones"/>
    <s v="Apple Office Telephone, Cordless"/>
    <n v="184"/>
    <n v="3"/>
    <n v="91"/>
    <n v="0.1"/>
    <n v="18.66"/>
    <n v="20.526"/>
    <x v="0"/>
    <n v="252.47399999999999"/>
  </r>
  <r>
    <s v="IN-2011-59993"/>
    <d v="2011-02-21T00:00:00"/>
    <x v="1"/>
    <n v="2011"/>
    <x v="1"/>
    <s v="Arthur Gainer"/>
    <x v="0"/>
    <s v="Singapore"/>
    <x v="28"/>
    <x v="1"/>
    <x v="5"/>
    <s v="FUR-CH-10000825"/>
    <x v="1"/>
    <s v="Chairs"/>
    <s v="SAFCO Chairmat, Red"/>
    <n v="179"/>
    <n v="3"/>
    <n v="117"/>
    <n v="0"/>
    <n v="17.13"/>
    <n v="17.13"/>
    <x v="0"/>
    <n v="333.87"/>
  </r>
  <r>
    <s v="ES-2011-4052630"/>
    <d v="2011-02-21T00:00:00"/>
    <x v="1"/>
    <n v="2011"/>
    <x v="0"/>
    <s v="Zuschuss Donatelli"/>
    <x v="0"/>
    <s v="Lombardy"/>
    <x v="38"/>
    <x v="3"/>
    <x v="7"/>
    <s v="OFF-AR-10002454"/>
    <x v="0"/>
    <s v="Art"/>
    <s v="Binney &amp; Smith Canvas, Water Color"/>
    <n v="164"/>
    <n v="3"/>
    <n v="108"/>
    <n v="0"/>
    <n v="16.05"/>
    <n v="16.05"/>
    <x v="0"/>
    <n v="307.95"/>
  </r>
  <r>
    <s v="ID-2011-24454"/>
    <d v="2011-02-21T00:00:00"/>
    <x v="1"/>
    <n v="2011"/>
    <x v="2"/>
    <s v="Liz MacKendrick"/>
    <x v="0"/>
    <s v="National Capital"/>
    <x v="7"/>
    <x v="1"/>
    <x v="5"/>
    <s v="TEC-PH-10001805"/>
    <x v="2"/>
    <s v="Phones"/>
    <s v="Nokia Speaker Phone, Full Size"/>
    <n v="93"/>
    <n v="1"/>
    <n v="65"/>
    <n v="0.25"/>
    <n v="8.84"/>
    <n v="11.05"/>
    <x v="1"/>
    <n v="53.95"/>
  </r>
  <r>
    <s v="CA-2011-109491"/>
    <d v="2011-02-21T00:00:00"/>
    <x v="1"/>
    <n v="2011"/>
    <x v="0"/>
    <s v="Linda Cazamias"/>
    <x v="2"/>
    <s v="Indiana"/>
    <x v="18"/>
    <x v="6"/>
    <x v="6"/>
    <s v="TEC-AC-10001284"/>
    <x v="2"/>
    <s v="Accessories"/>
    <s v="Enermax Briskie RF Wireless Keyboard and Mouse Combo"/>
    <n v="62"/>
    <n v="3"/>
    <n v="88"/>
    <n v="0"/>
    <n v="3.97"/>
    <n v="3.97"/>
    <x v="0"/>
    <n v="260.02999999999997"/>
  </r>
  <r>
    <s v="IN-2011-58341"/>
    <d v="2011-02-21T00:00:00"/>
    <x v="1"/>
    <n v="2011"/>
    <x v="1"/>
    <s v="Andrew Roberts"/>
    <x v="0"/>
    <s v="Hong Kong"/>
    <x v="71"/>
    <x v="1"/>
    <x v="9"/>
    <s v="OFF-FA-10001309"/>
    <x v="0"/>
    <s v="Fasteners"/>
    <s v="Stockwell Thumb Tacks, 12 Pack"/>
    <n v="25"/>
    <n v="2"/>
    <n v="103"/>
    <n v="0"/>
    <n v="2.96"/>
    <n v="2.96"/>
    <x v="0"/>
    <n v="203.04"/>
  </r>
  <r>
    <s v="IN-2011-78781"/>
    <d v="2011-02-21T00:00:00"/>
    <x v="1"/>
    <n v="2011"/>
    <x v="0"/>
    <s v="John Lucas"/>
    <x v="0"/>
    <s v="South Australia"/>
    <x v="1"/>
    <x v="1"/>
    <x v="1"/>
    <s v="OFF-LA-10000732"/>
    <x v="0"/>
    <s v="Labels"/>
    <s v="Novimex Round Labels, 5000 Label Set"/>
    <n v="36"/>
    <n v="6"/>
    <n v="120"/>
    <n v="0.1"/>
    <n v="2.54"/>
    <n v="2.794"/>
    <x v="0"/>
    <n v="717.20600000000002"/>
  </r>
  <r>
    <s v="ES-2011-4052630"/>
    <d v="2011-02-21T00:00:00"/>
    <x v="1"/>
    <n v="2011"/>
    <x v="0"/>
    <s v="Zuschuss Donatelli"/>
    <x v="0"/>
    <s v="Lombardy"/>
    <x v="38"/>
    <x v="3"/>
    <x v="7"/>
    <s v="TEC-MA-10003856"/>
    <x v="2"/>
    <s v="Machines"/>
    <s v="Okidata Calculator, Red"/>
    <n v="30"/>
    <n v="1"/>
    <n v="112"/>
    <n v="0.4"/>
    <n v="2.41"/>
    <n v="3.3740000000000001"/>
    <x v="0"/>
    <n v="108.626"/>
  </r>
  <r>
    <s v="ES-2011-4052630"/>
    <d v="2011-02-21T00:00:00"/>
    <x v="1"/>
    <n v="2011"/>
    <x v="0"/>
    <s v="Zuschuss Donatelli"/>
    <x v="0"/>
    <s v="Lombardy"/>
    <x v="38"/>
    <x v="3"/>
    <x v="7"/>
    <s v="OFF-ST-10001818"/>
    <x v="0"/>
    <s v="Storage"/>
    <s v="Smead Trays, Blue"/>
    <n v="29"/>
    <n v="1"/>
    <n v="92"/>
    <n v="0.4"/>
    <n v="2.34"/>
    <n v="3.2759999999999998"/>
    <x v="0"/>
    <n v="88.724000000000004"/>
  </r>
  <r>
    <s v="IT-2011-3284965"/>
    <d v="2011-02-21T00:00:00"/>
    <x v="1"/>
    <n v="2011"/>
    <x v="0"/>
    <s v="Sarah Jordon"/>
    <x v="0"/>
    <s v="Zürich"/>
    <x v="65"/>
    <x v="3"/>
    <x v="6"/>
    <s v="OFF-FA-10003462"/>
    <x v="0"/>
    <s v="Fasteners"/>
    <s v="Stockwell Thumb Tacks, Assorted Sizes"/>
    <n v="21"/>
    <n v="2"/>
    <n v="113"/>
    <n v="0"/>
    <n v="1.8"/>
    <n v="1.8"/>
    <x v="0"/>
    <n v="224.2"/>
  </r>
  <r>
    <s v="IT-2011-3284965"/>
    <d v="2011-02-21T00:00:00"/>
    <x v="1"/>
    <n v="2011"/>
    <x v="0"/>
    <s v="Sarah Jordon"/>
    <x v="0"/>
    <s v="Zürich"/>
    <x v="65"/>
    <x v="3"/>
    <x v="6"/>
    <s v="OFF-ST-10000154"/>
    <x v="0"/>
    <s v="Storage"/>
    <s v="Smead Box, Single Width"/>
    <n v="32"/>
    <n v="3"/>
    <n v="87"/>
    <n v="0"/>
    <n v="1.77"/>
    <n v="1.77"/>
    <x v="0"/>
    <n v="259.23"/>
  </r>
  <r>
    <s v="ES-2011-4228024"/>
    <d v="2011-02-21T00:00:00"/>
    <x v="1"/>
    <n v="2011"/>
    <x v="0"/>
    <s v="Alice McCarthy"/>
    <x v="2"/>
    <s v="Sicily"/>
    <x v="38"/>
    <x v="3"/>
    <x v="7"/>
    <s v="OFF-LA-10004332"/>
    <x v="0"/>
    <s v="Labels"/>
    <s v="Novimex File Folder Labels, Adjustable"/>
    <n v="18"/>
    <n v="3"/>
    <n v="79"/>
    <n v="0"/>
    <n v="1.54"/>
    <n v="1.54"/>
    <x v="3"/>
    <n v="235.46"/>
  </r>
  <r>
    <s v="CA-2011-164903"/>
    <d v="2011-02-21T00:00:00"/>
    <x v="1"/>
    <n v="2011"/>
    <x v="0"/>
    <s v="Steven Roelle"/>
    <x v="1"/>
    <s v="California"/>
    <x v="18"/>
    <x v="6"/>
    <x v="11"/>
    <s v="OFF-PA-10003363"/>
    <x v="0"/>
    <s v="Paper"/>
    <s v="Xerox 204"/>
    <n v="13"/>
    <n v="2"/>
    <n v="63"/>
    <n v="0"/>
    <n v="1.1399999999999999"/>
    <n v="1.1399999999999999"/>
    <x v="1"/>
    <n v="124.86"/>
  </r>
  <r>
    <s v="CA-2011-109491"/>
    <d v="2011-02-21T00:00:00"/>
    <x v="1"/>
    <n v="2011"/>
    <x v="0"/>
    <s v="Linda Cazamias"/>
    <x v="2"/>
    <s v="Indiana"/>
    <x v="18"/>
    <x v="6"/>
    <x v="6"/>
    <s v="FUR-FU-10000221"/>
    <x v="1"/>
    <s v="Furnishings"/>
    <s v="Master Caster Door Stop, Brown"/>
    <n v="20"/>
    <n v="4"/>
    <n v="89"/>
    <n v="0"/>
    <n v="0.83"/>
    <n v="0.83"/>
    <x v="0"/>
    <n v="355.17"/>
  </r>
  <r>
    <s v="ES-2011-3353574"/>
    <d v="2011-02-22T00:00:00"/>
    <x v="1"/>
    <n v="2011"/>
    <x v="0"/>
    <s v="Paul Gonzalez"/>
    <x v="0"/>
    <s v="Tuscany"/>
    <x v="38"/>
    <x v="3"/>
    <x v="7"/>
    <s v="TEC-MA-10002118"/>
    <x v="2"/>
    <s v="Machines"/>
    <s v="Konica Printer, Red"/>
    <n v="477"/>
    <n v="3"/>
    <n v="108"/>
    <n v="0.4"/>
    <n v="85.57"/>
    <n v="119.798"/>
    <x v="1"/>
    <n v="204.202"/>
  </r>
  <r>
    <s v="PL-2011-9340"/>
    <d v="2011-02-22T00:00:00"/>
    <x v="1"/>
    <n v="2011"/>
    <x v="1"/>
    <s v="Rick Wilson"/>
    <x v="2"/>
    <s v="Pomerania"/>
    <x v="73"/>
    <x v="2"/>
    <x v="2"/>
    <s v="OFF-AVE-10002079"/>
    <x v="0"/>
    <s v="Binders"/>
    <s v="Avery Binding Machine, Durable"/>
    <n v="403"/>
    <n v="8"/>
    <n v="55"/>
    <n v="0"/>
    <n v="30.21"/>
    <n v="30.21"/>
    <x v="0"/>
    <n v="409.79"/>
  </r>
  <r>
    <s v="ES-2011-3353574"/>
    <d v="2011-02-22T00:00:00"/>
    <x v="1"/>
    <n v="2011"/>
    <x v="0"/>
    <s v="Paul Gonzalez"/>
    <x v="0"/>
    <s v="Tuscany"/>
    <x v="38"/>
    <x v="3"/>
    <x v="7"/>
    <s v="FUR-FU-10000620"/>
    <x v="1"/>
    <s v="Furnishings"/>
    <s v="Advantus Clock, Black"/>
    <n v="103"/>
    <n v="2"/>
    <n v="96"/>
    <n v="0"/>
    <n v="20.149999999999999"/>
    <n v="20.149999999999999"/>
    <x v="1"/>
    <n v="171.85"/>
  </r>
  <r>
    <s v="IR-2011-360"/>
    <d v="2011-02-22T00:00:00"/>
    <x v="1"/>
    <n v="2011"/>
    <x v="0"/>
    <s v="Sam Zeldin"/>
    <x v="1"/>
    <s v="Tehran"/>
    <x v="11"/>
    <x v="2"/>
    <x v="2"/>
    <s v="FUR-HON-10003080"/>
    <x v="1"/>
    <s v="Tables"/>
    <s v="Hon Computer Table, Adjustable Height"/>
    <n v="490"/>
    <n v="1"/>
    <n v="114"/>
    <n v="0"/>
    <n v="17.73"/>
    <n v="17.73"/>
    <x v="0"/>
    <n v="96.27"/>
  </r>
  <r>
    <s v="PL-2011-9340"/>
    <d v="2011-02-22T00:00:00"/>
    <x v="1"/>
    <n v="2011"/>
    <x v="1"/>
    <s v="Rick Wilson"/>
    <x v="2"/>
    <s v="Pomerania"/>
    <x v="73"/>
    <x v="2"/>
    <x v="2"/>
    <s v="TEC-PAN-10004651"/>
    <x v="2"/>
    <s v="Machines"/>
    <s v="Panasonic Phone, White"/>
    <n v="333"/>
    <n v="4"/>
    <n v="61"/>
    <n v="0"/>
    <n v="15.62"/>
    <n v="15.62"/>
    <x v="0"/>
    <n v="228.38"/>
  </r>
  <r>
    <s v="ES-2011-3353574"/>
    <d v="2011-02-22T00:00:00"/>
    <x v="1"/>
    <n v="2011"/>
    <x v="0"/>
    <s v="Paul Gonzalez"/>
    <x v="0"/>
    <s v="Tuscany"/>
    <x v="38"/>
    <x v="3"/>
    <x v="7"/>
    <s v="OFF-BI-10000368"/>
    <x v="0"/>
    <s v="Binders"/>
    <s v="Avery Binder Covers, Durable"/>
    <n v="63"/>
    <n v="5"/>
    <n v="58"/>
    <n v="0"/>
    <n v="9.61"/>
    <n v="9.61"/>
    <x v="1"/>
    <n v="280.39"/>
  </r>
  <r>
    <s v="IT-2011-4664416"/>
    <d v="2011-02-22T00:00:00"/>
    <x v="1"/>
    <n v="2011"/>
    <x v="0"/>
    <s v="Christopher Martinez"/>
    <x v="0"/>
    <s v="Dublin"/>
    <x v="74"/>
    <x v="3"/>
    <x v="3"/>
    <s v="TEC-PH-10003960"/>
    <x v="2"/>
    <s v="Phones"/>
    <s v="Apple Speaker Phone, with Caller ID"/>
    <n v="185"/>
    <n v="3"/>
    <n v="85"/>
    <n v="0.5"/>
    <n v="9.15"/>
    <n v="13.725000000000001"/>
    <x v="0"/>
    <n v="241.27500000000001"/>
  </r>
  <r>
    <s v="IR-2011-360"/>
    <d v="2011-02-22T00:00:00"/>
    <x v="1"/>
    <n v="2011"/>
    <x v="0"/>
    <s v="Sam Zeldin"/>
    <x v="1"/>
    <s v="Tehran"/>
    <x v="11"/>
    <x v="2"/>
    <x v="2"/>
    <s v="OFF-STO-10001791"/>
    <x v="0"/>
    <s v="Fasteners"/>
    <s v="Stockwell Clamps, Bulk Pack"/>
    <n v="115"/>
    <n v="6"/>
    <n v="119"/>
    <n v="0"/>
    <n v="6.92"/>
    <n v="6.92"/>
    <x v="0"/>
    <n v="707.08"/>
  </r>
  <r>
    <s v="IN-2011-16362"/>
    <d v="2011-02-22T00:00:00"/>
    <x v="1"/>
    <n v="2011"/>
    <x v="0"/>
    <s v="Rick Huthwaite"/>
    <x v="1"/>
    <s v="Rajasthan"/>
    <x v="35"/>
    <x v="1"/>
    <x v="12"/>
    <s v="TEC-AC-10000051"/>
    <x v="2"/>
    <s v="Accessories"/>
    <s v="Logitech Memory Card, USB"/>
    <n v="207"/>
    <n v="2"/>
    <n v="88"/>
    <n v="0"/>
    <n v="5.99"/>
    <n v="5.99"/>
    <x v="0"/>
    <n v="170.01"/>
  </r>
  <r>
    <s v="IR-2011-360"/>
    <d v="2011-02-22T00:00:00"/>
    <x v="1"/>
    <n v="2011"/>
    <x v="0"/>
    <s v="Sam Zeldin"/>
    <x v="1"/>
    <s v="Tehran"/>
    <x v="11"/>
    <x v="2"/>
    <x v="2"/>
    <s v="OFF-FEL-10002897"/>
    <x v="0"/>
    <s v="Storage"/>
    <s v="Fellowes Shelving, Single Width"/>
    <n v="58"/>
    <n v="1"/>
    <n v="57"/>
    <n v="0"/>
    <n v="5.34"/>
    <n v="5.34"/>
    <x v="0"/>
    <n v="51.66"/>
  </r>
  <r>
    <s v="TU-2011-5500"/>
    <d v="2011-02-22T00:00:00"/>
    <x v="1"/>
    <n v="2011"/>
    <x v="1"/>
    <s v="Andrew Gjertsen"/>
    <x v="2"/>
    <s v="Izmir"/>
    <x v="36"/>
    <x v="2"/>
    <x v="2"/>
    <s v="OFF-ROG-10001372"/>
    <x v="0"/>
    <s v="Storage"/>
    <s v="Rogers Trays, Blue"/>
    <n v="25"/>
    <n v="1"/>
    <n v="70"/>
    <n v="0.6"/>
    <n v="3.84"/>
    <n v="6.1440000000000001"/>
    <x v="1"/>
    <n v="63.856000000000002"/>
  </r>
  <r>
    <s v="ES-2011-3353574"/>
    <d v="2011-02-22T00:00:00"/>
    <x v="1"/>
    <n v="2011"/>
    <x v="0"/>
    <s v="Paul Gonzalez"/>
    <x v="0"/>
    <s v="Tuscany"/>
    <x v="38"/>
    <x v="3"/>
    <x v="7"/>
    <s v="OFF-BI-10001253"/>
    <x v="0"/>
    <s v="Binders"/>
    <s v="Acco Binder Covers, Recycled"/>
    <n v="41"/>
    <n v="3"/>
    <n v="113"/>
    <n v="0"/>
    <n v="3.66"/>
    <n v="3.66"/>
    <x v="1"/>
    <n v="335.34"/>
  </r>
  <r>
    <s v="ES-2011-3353574"/>
    <d v="2011-02-22T00:00:00"/>
    <x v="1"/>
    <n v="2011"/>
    <x v="0"/>
    <s v="Paul Gonzalez"/>
    <x v="0"/>
    <s v="Tuscany"/>
    <x v="38"/>
    <x v="3"/>
    <x v="7"/>
    <s v="OFF-BI-10002986"/>
    <x v="0"/>
    <s v="Binders"/>
    <s v="Avery Binder Covers, Recycled"/>
    <n v="23"/>
    <n v="2"/>
    <n v="105"/>
    <n v="0"/>
    <n v="3.23"/>
    <n v="3.23"/>
    <x v="1"/>
    <n v="206.77"/>
  </r>
  <r>
    <s v="CG-2011-1930"/>
    <d v="2011-02-22T00:00:00"/>
    <x v="1"/>
    <n v="2011"/>
    <x v="0"/>
    <s v="Patricia Hirasaki"/>
    <x v="1"/>
    <s v="South Kivu"/>
    <x v="72"/>
    <x v="0"/>
    <x v="0"/>
    <s v="OFF-BIC-10003680"/>
    <x v="0"/>
    <s v="Art"/>
    <s v="BIC Highlighters, Blue"/>
    <n v="38"/>
    <n v="2"/>
    <n v="97"/>
    <n v="0"/>
    <n v="3.15"/>
    <n v="3.15"/>
    <x v="0"/>
    <n v="190.85"/>
  </r>
  <r>
    <s v="PL-2011-9340"/>
    <d v="2011-02-22T00:00:00"/>
    <x v="1"/>
    <n v="2011"/>
    <x v="1"/>
    <s v="Rick Wilson"/>
    <x v="2"/>
    <s v="Pomerania"/>
    <x v="73"/>
    <x v="2"/>
    <x v="2"/>
    <s v="OFF-JIF-10000981"/>
    <x v="0"/>
    <s v="Envelopes"/>
    <s v="Jiffy Peel and Seal, with clear poly window"/>
    <n v="47"/>
    <n v="2"/>
    <n v="107"/>
    <n v="0"/>
    <n v="1.95"/>
    <n v="1.95"/>
    <x v="0"/>
    <n v="212.05"/>
  </r>
  <r>
    <s v="ES-2011-4187064"/>
    <d v="2011-02-22T00:00:00"/>
    <x v="1"/>
    <n v="2011"/>
    <x v="1"/>
    <s v="Julia Dunbar"/>
    <x v="0"/>
    <s v="Ile-de-France"/>
    <x v="17"/>
    <x v="3"/>
    <x v="6"/>
    <s v="OFF-BI-10002193"/>
    <x v="0"/>
    <s v="Binders"/>
    <s v="Wilson Jones Hole Reinforcements, Recycled"/>
    <n v="10"/>
    <n v="2"/>
    <n v="61"/>
    <n v="0"/>
    <n v="1.0900000000000001"/>
    <n v="1.0900000000000001"/>
    <x v="1"/>
    <n v="120.91"/>
  </r>
  <r>
    <s v="CA-2011-165540"/>
    <d v="2011-02-22T00:00:00"/>
    <x v="1"/>
    <n v="2011"/>
    <x v="0"/>
    <s v="Tamara Manning"/>
    <x v="0"/>
    <s v="Illinois"/>
    <x v="18"/>
    <x v="6"/>
    <x v="6"/>
    <s v="OFF-BI-10004094"/>
    <x v="0"/>
    <s v="Binders"/>
    <s v="GBC Standard Plastic Binding Systems Combs"/>
    <n v="9"/>
    <n v="5"/>
    <n v="94"/>
    <n v="0.8"/>
    <n v="0.7"/>
    <n v="1.2599999999999998"/>
    <x v="0"/>
    <n v="468.74"/>
  </r>
  <r>
    <s v="TU-2011-5500"/>
    <d v="2011-02-22T00:00:00"/>
    <x v="1"/>
    <n v="2011"/>
    <x v="1"/>
    <s v="Andrew Gjertsen"/>
    <x v="2"/>
    <s v="Izmir"/>
    <x v="36"/>
    <x v="2"/>
    <x v="2"/>
    <s v="OFF-EAT-10003405"/>
    <x v="0"/>
    <s v="Paper"/>
    <s v="Eaton Parchment Paper, Multicolor"/>
    <n v="6"/>
    <n v="1"/>
    <n v="58"/>
    <n v="0.6"/>
    <n v="0.54"/>
    <n v="0.8640000000000001"/>
    <x v="1"/>
    <n v="57.136000000000003"/>
  </r>
  <r>
    <s v="IR-2011-360"/>
    <d v="2011-02-22T00:00:00"/>
    <x v="1"/>
    <n v="2011"/>
    <x v="0"/>
    <s v="Sam Zeldin"/>
    <x v="1"/>
    <s v="Tehran"/>
    <x v="11"/>
    <x v="2"/>
    <x v="2"/>
    <s v="OFF-HAR-10003659"/>
    <x v="0"/>
    <s v="Labels"/>
    <s v="Harbour Creations Color Coded Labels, Adjustable"/>
    <n v="11"/>
    <n v="1"/>
    <n v="105"/>
    <n v="0"/>
    <n v="0.34"/>
    <n v="0.34"/>
    <x v="0"/>
    <n v="104.66"/>
  </r>
  <r>
    <s v="TU-2011-5990"/>
    <d v="2011-02-22T00:00:00"/>
    <x v="1"/>
    <n v="2011"/>
    <x v="0"/>
    <s v="Michelle Lonsdale"/>
    <x v="2"/>
    <s v="Diyarbakir"/>
    <x v="36"/>
    <x v="2"/>
    <x v="2"/>
    <s v="OFF-HON-10004014"/>
    <x v="0"/>
    <s v="Labels"/>
    <s v="Hon Shipping Labels, Adjustable"/>
    <n v="4"/>
    <n v="1"/>
    <n v="92"/>
    <n v="0.6"/>
    <n v="0.34"/>
    <n v="0.54400000000000004"/>
    <x v="1"/>
    <n v="91.456000000000003"/>
  </r>
  <r>
    <s v="IN-2011-44901"/>
    <d v="2011-02-23T00:00:00"/>
    <x v="1"/>
    <n v="2011"/>
    <x v="3"/>
    <s v="Mitch Gastineau"/>
    <x v="2"/>
    <s v="Maharashtra"/>
    <x v="35"/>
    <x v="1"/>
    <x v="12"/>
    <s v="TEC-CO-10004997"/>
    <x v="2"/>
    <s v="Copiers"/>
    <s v="Hewlett Wireless Fax, Color"/>
    <n v="1.5269999999999999"/>
    <n v="4"/>
    <n v="66"/>
    <n v="0"/>
    <n v="319.52999999999997"/>
    <n v="319.52999999999997"/>
    <x v="1"/>
    <n v="-55.529999999999973"/>
  </r>
  <r>
    <s v="IN-2011-44901"/>
    <d v="2011-02-23T00:00:00"/>
    <x v="1"/>
    <n v="2011"/>
    <x v="3"/>
    <s v="Mitch Gastineau"/>
    <x v="2"/>
    <s v="Maharashtra"/>
    <x v="35"/>
    <x v="1"/>
    <x v="12"/>
    <s v="FUR-BO-10002462"/>
    <x v="1"/>
    <s v="Bookcases"/>
    <s v="Ikea Classic Bookcase, Pine"/>
    <n v="2.0659999999999998"/>
    <n v="5"/>
    <n v="75"/>
    <n v="0"/>
    <n v="248.81"/>
    <n v="248.81"/>
    <x v="1"/>
    <n v="126.19"/>
  </r>
  <r>
    <s v="US-2011-145674"/>
    <d v="2011-02-23T00:00:00"/>
    <x v="1"/>
    <n v="2011"/>
    <x v="3"/>
    <s v="Mary O'Rourke"/>
    <x v="0"/>
    <s v="Distrito Federal"/>
    <x v="15"/>
    <x v="5"/>
    <x v="3"/>
    <s v="FUR-CH-10001914"/>
    <x v="1"/>
    <s v="Chairs"/>
    <s v="Harbour Creations Bag Chairs, Black"/>
    <n v="158"/>
    <n v="5"/>
    <n v="110"/>
    <n v="0.2"/>
    <n v="59.64"/>
    <n v="71.567999999999998"/>
    <x v="2"/>
    <n v="478.43200000000002"/>
  </r>
  <r>
    <s v="ID-2011-55667"/>
    <d v="2011-02-23T00:00:00"/>
    <x v="1"/>
    <n v="2011"/>
    <x v="1"/>
    <s v="Roland Fjeld"/>
    <x v="0"/>
    <s v="Punjab"/>
    <x v="75"/>
    <x v="1"/>
    <x v="12"/>
    <s v="FUR-CH-10001871"/>
    <x v="1"/>
    <s v="Chairs"/>
    <s v="Harbour Creations Steel Folding Chair, Set of Two"/>
    <n v="160"/>
    <n v="2"/>
    <n v="96"/>
    <n v="0.2"/>
    <n v="25.95"/>
    <n v="31.14"/>
    <x v="1"/>
    <n v="160.86000000000001"/>
  </r>
  <r>
    <s v="ID-2011-55667"/>
    <d v="2011-02-23T00:00:00"/>
    <x v="1"/>
    <n v="2011"/>
    <x v="1"/>
    <s v="Roland Fjeld"/>
    <x v="0"/>
    <s v="Punjab"/>
    <x v="75"/>
    <x v="1"/>
    <x v="12"/>
    <s v="TEC-PH-10003752"/>
    <x v="2"/>
    <s v="Phones"/>
    <s v="Nokia Office Telephone, VoIP"/>
    <n v="98"/>
    <n v="3"/>
    <n v="77"/>
    <n v="0.5"/>
    <n v="13.05"/>
    <n v="19.575000000000003"/>
    <x v="1"/>
    <n v="211.42500000000001"/>
  </r>
  <r>
    <s v="AJ-2011-4460"/>
    <d v="2011-02-23T00:00:00"/>
    <x v="1"/>
    <n v="2011"/>
    <x v="2"/>
    <s v="Carlos Meador"/>
    <x v="0"/>
    <s v="Baki"/>
    <x v="76"/>
    <x v="2"/>
    <x v="2"/>
    <s v="OFF-WIL-10003299"/>
    <x v="0"/>
    <s v="Binders"/>
    <s v="Wilson Jones Binding Machine, Recycled"/>
    <n v="49"/>
    <n v="1"/>
    <n v="108"/>
    <n v="0"/>
    <n v="9.76"/>
    <n v="9.76"/>
    <x v="0"/>
    <n v="98.24"/>
  </r>
  <r>
    <s v="IN-2011-44901"/>
    <d v="2011-02-23T00:00:00"/>
    <x v="1"/>
    <n v="2011"/>
    <x v="3"/>
    <s v="Mitch Gastineau"/>
    <x v="2"/>
    <s v="Maharashtra"/>
    <x v="35"/>
    <x v="1"/>
    <x v="12"/>
    <s v="OFF-SU-10002566"/>
    <x v="0"/>
    <s v="Supplies"/>
    <s v="Stiletto Trimmer, Steel"/>
    <n v="169"/>
    <n v="4"/>
    <n v="59"/>
    <n v="0"/>
    <n v="8.4"/>
    <n v="8.4"/>
    <x v="1"/>
    <n v="227.6"/>
  </r>
  <r>
    <s v="CA-2011-133354"/>
    <d v="2011-02-23T00:00:00"/>
    <x v="1"/>
    <n v="2011"/>
    <x v="3"/>
    <s v="Sue Ann Reed"/>
    <x v="0"/>
    <s v="California"/>
    <x v="18"/>
    <x v="6"/>
    <x v="11"/>
    <s v="OFF-PA-10001800"/>
    <x v="0"/>
    <s v="Paper"/>
    <s v="Xerox 220"/>
    <n v="19"/>
    <n v="3"/>
    <n v="94"/>
    <n v="0"/>
    <n v="5.01"/>
    <n v="5.01"/>
    <x v="1"/>
    <n v="276.99"/>
  </r>
  <r>
    <s v="IN-2011-44901"/>
    <d v="2011-02-23T00:00:00"/>
    <x v="1"/>
    <n v="2011"/>
    <x v="3"/>
    <s v="Mitch Gastineau"/>
    <x v="2"/>
    <s v="Maharashtra"/>
    <x v="35"/>
    <x v="1"/>
    <x v="12"/>
    <s v="OFF-EN-10000224"/>
    <x v="0"/>
    <s v="Envelopes"/>
    <s v="Cameo Clasp Envelope, Recycled"/>
    <n v="17"/>
    <n v="2"/>
    <n v="66"/>
    <n v="0"/>
    <n v="3.97"/>
    <n v="3.97"/>
    <x v="1"/>
    <n v="128.03"/>
  </r>
  <r>
    <s v="ID-2011-55667"/>
    <d v="2011-02-23T00:00:00"/>
    <x v="1"/>
    <n v="2011"/>
    <x v="1"/>
    <s v="Roland Fjeld"/>
    <x v="0"/>
    <s v="Punjab"/>
    <x v="75"/>
    <x v="1"/>
    <x v="12"/>
    <s v="OFF-PA-10004495"/>
    <x v="0"/>
    <s v="Paper"/>
    <s v="SanDisk Note Cards, Premium"/>
    <n v="45"/>
    <n v="3"/>
    <n v="115"/>
    <n v="0.5"/>
    <n v="1.48"/>
    <n v="2.2199999999999998"/>
    <x v="1"/>
    <n v="342.78"/>
  </r>
  <r>
    <s v="IT-2011-2889545"/>
    <d v="2011-02-23T00:00:00"/>
    <x v="1"/>
    <n v="2011"/>
    <x v="0"/>
    <s v="Giulietta Dortch"/>
    <x v="2"/>
    <s v="Lazio"/>
    <x v="38"/>
    <x v="3"/>
    <x v="7"/>
    <s v="FUR-CH-10000214"/>
    <x v="1"/>
    <s v="Chairs"/>
    <s v="Harbour Creations Bag Chairs, Black"/>
    <n v="47"/>
    <n v="2"/>
    <n v="103"/>
    <n v="0.6"/>
    <n v="0.93"/>
    <n v="1.488"/>
    <x v="0"/>
    <n v="204.512"/>
  </r>
  <r>
    <s v="ES-2011-2377967"/>
    <d v="2011-02-24T00:00:00"/>
    <x v="1"/>
    <n v="2011"/>
    <x v="0"/>
    <s v="Julie Creighton"/>
    <x v="2"/>
    <s v="Namur"/>
    <x v="49"/>
    <x v="3"/>
    <x v="6"/>
    <s v="FUR-BO-10000002"/>
    <x v="1"/>
    <s v="Bookcases"/>
    <s v="Bush Classic Bookcase, Mobile"/>
    <n v="2.0760000000000001"/>
    <n v="5"/>
    <n v="72"/>
    <n v="0"/>
    <n v="197.11"/>
    <n v="197.11"/>
    <x v="0"/>
    <n v="162.88999999999999"/>
  </r>
  <r>
    <s v="IR-2011-6700"/>
    <d v="2011-02-24T00:00:00"/>
    <x v="1"/>
    <n v="2011"/>
    <x v="3"/>
    <s v="Tom Stivers"/>
    <x v="2"/>
    <s v="Qom"/>
    <x v="11"/>
    <x v="2"/>
    <x v="2"/>
    <s v="TEC-CIS-10001717"/>
    <x v="2"/>
    <s v="Phones"/>
    <s v="Cisco Smart Phone, with Caller ID"/>
    <n v="654"/>
    <n v="1"/>
    <n v="109"/>
    <n v="0"/>
    <n v="136.02000000000001"/>
    <n v="136.02000000000001"/>
    <x v="0"/>
    <n v="-27.02000000000001"/>
  </r>
  <r>
    <s v="MX-2011-161480"/>
    <d v="2011-02-24T00:00:00"/>
    <x v="1"/>
    <n v="2011"/>
    <x v="2"/>
    <s v="Carlos Soltero"/>
    <x v="0"/>
    <s v="Rio Grande do Sul"/>
    <x v="14"/>
    <x v="5"/>
    <x v="7"/>
    <s v="TEC-CO-10004589"/>
    <x v="2"/>
    <s v="Copiers"/>
    <s v="Canon Wireless Fax, High-Speed"/>
    <n v="501"/>
    <n v="2"/>
    <n v="117"/>
    <n v="2E-3"/>
    <n v="69.650000000000006"/>
    <n v="69.789300000000011"/>
    <x v="0"/>
    <n v="164.21069999999997"/>
  </r>
  <r>
    <s v="IR-2011-6700"/>
    <d v="2011-02-24T00:00:00"/>
    <x v="1"/>
    <n v="2011"/>
    <x v="3"/>
    <s v="Tom Stivers"/>
    <x v="2"/>
    <s v="Qom"/>
    <x v="11"/>
    <x v="2"/>
    <x v="2"/>
    <s v="TEC-BEL-10003177"/>
    <x v="2"/>
    <s v="Accessories"/>
    <s v="Belkin Keyboard, Erganomic"/>
    <n v="490"/>
    <n v="6"/>
    <n v="105"/>
    <n v="0"/>
    <n v="39.03"/>
    <n v="39.03"/>
    <x v="0"/>
    <n v="590.97"/>
  </r>
  <r>
    <s v="US-2011-149559"/>
    <d v="2011-02-24T00:00:00"/>
    <x v="1"/>
    <n v="2011"/>
    <x v="0"/>
    <s v="Gary Zandusky"/>
    <x v="0"/>
    <s v="Bahia"/>
    <x v="14"/>
    <x v="5"/>
    <x v="7"/>
    <s v="TEC-MA-10003390"/>
    <x v="2"/>
    <s v="Machines"/>
    <s v="Okidata Printer, Durable"/>
    <n v="143"/>
    <n v="2"/>
    <n v="61"/>
    <n v="0.6"/>
    <n v="22.4"/>
    <n v="35.839999999999996"/>
    <x v="1"/>
    <n v="86.16"/>
  </r>
  <r>
    <s v="IN-2011-74378"/>
    <d v="2011-02-24T00:00:00"/>
    <x v="1"/>
    <n v="2011"/>
    <x v="3"/>
    <s v="Jim Mitchum"/>
    <x v="2"/>
    <s v="Yangon"/>
    <x v="46"/>
    <x v="1"/>
    <x v="5"/>
    <s v="OFF-EN-10004495"/>
    <x v="0"/>
    <s v="Envelopes"/>
    <s v="Kraft Peel and Seal, Security-Tint"/>
    <n v="95"/>
    <n v="5"/>
    <n v="92"/>
    <n v="0.17"/>
    <n v="19.89"/>
    <n v="23.2713"/>
    <x v="0"/>
    <n v="436.7287"/>
  </r>
  <r>
    <s v="MX-2011-161480"/>
    <d v="2011-02-24T00:00:00"/>
    <x v="1"/>
    <n v="2011"/>
    <x v="2"/>
    <s v="Carlos Soltero"/>
    <x v="0"/>
    <s v="Rio Grande do Sul"/>
    <x v="14"/>
    <x v="5"/>
    <x v="7"/>
    <s v="TEC-PH-10002292"/>
    <x v="2"/>
    <s v="Phones"/>
    <s v="Cisco Signal Booster, Full Size"/>
    <n v="612"/>
    <n v="6"/>
    <n v="71"/>
    <n v="0"/>
    <n v="19.510000000000002"/>
    <n v="19.510000000000002"/>
    <x v="0"/>
    <n v="406.49"/>
  </r>
  <r>
    <s v="ES-2011-2377967"/>
    <d v="2011-02-24T00:00:00"/>
    <x v="1"/>
    <n v="2011"/>
    <x v="0"/>
    <s v="Julie Creighton"/>
    <x v="2"/>
    <s v="Namur"/>
    <x v="49"/>
    <x v="3"/>
    <x v="6"/>
    <s v="OFF-BI-10002172"/>
    <x v="0"/>
    <s v="Binders"/>
    <s v="Acco Binding Machine, Recycled"/>
    <n v="309"/>
    <n v="6"/>
    <n v="56"/>
    <n v="0"/>
    <n v="13.8"/>
    <n v="13.8"/>
    <x v="0"/>
    <n v="322.2"/>
  </r>
  <r>
    <s v="CA-2011-8490"/>
    <d v="2011-02-24T00:00:00"/>
    <x v="1"/>
    <n v="2011"/>
    <x v="0"/>
    <s v="Toby Braunhardt"/>
    <x v="0"/>
    <s v="Ontario"/>
    <x v="4"/>
    <x v="4"/>
    <x v="4"/>
    <s v="OFF-FEL-10002658"/>
    <x v="0"/>
    <s v="Storage"/>
    <s v="Fellowes Shelving, Wire Frame"/>
    <n v="57"/>
    <n v="1"/>
    <n v="118"/>
    <n v="0"/>
    <n v="7.54"/>
    <n v="7.54"/>
    <x v="3"/>
    <n v="110.46"/>
  </r>
  <r>
    <s v="US-2011-132388"/>
    <d v="2011-02-24T00:00:00"/>
    <x v="1"/>
    <n v="2011"/>
    <x v="0"/>
    <s v="Gary Zandusky"/>
    <x v="0"/>
    <s v="Santo Domingo"/>
    <x v="41"/>
    <x v="5"/>
    <x v="8"/>
    <s v="TEC-MA-10002710"/>
    <x v="2"/>
    <s v="Machines"/>
    <s v="Okidata Printer, Durable"/>
    <n v="107"/>
    <n v="2"/>
    <n v="107"/>
    <n v="0.7"/>
    <n v="7.32"/>
    <n v="12.443999999999999"/>
    <x v="0"/>
    <n v="201.55600000000001"/>
  </r>
  <r>
    <s v="IR-2011-6700"/>
    <d v="2011-02-24T00:00:00"/>
    <x v="1"/>
    <n v="2011"/>
    <x v="3"/>
    <s v="Tom Stivers"/>
    <x v="2"/>
    <s v="Qom"/>
    <x v="11"/>
    <x v="2"/>
    <x v="2"/>
    <s v="OFF-ROG-10002818"/>
    <x v="0"/>
    <s v="Storage"/>
    <s v="Rogers Trays, Industrial"/>
    <n v="62"/>
    <n v="1"/>
    <n v="96"/>
    <n v="0"/>
    <n v="6.07"/>
    <n v="6.07"/>
    <x v="0"/>
    <n v="89.93"/>
  </r>
  <r>
    <s v="NI-2011-9470"/>
    <d v="2011-02-24T00:00:00"/>
    <x v="1"/>
    <n v="2011"/>
    <x v="3"/>
    <s v="Damala Kotsonis"/>
    <x v="2"/>
    <s v="Lagos"/>
    <x v="30"/>
    <x v="0"/>
    <x v="0"/>
    <s v="TEC-OKI-10003770"/>
    <x v="2"/>
    <s v="Machines"/>
    <s v="Okidata Receipt Printer, Durable"/>
    <n v="37"/>
    <n v="1"/>
    <n v="68"/>
    <n v="0.7"/>
    <n v="5.89"/>
    <n v="10.012999999999998"/>
    <x v="1"/>
    <n v="57.987000000000002"/>
  </r>
  <r>
    <s v="IR-2011-6700"/>
    <d v="2011-02-24T00:00:00"/>
    <x v="1"/>
    <n v="2011"/>
    <x v="3"/>
    <s v="Tom Stivers"/>
    <x v="2"/>
    <s v="Qom"/>
    <x v="11"/>
    <x v="2"/>
    <x v="2"/>
    <s v="OFF-ACC-10000798"/>
    <x v="0"/>
    <s v="Binders"/>
    <s v="Acco Hole Reinforcements, Economy"/>
    <n v="27"/>
    <n v="4"/>
    <n v="86"/>
    <n v="0"/>
    <n v="5.51"/>
    <n v="5.51"/>
    <x v="0"/>
    <n v="338.49"/>
  </r>
  <r>
    <s v="ES-2011-2377967"/>
    <d v="2011-02-24T00:00:00"/>
    <x v="1"/>
    <n v="2011"/>
    <x v="0"/>
    <s v="Julie Creighton"/>
    <x v="2"/>
    <s v="Namur"/>
    <x v="49"/>
    <x v="3"/>
    <x v="6"/>
    <s v="TEC-CO-10003597"/>
    <x v="2"/>
    <s v="Copiers"/>
    <s v="Brother Copy Machine, High-Speed"/>
    <n v="525"/>
    <n v="2"/>
    <n v="63"/>
    <n v="0"/>
    <n v="4.97"/>
    <n v="4.97"/>
    <x v="0"/>
    <n v="121.03"/>
  </r>
  <r>
    <s v="SG-2011-8120"/>
    <d v="2011-02-24T00:00:00"/>
    <x v="1"/>
    <n v="2011"/>
    <x v="0"/>
    <s v="Christy Brittain"/>
    <x v="0"/>
    <s v="Dakar"/>
    <x v="70"/>
    <x v="0"/>
    <x v="0"/>
    <s v="TEC-LOG-10000368"/>
    <x v="2"/>
    <s v="Accessories"/>
    <s v="Logitech Flash Drive, Programmable"/>
    <n v="64"/>
    <n v="2"/>
    <n v="110"/>
    <n v="0"/>
    <n v="4.1500000000000004"/>
    <n v="4.1500000000000004"/>
    <x v="1"/>
    <n v="215.85"/>
  </r>
  <r>
    <s v="IR-2011-6700"/>
    <d v="2011-02-24T00:00:00"/>
    <x v="1"/>
    <n v="2011"/>
    <x v="3"/>
    <s v="Tom Stivers"/>
    <x v="2"/>
    <s v="Qom"/>
    <x v="11"/>
    <x v="2"/>
    <x v="2"/>
    <s v="OFF-WIL-10001069"/>
    <x v="0"/>
    <s v="Binders"/>
    <s v="Wilson Jones Hole Reinforcements, Clear"/>
    <n v="16"/>
    <n v="4"/>
    <n v="89"/>
    <n v="0"/>
    <n v="3.14"/>
    <n v="3.14"/>
    <x v="0"/>
    <n v="352.86"/>
  </r>
  <r>
    <s v="MX-2011-161480"/>
    <d v="2011-02-24T00:00:00"/>
    <x v="1"/>
    <n v="2011"/>
    <x v="2"/>
    <s v="Carlos Soltero"/>
    <x v="0"/>
    <s v="Rio Grande do Sul"/>
    <x v="14"/>
    <x v="5"/>
    <x v="7"/>
    <s v="OFF-PA-10002360"/>
    <x v="0"/>
    <s v="Paper"/>
    <s v="SanDisk Computer Printout Paper, 8.5 x 11"/>
    <n v="68"/>
    <n v="3"/>
    <n v="114"/>
    <n v="0"/>
    <n v="2.99"/>
    <n v="2.99"/>
    <x v="0"/>
    <n v="339.01"/>
  </r>
  <r>
    <s v="IR-2011-6700"/>
    <d v="2011-02-24T00:00:00"/>
    <x v="1"/>
    <n v="2011"/>
    <x v="3"/>
    <s v="Tom Stivers"/>
    <x v="2"/>
    <s v="Qom"/>
    <x v="11"/>
    <x v="2"/>
    <x v="2"/>
    <s v="OFF-IBI-10001494"/>
    <x v="0"/>
    <s v="Binders"/>
    <s v="Ibico Index Tab, Durable"/>
    <n v="9"/>
    <n v="1"/>
    <n v="109"/>
    <n v="0"/>
    <n v="1.04"/>
    <n v="1.04"/>
    <x v="0"/>
    <n v="107.96"/>
  </r>
  <r>
    <s v="CA-2011-103744"/>
    <d v="2011-02-24T00:00:00"/>
    <x v="1"/>
    <n v="2011"/>
    <x v="0"/>
    <s v="Michael Grace"/>
    <x v="1"/>
    <s v="Texas"/>
    <x v="18"/>
    <x v="6"/>
    <x v="6"/>
    <s v="OFF-LA-10004425"/>
    <x v="0"/>
    <s v="Labels"/>
    <s v="Staples"/>
    <n v="7"/>
    <n v="3"/>
    <n v="115"/>
    <n v="0.2"/>
    <n v="0.5"/>
    <n v="0.6"/>
    <x v="0"/>
    <n v="344.4"/>
  </r>
  <r>
    <s v="NI-2011-9470"/>
    <d v="2011-02-24T00:00:00"/>
    <x v="1"/>
    <n v="2011"/>
    <x v="3"/>
    <s v="Damala Kotsonis"/>
    <x v="2"/>
    <s v="Lagos"/>
    <x v="30"/>
    <x v="0"/>
    <x v="0"/>
    <s v="OFF-XER-10003104"/>
    <x v="0"/>
    <s v="Paper"/>
    <s v="Xerox Memo Slips, Recycled"/>
    <n v="4"/>
    <n v="1"/>
    <n v="99"/>
    <n v="0.7"/>
    <n v="0.27"/>
    <n v="0.45900000000000002"/>
    <x v="1"/>
    <n v="98.540999999999997"/>
  </r>
  <r>
    <s v="CA-2011-103744"/>
    <d v="2011-02-24T00:00:00"/>
    <x v="1"/>
    <n v="2011"/>
    <x v="0"/>
    <s v="Michael Grace"/>
    <x v="1"/>
    <s v="Texas"/>
    <x v="18"/>
    <x v="6"/>
    <x v="6"/>
    <s v="OFF-BI-10000320"/>
    <x v="0"/>
    <s v="Binders"/>
    <s v="GBC Plastic Binding Combs"/>
    <n v="4"/>
    <n v="3"/>
    <n v="75"/>
    <n v="0.8"/>
    <n v="0.23"/>
    <n v="0.41400000000000003"/>
    <x v="0"/>
    <n v="224.58600000000001"/>
  </r>
  <r>
    <s v="AG-2011-8180"/>
    <d v="2011-02-25T00:00:00"/>
    <x v="1"/>
    <n v="2011"/>
    <x v="2"/>
    <s v="Rose O'Brian"/>
    <x v="0"/>
    <s v="Alger"/>
    <x v="0"/>
    <x v="0"/>
    <x v="0"/>
    <s v="TEC-EPS-10004558"/>
    <x v="2"/>
    <s v="Machines"/>
    <s v="Epson Inkjet, Durable"/>
    <n v="613"/>
    <n v="2"/>
    <n v="69"/>
    <n v="0"/>
    <n v="241.33"/>
    <n v="241.33"/>
    <x v="2"/>
    <n v="-103.33000000000001"/>
  </r>
  <r>
    <s v="ID-2011-56969"/>
    <d v="2011-02-25T00:00:00"/>
    <x v="1"/>
    <n v="2011"/>
    <x v="0"/>
    <s v="Fred McMath"/>
    <x v="0"/>
    <s v="Hubei"/>
    <x v="25"/>
    <x v="1"/>
    <x v="9"/>
    <s v="TEC-PH-10004281"/>
    <x v="2"/>
    <s v="Phones"/>
    <s v="Samsung Audio Dock, Cordless"/>
    <n v="1.5269999999999999"/>
    <n v="9"/>
    <n v="111"/>
    <n v="0"/>
    <n v="172.32"/>
    <n v="172.32"/>
    <x v="0"/>
    <n v="826.68000000000006"/>
  </r>
  <r>
    <s v="AG-2011-8180"/>
    <d v="2011-02-25T00:00:00"/>
    <x v="1"/>
    <n v="2011"/>
    <x v="2"/>
    <s v="Rose O'Brian"/>
    <x v="0"/>
    <s v="Alger"/>
    <x v="0"/>
    <x v="0"/>
    <x v="0"/>
    <s v="OFF-ELD-10000845"/>
    <x v="0"/>
    <s v="Storage"/>
    <s v="Eldon Lockers, Wire Frame"/>
    <n v="394"/>
    <n v="2"/>
    <n v="104"/>
    <n v="0"/>
    <n v="110.6"/>
    <n v="110.6"/>
    <x v="2"/>
    <n v="97.4"/>
  </r>
  <r>
    <s v="AG-2011-8180"/>
    <d v="2011-02-25T00:00:00"/>
    <x v="1"/>
    <n v="2011"/>
    <x v="2"/>
    <s v="Rose O'Brian"/>
    <x v="0"/>
    <s v="Alger"/>
    <x v="0"/>
    <x v="0"/>
    <x v="0"/>
    <s v="OFF-SAN-10001681"/>
    <x v="0"/>
    <s v="Paper"/>
    <s v="SanDisk Computer Printout Paper, 8.5 x 11"/>
    <n v="339"/>
    <n v="10"/>
    <n v="97"/>
    <n v="0"/>
    <n v="27.29"/>
    <n v="27.29"/>
    <x v="2"/>
    <n v="942.71"/>
  </r>
  <r>
    <s v="AG-2011-8180"/>
    <d v="2011-02-25T00:00:00"/>
    <x v="1"/>
    <n v="2011"/>
    <x v="2"/>
    <s v="Rose O'Brian"/>
    <x v="0"/>
    <s v="Alger"/>
    <x v="0"/>
    <x v="0"/>
    <x v="0"/>
    <s v="OFF-ADV-10004598"/>
    <x v="0"/>
    <s v="Fasteners"/>
    <s v="Advantus Paper Clips, Metal"/>
    <n v="54"/>
    <n v="4"/>
    <n v="53"/>
    <n v="0"/>
    <n v="22.06"/>
    <n v="22.06"/>
    <x v="2"/>
    <n v="189.94"/>
  </r>
  <r>
    <s v="MX-2011-131352"/>
    <d v="2011-02-25T00:00:00"/>
    <x v="1"/>
    <n v="2011"/>
    <x v="1"/>
    <s v="Mike Kennedy"/>
    <x v="0"/>
    <s v="Pinar del Río"/>
    <x v="16"/>
    <x v="5"/>
    <x v="8"/>
    <s v="FUR-FU-10003237"/>
    <x v="1"/>
    <s v="Furnishings"/>
    <s v="Eldon Stacking Tray, Durable"/>
    <n v="57"/>
    <n v="3"/>
    <n v="113"/>
    <n v="0"/>
    <n v="20.100000000000001"/>
    <n v="20.100000000000001"/>
    <x v="2"/>
    <n v="318.89999999999998"/>
  </r>
  <r>
    <s v="CG-2011-6540"/>
    <d v="2011-02-25T00:00:00"/>
    <x v="1"/>
    <n v="2011"/>
    <x v="1"/>
    <s v="Tracy Hopkins"/>
    <x v="1"/>
    <s v="Orientale"/>
    <x v="72"/>
    <x v="0"/>
    <x v="0"/>
    <s v="OFF-STO-10000347"/>
    <x v="0"/>
    <s v="Fasteners"/>
    <s v="Stockwell Clamps, Assorted Sizes"/>
    <n v="98"/>
    <n v="6"/>
    <n v="82"/>
    <n v="0"/>
    <n v="18.739999999999998"/>
    <n v="18.739999999999998"/>
    <x v="1"/>
    <n v="473.26"/>
  </r>
  <r>
    <s v="MX-2011-114909"/>
    <d v="2011-02-25T00:00:00"/>
    <x v="1"/>
    <n v="2011"/>
    <x v="0"/>
    <s v="Emily Grady"/>
    <x v="0"/>
    <s v="Guatemala"/>
    <x v="10"/>
    <x v="5"/>
    <x v="6"/>
    <s v="TEC-CO-10001177"/>
    <x v="2"/>
    <s v="Copiers"/>
    <s v="HP Fax and Copier, Color"/>
    <n v="232"/>
    <n v="2"/>
    <n v="77"/>
    <n v="2E-3"/>
    <n v="14.26"/>
    <n v="14.28852"/>
    <x v="0"/>
    <n v="139.71147999999999"/>
  </r>
  <r>
    <s v="US-2011-137680"/>
    <d v="2011-02-25T00:00:00"/>
    <x v="1"/>
    <n v="2011"/>
    <x v="0"/>
    <s v="Jennifer Halladay"/>
    <x v="0"/>
    <s v="Oregon"/>
    <x v="18"/>
    <x v="6"/>
    <x v="11"/>
    <s v="OFF-PA-10000174"/>
    <x v="0"/>
    <s v="Paper"/>
    <s v="Message Book, Wirebound, Four 5 1/2&quot; X 4&quot; Forms/Pg., 200 Dupl. Sets/Book"/>
    <n v="33"/>
    <n v="4"/>
    <n v="85"/>
    <n v="0.2"/>
    <n v="2.37"/>
    <n v="2.8440000000000003"/>
    <x v="1"/>
    <n v="337.15600000000001"/>
  </r>
  <r>
    <s v="AG-2011-8180"/>
    <d v="2011-02-25T00:00:00"/>
    <x v="1"/>
    <n v="2011"/>
    <x v="2"/>
    <s v="Rose O'Brian"/>
    <x v="0"/>
    <s v="Alger"/>
    <x v="0"/>
    <x v="0"/>
    <x v="0"/>
    <s v="OFF-NOV-10003180"/>
    <x v="0"/>
    <s v="Labels"/>
    <s v="Novimex Legal Exhibit Labels, Adjustable"/>
    <n v="8"/>
    <n v="1"/>
    <n v="116"/>
    <n v="0"/>
    <n v="2.14"/>
    <n v="2.14"/>
    <x v="2"/>
    <n v="113.86"/>
  </r>
  <r>
    <s v="US-2011-137680"/>
    <d v="2011-02-25T00:00:00"/>
    <x v="1"/>
    <n v="2011"/>
    <x v="0"/>
    <s v="Jennifer Halladay"/>
    <x v="0"/>
    <s v="Oregon"/>
    <x v="18"/>
    <x v="6"/>
    <x v="11"/>
    <s v="OFF-PA-10000069"/>
    <x v="0"/>
    <s v="Paper"/>
    <s v="TOPS 4 x 6 Fluorescent Color Memo Sheets, 500 Sheets per Pack"/>
    <n v="23"/>
    <n v="3"/>
    <n v="94"/>
    <n v="0.2"/>
    <n v="1.97"/>
    <n v="2.3639999999999999"/>
    <x v="1"/>
    <n v="279.63600000000002"/>
  </r>
  <r>
    <s v="CG-2011-6540"/>
    <d v="2011-02-25T00:00:00"/>
    <x v="1"/>
    <n v="2011"/>
    <x v="1"/>
    <s v="Tracy Hopkins"/>
    <x v="1"/>
    <s v="Orientale"/>
    <x v="72"/>
    <x v="0"/>
    <x v="0"/>
    <s v="OFF-NOV-10004223"/>
    <x v="0"/>
    <s v="Labels"/>
    <s v="Novimex Shipping Labels, Adjustable"/>
    <n v="9"/>
    <n v="1"/>
    <n v="68"/>
    <n v="0"/>
    <n v="1.1299999999999999"/>
    <n v="1.1299999999999999"/>
    <x v="1"/>
    <n v="66.87"/>
  </r>
  <r>
    <s v="CG-2011-6540"/>
    <d v="2011-02-25T00:00:00"/>
    <x v="1"/>
    <n v="2011"/>
    <x v="1"/>
    <s v="Tracy Hopkins"/>
    <x v="1"/>
    <s v="Orientale"/>
    <x v="72"/>
    <x v="0"/>
    <x v="0"/>
    <s v="OFF-ACC-10000798"/>
    <x v="0"/>
    <s v="Binders"/>
    <s v="Acco Hole Reinforcements, Economy"/>
    <n v="7"/>
    <n v="1"/>
    <n v="78"/>
    <n v="0"/>
    <n v="0.7"/>
    <n v="0.7"/>
    <x v="1"/>
    <n v="77.3"/>
  </r>
  <r>
    <s v="MX-2011-135440"/>
    <d v="2011-02-26T00:00:00"/>
    <x v="1"/>
    <n v="2011"/>
    <x v="1"/>
    <s v="Bill Stewart"/>
    <x v="2"/>
    <s v="Matagalpa"/>
    <x v="40"/>
    <x v="5"/>
    <x v="6"/>
    <s v="TEC-CO-10002063"/>
    <x v="2"/>
    <s v="Copiers"/>
    <s v="Sharp Fax Machine, Color"/>
    <n v="988"/>
    <n v="5"/>
    <n v="55"/>
    <n v="2E-3"/>
    <n v="107.47"/>
    <n v="107.68494"/>
    <x v="0"/>
    <n v="167.31506000000002"/>
  </r>
  <r>
    <s v="MX-2011-135440"/>
    <d v="2011-02-26T00:00:00"/>
    <x v="1"/>
    <n v="2011"/>
    <x v="1"/>
    <s v="Bill Stewart"/>
    <x v="2"/>
    <s v="Matagalpa"/>
    <x v="40"/>
    <x v="5"/>
    <x v="6"/>
    <s v="FUR-BO-10003323"/>
    <x v="1"/>
    <s v="Bookcases"/>
    <s v="Safco 3-Shelf Cabinet, Mobile"/>
    <n v="685"/>
    <n v="6"/>
    <n v="119"/>
    <n v="0"/>
    <n v="88.39"/>
    <n v="88.39"/>
    <x v="0"/>
    <n v="625.61"/>
  </r>
  <r>
    <s v="ID-2011-25735"/>
    <d v="2011-02-26T00:00:00"/>
    <x v="1"/>
    <n v="2011"/>
    <x v="1"/>
    <s v="Michael Dominguez"/>
    <x v="2"/>
    <s v="Jakarta"/>
    <x v="22"/>
    <x v="1"/>
    <x v="5"/>
    <s v="TEC-MA-10001726"/>
    <x v="2"/>
    <s v="Machines"/>
    <s v="Epson Receipt Printer, White"/>
    <n v="287"/>
    <n v="3"/>
    <n v="101"/>
    <n v="0.17"/>
    <n v="81.63"/>
    <n v="95.507099999999994"/>
    <x v="2"/>
    <n v="207.49290000000002"/>
  </r>
  <r>
    <s v="IT-2011-3203475"/>
    <d v="2011-02-26T00:00:00"/>
    <x v="1"/>
    <n v="2011"/>
    <x v="0"/>
    <s v="Bobby Odegard"/>
    <x v="0"/>
    <s v="North Holland"/>
    <x v="29"/>
    <x v="3"/>
    <x v="6"/>
    <s v="FUR-FU-10001086"/>
    <x v="1"/>
    <s v="Furnishings"/>
    <s v="Advantus Frame, Black"/>
    <n v="533"/>
    <n v="6"/>
    <n v="67"/>
    <n v="0.2"/>
    <n v="39.26"/>
    <n v="47.111999999999995"/>
    <x v="0"/>
    <n v="354.88800000000003"/>
  </r>
  <r>
    <s v="MX-2011-116246"/>
    <d v="2011-02-26T00:00:00"/>
    <x v="1"/>
    <n v="2011"/>
    <x v="1"/>
    <s v="Rob Lucas"/>
    <x v="0"/>
    <s v="San Salvador"/>
    <x v="42"/>
    <x v="5"/>
    <x v="6"/>
    <s v="OFF-ST-10000645"/>
    <x v="0"/>
    <s v="Storage"/>
    <s v="Tenex File Cart, Industrial"/>
    <n v="268"/>
    <n v="3"/>
    <n v="84"/>
    <n v="0"/>
    <n v="33.299999999999997"/>
    <n v="33.299999999999997"/>
    <x v="0"/>
    <n v="218.7"/>
  </r>
  <r>
    <s v="IN-2011-43718"/>
    <d v="2011-02-26T00:00:00"/>
    <x v="1"/>
    <n v="2011"/>
    <x v="3"/>
    <s v="David Flashing"/>
    <x v="0"/>
    <s v="Chiba"/>
    <x v="19"/>
    <x v="1"/>
    <x v="9"/>
    <s v="OFF-SU-10003863"/>
    <x v="0"/>
    <s v="Supplies"/>
    <s v="Kleencut Letter Opener, High Speed"/>
    <n v="79"/>
    <n v="3"/>
    <n v="113"/>
    <n v="0"/>
    <n v="28.91"/>
    <n v="28.91"/>
    <x v="2"/>
    <n v="310.08999999999997"/>
  </r>
  <r>
    <s v="MX-2011-133466"/>
    <d v="2011-02-26T00:00:00"/>
    <x v="1"/>
    <n v="2011"/>
    <x v="0"/>
    <s v="Alan Haines"/>
    <x v="2"/>
    <s v="Santiago de Cuba"/>
    <x v="16"/>
    <x v="5"/>
    <x v="8"/>
    <s v="FUR-CH-10003354"/>
    <x v="1"/>
    <s v="Chairs"/>
    <s v="Harbour Creations Swivel Stool, Red"/>
    <n v="360"/>
    <n v="3"/>
    <n v="80"/>
    <n v="0"/>
    <n v="27.4"/>
    <n v="27.4"/>
    <x v="0"/>
    <n v="212.6"/>
  </r>
  <r>
    <s v="US-2011-162012"/>
    <d v="2011-02-26T00:00:00"/>
    <x v="1"/>
    <n v="2011"/>
    <x v="0"/>
    <s v="Alan Haines"/>
    <x v="2"/>
    <s v="Alagoas"/>
    <x v="14"/>
    <x v="5"/>
    <x v="7"/>
    <s v="FUR-CH-10001536"/>
    <x v="1"/>
    <s v="Chairs"/>
    <s v="Harbour Creations Swivel Stool, Red"/>
    <n v="144"/>
    <n v="3"/>
    <n v="61"/>
    <n v="0.6"/>
    <n v="14.32"/>
    <n v="22.911999999999999"/>
    <x v="0"/>
    <n v="160.08799999999999"/>
  </r>
  <r>
    <s v="MX-2011-133466"/>
    <d v="2011-02-26T00:00:00"/>
    <x v="1"/>
    <n v="2011"/>
    <x v="0"/>
    <s v="Alan Haines"/>
    <x v="2"/>
    <s v="Santiago de Cuba"/>
    <x v="16"/>
    <x v="5"/>
    <x v="8"/>
    <s v="TEC-PH-10003254"/>
    <x v="2"/>
    <s v="Phones"/>
    <s v="Samsung Office Telephone, Full Size"/>
    <n v="177"/>
    <n v="4"/>
    <n v="93"/>
    <n v="0"/>
    <n v="9.2799999999999994"/>
    <n v="9.2799999999999994"/>
    <x v="0"/>
    <n v="362.72"/>
  </r>
  <r>
    <s v="MX-2011-116246"/>
    <d v="2011-02-26T00:00:00"/>
    <x v="1"/>
    <n v="2011"/>
    <x v="1"/>
    <s v="Rob Lucas"/>
    <x v="0"/>
    <s v="San Salvador"/>
    <x v="42"/>
    <x v="5"/>
    <x v="6"/>
    <s v="OFF-SU-10003371"/>
    <x v="0"/>
    <s v="Supplies"/>
    <s v="Elite Shears, Serrated"/>
    <n v="58"/>
    <n v="2"/>
    <n v="55"/>
    <n v="0"/>
    <n v="8.1999999999999993"/>
    <n v="8.1999999999999993"/>
    <x v="0"/>
    <n v="101.8"/>
  </r>
  <r>
    <s v="IT-2011-3203475"/>
    <d v="2011-02-26T00:00:00"/>
    <x v="1"/>
    <n v="2011"/>
    <x v="0"/>
    <s v="Bobby Odegard"/>
    <x v="0"/>
    <s v="North Holland"/>
    <x v="29"/>
    <x v="3"/>
    <x v="6"/>
    <s v="TEC-PH-10002079"/>
    <x v="2"/>
    <s v="Phones"/>
    <s v="Motorola Headset, with Caller ID"/>
    <n v="120"/>
    <n v="3"/>
    <n v="118"/>
    <n v="0.5"/>
    <n v="7.74"/>
    <n v="11.61"/>
    <x v="0"/>
    <n v="342.39"/>
  </r>
  <r>
    <s v="IN-2011-15991"/>
    <d v="2011-02-26T00:00:00"/>
    <x v="1"/>
    <n v="2011"/>
    <x v="0"/>
    <s v="Lena Cacioppo"/>
    <x v="0"/>
    <s v="Shandong"/>
    <x v="25"/>
    <x v="1"/>
    <x v="9"/>
    <s v="TEC-AC-10000896"/>
    <x v="2"/>
    <s v="Accessories"/>
    <s v="Belkin Numeric Keypad, Erganomic"/>
    <n v="59"/>
    <n v="1"/>
    <n v="114"/>
    <n v="0"/>
    <n v="7.27"/>
    <n v="7.27"/>
    <x v="1"/>
    <n v="106.73"/>
  </r>
  <r>
    <s v="MX-2011-133466"/>
    <d v="2011-02-26T00:00:00"/>
    <x v="1"/>
    <n v="2011"/>
    <x v="0"/>
    <s v="Alan Haines"/>
    <x v="2"/>
    <s v="Santiago de Cuba"/>
    <x v="16"/>
    <x v="5"/>
    <x v="8"/>
    <s v="OFF-SU-10004711"/>
    <x v="0"/>
    <s v="Supplies"/>
    <s v="Acme Trimmer, Serrated"/>
    <n v="55"/>
    <n v="2"/>
    <n v="63"/>
    <n v="0"/>
    <n v="4.8600000000000003"/>
    <n v="4.8600000000000003"/>
    <x v="0"/>
    <n v="121.14"/>
  </r>
  <r>
    <s v="MX-2011-135440"/>
    <d v="2011-02-26T00:00:00"/>
    <x v="1"/>
    <n v="2011"/>
    <x v="1"/>
    <s v="Bill Stewart"/>
    <x v="2"/>
    <s v="Matagalpa"/>
    <x v="40"/>
    <x v="5"/>
    <x v="6"/>
    <s v="FUR-FU-10000850"/>
    <x v="1"/>
    <s v="Furnishings"/>
    <s v="Rubbermaid Clock, Black"/>
    <n v="67"/>
    <n v="2"/>
    <n v="102"/>
    <n v="0"/>
    <n v="4.74"/>
    <n v="4.74"/>
    <x v="0"/>
    <n v="199.26"/>
  </r>
  <r>
    <s v="MX-2011-116246"/>
    <d v="2011-02-26T00:00:00"/>
    <x v="1"/>
    <n v="2011"/>
    <x v="1"/>
    <s v="Rob Lucas"/>
    <x v="0"/>
    <s v="San Salvador"/>
    <x v="42"/>
    <x v="5"/>
    <x v="6"/>
    <s v="OFF-AR-10001813"/>
    <x v="0"/>
    <s v="Art"/>
    <s v="Stanley Markers, Fluorescent"/>
    <n v="47"/>
    <n v="3"/>
    <n v="116"/>
    <n v="0"/>
    <n v="3.89"/>
    <n v="3.89"/>
    <x v="0"/>
    <n v="344.11"/>
  </r>
  <r>
    <s v="MX-2011-133466"/>
    <d v="2011-02-26T00:00:00"/>
    <x v="1"/>
    <n v="2011"/>
    <x v="0"/>
    <s v="Alan Haines"/>
    <x v="2"/>
    <s v="Santiago de Cuba"/>
    <x v="16"/>
    <x v="5"/>
    <x v="8"/>
    <s v="TEC-AC-10004951"/>
    <x v="2"/>
    <s v="Accessories"/>
    <s v="Memorex Mouse, Erganomic"/>
    <n v="52"/>
    <n v="3"/>
    <n v="120"/>
    <n v="0"/>
    <n v="3.68"/>
    <n v="3.68"/>
    <x v="0"/>
    <n v="356.32"/>
  </r>
  <r>
    <s v="US-2011-162012"/>
    <d v="2011-02-26T00:00:00"/>
    <x v="1"/>
    <n v="2011"/>
    <x v="0"/>
    <s v="Alan Haines"/>
    <x v="2"/>
    <s v="Alagoas"/>
    <x v="14"/>
    <x v="5"/>
    <x v="7"/>
    <s v="TEC-PH-10001602"/>
    <x v="2"/>
    <s v="Phones"/>
    <s v="Samsung Office Telephone, Full Size"/>
    <n v="71"/>
    <n v="4"/>
    <n v="100"/>
    <n v="0.6"/>
    <n v="2.95"/>
    <n v="4.7200000000000006"/>
    <x v="0"/>
    <n v="395.28"/>
  </r>
  <r>
    <s v="US-2011-162012"/>
    <d v="2011-02-26T00:00:00"/>
    <x v="1"/>
    <n v="2011"/>
    <x v="0"/>
    <s v="Alan Haines"/>
    <x v="2"/>
    <s v="Alagoas"/>
    <x v="14"/>
    <x v="5"/>
    <x v="7"/>
    <s v="OFF-SU-10001554"/>
    <x v="0"/>
    <s v="Supplies"/>
    <s v="Acme Trimmer, Serrated"/>
    <n v="22"/>
    <n v="2"/>
    <n v="69"/>
    <n v="0.6"/>
    <n v="2.0699999999999998"/>
    <n v="3.3119999999999994"/>
    <x v="0"/>
    <n v="134.68799999999999"/>
  </r>
  <r>
    <s v="US-2011-162012"/>
    <d v="2011-02-26T00:00:00"/>
    <x v="1"/>
    <n v="2011"/>
    <x v="0"/>
    <s v="Alan Haines"/>
    <x v="2"/>
    <s v="Alagoas"/>
    <x v="14"/>
    <x v="5"/>
    <x v="7"/>
    <s v="TEC-AC-10004715"/>
    <x v="2"/>
    <s v="Accessories"/>
    <s v="Memorex Mouse, Erganomic"/>
    <n v="21"/>
    <n v="3"/>
    <n v="106"/>
    <n v="0.6"/>
    <n v="1.87"/>
    <n v="2.992"/>
    <x v="0"/>
    <n v="315.00799999999998"/>
  </r>
  <r>
    <s v="MX-2011-135440"/>
    <d v="2011-02-26T00:00:00"/>
    <x v="1"/>
    <n v="2011"/>
    <x v="1"/>
    <s v="Bill Stewart"/>
    <x v="2"/>
    <s v="Matagalpa"/>
    <x v="40"/>
    <x v="5"/>
    <x v="6"/>
    <s v="OFF-PA-10003301"/>
    <x v="0"/>
    <s v="Paper"/>
    <s v="Green Bar Parchment Paper, Recycled"/>
    <n v="11"/>
    <n v="1"/>
    <n v="79"/>
    <n v="0"/>
    <n v="0.65"/>
    <n v="0.65"/>
    <x v="0"/>
    <n v="78.349999999999994"/>
  </r>
  <r>
    <s v="IR-2011-6860"/>
    <d v="2011-02-27T00:00:00"/>
    <x v="1"/>
    <n v="2011"/>
    <x v="0"/>
    <s v="Dennis Kane"/>
    <x v="0"/>
    <s v="Bushehr"/>
    <x v="11"/>
    <x v="2"/>
    <x v="2"/>
    <s v="TEC-EPS-10000774"/>
    <x v="2"/>
    <s v="Machines"/>
    <s v="Epson Phone, Red"/>
    <n v="625"/>
    <n v="8"/>
    <n v="92"/>
    <n v="0"/>
    <n v="54.7"/>
    <n v="54.7"/>
    <x v="0"/>
    <n v="681.3"/>
  </r>
  <r>
    <s v="ID-2011-72894"/>
    <d v="2011-02-28T00:00:00"/>
    <x v="1"/>
    <n v="2011"/>
    <x v="3"/>
    <s v="Paul Stevenson"/>
    <x v="1"/>
    <s v="Seoul"/>
    <x v="64"/>
    <x v="1"/>
    <x v="9"/>
    <s v="OFF-AP-10000675"/>
    <x v="0"/>
    <s v="Appliances"/>
    <s v="Hamilton Beach Stove, White"/>
    <n v="811"/>
    <n v="3"/>
    <n v="97"/>
    <n v="0.5"/>
    <n v="236.16"/>
    <n v="354.24"/>
    <x v="2"/>
    <n v="-63.240000000000009"/>
  </r>
  <r>
    <s v="ID-2011-72894"/>
    <d v="2011-02-28T00:00:00"/>
    <x v="1"/>
    <n v="2011"/>
    <x v="3"/>
    <s v="Paul Stevenson"/>
    <x v="1"/>
    <s v="Seoul"/>
    <x v="64"/>
    <x v="1"/>
    <x v="9"/>
    <s v="FUR-FU-10000815"/>
    <x v="1"/>
    <s v="Furnishings"/>
    <s v="Eldon Door Stop, Black"/>
    <n v="401"/>
    <n v="10"/>
    <n v="108"/>
    <n v="0.2"/>
    <n v="108.34"/>
    <n v="130.00800000000001"/>
    <x v="2"/>
    <n v="949.99199999999996"/>
  </r>
  <r>
    <s v="MX-2011-156748"/>
    <d v="2011-02-28T00:00:00"/>
    <x v="1"/>
    <n v="2011"/>
    <x v="2"/>
    <s v="Sarah Brown"/>
    <x v="0"/>
    <s v="Rio Grande do Sul"/>
    <x v="14"/>
    <x v="5"/>
    <x v="7"/>
    <s v="TEC-MA-10001859"/>
    <x v="2"/>
    <s v="Machines"/>
    <s v="Okidata Printer, Wireless"/>
    <n v="358"/>
    <n v="2"/>
    <n v="84"/>
    <n v="0"/>
    <n v="64.95"/>
    <n v="64.95"/>
    <x v="1"/>
    <n v="103.05"/>
  </r>
  <r>
    <s v="ID-2011-72894"/>
    <d v="2011-02-28T00:00:00"/>
    <x v="1"/>
    <n v="2011"/>
    <x v="3"/>
    <s v="Paul Stevenson"/>
    <x v="1"/>
    <s v="Seoul"/>
    <x v="64"/>
    <x v="1"/>
    <x v="9"/>
    <s v="OFF-AP-10003275"/>
    <x v="0"/>
    <s v="Appliances"/>
    <s v="KitchenAid Microwave, Silver"/>
    <n v="311"/>
    <n v="2"/>
    <n v="56"/>
    <n v="0.5"/>
    <n v="60.79"/>
    <n v="91.185000000000002"/>
    <x v="2"/>
    <n v="20.814999999999998"/>
  </r>
  <r>
    <s v="ID-2011-72894"/>
    <d v="2011-02-28T00:00:00"/>
    <x v="1"/>
    <n v="2011"/>
    <x v="3"/>
    <s v="Paul Stevenson"/>
    <x v="1"/>
    <s v="Seoul"/>
    <x v="64"/>
    <x v="1"/>
    <x v="9"/>
    <s v="FUR-FU-10004074"/>
    <x v="1"/>
    <s v="Furnishings"/>
    <s v="Advantus Stacking Tray, Erganomic"/>
    <n v="140"/>
    <n v="7"/>
    <n v="105"/>
    <n v="0.2"/>
    <n v="50.88"/>
    <n v="61.056000000000004"/>
    <x v="2"/>
    <n v="673.94399999999996"/>
  </r>
  <r>
    <s v="IN-2011-56213"/>
    <d v="2011-02-28T00:00:00"/>
    <x v="1"/>
    <n v="2011"/>
    <x v="1"/>
    <s v="Deborah Brumfield"/>
    <x v="1"/>
    <s v="National Capital"/>
    <x v="7"/>
    <x v="1"/>
    <x v="5"/>
    <s v="TEC-AC-10004081"/>
    <x v="2"/>
    <s v="Accessories"/>
    <s v="Logitech Keyboard, Bluetooth"/>
    <n v="120"/>
    <n v="3"/>
    <n v="93"/>
    <n v="0.45"/>
    <n v="18.64"/>
    <n v="27.027999999999999"/>
    <x v="0"/>
    <n v="251.97200000000001"/>
  </r>
  <r>
    <s v="ID-2011-72894"/>
    <d v="2011-02-28T00:00:00"/>
    <x v="1"/>
    <n v="2011"/>
    <x v="3"/>
    <s v="Paul Stevenson"/>
    <x v="1"/>
    <s v="Seoul"/>
    <x v="64"/>
    <x v="1"/>
    <x v="9"/>
    <s v="TEC-AC-10003668"/>
    <x v="2"/>
    <s v="Accessories"/>
    <s v="Belkin Memory Card, Bluetooth"/>
    <n v="115"/>
    <n v="2"/>
    <n v="58"/>
    <n v="0.5"/>
    <n v="16.32"/>
    <n v="24.48"/>
    <x v="2"/>
    <n v="91.52"/>
  </r>
  <r>
    <s v="IN-2011-56213"/>
    <d v="2011-02-28T00:00:00"/>
    <x v="1"/>
    <n v="2011"/>
    <x v="1"/>
    <s v="Deborah Brumfield"/>
    <x v="1"/>
    <s v="National Capital"/>
    <x v="7"/>
    <x v="1"/>
    <x v="5"/>
    <s v="OFF-BI-10002243"/>
    <x v="0"/>
    <s v="Binders"/>
    <s v="Wilson Jones 3-Hole Punch, Durable"/>
    <n v="125"/>
    <n v="5"/>
    <n v="77"/>
    <n v="0.15"/>
    <n v="7.71"/>
    <n v="8.8665000000000003"/>
    <x v="0"/>
    <n v="376.13350000000003"/>
  </r>
  <r>
    <s v="CA-2011-156545"/>
    <d v="2011-02-28T00:00:00"/>
    <x v="1"/>
    <n v="2011"/>
    <x v="3"/>
    <s v="Joy Smith"/>
    <x v="0"/>
    <s v="Ohio"/>
    <x v="18"/>
    <x v="6"/>
    <x v="10"/>
    <s v="OFF-AR-10003560"/>
    <x v="0"/>
    <s v="Art"/>
    <s v="Zebra Zazzle Fluorescent Highlighters"/>
    <n v="19"/>
    <n v="4"/>
    <n v="96"/>
    <n v="0.2"/>
    <n v="3.38"/>
    <n v="4.056"/>
    <x v="0"/>
    <n v="379.94400000000002"/>
  </r>
  <r>
    <s v="ID-2011-56129"/>
    <d v="2011-02-28T00:00:00"/>
    <x v="1"/>
    <n v="2011"/>
    <x v="0"/>
    <s v="Sally Hughsby"/>
    <x v="2"/>
    <s v="Queensland"/>
    <x v="1"/>
    <x v="1"/>
    <x v="1"/>
    <s v="OFF-AR-10000578"/>
    <x v="0"/>
    <s v="Art"/>
    <s v="BIC Pencil Sharpener, Fluorescent"/>
    <n v="18"/>
    <n v="1"/>
    <n v="107"/>
    <n v="0.4"/>
    <n v="2.15"/>
    <n v="3.01"/>
    <x v="0"/>
    <n v="103.99"/>
  </r>
  <r>
    <s v="CA-2011-1800"/>
    <d v="2011-03-01T00:00:00"/>
    <x v="2"/>
    <n v="2011"/>
    <x v="3"/>
    <s v="Tom Prescott"/>
    <x v="0"/>
    <s v="Ontario"/>
    <x v="4"/>
    <x v="4"/>
    <x v="4"/>
    <s v="OFF-FEL-10001405"/>
    <x v="0"/>
    <s v="Storage"/>
    <s v="Fellowes File Cart, Industrial"/>
    <n v="551"/>
    <n v="4"/>
    <n v="117"/>
    <n v="0"/>
    <n v="164.36"/>
    <n v="164.36"/>
    <x v="1"/>
    <n v="303.64"/>
  </r>
  <r>
    <s v="ES-2011-1705541"/>
    <d v="2011-03-01T00:00:00"/>
    <x v="2"/>
    <n v="2011"/>
    <x v="0"/>
    <s v="Todd Sumrall"/>
    <x v="2"/>
    <s v="England"/>
    <x v="8"/>
    <x v="3"/>
    <x v="3"/>
    <s v="FUR-BO-10000259"/>
    <x v="1"/>
    <s v="Bookcases"/>
    <s v="Safco Classic Bookcase, Traditional"/>
    <n v="1.3140000000000001"/>
    <n v="3"/>
    <n v="72"/>
    <n v="0"/>
    <n v="150.4"/>
    <n v="150.4"/>
    <x v="1"/>
    <n v="65.599999999999994"/>
  </r>
  <r>
    <s v="UP-2011-3730"/>
    <d v="2011-03-01T00:00:00"/>
    <x v="2"/>
    <n v="2011"/>
    <x v="0"/>
    <s v="Ruben Dartt"/>
    <x v="0"/>
    <s v="Vinnytsya"/>
    <x v="77"/>
    <x v="2"/>
    <x v="2"/>
    <s v="TEC-LOG-10003896"/>
    <x v="2"/>
    <s v="Accessories"/>
    <s v="Logitech Router, Erganomic"/>
    <n v="1.4710000000000001"/>
    <n v="6"/>
    <n v="59"/>
    <n v="0"/>
    <n v="146.55000000000001"/>
    <n v="146.55000000000001"/>
    <x v="0"/>
    <n v="207.45"/>
  </r>
  <r>
    <s v="ES-2011-3893444"/>
    <d v="2011-03-01T00:00:00"/>
    <x v="2"/>
    <n v="2011"/>
    <x v="0"/>
    <s v="Tom Boeckenhauer"/>
    <x v="0"/>
    <s v="Berlin"/>
    <x v="39"/>
    <x v="3"/>
    <x v="6"/>
    <s v="OFF-AP-10002568"/>
    <x v="0"/>
    <s v="Appliances"/>
    <s v="Hamilton Beach Toaster, Black"/>
    <n v="364"/>
    <n v="8"/>
    <n v="94"/>
    <n v="0.2"/>
    <n v="80.67"/>
    <n v="96.804000000000002"/>
    <x v="1"/>
    <n v="655.19600000000003"/>
  </r>
  <r>
    <s v="CA-2011-113880"/>
    <d v="2011-03-01T00:00:00"/>
    <x v="2"/>
    <n v="2011"/>
    <x v="0"/>
    <s v="Vicky Freymann"/>
    <x v="1"/>
    <s v="Illinois"/>
    <x v="18"/>
    <x v="6"/>
    <x v="6"/>
    <s v="FUR-CH-10000863"/>
    <x v="1"/>
    <s v="Chairs"/>
    <s v="Novimex Swivel Fabric Task Chair"/>
    <n v="634"/>
    <n v="6"/>
    <n v="102"/>
    <n v="0.3"/>
    <n v="70.05"/>
    <n v="91.064999999999998"/>
    <x v="1"/>
    <n v="520.93499999999995"/>
  </r>
  <r>
    <s v="CA-2011-1800"/>
    <d v="2011-03-01T00:00:00"/>
    <x v="2"/>
    <n v="2011"/>
    <x v="3"/>
    <s v="Tom Prescott"/>
    <x v="0"/>
    <s v="Ontario"/>
    <x v="4"/>
    <x v="4"/>
    <x v="4"/>
    <s v="FUR-HAR-10001792"/>
    <x v="1"/>
    <s v="Chairs"/>
    <s v="Harbour Creations Bag Chairs, Red"/>
    <n v="246"/>
    <n v="4"/>
    <n v="88"/>
    <n v="0"/>
    <n v="65.81"/>
    <n v="65.81"/>
    <x v="1"/>
    <n v="286.19"/>
  </r>
  <r>
    <s v="ES-2011-1705541"/>
    <d v="2011-03-01T00:00:00"/>
    <x v="2"/>
    <n v="2011"/>
    <x v="0"/>
    <s v="Todd Sumrall"/>
    <x v="2"/>
    <s v="England"/>
    <x v="8"/>
    <x v="3"/>
    <x v="3"/>
    <s v="FUR-CH-10002830"/>
    <x v="1"/>
    <s v="Chairs"/>
    <s v="Office Star Rocking Chair, Red"/>
    <n v="705"/>
    <n v="5"/>
    <n v="67"/>
    <n v="0"/>
    <n v="64.400000000000006"/>
    <n v="64.400000000000006"/>
    <x v="1"/>
    <n v="270.60000000000002"/>
  </r>
  <r>
    <s v="UP-2011-3730"/>
    <d v="2011-03-01T00:00:00"/>
    <x v="2"/>
    <n v="2011"/>
    <x v="0"/>
    <s v="Ruben Dartt"/>
    <x v="0"/>
    <s v="Vinnytsya"/>
    <x v="77"/>
    <x v="2"/>
    <x v="2"/>
    <s v="OFF-FEL-10002867"/>
    <x v="0"/>
    <s v="Storage"/>
    <s v="Fellowes Lockers, Single Width"/>
    <n v="1.244"/>
    <n v="6"/>
    <n v="61"/>
    <n v="0"/>
    <n v="60.78"/>
    <n v="60.78"/>
    <x v="0"/>
    <n v="305.22000000000003"/>
  </r>
  <r>
    <s v="IN-2011-59986"/>
    <d v="2011-03-01T00:00:00"/>
    <x v="2"/>
    <n v="2011"/>
    <x v="3"/>
    <s v="Katherine Hughes"/>
    <x v="0"/>
    <s v="South Australia"/>
    <x v="1"/>
    <x v="1"/>
    <x v="1"/>
    <s v="TEC-MA-10002520"/>
    <x v="2"/>
    <s v="Machines"/>
    <s v="Panasonic Receipt Printer, White"/>
    <n v="215"/>
    <n v="2"/>
    <n v="119"/>
    <n v="0.1"/>
    <n v="55.67"/>
    <n v="61.237000000000002"/>
    <x v="1"/>
    <n v="176.76300000000001"/>
  </r>
  <r>
    <s v="CA-2011-104269"/>
    <d v="2011-03-01T00:00:00"/>
    <x v="2"/>
    <n v="2011"/>
    <x v="1"/>
    <s v="Dave Brooks"/>
    <x v="0"/>
    <s v="Washington"/>
    <x v="18"/>
    <x v="6"/>
    <x v="11"/>
    <s v="FUR-CH-10004063"/>
    <x v="1"/>
    <s v="Chairs"/>
    <s v="Global Deluxe High-Back Manager's Chair"/>
    <n v="458"/>
    <n v="2"/>
    <n v="104"/>
    <n v="0.2"/>
    <n v="47.89"/>
    <n v="57.468000000000004"/>
    <x v="0"/>
    <n v="150.53199999999998"/>
  </r>
  <r>
    <s v="UP-2011-3730"/>
    <d v="2011-03-01T00:00:00"/>
    <x v="2"/>
    <n v="2011"/>
    <x v="0"/>
    <s v="Ruben Dartt"/>
    <x v="0"/>
    <s v="Vinnytsya"/>
    <x v="77"/>
    <x v="2"/>
    <x v="2"/>
    <s v="TEC-SHA-10004874"/>
    <x v="2"/>
    <s v="Copiers"/>
    <s v="Sharp Fax Machine, High-Speed"/>
    <n v="588"/>
    <n v="2"/>
    <n v="78"/>
    <n v="0"/>
    <n v="42.88"/>
    <n v="42.88"/>
    <x v="0"/>
    <n v="113.12"/>
  </r>
  <r>
    <s v="CA-2011-168312"/>
    <d v="2011-03-01T00:00:00"/>
    <x v="2"/>
    <n v="2011"/>
    <x v="0"/>
    <s v="Giulietta Weimer"/>
    <x v="0"/>
    <s v="Texas"/>
    <x v="18"/>
    <x v="6"/>
    <x v="6"/>
    <s v="FUR-TA-10001866"/>
    <x v="1"/>
    <s v="Tables"/>
    <s v="Bevis Round Conference Room Tables and Bases"/>
    <n v="377"/>
    <n v="3"/>
    <n v="108"/>
    <n v="0.3"/>
    <n v="32.700000000000003"/>
    <n v="42.510000000000005"/>
    <x v="0"/>
    <n v="281.49"/>
  </r>
  <r>
    <s v="ES-2011-1705541"/>
    <d v="2011-03-01T00:00:00"/>
    <x v="2"/>
    <n v="2011"/>
    <x v="0"/>
    <s v="Todd Sumrall"/>
    <x v="2"/>
    <s v="England"/>
    <x v="8"/>
    <x v="3"/>
    <x v="3"/>
    <s v="OFF-AR-10004151"/>
    <x v="0"/>
    <s v="Art"/>
    <s v="BIC Sketch Pad, Blue"/>
    <n v="195"/>
    <n v="4"/>
    <n v="92"/>
    <n v="0"/>
    <n v="25.39"/>
    <n v="25.39"/>
    <x v="1"/>
    <n v="342.61"/>
  </r>
  <r>
    <s v="CA-2011-131009"/>
    <d v="2011-03-01T00:00:00"/>
    <x v="2"/>
    <n v="2011"/>
    <x v="0"/>
    <s v="Shahid Collister"/>
    <x v="0"/>
    <s v="Texas"/>
    <x v="18"/>
    <x v="6"/>
    <x v="6"/>
    <s v="FUR-CH-10001270"/>
    <x v="1"/>
    <s v="Chairs"/>
    <s v="Harbour Creations Steel Folding Chair"/>
    <n v="362"/>
    <n v="6"/>
    <n v="54"/>
    <n v="0.3"/>
    <n v="25.22"/>
    <n v="32.786000000000001"/>
    <x v="0"/>
    <n v="291.214"/>
  </r>
  <r>
    <s v="UP-2011-3090"/>
    <d v="2011-03-01T00:00:00"/>
    <x v="2"/>
    <n v="2011"/>
    <x v="2"/>
    <s v="Bryan Spruell"/>
    <x v="1"/>
    <s v="Kherson"/>
    <x v="77"/>
    <x v="2"/>
    <x v="2"/>
    <s v="FUR-HON-10002424"/>
    <x v="1"/>
    <s v="Chairs"/>
    <s v="Hon Steel Folding Chair, Red"/>
    <n v="163"/>
    <n v="2"/>
    <n v="112"/>
    <n v="0"/>
    <n v="24.42"/>
    <n v="24.42"/>
    <x v="0"/>
    <n v="199.57999999999998"/>
  </r>
  <r>
    <s v="UP-2011-3090"/>
    <d v="2011-03-01T00:00:00"/>
    <x v="2"/>
    <n v="2011"/>
    <x v="2"/>
    <s v="Bryan Spruell"/>
    <x v="1"/>
    <s v="Kherson"/>
    <x v="77"/>
    <x v="2"/>
    <x v="2"/>
    <s v="OFF-FEL-10002897"/>
    <x v="0"/>
    <s v="Storage"/>
    <s v="Fellowes Shelving, Single Width"/>
    <n v="116"/>
    <n v="2"/>
    <n v="106"/>
    <n v="0"/>
    <n v="19.52"/>
    <n v="19.52"/>
    <x v="0"/>
    <n v="192.48"/>
  </r>
  <r>
    <s v="CA-2011-1800"/>
    <d v="2011-03-01T00:00:00"/>
    <x v="2"/>
    <n v="2011"/>
    <x v="3"/>
    <s v="Tom Prescott"/>
    <x v="0"/>
    <s v="Ontario"/>
    <x v="4"/>
    <x v="4"/>
    <x v="4"/>
    <s v="TEC-APP-10004912"/>
    <x v="2"/>
    <s v="Phones"/>
    <s v="Apple Speaker Phone, with Caller ID"/>
    <n v="493"/>
    <n v="4"/>
    <n v="59"/>
    <n v="0"/>
    <n v="18.190000000000001"/>
    <n v="18.190000000000001"/>
    <x v="1"/>
    <n v="217.81"/>
  </r>
  <r>
    <s v="ES-2011-1517387"/>
    <d v="2011-03-01T00:00:00"/>
    <x v="2"/>
    <n v="2011"/>
    <x v="0"/>
    <s v="Chris McAfee"/>
    <x v="0"/>
    <s v="Alsace"/>
    <x v="17"/>
    <x v="3"/>
    <x v="6"/>
    <s v="OFF-AR-10001418"/>
    <x v="0"/>
    <s v="Art"/>
    <s v="BIC Markers, Easy-Erase"/>
    <n v="107"/>
    <n v="4"/>
    <n v="118"/>
    <n v="0"/>
    <n v="16.48"/>
    <n v="16.48"/>
    <x v="3"/>
    <n v="455.52"/>
  </r>
  <r>
    <s v="UP-2011-3730"/>
    <d v="2011-03-01T00:00:00"/>
    <x v="2"/>
    <n v="2011"/>
    <x v="0"/>
    <s v="Ruben Dartt"/>
    <x v="0"/>
    <s v="Vinnytsya"/>
    <x v="77"/>
    <x v="2"/>
    <x v="2"/>
    <s v="TEC-KON-10002194"/>
    <x v="2"/>
    <s v="Machines"/>
    <s v="Konica Printer, White"/>
    <n v="266"/>
    <n v="1"/>
    <n v="75"/>
    <n v="0"/>
    <n v="16.22"/>
    <n v="16.22"/>
    <x v="0"/>
    <n v="58.78"/>
  </r>
  <r>
    <s v="IN-2011-56738"/>
    <d v="2011-03-01T00:00:00"/>
    <x v="2"/>
    <n v="2011"/>
    <x v="0"/>
    <s v="Randy Ferguson"/>
    <x v="2"/>
    <s v="Aichi"/>
    <x v="19"/>
    <x v="1"/>
    <x v="9"/>
    <s v="FUR-FU-10002210"/>
    <x v="1"/>
    <s v="Furnishings"/>
    <s v="Tenex Clock, Black"/>
    <n v="352"/>
    <n v="7"/>
    <n v="98"/>
    <n v="0"/>
    <n v="15.91"/>
    <n v="15.91"/>
    <x v="0"/>
    <n v="670.09"/>
  </r>
  <r>
    <s v="IN-2011-26946"/>
    <d v="2011-03-01T00:00:00"/>
    <x v="2"/>
    <n v="2011"/>
    <x v="0"/>
    <s v="Logan Haushalter"/>
    <x v="0"/>
    <s v="Sumatera Selatan"/>
    <x v="22"/>
    <x v="1"/>
    <x v="5"/>
    <s v="FUR-CH-10001465"/>
    <x v="1"/>
    <s v="Chairs"/>
    <s v="Hon Swivel Stool, Red"/>
    <n v="239"/>
    <n v="2"/>
    <n v="109"/>
    <n v="0.27"/>
    <n v="15.01"/>
    <n v="19.0627"/>
    <x v="0"/>
    <n v="198.93729999999999"/>
  </r>
  <r>
    <s v="IN-2011-26946"/>
    <d v="2011-03-01T00:00:00"/>
    <x v="2"/>
    <n v="2011"/>
    <x v="0"/>
    <s v="Logan Haushalter"/>
    <x v="0"/>
    <s v="Sumatera Selatan"/>
    <x v="22"/>
    <x v="1"/>
    <x v="5"/>
    <s v="OFF-EN-10004495"/>
    <x v="0"/>
    <s v="Envelopes"/>
    <s v="Kraft Peel and Seal, Security-Tint"/>
    <n v="109"/>
    <n v="9"/>
    <n v="56"/>
    <n v="0.47"/>
    <n v="14.58"/>
    <n v="21.432600000000001"/>
    <x v="0"/>
    <n v="482.56740000000002"/>
  </r>
  <r>
    <s v="ES-2011-2010166"/>
    <d v="2011-03-01T00:00:00"/>
    <x v="2"/>
    <n v="2011"/>
    <x v="0"/>
    <s v="Lori Olson"/>
    <x v="2"/>
    <s v="Berlin"/>
    <x v="39"/>
    <x v="3"/>
    <x v="6"/>
    <s v="TEC-AC-10004791"/>
    <x v="2"/>
    <s v="Accessories"/>
    <s v="Belkin Keyboard, USB"/>
    <n v="151"/>
    <n v="2"/>
    <n v="116"/>
    <n v="0.1"/>
    <n v="14.22"/>
    <n v="15.642000000000001"/>
    <x v="0"/>
    <n v="216.358"/>
  </r>
  <r>
    <s v="ID-2011-50144"/>
    <d v="2011-03-01T00:00:00"/>
    <x v="2"/>
    <n v="2011"/>
    <x v="0"/>
    <s v="Logan Haushalter"/>
    <x v="0"/>
    <s v="Tasmania"/>
    <x v="1"/>
    <x v="1"/>
    <x v="1"/>
    <s v="TEC-PH-10001619"/>
    <x v="2"/>
    <s v="Phones"/>
    <s v="Cisco Signal Booster, Full Size"/>
    <n v="92"/>
    <n v="1"/>
    <n v="111"/>
    <n v="0.4"/>
    <n v="13.96"/>
    <n v="19.544"/>
    <x v="1"/>
    <n v="91.456000000000003"/>
  </r>
  <r>
    <s v="UP-2011-3730"/>
    <d v="2011-03-01T00:00:00"/>
    <x v="2"/>
    <n v="2011"/>
    <x v="0"/>
    <s v="Ruben Dartt"/>
    <x v="0"/>
    <s v="Vinnytsya"/>
    <x v="77"/>
    <x v="2"/>
    <x v="2"/>
    <s v="FUR-SAF-10004530"/>
    <x v="1"/>
    <s v="Bookcases"/>
    <s v="Safco Floating Shelf Set, Traditional"/>
    <n v="197"/>
    <n v="1"/>
    <n v="63"/>
    <n v="0"/>
    <n v="12.33"/>
    <n v="12.33"/>
    <x v="0"/>
    <n v="50.67"/>
  </r>
  <r>
    <s v="ES-2011-3893444"/>
    <d v="2011-03-01T00:00:00"/>
    <x v="2"/>
    <n v="2011"/>
    <x v="0"/>
    <s v="Tom Boeckenhauer"/>
    <x v="0"/>
    <s v="Berlin"/>
    <x v="39"/>
    <x v="3"/>
    <x v="6"/>
    <s v="OFF-ST-10000875"/>
    <x v="0"/>
    <s v="Storage"/>
    <s v="Smead Shelving, Single Width"/>
    <n v="118"/>
    <n v="3"/>
    <n v="83"/>
    <n v="0.2"/>
    <n v="11.43"/>
    <n v="13.715999999999999"/>
    <x v="1"/>
    <n v="235.28399999999999"/>
  </r>
  <r>
    <s v="CA-2011-168312"/>
    <d v="2011-03-01T00:00:00"/>
    <x v="2"/>
    <n v="2011"/>
    <x v="0"/>
    <s v="Giulietta Weimer"/>
    <x v="0"/>
    <s v="Texas"/>
    <x v="18"/>
    <x v="6"/>
    <x v="6"/>
    <s v="OFF-ST-10003692"/>
    <x v="0"/>
    <s v="Storage"/>
    <s v="Recycled Steel Personal File for Hanging File Folders"/>
    <n v="137"/>
    <n v="3"/>
    <n v="117"/>
    <n v="0.2"/>
    <n v="8.49"/>
    <n v="10.188000000000001"/>
    <x v="0"/>
    <n v="340.81200000000001"/>
  </r>
  <r>
    <s v="UP-2011-3090"/>
    <d v="2011-03-01T00:00:00"/>
    <x v="2"/>
    <n v="2011"/>
    <x v="2"/>
    <s v="Bryan Spruell"/>
    <x v="1"/>
    <s v="Kherson"/>
    <x v="77"/>
    <x v="2"/>
    <x v="2"/>
    <s v="OFF-STA-10000298"/>
    <x v="0"/>
    <s v="Art"/>
    <s v="Stanley Canvas, Blue"/>
    <n v="99"/>
    <n v="2"/>
    <n v="58"/>
    <n v="0"/>
    <n v="8.42"/>
    <n v="8.42"/>
    <x v="0"/>
    <n v="107.58"/>
  </r>
  <r>
    <s v="ES-2011-3893444"/>
    <d v="2011-03-01T00:00:00"/>
    <x v="2"/>
    <n v="2011"/>
    <x v="0"/>
    <s v="Tom Boeckenhauer"/>
    <x v="0"/>
    <s v="Berlin"/>
    <x v="39"/>
    <x v="3"/>
    <x v="6"/>
    <s v="OFF-ST-10000988"/>
    <x v="0"/>
    <s v="Storage"/>
    <s v="Fellowes Folders, Blue"/>
    <n v="63"/>
    <n v="3"/>
    <n v="69"/>
    <n v="0.2"/>
    <n v="8.2200000000000006"/>
    <n v="9.8640000000000008"/>
    <x v="1"/>
    <n v="197.136"/>
  </r>
  <r>
    <s v="CA-2011-131009"/>
    <d v="2011-03-01T00:00:00"/>
    <x v="2"/>
    <n v="2011"/>
    <x v="0"/>
    <s v="Shahid Collister"/>
    <x v="0"/>
    <s v="Texas"/>
    <x v="18"/>
    <x v="6"/>
    <x v="6"/>
    <s v="OFF-ST-10001469"/>
    <x v="0"/>
    <s v="Storage"/>
    <s v="Fellowes Bankers Box Recycled Super Stor/Drawer"/>
    <n v="130"/>
    <n v="3"/>
    <n v="79"/>
    <n v="0.2"/>
    <n v="8"/>
    <n v="9.6"/>
    <x v="0"/>
    <n v="227.4"/>
  </r>
  <r>
    <s v="CA-2011-131009"/>
    <d v="2011-03-01T00:00:00"/>
    <x v="2"/>
    <n v="2011"/>
    <x v="0"/>
    <s v="Shahid Collister"/>
    <x v="0"/>
    <s v="Texas"/>
    <x v="18"/>
    <x v="6"/>
    <x v="6"/>
    <s v="FUR-FU-10001095"/>
    <x v="1"/>
    <s v="Furnishings"/>
    <s v="DAX Black Cherry Wood-Tone Poster Frame"/>
    <n v="64"/>
    <n v="6"/>
    <n v="115"/>
    <n v="0.6"/>
    <n v="7.38"/>
    <n v="11.808"/>
    <x v="0"/>
    <n v="678.19200000000001"/>
  </r>
  <r>
    <s v="UP-2011-3730"/>
    <d v="2011-03-01T00:00:00"/>
    <x v="2"/>
    <n v="2011"/>
    <x v="0"/>
    <s v="Ruben Dartt"/>
    <x v="0"/>
    <s v="Vinnytsya"/>
    <x v="77"/>
    <x v="2"/>
    <x v="2"/>
    <s v="TEC-STA-10004927"/>
    <x v="2"/>
    <s v="Machines"/>
    <s v="StarTech Receipt Printer, Wireless"/>
    <n v="221"/>
    <n v="2"/>
    <n v="95"/>
    <n v="0"/>
    <n v="6.87"/>
    <n v="6.87"/>
    <x v="0"/>
    <n v="183.13"/>
  </r>
  <r>
    <s v="CA-2011-1800"/>
    <d v="2011-03-01T00:00:00"/>
    <x v="2"/>
    <n v="2011"/>
    <x v="3"/>
    <s v="Tom Prescott"/>
    <x v="0"/>
    <s v="Ontario"/>
    <x v="4"/>
    <x v="4"/>
    <x v="4"/>
    <s v="OFF-ACC-10004692"/>
    <x v="0"/>
    <s v="Binders"/>
    <s v="Acco 3-Hole Punch, Recycled"/>
    <n v="30"/>
    <n v="1"/>
    <n v="112"/>
    <n v="0"/>
    <n v="6.7"/>
    <n v="6.7"/>
    <x v="1"/>
    <n v="105.3"/>
  </r>
  <r>
    <s v="ES-2011-1416586"/>
    <d v="2011-03-01T00:00:00"/>
    <x v="2"/>
    <n v="2011"/>
    <x v="1"/>
    <s v="Ed Ludwig"/>
    <x v="1"/>
    <s v="North Rhine-Westphalia"/>
    <x v="39"/>
    <x v="3"/>
    <x v="6"/>
    <s v="TEC-MA-10001825"/>
    <x v="2"/>
    <s v="Machines"/>
    <s v="Epson Calculator, Durable"/>
    <n v="47"/>
    <n v="1"/>
    <n v="102"/>
    <n v="0"/>
    <n v="6.09"/>
    <n v="6.09"/>
    <x v="0"/>
    <n v="95.91"/>
  </r>
  <r>
    <s v="IN-2011-59986"/>
    <d v="2011-03-01T00:00:00"/>
    <x v="2"/>
    <n v="2011"/>
    <x v="3"/>
    <s v="Katherine Hughes"/>
    <x v="0"/>
    <s v="South Australia"/>
    <x v="1"/>
    <x v="1"/>
    <x v="1"/>
    <s v="OFF-SU-10001770"/>
    <x v="0"/>
    <s v="Supplies"/>
    <s v="Acme Scissors, Easy Grip"/>
    <n v="24"/>
    <n v="1"/>
    <n v="99"/>
    <n v="0.1"/>
    <n v="5.44"/>
    <n v="5.984"/>
    <x v="1"/>
    <n v="93.016000000000005"/>
  </r>
  <r>
    <s v="ID-2011-50144"/>
    <d v="2011-03-01T00:00:00"/>
    <x v="2"/>
    <n v="2011"/>
    <x v="0"/>
    <s v="Logan Haushalter"/>
    <x v="0"/>
    <s v="Tasmania"/>
    <x v="1"/>
    <x v="1"/>
    <x v="1"/>
    <s v="OFF-PA-10000116"/>
    <x v="0"/>
    <s v="Paper"/>
    <s v="Xerox Parchment Paper, Premium"/>
    <n v="24"/>
    <n v="3"/>
    <n v="76"/>
    <n v="0.4"/>
    <n v="3.9"/>
    <n v="5.46"/>
    <x v="1"/>
    <n v="222.54"/>
  </r>
  <r>
    <s v="UP-2011-3730"/>
    <d v="2011-03-01T00:00:00"/>
    <x v="2"/>
    <n v="2011"/>
    <x v="0"/>
    <s v="Ruben Dartt"/>
    <x v="0"/>
    <s v="Vinnytsya"/>
    <x v="77"/>
    <x v="2"/>
    <x v="2"/>
    <s v="OFF-ELD-10002578"/>
    <x v="0"/>
    <s v="Storage"/>
    <s v="Eldon Box, Single Width"/>
    <n v="62"/>
    <n v="6"/>
    <n v="107"/>
    <n v="0"/>
    <n v="3.73"/>
    <n v="3.73"/>
    <x v="0"/>
    <n v="638.27"/>
  </r>
  <r>
    <s v="ES-2011-1705541"/>
    <d v="2011-03-01T00:00:00"/>
    <x v="2"/>
    <n v="2011"/>
    <x v="0"/>
    <s v="Todd Sumrall"/>
    <x v="2"/>
    <s v="England"/>
    <x v="8"/>
    <x v="3"/>
    <x v="3"/>
    <s v="OFF-AR-10004884"/>
    <x v="0"/>
    <s v="Art"/>
    <s v="Sanford Pens, Fluorescent"/>
    <n v="37"/>
    <n v="3"/>
    <n v="97"/>
    <n v="0"/>
    <n v="3.55"/>
    <n v="3.55"/>
    <x v="1"/>
    <n v="287.45"/>
  </r>
  <r>
    <s v="ES-2011-1416586"/>
    <d v="2011-03-01T00:00:00"/>
    <x v="2"/>
    <n v="2011"/>
    <x v="1"/>
    <s v="Ed Ludwig"/>
    <x v="1"/>
    <s v="North Rhine-Westphalia"/>
    <x v="39"/>
    <x v="3"/>
    <x v="6"/>
    <s v="OFF-AR-10000505"/>
    <x v="0"/>
    <s v="Art"/>
    <s v="Binney &amp; Smith Pens, Easy-Erase"/>
    <n v="147"/>
    <n v="12"/>
    <n v="58"/>
    <n v="0"/>
    <n v="3.35"/>
    <n v="3.35"/>
    <x v="0"/>
    <n v="692.65"/>
  </r>
  <r>
    <s v="ES-2011-1416586"/>
    <d v="2011-03-01T00:00:00"/>
    <x v="2"/>
    <n v="2011"/>
    <x v="1"/>
    <s v="Ed Ludwig"/>
    <x v="1"/>
    <s v="North Rhine-Westphalia"/>
    <x v="39"/>
    <x v="3"/>
    <x v="6"/>
    <s v="OFF-ST-10000127"/>
    <x v="0"/>
    <s v="Storage"/>
    <s v="Fellowes Shelving, Wire Frame"/>
    <n v="102"/>
    <n v="2"/>
    <n v="120"/>
    <n v="0.1"/>
    <n v="3.3"/>
    <n v="3.63"/>
    <x v="0"/>
    <n v="236.37"/>
  </r>
  <r>
    <s v="CA-2011-1800"/>
    <d v="2011-03-01T00:00:00"/>
    <x v="2"/>
    <n v="2011"/>
    <x v="3"/>
    <s v="Tom Prescott"/>
    <x v="0"/>
    <s v="Ontario"/>
    <x v="4"/>
    <x v="4"/>
    <x v="4"/>
    <s v="OFF-OIC-10002161"/>
    <x v="0"/>
    <s v="Fasteners"/>
    <s v="OIC Push Pins, Assorted Sizes"/>
    <n v="12"/>
    <n v="1"/>
    <n v="95"/>
    <n v="0"/>
    <n v="3.1"/>
    <n v="3.1"/>
    <x v="1"/>
    <n v="91.9"/>
  </r>
  <r>
    <s v="CA-2011-1800"/>
    <d v="2011-03-01T00:00:00"/>
    <x v="2"/>
    <n v="2011"/>
    <x v="3"/>
    <s v="Tom Prescott"/>
    <x v="0"/>
    <s v="Ontario"/>
    <x v="4"/>
    <x v="4"/>
    <x v="4"/>
    <s v="OFF-HON-10001783"/>
    <x v="0"/>
    <s v="Labels"/>
    <s v="Hon Shipping Labels, 5000 Label Set"/>
    <n v="12"/>
    <n v="1"/>
    <n v="109"/>
    <n v="0"/>
    <n v="2.2400000000000002"/>
    <n v="2.2400000000000002"/>
    <x v="1"/>
    <n v="106.76"/>
  </r>
  <r>
    <s v="UP-2011-3730"/>
    <d v="2011-03-01T00:00:00"/>
    <x v="2"/>
    <n v="2011"/>
    <x v="0"/>
    <s v="Ruben Dartt"/>
    <x v="0"/>
    <s v="Vinnytsya"/>
    <x v="77"/>
    <x v="2"/>
    <x v="2"/>
    <s v="FUR-NOV-10004962"/>
    <x v="1"/>
    <s v="Chairs"/>
    <s v="Novimex Bag Chairs, Adjustable"/>
    <n v="48"/>
    <n v="1"/>
    <n v="65"/>
    <n v="0"/>
    <n v="2.21"/>
    <n v="2.21"/>
    <x v="0"/>
    <n v="62.79"/>
  </r>
  <r>
    <s v="CA-2011-131009"/>
    <d v="2011-03-01T00:00:00"/>
    <x v="2"/>
    <n v="2011"/>
    <x v="0"/>
    <s v="Shahid Collister"/>
    <x v="0"/>
    <s v="Texas"/>
    <x v="18"/>
    <x v="6"/>
    <x v="6"/>
    <s v="OFF-FA-10004395"/>
    <x v="0"/>
    <s v="Fasteners"/>
    <s v="Plymouth Boxed Rubber Bands by Plymouth"/>
    <n v="19"/>
    <n v="5"/>
    <n v="88"/>
    <n v="0.2"/>
    <n v="2.0499999999999998"/>
    <n v="2.46"/>
    <x v="0"/>
    <n v="437.54"/>
  </r>
  <r>
    <s v="CA-2011-113880"/>
    <d v="2011-03-01T00:00:00"/>
    <x v="2"/>
    <n v="2011"/>
    <x v="0"/>
    <s v="Vicky Freymann"/>
    <x v="1"/>
    <s v="Illinois"/>
    <x v="18"/>
    <x v="6"/>
    <x v="6"/>
    <s v="OFF-PA-10003036"/>
    <x v="0"/>
    <s v="Paper"/>
    <s v="Black Print Carbonless 8 1/2&quot; x 8 1/4&quot; Rapid Memo Book"/>
    <n v="17"/>
    <n v="3"/>
    <n v="100"/>
    <n v="0.2"/>
    <n v="1.94"/>
    <n v="2.3279999999999998"/>
    <x v="1"/>
    <n v="297.67200000000003"/>
  </r>
  <r>
    <s v="UP-2011-3090"/>
    <d v="2011-03-01T00:00:00"/>
    <x v="2"/>
    <n v="2011"/>
    <x v="2"/>
    <s v="Bryan Spruell"/>
    <x v="1"/>
    <s v="Kherson"/>
    <x v="77"/>
    <x v="2"/>
    <x v="2"/>
    <s v="OFF-HON-10000137"/>
    <x v="0"/>
    <s v="Labels"/>
    <s v="Hon Round Labels, Laser Printer Compatible"/>
    <n v="13"/>
    <n v="2"/>
    <n v="66"/>
    <n v="0"/>
    <n v="1.94"/>
    <n v="1.94"/>
    <x v="0"/>
    <n v="130.06"/>
  </r>
  <r>
    <s v="UP-2011-3730"/>
    <d v="2011-03-01T00:00:00"/>
    <x v="2"/>
    <n v="2011"/>
    <x v="0"/>
    <s v="Ruben Dartt"/>
    <x v="0"/>
    <s v="Vinnytsya"/>
    <x v="77"/>
    <x v="2"/>
    <x v="2"/>
    <s v="OFF-TEN-10001585"/>
    <x v="0"/>
    <s v="Storage"/>
    <s v="Tenex Box, Single Width"/>
    <n v="17"/>
    <n v="1"/>
    <n v="106"/>
    <n v="0"/>
    <n v="1.1399999999999999"/>
    <n v="1.1399999999999999"/>
    <x v="0"/>
    <n v="104.86"/>
  </r>
  <r>
    <s v="IN-2011-59986"/>
    <d v="2011-03-01T00:00:00"/>
    <x v="2"/>
    <n v="2011"/>
    <x v="3"/>
    <s v="Katherine Hughes"/>
    <x v="0"/>
    <s v="South Australia"/>
    <x v="1"/>
    <x v="1"/>
    <x v="1"/>
    <s v="OFF-BI-10004436"/>
    <x v="0"/>
    <s v="Binders"/>
    <s v="Acco Hole Reinforcements, Recycled"/>
    <n v="13"/>
    <n v="2"/>
    <n v="61"/>
    <n v="0.1"/>
    <n v="1.05"/>
    <n v="1.155"/>
    <x v="1"/>
    <n v="120.845"/>
  </r>
  <r>
    <s v="IN-2011-52146"/>
    <d v="2011-03-01T00:00:00"/>
    <x v="2"/>
    <n v="2011"/>
    <x v="0"/>
    <s v="Brian DeCherney"/>
    <x v="0"/>
    <s v="Victoria"/>
    <x v="1"/>
    <x v="1"/>
    <x v="1"/>
    <s v="OFF-BI-10000583"/>
    <x v="0"/>
    <s v="Binders"/>
    <s v="Wilson Jones Hole Reinforcements, Clear"/>
    <n v="22"/>
    <n v="6"/>
    <n v="119"/>
    <n v="0.1"/>
    <n v="1.02"/>
    <n v="1.1220000000000001"/>
    <x v="0"/>
    <n v="712.87800000000004"/>
  </r>
  <r>
    <s v="ES-2011-3227800"/>
    <d v="2011-03-01T00:00:00"/>
    <x v="2"/>
    <n v="2011"/>
    <x v="0"/>
    <s v="Jeremy Farry"/>
    <x v="0"/>
    <s v="Lazio"/>
    <x v="38"/>
    <x v="3"/>
    <x v="7"/>
    <s v="OFF-BI-10003650"/>
    <x v="0"/>
    <s v="Binders"/>
    <s v="Ibico Index Tab, Clear"/>
    <n v="18"/>
    <n v="2"/>
    <n v="74"/>
    <n v="0"/>
    <n v="0.97"/>
    <n v="0.97"/>
    <x v="0"/>
    <n v="147.03"/>
  </r>
  <r>
    <s v="UP-2011-3730"/>
    <d v="2011-03-01T00:00:00"/>
    <x v="2"/>
    <n v="2011"/>
    <x v="0"/>
    <s v="Ruben Dartt"/>
    <x v="0"/>
    <s v="Vinnytsya"/>
    <x v="77"/>
    <x v="2"/>
    <x v="2"/>
    <s v="OFF-TEN-10003211"/>
    <x v="0"/>
    <s v="Storage"/>
    <s v="Tenex Box, Wire Frame"/>
    <n v="31"/>
    <n v="2"/>
    <n v="87"/>
    <n v="0"/>
    <n v="0.81"/>
    <n v="0.81"/>
    <x v="0"/>
    <n v="173.19"/>
  </r>
  <r>
    <s v="NI-2011-190"/>
    <d v="2011-03-01T00:00:00"/>
    <x v="2"/>
    <n v="2011"/>
    <x v="0"/>
    <s v="Edward Hooks"/>
    <x v="2"/>
    <s v="Kano"/>
    <x v="30"/>
    <x v="0"/>
    <x v="0"/>
    <s v="OFF-HOO-10002386"/>
    <x v="0"/>
    <s v="Appliances"/>
    <s v="Hoover Toaster, Silver"/>
    <n v="25"/>
    <n v="1"/>
    <n v="116"/>
    <n v="0.7"/>
    <n v="0.79"/>
    <n v="1.343"/>
    <x v="0"/>
    <n v="114.657"/>
  </r>
  <r>
    <s v="US-2011-143707"/>
    <d v="2011-03-01T00:00:00"/>
    <x v="2"/>
    <n v="2011"/>
    <x v="0"/>
    <s v="Hallie Redmond"/>
    <x v="1"/>
    <s v="New York"/>
    <x v="18"/>
    <x v="6"/>
    <x v="10"/>
    <s v="TEC-PH-10003655"/>
    <x v="2"/>
    <s v="Phones"/>
    <s v="Sannysis Cute Owl Design Soft Skin Case Cover for Samsung Galaxy S4"/>
    <n v="6"/>
    <n v="3"/>
    <n v="94"/>
    <n v="0"/>
    <n v="0.42"/>
    <n v="0.42"/>
    <x v="0"/>
    <n v="281.58"/>
  </r>
  <r>
    <s v="IN-2011-53469"/>
    <d v="2011-03-02T00:00:00"/>
    <x v="2"/>
    <n v="2011"/>
    <x v="0"/>
    <s v="Chuck Clark"/>
    <x v="1"/>
    <s v="Victoria"/>
    <x v="1"/>
    <x v="1"/>
    <x v="1"/>
    <s v="FUR-BO-10003384"/>
    <x v="1"/>
    <s v="Bookcases"/>
    <s v="Ikea Corner Shelving, Traditional"/>
    <n v="775"/>
    <n v="7"/>
    <n v="56"/>
    <n v="0.1"/>
    <n v="52.13"/>
    <n v="57.343000000000004"/>
    <x v="0"/>
    <n v="334.65699999999998"/>
  </r>
  <r>
    <s v="IN-2011-53469"/>
    <d v="2011-03-02T00:00:00"/>
    <x v="2"/>
    <n v="2011"/>
    <x v="0"/>
    <s v="Chuck Clark"/>
    <x v="1"/>
    <s v="Victoria"/>
    <x v="1"/>
    <x v="1"/>
    <x v="1"/>
    <s v="FUR-BO-10004404"/>
    <x v="1"/>
    <s v="Bookcases"/>
    <s v="Ikea 3-Shelf Cabinet, Pine"/>
    <n v="776"/>
    <n v="6"/>
    <n v="120"/>
    <n v="0.1"/>
    <n v="51.08"/>
    <n v="56.188000000000002"/>
    <x v="0"/>
    <n v="663.81200000000001"/>
  </r>
  <r>
    <s v="ID-2011-34037"/>
    <d v="2011-03-02T00:00:00"/>
    <x v="2"/>
    <n v="2011"/>
    <x v="2"/>
    <s v="Mary Zewe"/>
    <x v="2"/>
    <s v="Jawa Barat"/>
    <x v="22"/>
    <x v="1"/>
    <x v="5"/>
    <s v="FUR-CH-10002250"/>
    <x v="1"/>
    <s v="Chairs"/>
    <s v="Office Star Executive Leather Armchair, Black"/>
    <n v="682"/>
    <n v="2"/>
    <n v="84"/>
    <n v="0.27"/>
    <n v="48.69"/>
    <n v="61.836299999999994"/>
    <x v="0"/>
    <n v="106.16370000000001"/>
  </r>
  <r>
    <s v="IN-2011-34800"/>
    <d v="2011-03-02T00:00:00"/>
    <x v="2"/>
    <n v="2011"/>
    <x v="0"/>
    <s v="Giulietta Dortch"/>
    <x v="2"/>
    <s v="Queensland"/>
    <x v="1"/>
    <x v="1"/>
    <x v="1"/>
    <s v="FUR-CH-10001752"/>
    <x v="1"/>
    <s v="Chairs"/>
    <s v="Harbour Creations Steel Folding Chair, Black"/>
    <n v="258"/>
    <n v="3"/>
    <n v="64"/>
    <n v="0.1"/>
    <n v="28.53"/>
    <n v="31.383000000000003"/>
    <x v="0"/>
    <n v="160.61699999999999"/>
  </r>
  <r>
    <s v="ID-2011-34037"/>
    <d v="2011-03-02T00:00:00"/>
    <x v="2"/>
    <n v="2011"/>
    <x v="2"/>
    <s v="Mary Zewe"/>
    <x v="2"/>
    <s v="Jawa Barat"/>
    <x v="22"/>
    <x v="1"/>
    <x v="5"/>
    <s v="TEC-CO-10002350"/>
    <x v="2"/>
    <s v="Copiers"/>
    <s v="Canon Wireless Fax, Digital"/>
    <n v="1.0549999999999999"/>
    <n v="3"/>
    <n v="107"/>
    <n v="7.0000000000000007E-2"/>
    <n v="27.16"/>
    <n v="29.061199999999999"/>
    <x v="0"/>
    <n v="291.93880000000001"/>
  </r>
  <r>
    <s v="IZ-2011-6520"/>
    <d v="2011-03-02T00:00:00"/>
    <x v="2"/>
    <n v="2011"/>
    <x v="0"/>
    <s v="Natalie Webber"/>
    <x v="0"/>
    <s v="Baghdad"/>
    <x v="6"/>
    <x v="2"/>
    <x v="2"/>
    <s v="OFF-ROG-10000191"/>
    <x v="0"/>
    <s v="Storage"/>
    <s v="Rogers Lockers, Wire Frame"/>
    <n v="211"/>
    <n v="1"/>
    <n v="59"/>
    <n v="0"/>
    <n v="21.46"/>
    <n v="21.46"/>
    <x v="0"/>
    <n v="37.54"/>
  </r>
  <r>
    <s v="CA-2011-111157"/>
    <d v="2011-03-02T00:00:00"/>
    <x v="2"/>
    <n v="2011"/>
    <x v="0"/>
    <s v="Nicole Hansen"/>
    <x v="2"/>
    <s v="Pennsylvania"/>
    <x v="18"/>
    <x v="6"/>
    <x v="10"/>
    <s v="TEC-AC-10004353"/>
    <x v="2"/>
    <s v="Accessories"/>
    <s v="Hypercom P1300 Pinpad"/>
    <n v="151"/>
    <n v="3"/>
    <n v="115"/>
    <n v="0.2"/>
    <n v="9.2100000000000009"/>
    <n v="11.052000000000001"/>
    <x v="1"/>
    <n v="333.94799999999998"/>
  </r>
  <r>
    <s v="IN-2011-53469"/>
    <d v="2011-03-02T00:00:00"/>
    <x v="2"/>
    <n v="2011"/>
    <x v="0"/>
    <s v="Chuck Clark"/>
    <x v="1"/>
    <s v="Victoria"/>
    <x v="1"/>
    <x v="1"/>
    <x v="1"/>
    <s v="OFF-BI-10002919"/>
    <x v="0"/>
    <s v="Binders"/>
    <s v="Acco Binder Covers, Durable"/>
    <n v="107"/>
    <n v="8"/>
    <n v="93"/>
    <n v="0.1"/>
    <n v="7.66"/>
    <n v="8.4260000000000002"/>
    <x v="0"/>
    <n v="735.57399999999996"/>
  </r>
  <r>
    <s v="MX-2011-158575"/>
    <d v="2011-03-02T00:00:00"/>
    <x v="2"/>
    <n v="2011"/>
    <x v="0"/>
    <s v="Frank Hawley"/>
    <x v="2"/>
    <s v="Las Tunas"/>
    <x v="16"/>
    <x v="5"/>
    <x v="8"/>
    <s v="OFF-PA-10000994"/>
    <x v="0"/>
    <s v="Paper"/>
    <s v="Enermax Message Books, 8.5 x 11"/>
    <n v="36"/>
    <n v="2"/>
    <n v="66"/>
    <n v="0"/>
    <n v="2.25"/>
    <n v="2.25"/>
    <x v="0"/>
    <n v="129.75"/>
  </r>
  <r>
    <s v="CA-2011-107524"/>
    <d v="2011-03-02T00:00:00"/>
    <x v="2"/>
    <n v="2011"/>
    <x v="0"/>
    <s v="Kristina Nunn"/>
    <x v="1"/>
    <s v="New York"/>
    <x v="18"/>
    <x v="6"/>
    <x v="10"/>
    <s v="OFF-PA-10000587"/>
    <x v="0"/>
    <s v="Paper"/>
    <s v="Array Parchment Paper, Assorted Colors"/>
    <n v="36"/>
    <n v="5"/>
    <n v="110"/>
    <n v="0"/>
    <n v="2.1800000000000002"/>
    <n v="2.1800000000000002"/>
    <x v="0"/>
    <n v="547.82000000000005"/>
  </r>
  <r>
    <s v="IN-2011-53469"/>
    <d v="2011-03-02T00:00:00"/>
    <x v="2"/>
    <n v="2011"/>
    <x v="0"/>
    <s v="Chuck Clark"/>
    <x v="1"/>
    <s v="Victoria"/>
    <x v="1"/>
    <x v="1"/>
    <x v="1"/>
    <s v="OFF-AR-10002340"/>
    <x v="0"/>
    <s v="Art"/>
    <s v="Stanley Markers, Water Color"/>
    <n v="46"/>
    <n v="2"/>
    <n v="96"/>
    <n v="0.1"/>
    <n v="1.46"/>
    <n v="1.6059999999999999"/>
    <x v="0"/>
    <n v="190.39400000000001"/>
  </r>
  <r>
    <s v="CA-2011-107524"/>
    <d v="2011-03-02T00:00:00"/>
    <x v="2"/>
    <n v="2011"/>
    <x v="0"/>
    <s v="Kristina Nunn"/>
    <x v="1"/>
    <s v="New York"/>
    <x v="18"/>
    <x v="6"/>
    <x v="10"/>
    <s v="OFF-EN-10001990"/>
    <x v="0"/>
    <s v="Envelopes"/>
    <s v="Staples"/>
    <n v="11"/>
    <n v="2"/>
    <n v="117"/>
    <n v="0"/>
    <n v="0.94"/>
    <n v="0.94"/>
    <x v="0"/>
    <n v="233.06"/>
  </r>
  <r>
    <s v="CA-2011-111157"/>
    <d v="2011-03-02T00:00:00"/>
    <x v="2"/>
    <n v="2011"/>
    <x v="0"/>
    <s v="Nicole Hansen"/>
    <x v="2"/>
    <s v="Pennsylvania"/>
    <x v="18"/>
    <x v="6"/>
    <x v="10"/>
    <s v="OFF-PA-10000327"/>
    <x v="0"/>
    <s v="Paper"/>
    <s v="Xerox 1971"/>
    <n v="3"/>
    <n v="1"/>
    <n v="57"/>
    <n v="0.2"/>
    <n v="0.41"/>
    <n v="0.49199999999999999"/>
    <x v="1"/>
    <n v="56.508000000000003"/>
  </r>
  <r>
    <s v="AL-2011-7440"/>
    <d v="2011-03-03T00:00:00"/>
    <x v="2"/>
    <n v="2011"/>
    <x v="1"/>
    <s v="Scot Coram"/>
    <x v="2"/>
    <s v="Elbasan"/>
    <x v="78"/>
    <x v="2"/>
    <x v="2"/>
    <s v="TEC-STA-10002497"/>
    <x v="2"/>
    <s v="Machines"/>
    <s v="StarTech Card Printer, White"/>
    <n v="1.619"/>
    <n v="10"/>
    <n v="94"/>
    <n v="0"/>
    <n v="301.73"/>
    <n v="301.73"/>
    <x v="1"/>
    <n v="638.27"/>
  </r>
  <r>
    <s v="IN-2011-52853"/>
    <d v="2011-03-03T00:00:00"/>
    <x v="2"/>
    <n v="2011"/>
    <x v="1"/>
    <s v="Mike Vittorini"/>
    <x v="0"/>
    <s v="Dhaka"/>
    <x v="61"/>
    <x v="1"/>
    <x v="12"/>
    <s v="FUR-CH-10000432"/>
    <x v="1"/>
    <s v="Chairs"/>
    <s v="Harbour Creations Swivel Stool, Adjustable"/>
    <n v="1.0960000000000001"/>
    <n v="6"/>
    <n v="72"/>
    <n v="0"/>
    <n v="100.65"/>
    <n v="100.65"/>
    <x v="1"/>
    <n v="331.35"/>
  </r>
  <r>
    <s v="MX-2011-150357"/>
    <d v="2011-03-03T00:00:00"/>
    <x v="2"/>
    <n v="2011"/>
    <x v="1"/>
    <s v="Mitch Willingham"/>
    <x v="2"/>
    <s v="Santo Domingo"/>
    <x v="41"/>
    <x v="5"/>
    <x v="8"/>
    <s v="FUR-CH-10004572"/>
    <x v="1"/>
    <s v="Chairs"/>
    <s v="Office Star Executive Leather Armchair, Adjustable"/>
    <n v="752"/>
    <n v="3"/>
    <n v="64"/>
    <n v="0.2"/>
    <n v="70.489999999999995"/>
    <n v="84.587999999999994"/>
    <x v="1"/>
    <n v="107.41200000000001"/>
  </r>
  <r>
    <s v="MO-2011-720"/>
    <d v="2011-03-03T00:00:00"/>
    <x v="2"/>
    <n v="2011"/>
    <x v="0"/>
    <s v="Ben Wallace"/>
    <x v="0"/>
    <s v="Grand Casablanca"/>
    <x v="55"/>
    <x v="0"/>
    <x v="0"/>
    <s v="TEC-PAN-10000577"/>
    <x v="2"/>
    <s v="Machines"/>
    <s v="Panasonic Inkjet, White"/>
    <n v="311"/>
    <n v="1"/>
    <n v="120"/>
    <n v="0"/>
    <n v="48.52"/>
    <n v="48.52"/>
    <x v="1"/>
    <n v="71.47999999999999"/>
  </r>
  <r>
    <s v="MO-2011-720"/>
    <d v="2011-03-03T00:00:00"/>
    <x v="2"/>
    <n v="2011"/>
    <x v="0"/>
    <s v="Ben Wallace"/>
    <x v="0"/>
    <s v="Grand Casablanca"/>
    <x v="55"/>
    <x v="0"/>
    <x v="0"/>
    <s v="TEC-STA-10000893"/>
    <x v="2"/>
    <s v="Machines"/>
    <s v="StarTech Inkjet, White"/>
    <n v="598"/>
    <n v="2"/>
    <n v="114"/>
    <n v="0"/>
    <n v="43.14"/>
    <n v="43.14"/>
    <x v="1"/>
    <n v="184.86"/>
  </r>
  <r>
    <s v="RO-2011-6490"/>
    <d v="2011-03-03T00:00:00"/>
    <x v="2"/>
    <n v="2011"/>
    <x v="0"/>
    <s v="Sandra Flanagan"/>
    <x v="0"/>
    <s v="Iasi"/>
    <x v="79"/>
    <x v="2"/>
    <x v="2"/>
    <s v="TEC-KON-10002034"/>
    <x v="2"/>
    <s v="Machines"/>
    <s v="Konica Receipt Printer, Wireless"/>
    <n v="489"/>
    <n v="4"/>
    <n v="68"/>
    <n v="0"/>
    <n v="36.03"/>
    <n v="36.03"/>
    <x v="0"/>
    <n v="235.97"/>
  </r>
  <r>
    <s v="US-2011-115392"/>
    <d v="2011-03-03T00:00:00"/>
    <x v="2"/>
    <n v="2011"/>
    <x v="0"/>
    <s v="Cari Schnelling"/>
    <x v="0"/>
    <s v="Cortés"/>
    <x v="80"/>
    <x v="5"/>
    <x v="6"/>
    <s v="TEC-CO-10002271"/>
    <x v="2"/>
    <s v="Copiers"/>
    <s v="Sharp Fax Machine, Laser"/>
    <n v="825"/>
    <n v="7"/>
    <n v="77"/>
    <n v="0.40200000000000002"/>
    <n v="35.200000000000003"/>
    <n v="49.350400000000008"/>
    <x v="3"/>
    <n v="489.64959999999996"/>
  </r>
  <r>
    <s v="US-2011-127978"/>
    <d v="2011-03-03T00:00:00"/>
    <x v="2"/>
    <n v="2011"/>
    <x v="0"/>
    <s v="Jill Stevenson"/>
    <x v="2"/>
    <s v="Ohio"/>
    <x v="18"/>
    <x v="6"/>
    <x v="10"/>
    <s v="FUR-BO-10001972"/>
    <x v="1"/>
    <s v="Bookcases"/>
    <s v="O'Sullivan 4-Shelf Bookcase in Odessa Pine"/>
    <n v="302"/>
    <n v="5"/>
    <n v="109"/>
    <n v="0.5"/>
    <n v="34.51"/>
    <n v="51.765000000000001"/>
    <x v="0"/>
    <n v="493.23500000000001"/>
  </r>
  <r>
    <s v="CA-2011-105648"/>
    <d v="2011-03-03T00:00:00"/>
    <x v="2"/>
    <n v="2011"/>
    <x v="0"/>
    <s v="Eva Jacobs"/>
    <x v="0"/>
    <s v="California"/>
    <x v="18"/>
    <x v="6"/>
    <x v="11"/>
    <s v="FUR-TA-10002958"/>
    <x v="1"/>
    <s v="Tables"/>
    <s v="Bevis Oval Conference Table, Walnut"/>
    <n v="626"/>
    <n v="3"/>
    <n v="104"/>
    <n v="0.2"/>
    <n v="32.549999999999997"/>
    <n v="39.059999999999995"/>
    <x v="0"/>
    <n v="272.94"/>
  </r>
  <r>
    <s v="RO-2011-6490"/>
    <d v="2011-03-03T00:00:00"/>
    <x v="2"/>
    <n v="2011"/>
    <x v="0"/>
    <s v="Sandra Flanagan"/>
    <x v="0"/>
    <s v="Iasi"/>
    <x v="79"/>
    <x v="2"/>
    <x v="2"/>
    <s v="FUR-DAN-10001462"/>
    <x v="1"/>
    <s v="Bookcases"/>
    <s v="Dania Stackable Bookrack, Pine"/>
    <n v="492"/>
    <n v="4"/>
    <n v="88"/>
    <n v="0"/>
    <n v="27.75"/>
    <n v="27.75"/>
    <x v="0"/>
    <n v="324.25"/>
  </r>
  <r>
    <s v="CA-2011-127964"/>
    <d v="2011-03-03T00:00:00"/>
    <x v="2"/>
    <n v="2011"/>
    <x v="0"/>
    <s v="Anne Pryor"/>
    <x v="1"/>
    <s v="New York"/>
    <x v="18"/>
    <x v="6"/>
    <x v="10"/>
    <s v="OFF-BI-10004593"/>
    <x v="0"/>
    <s v="Binders"/>
    <s v="Ibico Laser Imprintable Binding System Covers"/>
    <n v="126"/>
    <n v="3"/>
    <n v="91"/>
    <n v="0.2"/>
    <n v="22.16"/>
    <n v="26.591999999999999"/>
    <x v="1"/>
    <n v="246.40800000000002"/>
  </r>
  <r>
    <s v="US-2011-115392"/>
    <d v="2011-03-03T00:00:00"/>
    <x v="2"/>
    <n v="2011"/>
    <x v="0"/>
    <s v="Cari Schnelling"/>
    <x v="0"/>
    <s v="Cortés"/>
    <x v="80"/>
    <x v="5"/>
    <x v="6"/>
    <s v="TEC-PH-10003102"/>
    <x v="2"/>
    <s v="Phones"/>
    <s v="Samsung Audio Dock, with Caller ID"/>
    <n v="334"/>
    <n v="5"/>
    <n v="111"/>
    <n v="0.4"/>
    <n v="19.72"/>
    <n v="27.607999999999997"/>
    <x v="3"/>
    <n v="527.39200000000005"/>
  </r>
  <r>
    <s v="IN-2011-52853"/>
    <d v="2011-03-03T00:00:00"/>
    <x v="2"/>
    <n v="2011"/>
    <x v="1"/>
    <s v="Mike Vittorini"/>
    <x v="0"/>
    <s v="Dhaka"/>
    <x v="61"/>
    <x v="1"/>
    <x v="12"/>
    <s v="TEC-CO-10003951"/>
    <x v="2"/>
    <s v="Copiers"/>
    <s v="HP Copy Machine, High-Speed"/>
    <n v="731"/>
    <n v="3"/>
    <n v="53"/>
    <n v="0"/>
    <n v="18.07"/>
    <n v="18.07"/>
    <x v="1"/>
    <n v="140.93"/>
  </r>
  <r>
    <s v="EG-2011-2040"/>
    <d v="2011-03-03T00:00:00"/>
    <x v="2"/>
    <n v="2011"/>
    <x v="0"/>
    <s v="Anne Pryor"/>
    <x v="1"/>
    <s v="Al Qahirah"/>
    <x v="31"/>
    <x v="0"/>
    <x v="0"/>
    <s v="OFF-KIT-10001040"/>
    <x v="0"/>
    <s v="Appliances"/>
    <s v="KitchenAid Coffee Grinder, Black"/>
    <n v="140"/>
    <n v="2"/>
    <n v="100"/>
    <n v="0"/>
    <n v="11.09"/>
    <n v="11.09"/>
    <x v="0"/>
    <n v="188.91"/>
  </r>
  <r>
    <s v="CA-2011-130421"/>
    <d v="2011-03-03T00:00:00"/>
    <x v="2"/>
    <n v="2011"/>
    <x v="0"/>
    <s v="Sam Craven"/>
    <x v="0"/>
    <s v="Texas"/>
    <x v="18"/>
    <x v="6"/>
    <x v="6"/>
    <s v="OFF-AP-10002534"/>
    <x v="0"/>
    <s v="Appliances"/>
    <s v="3.6 Cubic Foot Counter Height Office Refrigerator"/>
    <n v="177"/>
    <n v="3"/>
    <n v="106"/>
    <n v="0.8"/>
    <n v="10.65"/>
    <n v="19.170000000000002"/>
    <x v="0"/>
    <n v="298.83"/>
  </r>
  <r>
    <s v="AG-2011-380"/>
    <d v="2011-03-03T00:00:00"/>
    <x v="2"/>
    <n v="2011"/>
    <x v="0"/>
    <s v="Christopher Conant"/>
    <x v="0"/>
    <s v="Alger"/>
    <x v="0"/>
    <x v="0"/>
    <x v="0"/>
    <s v="FUR-ELD-10003131"/>
    <x v="1"/>
    <s v="Furnishings"/>
    <s v="Eldon Frame, Durable"/>
    <n v="113"/>
    <n v="1"/>
    <n v="116"/>
    <n v="0"/>
    <n v="9.51"/>
    <n v="9.51"/>
    <x v="0"/>
    <n v="106.49"/>
  </r>
  <r>
    <s v="NI-2011-1790"/>
    <d v="2011-03-03T00:00:00"/>
    <x v="2"/>
    <n v="2011"/>
    <x v="0"/>
    <s v="Astrea Jones"/>
    <x v="0"/>
    <s v="Anambra"/>
    <x v="30"/>
    <x v="0"/>
    <x v="0"/>
    <s v="OFF-SME-10002740"/>
    <x v="0"/>
    <s v="Storage"/>
    <s v="Smead Lockers, Single Width"/>
    <n v="119"/>
    <n v="2"/>
    <n v="94"/>
    <n v="0.7"/>
    <n v="9.39"/>
    <n v="15.963000000000001"/>
    <x v="0"/>
    <n v="172.03700000000001"/>
  </r>
  <r>
    <s v="RO-2011-6490"/>
    <d v="2011-03-03T00:00:00"/>
    <x v="2"/>
    <n v="2011"/>
    <x v="0"/>
    <s v="Sandra Flanagan"/>
    <x v="0"/>
    <s v="Iasi"/>
    <x v="79"/>
    <x v="2"/>
    <x v="2"/>
    <s v="TEC-APP-10004049"/>
    <x v="2"/>
    <s v="Phones"/>
    <s v="Apple Speaker Phone, Cordless"/>
    <n v="126"/>
    <n v="1"/>
    <n v="57"/>
    <n v="0"/>
    <n v="7.47"/>
    <n v="7.47"/>
    <x v="0"/>
    <n v="49.53"/>
  </r>
  <r>
    <s v="ES-2011-1708225"/>
    <d v="2011-03-03T00:00:00"/>
    <x v="2"/>
    <n v="2011"/>
    <x v="0"/>
    <s v="David Philippe"/>
    <x v="0"/>
    <s v="Emilia-Romagna"/>
    <x v="38"/>
    <x v="3"/>
    <x v="7"/>
    <s v="OFF-FA-10004899"/>
    <x v="0"/>
    <s v="Fasteners"/>
    <s v="OIC Clamps, 12 Pack"/>
    <n v="58"/>
    <n v="3"/>
    <n v="117"/>
    <n v="0"/>
    <n v="6.89"/>
    <n v="6.89"/>
    <x v="3"/>
    <n v="344.11"/>
  </r>
  <r>
    <s v="IS-2011-9280"/>
    <d v="2011-03-03T00:00:00"/>
    <x v="2"/>
    <n v="2011"/>
    <x v="0"/>
    <s v="Thais Sissman"/>
    <x v="0"/>
    <s v="Jerusalem"/>
    <x v="81"/>
    <x v="2"/>
    <x v="2"/>
    <s v="TEC-MEM-10004782"/>
    <x v="2"/>
    <s v="Accessories"/>
    <s v="Memorex Keyboard, Erganomic"/>
    <n v="69"/>
    <n v="1"/>
    <n v="95"/>
    <n v="0"/>
    <n v="5.58"/>
    <n v="5.58"/>
    <x v="0"/>
    <n v="89.42"/>
  </r>
  <r>
    <s v="ES-2011-4926746"/>
    <d v="2011-03-03T00:00:00"/>
    <x v="2"/>
    <n v="2011"/>
    <x v="1"/>
    <s v="Roger Barcio"/>
    <x v="1"/>
    <s v="Pays de la Loire"/>
    <x v="17"/>
    <x v="3"/>
    <x v="6"/>
    <s v="OFF-ST-10001576"/>
    <x v="0"/>
    <s v="Storage"/>
    <s v="Tenex Folders, Blue"/>
    <n v="42"/>
    <n v="2"/>
    <n v="80"/>
    <n v="0.1"/>
    <n v="3.77"/>
    <n v="4.1470000000000002"/>
    <x v="0"/>
    <n v="155.85300000000001"/>
  </r>
  <r>
    <s v="ES-2011-4926746"/>
    <d v="2011-03-03T00:00:00"/>
    <x v="2"/>
    <n v="2011"/>
    <x v="1"/>
    <s v="Roger Barcio"/>
    <x v="1"/>
    <s v="Pays de la Loire"/>
    <x v="17"/>
    <x v="3"/>
    <x v="6"/>
    <s v="OFF-BI-10000542"/>
    <x v="0"/>
    <s v="Binders"/>
    <s v="Wilson Jones 3-Hole Punch, Durable"/>
    <n v="59"/>
    <n v="2"/>
    <n v="108"/>
    <n v="0"/>
    <n v="3.1"/>
    <n v="3.1"/>
    <x v="0"/>
    <n v="212.9"/>
  </r>
  <r>
    <s v="CA-2011-127964"/>
    <d v="2011-03-03T00:00:00"/>
    <x v="2"/>
    <n v="2011"/>
    <x v="0"/>
    <s v="Anne Pryor"/>
    <x v="1"/>
    <s v="New York"/>
    <x v="18"/>
    <x v="6"/>
    <x v="10"/>
    <s v="OFF-BI-10003429"/>
    <x v="0"/>
    <s v="Binders"/>
    <s v="Cardinal HOLDit! Binder Insert Strips,Extra Strips"/>
    <n v="25"/>
    <n v="5"/>
    <n v="69"/>
    <n v="0.2"/>
    <n v="2.48"/>
    <n v="2.976"/>
    <x v="1"/>
    <n v="342.024"/>
  </r>
  <r>
    <s v="IR-2011-5440"/>
    <d v="2011-03-03T00:00:00"/>
    <x v="2"/>
    <n v="2011"/>
    <x v="0"/>
    <s v="Yana Sorensen"/>
    <x v="2"/>
    <s v="Razavi Khorasan"/>
    <x v="11"/>
    <x v="2"/>
    <x v="2"/>
    <s v="OFF-ROG-10004393"/>
    <x v="0"/>
    <s v="Storage"/>
    <s v="Rogers Folders, Industrial"/>
    <n v="31"/>
    <n v="1"/>
    <n v="114"/>
    <n v="0"/>
    <n v="2.2000000000000002"/>
    <n v="2.2000000000000002"/>
    <x v="0"/>
    <n v="111.8"/>
  </r>
  <r>
    <s v="NI-2011-1790"/>
    <d v="2011-03-03T00:00:00"/>
    <x v="2"/>
    <n v="2011"/>
    <x v="0"/>
    <s v="Astrea Jones"/>
    <x v="0"/>
    <s v="Anambra"/>
    <x v="30"/>
    <x v="0"/>
    <x v="0"/>
    <s v="FUR-HON-10000191"/>
    <x v="1"/>
    <s v="Chairs"/>
    <s v="Hon Bag Chairs, Adjustable"/>
    <n v="57"/>
    <n v="4"/>
    <n v="103"/>
    <n v="0.7"/>
    <n v="2.08"/>
    <n v="3.536"/>
    <x v="0"/>
    <n v="408.464"/>
  </r>
  <r>
    <s v="US-2011-127978"/>
    <d v="2011-03-03T00:00:00"/>
    <x v="2"/>
    <n v="2011"/>
    <x v="0"/>
    <s v="Jill Stevenson"/>
    <x v="2"/>
    <s v="Ohio"/>
    <x v="18"/>
    <x v="6"/>
    <x v="10"/>
    <s v="OFF-ST-10002486"/>
    <x v="0"/>
    <s v="Storage"/>
    <s v="Eldon Shelf Savers Cubes and Bins"/>
    <n v="45"/>
    <n v="8"/>
    <n v="86"/>
    <n v="0.2"/>
    <n v="1.94"/>
    <n v="2.3279999999999998"/>
    <x v="0"/>
    <n v="685.67200000000003"/>
  </r>
  <r>
    <s v="US-2011-115392"/>
    <d v="2011-03-03T00:00:00"/>
    <x v="2"/>
    <n v="2011"/>
    <x v="0"/>
    <s v="Cari Schnelling"/>
    <x v="0"/>
    <s v="Cortés"/>
    <x v="80"/>
    <x v="5"/>
    <x v="6"/>
    <s v="OFF-FA-10003058"/>
    <x v="0"/>
    <s v="Fasteners"/>
    <s v="Stockwell Rubber Bands, Assorted Sizes"/>
    <n v="16"/>
    <n v="3"/>
    <n v="92"/>
    <n v="0.4"/>
    <n v="1.74"/>
    <n v="2.4359999999999999"/>
    <x v="3"/>
    <n v="273.56400000000002"/>
  </r>
  <r>
    <s v="US-2011-127978"/>
    <d v="2011-03-03T00:00:00"/>
    <x v="2"/>
    <n v="2011"/>
    <x v="0"/>
    <s v="Jill Stevenson"/>
    <x v="2"/>
    <s v="Ohio"/>
    <x v="18"/>
    <x v="6"/>
    <x v="10"/>
    <s v="OFF-LA-10000305"/>
    <x v="0"/>
    <s v="Labels"/>
    <s v="Avery 495"/>
    <n v="15"/>
    <n v="3"/>
    <n v="53"/>
    <n v="0.2"/>
    <n v="1.37"/>
    <n v="1.6440000000000001"/>
    <x v="0"/>
    <n v="157.35599999999999"/>
  </r>
  <r>
    <s v="US-2011-115392"/>
    <d v="2011-03-03T00:00:00"/>
    <x v="2"/>
    <n v="2011"/>
    <x v="0"/>
    <s v="Cari Schnelling"/>
    <x v="0"/>
    <s v="Cortés"/>
    <x v="80"/>
    <x v="5"/>
    <x v="6"/>
    <s v="OFF-LA-10002782"/>
    <x v="0"/>
    <s v="Labels"/>
    <s v="Hon File Folder Labels, Adjustable"/>
    <n v="8"/>
    <n v="3"/>
    <n v="98"/>
    <n v="0.4"/>
    <n v="1.23"/>
    <n v="1.722"/>
    <x v="3"/>
    <n v="292.27800000000002"/>
  </r>
  <r>
    <s v="US-2011-128475"/>
    <d v="2011-03-03T00:00:00"/>
    <x v="2"/>
    <n v="2011"/>
    <x v="0"/>
    <s v="Chris Cortes"/>
    <x v="0"/>
    <s v="Cortés"/>
    <x v="80"/>
    <x v="5"/>
    <x v="6"/>
    <s v="OFF-EN-10003577"/>
    <x v="0"/>
    <s v="Envelopes"/>
    <s v="GlobeWeis Manila Envelope, with clear poly window"/>
    <n v="12"/>
    <n v="1"/>
    <n v="65"/>
    <n v="0.4"/>
    <n v="1.07"/>
    <n v="1.4980000000000002"/>
    <x v="0"/>
    <n v="63.502000000000002"/>
  </r>
  <r>
    <s v="CA-2011-155852"/>
    <d v="2011-03-03T00:00:00"/>
    <x v="2"/>
    <n v="2011"/>
    <x v="1"/>
    <s v="Ashley Jarboe"/>
    <x v="0"/>
    <s v="North Carolina"/>
    <x v="18"/>
    <x v="6"/>
    <x v="7"/>
    <s v="OFF-AR-10003560"/>
    <x v="0"/>
    <s v="Art"/>
    <s v="Zebra Zazzle Fluorescent Highlighters"/>
    <n v="19"/>
    <n v="4"/>
    <n v="100"/>
    <n v="0.2"/>
    <n v="1.05"/>
    <n v="1.26"/>
    <x v="0"/>
    <n v="398.74"/>
  </r>
  <r>
    <s v="EG-2011-2040"/>
    <d v="2011-03-03T00:00:00"/>
    <x v="2"/>
    <n v="2011"/>
    <x v="0"/>
    <s v="Anne Pryor"/>
    <x v="1"/>
    <s v="Al Qahirah"/>
    <x v="31"/>
    <x v="0"/>
    <x v="0"/>
    <s v="OFF-BIN-10001274"/>
    <x v="0"/>
    <s v="Art"/>
    <s v="Binney &amp; Smith Pens, Blue"/>
    <n v="24"/>
    <n v="2"/>
    <n v="71"/>
    <n v="0"/>
    <n v="1.02"/>
    <n v="1.02"/>
    <x v="0"/>
    <n v="140.97999999999999"/>
  </r>
  <r>
    <s v="CA-2011-127964"/>
    <d v="2011-03-03T00:00:00"/>
    <x v="2"/>
    <n v="2011"/>
    <x v="0"/>
    <s v="Anne Pryor"/>
    <x v="1"/>
    <s v="New York"/>
    <x v="18"/>
    <x v="6"/>
    <x v="10"/>
    <s v="TEC-PH-10004700"/>
    <x v="2"/>
    <s v="Phones"/>
    <s v="PowerGen Dual USB Car Charger"/>
    <n v="10"/>
    <n v="1"/>
    <n v="118"/>
    <n v="0"/>
    <n v="0.99"/>
    <n v="0.99"/>
    <x v="1"/>
    <n v="117.01"/>
  </r>
  <r>
    <s v="IS-2011-9280"/>
    <d v="2011-03-03T00:00:00"/>
    <x v="2"/>
    <n v="2011"/>
    <x v="0"/>
    <s v="Thais Sissman"/>
    <x v="0"/>
    <s v="Jerusalem"/>
    <x v="81"/>
    <x v="2"/>
    <x v="2"/>
    <s v="OFF-ADV-10000331"/>
    <x v="0"/>
    <s v="Fasteners"/>
    <s v="Advantus Paper Clips, Assorted Sizes"/>
    <n v="14"/>
    <n v="1"/>
    <n v="105"/>
    <n v="0"/>
    <n v="0.39"/>
    <n v="0.39"/>
    <x v="0"/>
    <n v="104.61"/>
  </r>
  <r>
    <s v="IN-2011-75743"/>
    <d v="2011-03-04T00:00:00"/>
    <x v="2"/>
    <n v="2011"/>
    <x v="0"/>
    <s v="Brad Eason"/>
    <x v="1"/>
    <s v="Sichuan"/>
    <x v="25"/>
    <x v="1"/>
    <x v="9"/>
    <s v="TEC-PH-10002217"/>
    <x v="2"/>
    <s v="Phones"/>
    <s v="Cisco Audio Dock, Cordless"/>
    <n v="555"/>
    <n v="3"/>
    <n v="60"/>
    <n v="0"/>
    <n v="83.22"/>
    <n v="83.22"/>
    <x v="1"/>
    <n v="96.78"/>
  </r>
  <r>
    <s v="CA-2011-116239"/>
    <d v="2011-03-04T00:00:00"/>
    <x v="2"/>
    <n v="2011"/>
    <x v="2"/>
    <s v="Clay Ludtke"/>
    <x v="0"/>
    <s v="South Carolina"/>
    <x v="18"/>
    <x v="6"/>
    <x v="7"/>
    <s v="OFF-ST-10001370"/>
    <x v="0"/>
    <s v="Storage"/>
    <s v="Sensible Storage WireTech Storage Systems"/>
    <n v="355"/>
    <n v="5"/>
    <n v="99"/>
    <n v="0"/>
    <n v="74.5"/>
    <n v="74.5"/>
    <x v="1"/>
    <n v="420.5"/>
  </r>
  <r>
    <s v="MX-2011-138632"/>
    <d v="2011-03-04T00:00:00"/>
    <x v="2"/>
    <n v="2011"/>
    <x v="0"/>
    <s v="Darrin Martin"/>
    <x v="0"/>
    <s v="Managua"/>
    <x v="40"/>
    <x v="5"/>
    <x v="6"/>
    <s v="OFF-BI-10001507"/>
    <x v="0"/>
    <s v="Binders"/>
    <s v="Ibico Binder, Durable"/>
    <n v="91"/>
    <n v="8"/>
    <n v="87"/>
    <n v="0"/>
    <n v="11.87"/>
    <n v="11.87"/>
    <x v="1"/>
    <n v="684.13"/>
  </r>
  <r>
    <s v="MX-2011-138632"/>
    <d v="2011-03-04T00:00:00"/>
    <x v="2"/>
    <n v="2011"/>
    <x v="0"/>
    <s v="Darrin Martin"/>
    <x v="0"/>
    <s v="Managua"/>
    <x v="40"/>
    <x v="5"/>
    <x v="6"/>
    <s v="OFF-SU-10004481"/>
    <x v="0"/>
    <s v="Supplies"/>
    <s v="Stiletto Shears, Serrated"/>
    <n v="90"/>
    <n v="3"/>
    <n v="94"/>
    <n v="0"/>
    <n v="6.54"/>
    <n v="6.54"/>
    <x v="1"/>
    <n v="275.45999999999998"/>
  </r>
  <r>
    <s v="TU-2011-6490"/>
    <d v="2011-03-04T00:00:00"/>
    <x v="2"/>
    <n v="2011"/>
    <x v="0"/>
    <s v="Pierre Wener"/>
    <x v="0"/>
    <s v="Istanbul"/>
    <x v="36"/>
    <x v="2"/>
    <x v="2"/>
    <s v="TEC-PAN-10000131"/>
    <x v="2"/>
    <s v="Machines"/>
    <s v="Panasonic Receipt Printer, Red"/>
    <n v="94"/>
    <n v="2"/>
    <n v="55"/>
    <n v="0.6"/>
    <n v="4.07"/>
    <n v="6.5120000000000005"/>
    <x v="0"/>
    <n v="103.488"/>
  </r>
  <r>
    <s v="NI-2011-4420"/>
    <d v="2011-03-04T00:00:00"/>
    <x v="2"/>
    <n v="2011"/>
    <x v="0"/>
    <s v="John Lee"/>
    <x v="0"/>
    <s v="Enugu"/>
    <x v="30"/>
    <x v="0"/>
    <x v="0"/>
    <s v="TEC-HEW-10004652"/>
    <x v="2"/>
    <s v="Copiers"/>
    <s v="Hewlett Personal Copier, Laser"/>
    <n v="43"/>
    <n v="1"/>
    <n v="109"/>
    <n v="0.7"/>
    <n v="3.02"/>
    <n v="5.1340000000000003"/>
    <x v="0"/>
    <n v="103.866"/>
  </r>
  <r>
    <s v="CA-2011-117016"/>
    <d v="2011-03-04T00:00:00"/>
    <x v="2"/>
    <n v="2011"/>
    <x v="0"/>
    <s v="Sanjit Chand"/>
    <x v="0"/>
    <s v="Florida"/>
    <x v="18"/>
    <x v="6"/>
    <x v="7"/>
    <s v="OFF-AR-10001374"/>
    <x v="0"/>
    <s v="Art"/>
    <s v="BIC Brite Liner Highlighters, Chisel Tip"/>
    <n v="16"/>
    <n v="3"/>
    <n v="84"/>
    <n v="0.2"/>
    <n v="1.31"/>
    <n v="1.5720000000000001"/>
    <x v="0"/>
    <n v="250.428"/>
  </r>
  <r>
    <s v="CA-2011-169061"/>
    <d v="2011-03-05T00:00:00"/>
    <x v="2"/>
    <n v="2011"/>
    <x v="1"/>
    <s v="Aimee Bixby"/>
    <x v="0"/>
    <s v="New York"/>
    <x v="18"/>
    <x v="6"/>
    <x v="10"/>
    <s v="TEC-AC-10002001"/>
    <x v="2"/>
    <s v="Accessories"/>
    <s v="Logitech Wireless Gaming Headset G930"/>
    <n v="480"/>
    <n v="3"/>
    <n v="117"/>
    <n v="0"/>
    <n v="55.01"/>
    <n v="55.01"/>
    <x v="0"/>
    <n v="295.99"/>
  </r>
  <r>
    <s v="CA-2011-169061"/>
    <d v="2011-03-05T00:00:00"/>
    <x v="2"/>
    <n v="2011"/>
    <x v="1"/>
    <s v="Aimee Bixby"/>
    <x v="0"/>
    <s v="New York"/>
    <x v="18"/>
    <x v="6"/>
    <x v="10"/>
    <s v="OFF-PA-10001878"/>
    <x v="0"/>
    <s v="Paper"/>
    <s v="Xerox 1891"/>
    <n v="98"/>
    <n v="2"/>
    <n v="67"/>
    <n v="0"/>
    <n v="10.130000000000001"/>
    <n v="10.130000000000001"/>
    <x v="0"/>
    <n v="123.87"/>
  </r>
  <r>
    <s v="CA-2011-169061"/>
    <d v="2011-03-05T00:00:00"/>
    <x v="2"/>
    <n v="2011"/>
    <x v="1"/>
    <s v="Aimee Bixby"/>
    <x v="0"/>
    <s v="New York"/>
    <x v="18"/>
    <x v="6"/>
    <x v="10"/>
    <s v="OFF-AR-10000588"/>
    <x v="0"/>
    <s v="Art"/>
    <s v="Newell 345"/>
    <n v="60"/>
    <n v="3"/>
    <n v="96"/>
    <n v="0"/>
    <n v="8.02"/>
    <n v="8.02"/>
    <x v="0"/>
    <n v="279.98"/>
  </r>
  <r>
    <s v="CA-2011-169061"/>
    <d v="2011-03-05T00:00:00"/>
    <x v="2"/>
    <n v="2011"/>
    <x v="1"/>
    <s v="Aimee Bixby"/>
    <x v="0"/>
    <s v="New York"/>
    <x v="18"/>
    <x v="6"/>
    <x v="10"/>
    <s v="OFF-BI-10001617"/>
    <x v="0"/>
    <s v="Binders"/>
    <s v="GBC Wire Binding Combs"/>
    <n v="50"/>
    <n v="6"/>
    <n v="59"/>
    <n v="0.2"/>
    <n v="7.52"/>
    <n v="9.0239999999999991"/>
    <x v="0"/>
    <n v="344.976"/>
  </r>
  <r>
    <s v="ES-2011-2242689"/>
    <d v="2011-03-05T00:00:00"/>
    <x v="2"/>
    <n v="2011"/>
    <x v="0"/>
    <s v="Shirley Daniels"/>
    <x v="1"/>
    <s v="England"/>
    <x v="8"/>
    <x v="3"/>
    <x v="3"/>
    <s v="OFF-AR-10001461"/>
    <x v="0"/>
    <s v="Art"/>
    <s v="BIC Canvas, Water Color"/>
    <n v="102"/>
    <n v="2"/>
    <n v="116"/>
    <n v="0.1"/>
    <n v="7.29"/>
    <n v="8.0190000000000001"/>
    <x v="0"/>
    <n v="223.98099999999999"/>
  </r>
  <r>
    <s v="PL-2011-4990"/>
    <d v="2011-03-05T00:00:00"/>
    <x v="2"/>
    <n v="2011"/>
    <x v="0"/>
    <s v="Barry Pond"/>
    <x v="2"/>
    <s v="Silesia"/>
    <x v="73"/>
    <x v="2"/>
    <x v="2"/>
    <s v="OFF-IBI-10000440"/>
    <x v="0"/>
    <s v="Binders"/>
    <s v="Ibico Binder Covers, Clear"/>
    <n v="26"/>
    <n v="2"/>
    <n v="78"/>
    <n v="0"/>
    <n v="1.99"/>
    <n v="1.99"/>
    <x v="3"/>
    <n v="154.01"/>
  </r>
  <r>
    <s v="CA-2011-169061"/>
    <d v="2011-03-05T00:00:00"/>
    <x v="2"/>
    <n v="2011"/>
    <x v="1"/>
    <s v="Aimee Bixby"/>
    <x v="0"/>
    <s v="New York"/>
    <x v="18"/>
    <x v="6"/>
    <x v="10"/>
    <s v="OFF-SU-10000381"/>
    <x v="0"/>
    <s v="Supplies"/>
    <s v="Acme Forged Steel Scissors with Black Enamel Handles"/>
    <n v="19"/>
    <n v="2"/>
    <n v="107"/>
    <n v="0"/>
    <n v="1.91"/>
    <n v="1.91"/>
    <x v="0"/>
    <n v="212.09"/>
  </r>
  <r>
    <s v="MX-2011-105564"/>
    <d v="2011-03-06T00:00:00"/>
    <x v="2"/>
    <n v="2011"/>
    <x v="1"/>
    <s v="Russell D'Ascenzo"/>
    <x v="0"/>
    <s v="Guatemala"/>
    <x v="10"/>
    <x v="5"/>
    <x v="6"/>
    <s v="OFF-EN-10004988"/>
    <x v="0"/>
    <s v="Envelopes"/>
    <s v="Cameo Mailers, Set of 50"/>
    <n v="127"/>
    <n v="5"/>
    <n v="110"/>
    <n v="0"/>
    <n v="15.77"/>
    <n v="15.77"/>
    <x v="1"/>
    <n v="534.23"/>
  </r>
  <r>
    <s v="MX-2011-105564"/>
    <d v="2011-03-06T00:00:00"/>
    <x v="2"/>
    <n v="2011"/>
    <x v="1"/>
    <s v="Russell D'Ascenzo"/>
    <x v="0"/>
    <s v="Guatemala"/>
    <x v="10"/>
    <x v="5"/>
    <x v="6"/>
    <s v="OFF-BI-10000765"/>
    <x v="0"/>
    <s v="Binders"/>
    <s v="Avery Hole Reinforcements, Durable"/>
    <n v="8"/>
    <n v="2"/>
    <n v="87"/>
    <n v="0"/>
    <n v="0.69"/>
    <n v="0.69"/>
    <x v="1"/>
    <n v="173.31"/>
  </r>
  <r>
    <s v="SA-2011-1980"/>
    <d v="2011-03-07T00:00:00"/>
    <x v="2"/>
    <n v="2011"/>
    <x v="0"/>
    <s v="Maureen Gnade"/>
    <x v="0"/>
    <s v="Makkah"/>
    <x v="44"/>
    <x v="2"/>
    <x v="2"/>
    <s v="TEC-LOG-10002018"/>
    <x v="2"/>
    <s v="Accessories"/>
    <s v="Logitech Memory Card, Erganomic"/>
    <n v="1.012"/>
    <n v="10"/>
    <n v="120"/>
    <n v="0"/>
    <n v="137.13999999999999"/>
    <n v="137.13999999999999"/>
    <x v="1"/>
    <n v="1062.8600000000001"/>
  </r>
  <r>
    <s v="CA-2011-104563"/>
    <d v="2011-03-07T00:00:00"/>
    <x v="2"/>
    <n v="2011"/>
    <x v="0"/>
    <s v="Craig Molinari"/>
    <x v="2"/>
    <s v="Washington"/>
    <x v="18"/>
    <x v="6"/>
    <x v="11"/>
    <s v="FUR-CH-10004495"/>
    <x v="1"/>
    <s v="Chairs"/>
    <s v="Global Leather and Oak Executive Chair, Black"/>
    <n v="482"/>
    <n v="2"/>
    <n v="101"/>
    <n v="0.2"/>
    <n v="42.74"/>
    <n v="51.288000000000004"/>
    <x v="0"/>
    <n v="150.71199999999999"/>
  </r>
  <r>
    <s v="CA-2011-104563"/>
    <d v="2011-03-07T00:00:00"/>
    <x v="2"/>
    <n v="2011"/>
    <x v="0"/>
    <s v="Craig Molinari"/>
    <x v="2"/>
    <s v="Washington"/>
    <x v="18"/>
    <x v="6"/>
    <x v="11"/>
    <s v="FUR-CH-10002780"/>
    <x v="1"/>
    <s v="Chairs"/>
    <s v="Office Star - Task Chair with Contemporary Loop Arms"/>
    <n v="437"/>
    <n v="6"/>
    <n v="53"/>
    <n v="0.2"/>
    <n v="38.450000000000003"/>
    <n v="46.14"/>
    <x v="0"/>
    <n v="271.86"/>
  </r>
  <r>
    <s v="MX-2011-134684"/>
    <d v="2011-03-07T00:00:00"/>
    <x v="2"/>
    <n v="2011"/>
    <x v="0"/>
    <s v="Paul Gonzalez"/>
    <x v="0"/>
    <s v="Guatemala"/>
    <x v="10"/>
    <x v="5"/>
    <x v="6"/>
    <s v="OFF-ST-10004976"/>
    <x v="0"/>
    <s v="Storage"/>
    <s v="Rogers Lockers, Blue"/>
    <n v="846"/>
    <n v="6"/>
    <n v="104"/>
    <n v="0"/>
    <n v="35.979999999999997"/>
    <n v="35.979999999999997"/>
    <x v="0"/>
    <n v="588.02"/>
  </r>
  <r>
    <s v="ES-2011-4410046"/>
    <d v="2011-03-07T00:00:00"/>
    <x v="2"/>
    <n v="2011"/>
    <x v="3"/>
    <s v="Toby Swindell"/>
    <x v="0"/>
    <s v="Ile-de-France"/>
    <x v="17"/>
    <x v="3"/>
    <x v="6"/>
    <s v="OFF-AR-10004739"/>
    <x v="0"/>
    <s v="Art"/>
    <s v="BIC Canvas, Easy-Erase"/>
    <n v="108"/>
    <n v="2"/>
    <n v="64"/>
    <n v="0"/>
    <n v="16.03"/>
    <n v="16.03"/>
    <x v="1"/>
    <n v="111.97"/>
  </r>
  <r>
    <s v="CA-2011-156587"/>
    <d v="2011-03-07T00:00:00"/>
    <x v="2"/>
    <n v="2011"/>
    <x v="3"/>
    <s v="Aaron Bergman"/>
    <x v="0"/>
    <s v="Washington"/>
    <x v="18"/>
    <x v="6"/>
    <x v="11"/>
    <s v="FUR-CH-10004477"/>
    <x v="1"/>
    <s v="Chairs"/>
    <s v="Global Push Button Manager's Chair, Indigo"/>
    <n v="49"/>
    <n v="1"/>
    <n v="108"/>
    <n v="0.2"/>
    <n v="11.13"/>
    <n v="13.356000000000002"/>
    <x v="1"/>
    <n v="94.644000000000005"/>
  </r>
  <r>
    <s v="CA-2011-104563"/>
    <d v="2011-03-07T00:00:00"/>
    <x v="2"/>
    <n v="2011"/>
    <x v="0"/>
    <s v="Craig Molinari"/>
    <x v="2"/>
    <s v="Washington"/>
    <x v="18"/>
    <x v="6"/>
    <x v="11"/>
    <s v="OFF-ST-10000934"/>
    <x v="0"/>
    <s v="Storage"/>
    <s v="Contico 72&quot;H Heavy-Duty Storage System"/>
    <n v="205"/>
    <n v="5"/>
    <n v="119"/>
    <n v="0"/>
    <n v="10.65"/>
    <n v="10.65"/>
    <x v="0"/>
    <n v="584.35"/>
  </r>
  <r>
    <s v="SA-2011-1980"/>
    <d v="2011-03-07T00:00:00"/>
    <x v="2"/>
    <n v="2011"/>
    <x v="0"/>
    <s v="Maureen Gnade"/>
    <x v="0"/>
    <s v="Makkah"/>
    <x v="44"/>
    <x v="2"/>
    <x v="2"/>
    <s v="OFF-ADV-10004030"/>
    <x v="0"/>
    <s v="Fasteners"/>
    <s v="Advantus Push Pins, Metal"/>
    <n v="58"/>
    <n v="4"/>
    <n v="82"/>
    <n v="0"/>
    <n v="9.01"/>
    <n v="9.01"/>
    <x v="1"/>
    <n v="318.99"/>
  </r>
  <r>
    <s v="US-2011-131982"/>
    <d v="2011-03-07T00:00:00"/>
    <x v="2"/>
    <n v="2011"/>
    <x v="1"/>
    <s v="Nora Pelletier"/>
    <x v="1"/>
    <s v="Washington"/>
    <x v="18"/>
    <x v="6"/>
    <x v="11"/>
    <s v="OFF-BI-10004224"/>
    <x v="0"/>
    <s v="Binders"/>
    <s v="Catalog Binders with Expanding Posts"/>
    <n v="108"/>
    <n v="2"/>
    <n v="65"/>
    <n v="0.2"/>
    <n v="6.44"/>
    <n v="7.7280000000000006"/>
    <x v="0"/>
    <n v="122.27200000000001"/>
  </r>
  <r>
    <s v="SA-2011-1980"/>
    <d v="2011-03-07T00:00:00"/>
    <x v="2"/>
    <n v="2011"/>
    <x v="0"/>
    <s v="Maureen Gnade"/>
    <x v="0"/>
    <s v="Makkah"/>
    <x v="44"/>
    <x v="2"/>
    <x v="2"/>
    <s v="TEC-MOT-10002260"/>
    <x v="2"/>
    <s v="Phones"/>
    <s v="Motorola Office Telephone, Cordless"/>
    <n v="75"/>
    <n v="1"/>
    <n v="91"/>
    <n v="0"/>
    <n v="6.38"/>
    <n v="6.38"/>
    <x v="1"/>
    <n v="84.62"/>
  </r>
  <r>
    <s v="SA-2011-1980"/>
    <d v="2011-03-07T00:00:00"/>
    <x v="2"/>
    <n v="2011"/>
    <x v="0"/>
    <s v="Maureen Gnade"/>
    <x v="0"/>
    <s v="Makkah"/>
    <x v="44"/>
    <x v="2"/>
    <x v="2"/>
    <s v="OFF-IBI-10004959"/>
    <x v="0"/>
    <s v="Binders"/>
    <s v="Ibico Binder, Economy"/>
    <n v="31"/>
    <n v="2"/>
    <n v="103"/>
    <n v="0"/>
    <n v="4.62"/>
    <n v="4.62"/>
    <x v="1"/>
    <n v="201.38"/>
  </r>
  <r>
    <s v="CA-2011-156587"/>
    <d v="2011-03-07T00:00:00"/>
    <x v="2"/>
    <n v="2011"/>
    <x v="3"/>
    <s v="Aaron Bergman"/>
    <x v="0"/>
    <s v="Washington"/>
    <x v="18"/>
    <x v="6"/>
    <x v="11"/>
    <s v="OFF-AR-10001427"/>
    <x v="0"/>
    <s v="Art"/>
    <s v="Newell 330"/>
    <n v="18"/>
    <n v="3"/>
    <n v="67"/>
    <n v="0"/>
    <n v="4.29"/>
    <n v="4.29"/>
    <x v="1"/>
    <n v="196.71"/>
  </r>
  <r>
    <s v="IN-2011-54302"/>
    <d v="2011-03-07T00:00:00"/>
    <x v="2"/>
    <n v="2011"/>
    <x v="1"/>
    <s v="Naresj Patel"/>
    <x v="0"/>
    <s v="Dhaka"/>
    <x v="61"/>
    <x v="1"/>
    <x v="12"/>
    <s v="FUR-BO-10004917"/>
    <x v="1"/>
    <s v="Bookcases"/>
    <s v="Dania Stackable Bookrack, Mobile"/>
    <n v="122"/>
    <n v="1"/>
    <n v="95"/>
    <n v="0"/>
    <n v="3.96"/>
    <n v="3.96"/>
    <x v="0"/>
    <n v="91.04"/>
  </r>
  <r>
    <s v="CM-2011-6790"/>
    <d v="2011-03-07T00:00:00"/>
    <x v="2"/>
    <n v="2011"/>
    <x v="0"/>
    <s v="Bart Watters"/>
    <x v="2"/>
    <s v="Centre"/>
    <x v="82"/>
    <x v="0"/>
    <x v="0"/>
    <s v="OFF-ROG-10002279"/>
    <x v="0"/>
    <s v="Storage"/>
    <s v="Rogers Box, Blue"/>
    <n v="24"/>
    <n v="1"/>
    <n v="112"/>
    <n v="0"/>
    <n v="2.11"/>
    <n v="2.11"/>
    <x v="3"/>
    <n v="109.89"/>
  </r>
  <r>
    <s v="CM-2011-6790"/>
    <d v="2011-03-07T00:00:00"/>
    <x v="2"/>
    <n v="2011"/>
    <x v="0"/>
    <s v="Bart Watters"/>
    <x v="2"/>
    <s v="Centre"/>
    <x v="82"/>
    <x v="0"/>
    <x v="0"/>
    <s v="OFF-SME-10000880"/>
    <x v="0"/>
    <s v="Storage"/>
    <s v="Smead Box, Blue"/>
    <n v="11"/>
    <n v="1"/>
    <n v="76"/>
    <n v="0"/>
    <n v="1.44"/>
    <n v="1.44"/>
    <x v="3"/>
    <n v="74.56"/>
  </r>
  <r>
    <s v="CA-2011-156587"/>
    <d v="2011-03-07T00:00:00"/>
    <x v="2"/>
    <n v="2011"/>
    <x v="3"/>
    <s v="Aaron Bergman"/>
    <x v="0"/>
    <s v="Washington"/>
    <x v="18"/>
    <x v="6"/>
    <x v="11"/>
    <s v="OFF-ST-10002344"/>
    <x v="0"/>
    <s v="Storage"/>
    <s v="Carina 42&quot;Hx23 3/4&quot;W Media Storage Unit"/>
    <n v="243"/>
    <n v="3"/>
    <n v="106"/>
    <n v="0"/>
    <n v="1.28"/>
    <n v="1.28"/>
    <x v="1"/>
    <n v="316.72000000000003"/>
  </r>
  <r>
    <s v="MX-2011-134684"/>
    <d v="2011-03-07T00:00:00"/>
    <x v="2"/>
    <n v="2011"/>
    <x v="0"/>
    <s v="Paul Gonzalez"/>
    <x v="0"/>
    <s v="Guatemala"/>
    <x v="10"/>
    <x v="5"/>
    <x v="6"/>
    <s v="OFF-EN-10003472"/>
    <x v="0"/>
    <s v="Envelopes"/>
    <s v="Cameo Clasp Envelope, Security-Tint"/>
    <n v="16"/>
    <n v="2"/>
    <n v="66"/>
    <n v="0"/>
    <n v="1.05"/>
    <n v="1.05"/>
    <x v="0"/>
    <n v="130.94999999999999"/>
  </r>
  <r>
    <s v="CA-2011-104563"/>
    <d v="2011-03-07T00:00:00"/>
    <x v="2"/>
    <n v="2011"/>
    <x v="0"/>
    <s v="Craig Molinari"/>
    <x v="2"/>
    <s v="Washington"/>
    <x v="18"/>
    <x v="6"/>
    <x v="11"/>
    <s v="OFF-AR-10000390"/>
    <x v="0"/>
    <s v="Art"/>
    <s v="Newell Chalk Holder"/>
    <n v="21"/>
    <n v="5"/>
    <n v="58"/>
    <n v="0"/>
    <n v="0.52"/>
    <n v="0.52"/>
    <x v="0"/>
    <n v="289.48"/>
  </r>
  <r>
    <s v="MX-2011-152681"/>
    <d v="2011-03-08T00:00:00"/>
    <x v="2"/>
    <n v="2011"/>
    <x v="0"/>
    <s v="Greg Tran"/>
    <x v="0"/>
    <s v="San Salvador"/>
    <x v="42"/>
    <x v="5"/>
    <x v="6"/>
    <s v="FUR-CH-10000932"/>
    <x v="1"/>
    <s v="Chairs"/>
    <s v="Harbour Creations Executive Leather Armchair, Red"/>
    <n v="2.855"/>
    <n v="9"/>
    <n v="114"/>
    <n v="0"/>
    <n v="145.5"/>
    <n v="145.5"/>
    <x v="0"/>
    <n v="880.5"/>
  </r>
  <r>
    <s v="IN-2011-33855"/>
    <d v="2011-03-08T00:00:00"/>
    <x v="2"/>
    <n v="2011"/>
    <x v="1"/>
    <s v="Jim Radford"/>
    <x v="0"/>
    <s v="Victoria"/>
    <x v="1"/>
    <x v="1"/>
    <x v="1"/>
    <s v="TEC-PH-10003546"/>
    <x v="2"/>
    <s v="Phones"/>
    <s v="Apple Signal Booster, with Caller ID"/>
    <n v="861"/>
    <n v="7"/>
    <n v="77"/>
    <n v="0.1"/>
    <n v="142.19"/>
    <n v="156.40899999999999"/>
    <x v="0"/>
    <n v="382.59100000000001"/>
  </r>
  <r>
    <s v="IN-2011-30306"/>
    <d v="2011-03-08T00:00:00"/>
    <x v="2"/>
    <n v="2011"/>
    <x v="0"/>
    <s v="Steve Carroll"/>
    <x v="1"/>
    <s v="Phnom Penh"/>
    <x v="83"/>
    <x v="1"/>
    <x v="5"/>
    <s v="FUR-TA-10001786"/>
    <x v="1"/>
    <s v="Tables"/>
    <s v="Chromcraft Computer Table, with Bottom Storage"/>
    <n v="1.33"/>
    <n v="3"/>
    <n v="120"/>
    <n v="0"/>
    <n v="78.66"/>
    <n v="78.66"/>
    <x v="0"/>
    <n v="281.34000000000003"/>
  </r>
  <r>
    <s v="MX-2011-152681"/>
    <d v="2011-03-08T00:00:00"/>
    <x v="2"/>
    <n v="2011"/>
    <x v="0"/>
    <s v="Greg Tran"/>
    <x v="0"/>
    <s v="San Salvador"/>
    <x v="42"/>
    <x v="5"/>
    <x v="6"/>
    <s v="OFF-AP-10001548"/>
    <x v="0"/>
    <s v="Appliances"/>
    <s v="Hoover Toaster, Silver"/>
    <n v="619"/>
    <n v="11"/>
    <n v="109"/>
    <n v="0"/>
    <n v="49.07"/>
    <n v="49.07"/>
    <x v="0"/>
    <n v="1149.93"/>
  </r>
  <r>
    <s v="IN-2011-67028"/>
    <d v="2011-03-08T00:00:00"/>
    <x v="2"/>
    <n v="2011"/>
    <x v="0"/>
    <s v="David Kendrick"/>
    <x v="2"/>
    <s v="National Capital"/>
    <x v="7"/>
    <x v="1"/>
    <x v="5"/>
    <s v="TEC-PH-10000365"/>
    <x v="2"/>
    <s v="Phones"/>
    <s v="Cisco Office Telephone, with Caller ID"/>
    <n v="543"/>
    <n v="9"/>
    <n v="88"/>
    <n v="0.25"/>
    <n v="40.479999999999997"/>
    <n v="50.599999999999994"/>
    <x v="0"/>
    <n v="741.4"/>
  </r>
  <r>
    <s v="IN-2011-30306"/>
    <d v="2011-03-08T00:00:00"/>
    <x v="2"/>
    <n v="2011"/>
    <x v="0"/>
    <s v="Steve Carroll"/>
    <x v="1"/>
    <s v="Phnom Penh"/>
    <x v="83"/>
    <x v="1"/>
    <x v="5"/>
    <s v="TEC-CO-10003506"/>
    <x v="2"/>
    <s v="Copiers"/>
    <s v="HP Fax Machine, Laser"/>
    <n v="900"/>
    <n v="3"/>
    <n v="60"/>
    <n v="0"/>
    <n v="34.24"/>
    <n v="34.24"/>
    <x v="0"/>
    <n v="145.76"/>
  </r>
  <r>
    <s v="NI-2011-4070"/>
    <d v="2011-03-08T00:00:00"/>
    <x v="2"/>
    <n v="2011"/>
    <x v="0"/>
    <s v="Georgia Rosenberg"/>
    <x v="2"/>
    <s v="Lagos"/>
    <x v="30"/>
    <x v="0"/>
    <x v="0"/>
    <s v="TEC-CAN-10000932"/>
    <x v="2"/>
    <s v="Copiers"/>
    <s v="Canon Fax Machine, Color"/>
    <n v="384"/>
    <n v="4"/>
    <n v="100"/>
    <n v="0.7"/>
    <n v="29.68"/>
    <n v="50.456000000000003"/>
    <x v="0"/>
    <n v="349.54399999999998"/>
  </r>
  <r>
    <s v="IN-2011-67028"/>
    <d v="2011-03-08T00:00:00"/>
    <x v="2"/>
    <n v="2011"/>
    <x v="0"/>
    <s v="David Kendrick"/>
    <x v="2"/>
    <s v="National Capital"/>
    <x v="7"/>
    <x v="1"/>
    <x v="5"/>
    <s v="TEC-PH-10003713"/>
    <x v="2"/>
    <s v="Phones"/>
    <s v="Nokia Smart Phone, Cordless"/>
    <n v="954"/>
    <n v="2"/>
    <n v="118"/>
    <n v="0.25"/>
    <n v="20.84"/>
    <n v="26.05"/>
    <x v="0"/>
    <n v="209.95"/>
  </r>
  <r>
    <s v="MX-2011-145135"/>
    <d v="2011-03-08T00:00:00"/>
    <x v="2"/>
    <n v="2011"/>
    <x v="2"/>
    <s v="Corey Roper"/>
    <x v="1"/>
    <s v="Panama"/>
    <x v="62"/>
    <x v="5"/>
    <x v="6"/>
    <s v="TEC-CO-10004981"/>
    <x v="2"/>
    <s v="Copiers"/>
    <s v="Sharp Personal Copier, Laser"/>
    <n v="144"/>
    <n v="3"/>
    <n v="73"/>
    <n v="0.40200000000000002"/>
    <n v="16.2"/>
    <n v="22.712399999999999"/>
    <x v="1"/>
    <n v="196.2876"/>
  </r>
  <r>
    <s v="IN-2011-33855"/>
    <d v="2011-03-08T00:00:00"/>
    <x v="2"/>
    <n v="2011"/>
    <x v="1"/>
    <s v="Jim Radford"/>
    <x v="0"/>
    <s v="Victoria"/>
    <x v="1"/>
    <x v="1"/>
    <x v="1"/>
    <s v="TEC-PH-10001002"/>
    <x v="2"/>
    <s v="Phones"/>
    <s v="Apple Signal Booster, Full Size"/>
    <n v="124"/>
    <n v="1"/>
    <n v="94"/>
    <n v="0.1"/>
    <n v="10.9"/>
    <n v="11.99"/>
    <x v="0"/>
    <n v="82.01"/>
  </r>
  <r>
    <s v="IN-2011-33855"/>
    <d v="2011-03-08T00:00:00"/>
    <x v="2"/>
    <n v="2011"/>
    <x v="1"/>
    <s v="Jim Radford"/>
    <x v="0"/>
    <s v="Victoria"/>
    <x v="1"/>
    <x v="1"/>
    <x v="1"/>
    <s v="TEC-AC-10003640"/>
    <x v="2"/>
    <s v="Accessories"/>
    <s v="SanDisk Mouse, Programmable"/>
    <n v="143"/>
    <n v="4"/>
    <n v="86"/>
    <n v="0.1"/>
    <n v="9.83"/>
    <n v="10.813000000000001"/>
    <x v="0"/>
    <n v="333.18700000000001"/>
  </r>
  <r>
    <s v="NI-2011-4070"/>
    <d v="2011-03-08T00:00:00"/>
    <x v="2"/>
    <n v="2011"/>
    <x v="0"/>
    <s v="Georgia Rosenberg"/>
    <x v="2"/>
    <s v="Lagos"/>
    <x v="30"/>
    <x v="0"/>
    <x v="0"/>
    <s v="TEC-KON-10002194"/>
    <x v="2"/>
    <s v="Machines"/>
    <s v="Konica Printer, White"/>
    <n v="80"/>
    <n v="1"/>
    <n v="56"/>
    <n v="0.7"/>
    <n v="9.76"/>
    <n v="16.591999999999999"/>
    <x v="0"/>
    <n v="39.408000000000001"/>
  </r>
  <r>
    <s v="ES-2011-2535754"/>
    <d v="2011-03-08T00:00:00"/>
    <x v="2"/>
    <n v="2011"/>
    <x v="0"/>
    <s v="Luke Weiss"/>
    <x v="0"/>
    <s v="Baden-Württemberg"/>
    <x v="39"/>
    <x v="3"/>
    <x v="6"/>
    <s v="OFF-FA-10000670"/>
    <x v="0"/>
    <s v="Fasteners"/>
    <s v="Advantus Clamps, Assorted Sizes"/>
    <n v="117"/>
    <n v="7"/>
    <n v="108"/>
    <n v="0"/>
    <n v="9.69"/>
    <n v="9.69"/>
    <x v="0"/>
    <n v="746.31"/>
  </r>
  <r>
    <s v="IN-2011-33855"/>
    <d v="2011-03-08T00:00:00"/>
    <x v="2"/>
    <n v="2011"/>
    <x v="1"/>
    <s v="Jim Radford"/>
    <x v="0"/>
    <s v="Victoria"/>
    <x v="1"/>
    <x v="1"/>
    <x v="1"/>
    <s v="TEC-MA-10002039"/>
    <x v="2"/>
    <s v="Machines"/>
    <s v="Panasonic Calculator, Wireless"/>
    <n v="317"/>
    <n v="7"/>
    <n v="111"/>
    <n v="0.1"/>
    <n v="9.56"/>
    <n v="10.516"/>
    <x v="0"/>
    <n v="766.48400000000004"/>
  </r>
  <r>
    <s v="GG-2011-3530"/>
    <d v="2011-03-08T00:00:00"/>
    <x v="2"/>
    <n v="2011"/>
    <x v="0"/>
    <s v="Jeremy Farry"/>
    <x v="0"/>
    <s v="Tbilisi"/>
    <x v="84"/>
    <x v="2"/>
    <x v="2"/>
    <s v="FUR-RUB-10002507"/>
    <x v="1"/>
    <s v="Furnishings"/>
    <s v="Rubbermaid Stacking Tray, Black"/>
    <n v="101"/>
    <n v="4"/>
    <n v="91"/>
    <n v="0"/>
    <n v="8.43"/>
    <n v="8.43"/>
    <x v="0"/>
    <n v="355.57"/>
  </r>
  <r>
    <s v="PL-2011-7070"/>
    <d v="2011-03-08T00:00:00"/>
    <x v="2"/>
    <n v="2011"/>
    <x v="1"/>
    <s v="Joe Kamberova"/>
    <x v="0"/>
    <s v="Masovia"/>
    <x v="73"/>
    <x v="2"/>
    <x v="2"/>
    <s v="TEC-BEL-10000681"/>
    <x v="2"/>
    <s v="Accessories"/>
    <s v="Belkin Mouse, USB"/>
    <n v="41"/>
    <n v="1"/>
    <n v="63"/>
    <n v="0"/>
    <n v="7.1"/>
    <n v="7.1"/>
    <x v="1"/>
    <n v="55.9"/>
  </r>
  <r>
    <s v="IN-2011-30306"/>
    <d v="2011-03-08T00:00:00"/>
    <x v="2"/>
    <n v="2011"/>
    <x v="0"/>
    <s v="Steve Carroll"/>
    <x v="1"/>
    <s v="Phnom Penh"/>
    <x v="83"/>
    <x v="1"/>
    <x v="5"/>
    <s v="OFF-SU-10001848"/>
    <x v="0"/>
    <s v="Supplies"/>
    <s v="Kleencut Ruler, Easy Grip"/>
    <n v="76"/>
    <n v="5"/>
    <n v="105"/>
    <n v="0"/>
    <n v="5.5"/>
    <n v="5.5"/>
    <x v="0"/>
    <n v="519.5"/>
  </r>
  <r>
    <s v="CA-2011-8990"/>
    <d v="2011-03-08T00:00:00"/>
    <x v="2"/>
    <n v="2011"/>
    <x v="0"/>
    <s v="Dennis Kane"/>
    <x v="0"/>
    <s v="British Columbia"/>
    <x v="4"/>
    <x v="4"/>
    <x v="4"/>
    <s v="OFF-IBI-10004074"/>
    <x v="0"/>
    <s v="Binders"/>
    <s v="Ibico 3-Hole Punch, Clear"/>
    <n v="60"/>
    <n v="2"/>
    <n v="110"/>
    <n v="0"/>
    <n v="5"/>
    <n v="5"/>
    <x v="0"/>
    <n v="215"/>
  </r>
  <r>
    <s v="US-2011-166002"/>
    <d v="2011-03-08T00:00:00"/>
    <x v="2"/>
    <n v="2011"/>
    <x v="3"/>
    <s v="Maurice Satty"/>
    <x v="0"/>
    <s v="Buenos Aires"/>
    <x v="85"/>
    <x v="5"/>
    <x v="7"/>
    <s v="OFF-FA-10002453"/>
    <x v="0"/>
    <s v="Fasteners"/>
    <s v="Stockwell Thumb Tacks, Bulk Pack"/>
    <n v="16"/>
    <n v="3"/>
    <n v="68"/>
    <n v="0.4"/>
    <n v="4.07"/>
    <n v="5.6980000000000004"/>
    <x v="1"/>
    <n v="198.30199999999999"/>
  </r>
  <r>
    <s v="IN-2011-30306"/>
    <d v="2011-03-08T00:00:00"/>
    <x v="2"/>
    <n v="2011"/>
    <x v="0"/>
    <s v="Steve Carroll"/>
    <x v="1"/>
    <s v="Phnom Penh"/>
    <x v="83"/>
    <x v="1"/>
    <x v="5"/>
    <s v="OFF-BI-10002708"/>
    <x v="0"/>
    <s v="Binders"/>
    <s v="Acco Binder, Clear"/>
    <n v="88"/>
    <n v="6"/>
    <n v="83"/>
    <n v="0"/>
    <n v="3.76"/>
    <n v="3.76"/>
    <x v="0"/>
    <n v="494.24"/>
  </r>
  <r>
    <s v="ID-2011-14094"/>
    <d v="2011-03-08T00:00:00"/>
    <x v="2"/>
    <n v="2011"/>
    <x v="1"/>
    <s v="Kalyca Meade"/>
    <x v="2"/>
    <s v="Jakarta"/>
    <x v="22"/>
    <x v="1"/>
    <x v="5"/>
    <s v="OFF-PA-10001835"/>
    <x v="0"/>
    <s v="Paper"/>
    <s v="SanDisk Computer Printout Paper, 8.5 x 11"/>
    <n v="72"/>
    <n v="4"/>
    <n v="117"/>
    <n v="0.47"/>
    <n v="3.05"/>
    <n v="4.4834999999999994"/>
    <x v="0"/>
    <n v="463.51650000000001"/>
  </r>
  <r>
    <s v="NI-2011-4070"/>
    <d v="2011-03-08T00:00:00"/>
    <x v="2"/>
    <n v="2011"/>
    <x v="0"/>
    <s v="Georgia Rosenberg"/>
    <x v="2"/>
    <s v="Lagos"/>
    <x v="30"/>
    <x v="0"/>
    <x v="0"/>
    <s v="OFF-ACC-10002220"/>
    <x v="0"/>
    <s v="Binders"/>
    <s v="Acco Binding Machine, Economy"/>
    <n v="31"/>
    <n v="2"/>
    <n v="70"/>
    <n v="0.7"/>
    <n v="2.94"/>
    <n v="4.9979999999999993"/>
    <x v="0"/>
    <n v="135.00200000000001"/>
  </r>
  <r>
    <s v="GG-2011-3530"/>
    <d v="2011-03-08T00:00:00"/>
    <x v="2"/>
    <n v="2011"/>
    <x v="0"/>
    <s v="Jeremy Farry"/>
    <x v="0"/>
    <s v="Tbilisi"/>
    <x v="84"/>
    <x v="2"/>
    <x v="2"/>
    <s v="OFF-STO-10001839"/>
    <x v="0"/>
    <s v="Fasteners"/>
    <s v="Stockwell Rubber Bands, Bulk Pack"/>
    <n v="17"/>
    <n v="1"/>
    <n v="107"/>
    <n v="0"/>
    <n v="1.06"/>
    <n v="1.06"/>
    <x v="0"/>
    <n v="105.94"/>
  </r>
  <r>
    <s v="SF-2011-1480"/>
    <d v="2011-03-09T00:00:00"/>
    <x v="2"/>
    <n v="2011"/>
    <x v="3"/>
    <s v="Anna Gayman"/>
    <x v="0"/>
    <s v="Gauteng"/>
    <x v="33"/>
    <x v="0"/>
    <x v="0"/>
    <s v="OFF-SAN-10001634"/>
    <x v="0"/>
    <s v="Art"/>
    <s v="Sanford Canvas, Easy-Erase"/>
    <n v="51"/>
    <n v="1"/>
    <n v="112"/>
    <n v="0"/>
    <n v="17.690000000000001"/>
    <n v="17.690000000000001"/>
    <x v="1"/>
    <n v="94.31"/>
  </r>
  <r>
    <s v="SF-2011-1480"/>
    <d v="2011-03-09T00:00:00"/>
    <x v="2"/>
    <n v="2011"/>
    <x v="3"/>
    <s v="Anna Gayman"/>
    <x v="0"/>
    <s v="Gauteng"/>
    <x v="33"/>
    <x v="0"/>
    <x v="0"/>
    <s v="OFF-WIL-10000164"/>
    <x v="0"/>
    <s v="Binders"/>
    <s v="Wilson Jones Binding Machine, Durable"/>
    <n v="50"/>
    <n v="1"/>
    <n v="84"/>
    <n v="0"/>
    <n v="14.53"/>
    <n v="14.53"/>
    <x v="1"/>
    <n v="69.47"/>
  </r>
  <r>
    <s v="ID-2011-68631"/>
    <d v="2011-03-09T00:00:00"/>
    <x v="2"/>
    <n v="2011"/>
    <x v="0"/>
    <s v="Saphhira Shifley"/>
    <x v="2"/>
    <s v="New South Wales"/>
    <x v="1"/>
    <x v="1"/>
    <x v="1"/>
    <s v="FUR-FU-10003658"/>
    <x v="1"/>
    <s v="Furnishings"/>
    <s v="Tenex Light Bulb, Duo Pack"/>
    <n v="103"/>
    <n v="6"/>
    <n v="66"/>
    <n v="0.1"/>
    <n v="9.1199999999999992"/>
    <n v="10.032"/>
    <x v="1"/>
    <n v="385.96800000000002"/>
  </r>
  <r>
    <s v="ES-2011-3832823"/>
    <d v="2011-03-09T00:00:00"/>
    <x v="2"/>
    <n v="2011"/>
    <x v="3"/>
    <s v="Janet Lee"/>
    <x v="0"/>
    <s v="Madrid"/>
    <x v="34"/>
    <x v="3"/>
    <x v="7"/>
    <s v="OFF-EN-10004667"/>
    <x v="0"/>
    <s v="Envelopes"/>
    <s v="Kraft Interoffice Envelope, Set of 50"/>
    <n v="94"/>
    <n v="2"/>
    <n v="61"/>
    <n v="0"/>
    <n v="7.7"/>
    <n v="7.7"/>
    <x v="0"/>
    <n v="114.3"/>
  </r>
  <r>
    <s v="SF-2011-1480"/>
    <d v="2011-03-09T00:00:00"/>
    <x v="2"/>
    <n v="2011"/>
    <x v="3"/>
    <s v="Anna Gayman"/>
    <x v="0"/>
    <s v="Gauteng"/>
    <x v="33"/>
    <x v="0"/>
    <x v="0"/>
    <s v="OFF-NOV-10000512"/>
    <x v="0"/>
    <s v="Labels"/>
    <s v="Novimex Color Coded Labels, Adjustable"/>
    <n v="41"/>
    <n v="4"/>
    <n v="108"/>
    <n v="0"/>
    <n v="5.88"/>
    <n v="5.88"/>
    <x v="1"/>
    <n v="426.12"/>
  </r>
  <r>
    <s v="ES-2011-3832823"/>
    <d v="2011-03-09T00:00:00"/>
    <x v="2"/>
    <n v="2011"/>
    <x v="3"/>
    <s v="Janet Lee"/>
    <x v="0"/>
    <s v="Madrid"/>
    <x v="34"/>
    <x v="3"/>
    <x v="7"/>
    <s v="OFF-AR-10001110"/>
    <x v="0"/>
    <s v="Art"/>
    <s v="BIC Pencil Sharpener, Water Color"/>
    <n v="97"/>
    <n v="3"/>
    <n v="72"/>
    <n v="0"/>
    <n v="5.83"/>
    <n v="5.83"/>
    <x v="0"/>
    <n v="210.17"/>
  </r>
  <r>
    <s v="ES-2011-3832823"/>
    <d v="2011-03-09T00:00:00"/>
    <x v="2"/>
    <n v="2011"/>
    <x v="3"/>
    <s v="Janet Lee"/>
    <x v="0"/>
    <s v="Madrid"/>
    <x v="34"/>
    <x v="3"/>
    <x v="7"/>
    <s v="TEC-CO-10003525"/>
    <x v="2"/>
    <s v="Copiers"/>
    <s v="Sharp Ink, Color"/>
    <n v="126"/>
    <n v="1"/>
    <n v="89"/>
    <n v="0"/>
    <n v="4.0999999999999996"/>
    <n v="4.0999999999999996"/>
    <x v="0"/>
    <n v="84.9"/>
  </r>
  <r>
    <s v="SF-2011-1480"/>
    <d v="2011-03-09T00:00:00"/>
    <x v="2"/>
    <n v="2011"/>
    <x v="3"/>
    <s v="Anna Gayman"/>
    <x v="0"/>
    <s v="Gauteng"/>
    <x v="33"/>
    <x v="0"/>
    <x v="0"/>
    <s v="OFF-BIN-10003089"/>
    <x v="0"/>
    <s v="Art"/>
    <s v="Binney &amp; Smith Highlighters, Easy-Erase"/>
    <n v="17"/>
    <n v="1"/>
    <n v="58"/>
    <n v="0"/>
    <n v="2.83"/>
    <n v="2.83"/>
    <x v="1"/>
    <n v="55.17"/>
  </r>
  <r>
    <s v="SF-2011-1480"/>
    <d v="2011-03-09T00:00:00"/>
    <x v="2"/>
    <n v="2011"/>
    <x v="3"/>
    <s v="Anna Gayman"/>
    <x v="0"/>
    <s v="Gauteng"/>
    <x v="33"/>
    <x v="0"/>
    <x v="0"/>
    <s v="OFF-NOV-10004680"/>
    <x v="0"/>
    <s v="Labels"/>
    <s v="Novimex Shipping Labels, Laser Printer Compatible"/>
    <n v="11"/>
    <n v="1"/>
    <n v="97"/>
    <n v="0"/>
    <n v="2.64"/>
    <n v="2.64"/>
    <x v="1"/>
    <n v="94.36"/>
  </r>
  <r>
    <s v="ES-2011-3832823"/>
    <d v="2011-03-09T00:00:00"/>
    <x v="2"/>
    <n v="2011"/>
    <x v="3"/>
    <s v="Janet Lee"/>
    <x v="0"/>
    <s v="Madrid"/>
    <x v="34"/>
    <x v="3"/>
    <x v="7"/>
    <s v="OFF-ST-10001576"/>
    <x v="0"/>
    <s v="Storage"/>
    <s v="Tenex Folders, Blue"/>
    <n v="104"/>
    <n v="5"/>
    <n v="118"/>
    <n v="0.1"/>
    <n v="0.8"/>
    <n v="0.88000000000000012"/>
    <x v="0"/>
    <n v="589.12"/>
  </r>
  <r>
    <s v="SF-2011-1480"/>
    <d v="2011-03-09T00:00:00"/>
    <x v="2"/>
    <n v="2011"/>
    <x v="3"/>
    <s v="Anna Gayman"/>
    <x v="0"/>
    <s v="Gauteng"/>
    <x v="33"/>
    <x v="0"/>
    <x v="0"/>
    <s v="OFF-OIC-10004810"/>
    <x v="0"/>
    <s v="Fasteners"/>
    <s v="OIC Paper Clips, Metal"/>
    <n v="29"/>
    <n v="2"/>
    <n v="102"/>
    <n v="0"/>
    <n v="0.5"/>
    <n v="0.5"/>
    <x v="1"/>
    <n v="203.5"/>
  </r>
  <r>
    <s v="IN-2011-25084"/>
    <d v="2011-03-10T00:00:00"/>
    <x v="2"/>
    <n v="2011"/>
    <x v="3"/>
    <s v="Bryan Mills"/>
    <x v="0"/>
    <s v="Jiangsu"/>
    <x v="25"/>
    <x v="1"/>
    <x v="9"/>
    <s v="TEC-CO-10003354"/>
    <x v="2"/>
    <s v="Copiers"/>
    <s v="Brother Fax Machine, Laser"/>
    <n v="1.274"/>
    <n v="4"/>
    <n v="92"/>
    <n v="0"/>
    <n v="248.59"/>
    <n v="248.59"/>
    <x v="2"/>
    <n v="119.41"/>
  </r>
  <r>
    <s v="ES-2011-2711513"/>
    <d v="2011-03-10T00:00:00"/>
    <x v="2"/>
    <n v="2011"/>
    <x v="2"/>
    <s v="Tonja Turnell"/>
    <x v="1"/>
    <s v="Baden-Württemberg"/>
    <x v="39"/>
    <x v="3"/>
    <x v="6"/>
    <s v="TEC-PH-10000309"/>
    <x v="2"/>
    <s v="Phones"/>
    <s v="Motorola Audio Dock, with Caller ID"/>
    <n v="520"/>
    <n v="3"/>
    <n v="117"/>
    <n v="0"/>
    <n v="89.92"/>
    <n v="89.92"/>
    <x v="0"/>
    <n v="261.08"/>
  </r>
  <r>
    <s v="US-2011-140116"/>
    <d v="2011-03-10T00:00:00"/>
    <x v="2"/>
    <n v="2011"/>
    <x v="0"/>
    <s v="Kean Thornton"/>
    <x v="0"/>
    <s v="Colorado"/>
    <x v="18"/>
    <x v="6"/>
    <x v="11"/>
    <s v="OFF-ST-10000078"/>
    <x v="0"/>
    <s v="Storage"/>
    <s v="Tennsco 6- and 18-Compartment Lockers"/>
    <n v="636"/>
    <n v="3"/>
    <n v="99"/>
    <n v="0.2"/>
    <n v="80.790000000000006"/>
    <n v="96.948000000000008"/>
    <x v="3"/>
    <n v="200.05199999999999"/>
  </r>
  <r>
    <s v="IN-2011-60357"/>
    <d v="2011-03-10T00:00:00"/>
    <x v="2"/>
    <n v="2011"/>
    <x v="0"/>
    <s v="Joy Smith"/>
    <x v="0"/>
    <s v="Henan"/>
    <x v="25"/>
    <x v="1"/>
    <x v="9"/>
    <s v="FUR-CH-10004009"/>
    <x v="1"/>
    <s v="Chairs"/>
    <s v="SAFCO Rocking Chair, Set of Two"/>
    <n v="1.097"/>
    <n v="8"/>
    <n v="67"/>
    <n v="0"/>
    <n v="56.33"/>
    <n v="56.33"/>
    <x v="0"/>
    <n v="479.67"/>
  </r>
  <r>
    <s v="US-2011-140116"/>
    <d v="2011-03-10T00:00:00"/>
    <x v="2"/>
    <n v="2011"/>
    <x v="0"/>
    <s v="Kean Thornton"/>
    <x v="0"/>
    <s v="Colorado"/>
    <x v="18"/>
    <x v="6"/>
    <x v="11"/>
    <s v="OFF-AR-10001044"/>
    <x v="0"/>
    <s v="Art"/>
    <s v="BOSTON Ranger #55 Pencil Sharpener, Black"/>
    <n v="83"/>
    <n v="4"/>
    <n v="74"/>
    <n v="0.2"/>
    <n v="15.56"/>
    <n v="18.672000000000001"/>
    <x v="3"/>
    <n v="277.32799999999997"/>
  </r>
  <r>
    <s v="MX-2011-133956"/>
    <d v="2011-03-10T00:00:00"/>
    <x v="2"/>
    <n v="2011"/>
    <x v="0"/>
    <s v="Katherine Ducich"/>
    <x v="0"/>
    <s v="Rio Grande do Sul"/>
    <x v="14"/>
    <x v="5"/>
    <x v="7"/>
    <s v="FUR-CH-10001044"/>
    <x v="1"/>
    <s v="Chairs"/>
    <s v="Harbour Creations Steel Folding Chair, Adjustable"/>
    <n v="201"/>
    <n v="3"/>
    <n v="105"/>
    <n v="0"/>
    <n v="13.13"/>
    <n v="13.13"/>
    <x v="0"/>
    <n v="301.87"/>
  </r>
  <r>
    <s v="ES-2011-3468356"/>
    <d v="2011-03-10T00:00:00"/>
    <x v="2"/>
    <n v="2011"/>
    <x v="0"/>
    <s v="Anna Gayman"/>
    <x v="0"/>
    <s v="England"/>
    <x v="8"/>
    <x v="3"/>
    <x v="3"/>
    <s v="FUR-CH-10003355"/>
    <x v="1"/>
    <s v="Chairs"/>
    <s v="Harbour Creations Chairmat, Adjustable"/>
    <n v="74"/>
    <n v="2"/>
    <n v="119"/>
    <n v="0.5"/>
    <n v="9.1199999999999992"/>
    <n v="13.68"/>
    <x v="1"/>
    <n v="224.32"/>
  </r>
  <r>
    <s v="MX-2011-147858"/>
    <d v="2011-03-10T00:00:00"/>
    <x v="2"/>
    <n v="2011"/>
    <x v="0"/>
    <s v="Tanja Norvell"/>
    <x v="1"/>
    <s v="Maranhão"/>
    <x v="14"/>
    <x v="5"/>
    <x v="7"/>
    <s v="OFF-ST-10000035"/>
    <x v="0"/>
    <s v="Storage"/>
    <s v="Tenex Folders, Industrial"/>
    <n v="63"/>
    <n v="4"/>
    <n v="114"/>
    <n v="0"/>
    <n v="5.25"/>
    <n v="5.25"/>
    <x v="0"/>
    <n v="450.75"/>
  </r>
  <r>
    <s v="TU-2011-3450"/>
    <d v="2011-03-10T00:00:00"/>
    <x v="2"/>
    <n v="2011"/>
    <x v="0"/>
    <s v="Becky Castell"/>
    <x v="1"/>
    <s v="Ankara"/>
    <x v="36"/>
    <x v="2"/>
    <x v="2"/>
    <s v="TEC-MOT-10002372"/>
    <x v="2"/>
    <s v="Phones"/>
    <s v="Motorola Speaker Phone, Full Size"/>
    <n v="52"/>
    <n v="1"/>
    <n v="55"/>
    <n v="0.6"/>
    <n v="5.0199999999999996"/>
    <n v="8.032"/>
    <x v="0"/>
    <n v="46.968000000000004"/>
  </r>
  <r>
    <s v="TU-2011-3450"/>
    <d v="2011-03-10T00:00:00"/>
    <x v="2"/>
    <n v="2011"/>
    <x v="0"/>
    <s v="Becky Castell"/>
    <x v="1"/>
    <s v="Ankara"/>
    <x v="36"/>
    <x v="2"/>
    <x v="2"/>
    <s v="OFF-SAN-10002639"/>
    <x v="0"/>
    <s v="Art"/>
    <s v="Sanford Markers, Easy-Erase"/>
    <n v="38"/>
    <n v="4"/>
    <n v="96"/>
    <n v="0.6"/>
    <n v="2.92"/>
    <n v="4.6719999999999997"/>
    <x v="0"/>
    <n v="379.32799999999997"/>
  </r>
  <r>
    <s v="ES-2011-4509445"/>
    <d v="2011-03-10T00:00:00"/>
    <x v="2"/>
    <n v="2011"/>
    <x v="0"/>
    <s v="Bill Tyler"/>
    <x v="2"/>
    <s v="England"/>
    <x v="8"/>
    <x v="3"/>
    <x v="3"/>
    <s v="OFF-FA-10001613"/>
    <x v="0"/>
    <s v="Fasteners"/>
    <s v="OIC Thumb Tacks, Bulk Pack"/>
    <n v="28"/>
    <n v="2"/>
    <n v="115"/>
    <n v="0"/>
    <n v="1.64"/>
    <n v="1.64"/>
    <x v="0"/>
    <n v="228.36"/>
  </r>
  <r>
    <s v="US-2011-100279"/>
    <d v="2011-03-10T00:00:00"/>
    <x v="2"/>
    <n v="2011"/>
    <x v="0"/>
    <s v="Scott Williamson"/>
    <x v="0"/>
    <s v="Michigan"/>
    <x v="18"/>
    <x v="6"/>
    <x v="6"/>
    <s v="OFF-PA-10002259"/>
    <x v="0"/>
    <s v="Paper"/>
    <s v="Geographics Note Cards, Blank, White, 8 1/2&quot; x 11&quot;"/>
    <n v="22"/>
    <n v="2"/>
    <n v="109"/>
    <n v="0"/>
    <n v="1.48"/>
    <n v="1.48"/>
    <x v="0"/>
    <n v="216.52"/>
  </r>
  <r>
    <s v="TU-2011-3450"/>
    <d v="2011-03-10T00:00:00"/>
    <x v="2"/>
    <n v="2011"/>
    <x v="0"/>
    <s v="Becky Castell"/>
    <x v="1"/>
    <s v="Ankara"/>
    <x v="36"/>
    <x v="2"/>
    <x v="2"/>
    <s v="TEC-KON-10000091"/>
    <x v="2"/>
    <s v="Machines"/>
    <s v="Konica Calculator, Red"/>
    <n v="20"/>
    <n v="1"/>
    <n v="86"/>
    <n v="0.6"/>
    <n v="1.36"/>
    <n v="2.1760000000000002"/>
    <x v="0"/>
    <n v="83.823999999999998"/>
  </r>
  <r>
    <s v="IR-2011-7220"/>
    <d v="2011-03-11T00:00:00"/>
    <x v="2"/>
    <n v="2011"/>
    <x v="1"/>
    <s v="Peter McVee"/>
    <x v="1"/>
    <s v="Tehran"/>
    <x v="11"/>
    <x v="2"/>
    <x v="2"/>
    <s v="TEC-MOT-10003348"/>
    <x v="2"/>
    <s v="Phones"/>
    <s v="Motorola Smart Phone, Full Size"/>
    <n v="643"/>
    <n v="1"/>
    <n v="120"/>
    <n v="0"/>
    <n v="285.83"/>
    <n v="285.83"/>
    <x v="2"/>
    <n v="-165.82999999999998"/>
  </r>
  <r>
    <s v="CA-2011-114790"/>
    <d v="2011-03-11T00:00:00"/>
    <x v="2"/>
    <n v="2011"/>
    <x v="1"/>
    <s v="Filia McAdams"/>
    <x v="2"/>
    <s v="Kentucky"/>
    <x v="18"/>
    <x v="6"/>
    <x v="7"/>
    <s v="TEC-PH-10000984"/>
    <x v="2"/>
    <s v="Phones"/>
    <s v="Panasonic KX-TG9471B"/>
    <n v="588"/>
    <n v="3"/>
    <n v="103"/>
    <n v="0"/>
    <n v="95"/>
    <n v="95"/>
    <x v="1"/>
    <n v="214"/>
  </r>
  <r>
    <s v="ES-2011-1001989"/>
    <d v="2011-03-11T00:00:00"/>
    <x v="2"/>
    <n v="2011"/>
    <x v="3"/>
    <s v="Maureen Fritzler"/>
    <x v="2"/>
    <s v="Berlin"/>
    <x v="39"/>
    <x v="3"/>
    <x v="6"/>
    <s v="OFF-BI-10002570"/>
    <x v="0"/>
    <s v="Binders"/>
    <s v="Cardinal 3-Hole Punch, Clear"/>
    <n v="229"/>
    <n v="9"/>
    <n v="58"/>
    <n v="0.1"/>
    <n v="38.799999999999997"/>
    <n v="42.68"/>
    <x v="0"/>
    <n v="479.32"/>
  </r>
  <r>
    <s v="IN-2011-22249"/>
    <d v="2011-03-11T00:00:00"/>
    <x v="2"/>
    <n v="2011"/>
    <x v="0"/>
    <s v="Speros Goranitis"/>
    <x v="0"/>
    <s v="Queensland"/>
    <x v="1"/>
    <x v="1"/>
    <x v="1"/>
    <s v="TEC-AC-10002455"/>
    <x v="2"/>
    <s v="Accessories"/>
    <s v="Logitech Flash Drive, Programmable"/>
    <n v="259"/>
    <n v="9"/>
    <n v="95"/>
    <n v="0.1"/>
    <n v="27.22"/>
    <n v="29.942"/>
    <x v="0"/>
    <n v="825.05799999999999"/>
  </r>
  <r>
    <s v="MX-2011-154620"/>
    <d v="2011-03-11T00:00:00"/>
    <x v="2"/>
    <n v="2011"/>
    <x v="0"/>
    <s v="Karen Seio"/>
    <x v="2"/>
    <s v="Guatemala"/>
    <x v="10"/>
    <x v="5"/>
    <x v="6"/>
    <s v="TEC-CO-10002759"/>
    <x v="2"/>
    <s v="Copiers"/>
    <s v="HP Copy Machine, Laser"/>
    <n v="324"/>
    <n v="2"/>
    <n v="72"/>
    <n v="2E-3"/>
    <n v="24.1"/>
    <n v="24.148200000000003"/>
    <x v="0"/>
    <n v="119.8518"/>
  </r>
  <r>
    <s v="CA-2011-158337"/>
    <d v="2011-03-11T00:00:00"/>
    <x v="2"/>
    <n v="2011"/>
    <x v="1"/>
    <s v="Kelly Andreada"/>
    <x v="0"/>
    <s v="New York"/>
    <x v="18"/>
    <x v="6"/>
    <x v="10"/>
    <s v="OFF-PA-10002137"/>
    <x v="0"/>
    <s v="Paper"/>
    <s v="Southworth 100% Résumé Paper, 24lb."/>
    <n v="109"/>
    <n v="14"/>
    <n v="106"/>
    <n v="0"/>
    <n v="12.24"/>
    <n v="12.24"/>
    <x v="1"/>
    <n v="1471.76"/>
  </r>
  <r>
    <s v="CA-2011-114790"/>
    <d v="2011-03-11T00:00:00"/>
    <x v="2"/>
    <n v="2011"/>
    <x v="1"/>
    <s v="Filia McAdams"/>
    <x v="2"/>
    <s v="Kentucky"/>
    <x v="18"/>
    <x v="6"/>
    <x v="7"/>
    <s v="OFF-AP-10002578"/>
    <x v="0"/>
    <s v="Appliances"/>
    <s v="Fellowes Premier Superior Surge Suppressor, 10-Outlet, With Phone and Remote"/>
    <n v="147"/>
    <n v="3"/>
    <n v="69"/>
    <n v="0"/>
    <n v="7"/>
    <n v="7"/>
    <x v="1"/>
    <n v="200"/>
  </r>
  <r>
    <s v="MX-2011-104752"/>
    <d v="2011-03-11T00:00:00"/>
    <x v="2"/>
    <n v="2011"/>
    <x v="0"/>
    <s v="Michelle Moray"/>
    <x v="0"/>
    <s v="Pinar del Río"/>
    <x v="16"/>
    <x v="5"/>
    <x v="8"/>
    <s v="FUR-FU-10001617"/>
    <x v="1"/>
    <s v="Furnishings"/>
    <s v="Eldon Frame, Black"/>
    <n v="155"/>
    <n v="2"/>
    <n v="94"/>
    <n v="0"/>
    <n v="6.49"/>
    <n v="6.49"/>
    <x v="0"/>
    <n v="181.51"/>
  </r>
  <r>
    <s v="MX-2011-169656"/>
    <d v="2011-03-11T00:00:00"/>
    <x v="2"/>
    <n v="2011"/>
    <x v="0"/>
    <s v="Russell D'Ascenzo"/>
    <x v="0"/>
    <s v="Cortés"/>
    <x v="80"/>
    <x v="5"/>
    <x v="6"/>
    <s v="OFF-EN-10000084"/>
    <x v="0"/>
    <s v="Envelopes"/>
    <s v="Jiffy Manila Envelope, with clear poly window"/>
    <n v="59"/>
    <n v="5"/>
    <n v="112"/>
    <n v="0.4"/>
    <n v="5.34"/>
    <n v="7.476"/>
    <x v="0"/>
    <n v="552.524"/>
  </r>
  <r>
    <s v="CA-2011-114790"/>
    <d v="2011-03-11T00:00:00"/>
    <x v="2"/>
    <n v="2011"/>
    <x v="1"/>
    <s v="Filia McAdams"/>
    <x v="2"/>
    <s v="Kentucky"/>
    <x v="18"/>
    <x v="6"/>
    <x v="7"/>
    <s v="TEC-AC-10000710"/>
    <x v="2"/>
    <s v="Accessories"/>
    <s v="Maxell DVD-RAM Discs"/>
    <n v="33"/>
    <n v="2"/>
    <n v="87"/>
    <n v="0"/>
    <n v="4.88"/>
    <n v="4.88"/>
    <x v="1"/>
    <n v="169.12"/>
  </r>
  <r>
    <s v="MX-2011-154564"/>
    <d v="2011-03-11T00:00:00"/>
    <x v="2"/>
    <n v="2011"/>
    <x v="0"/>
    <s v="Stewart Carmichael"/>
    <x v="2"/>
    <s v="Pará"/>
    <x v="14"/>
    <x v="5"/>
    <x v="7"/>
    <s v="OFF-AR-10004772"/>
    <x v="0"/>
    <s v="Art"/>
    <s v="Boston Highlighters, Fluorescent"/>
    <n v="81"/>
    <n v="6"/>
    <n v="56"/>
    <n v="0"/>
    <n v="4.8499999999999996"/>
    <n v="4.8499999999999996"/>
    <x v="0"/>
    <n v="331.15"/>
  </r>
  <r>
    <s v="MX-2011-104752"/>
    <d v="2011-03-11T00:00:00"/>
    <x v="2"/>
    <n v="2011"/>
    <x v="0"/>
    <s v="Michelle Moray"/>
    <x v="0"/>
    <s v="Pinar del Río"/>
    <x v="16"/>
    <x v="5"/>
    <x v="8"/>
    <s v="FUR-FU-10000885"/>
    <x v="1"/>
    <s v="Furnishings"/>
    <s v="Eldon Light Bulb, Durable"/>
    <n v="44"/>
    <n v="3"/>
    <n v="75"/>
    <n v="0"/>
    <n v="3.41"/>
    <n v="3.41"/>
    <x v="0"/>
    <n v="221.59"/>
  </r>
  <r>
    <s v="US-2011-161200"/>
    <d v="2011-03-11T00:00:00"/>
    <x v="2"/>
    <n v="2011"/>
    <x v="3"/>
    <s v="Mark Hamilton"/>
    <x v="0"/>
    <s v="Distrito Capital"/>
    <x v="32"/>
    <x v="5"/>
    <x v="7"/>
    <s v="OFF-SU-10003582"/>
    <x v="0"/>
    <s v="Supplies"/>
    <s v="Elite Scissors, High Speed"/>
    <n v="27"/>
    <n v="3"/>
    <n v="110"/>
    <n v="0.4"/>
    <n v="3.34"/>
    <n v="4.6760000000000002"/>
    <x v="1"/>
    <n v="325.32400000000001"/>
  </r>
  <r>
    <s v="ES-2011-4993136"/>
    <d v="2011-03-11T00:00:00"/>
    <x v="2"/>
    <n v="2011"/>
    <x v="0"/>
    <s v="Patrick O'Donnell"/>
    <x v="0"/>
    <s v="Aquitaine"/>
    <x v="17"/>
    <x v="3"/>
    <x v="6"/>
    <s v="OFF-AR-10002991"/>
    <x v="0"/>
    <s v="Art"/>
    <s v="Binney &amp; Smith Markers, Blue"/>
    <n v="72"/>
    <n v="3"/>
    <n v="79"/>
    <n v="0"/>
    <n v="2.91"/>
    <n v="2.91"/>
    <x v="0"/>
    <n v="234.09"/>
  </r>
  <r>
    <s v="AG-2011-3130"/>
    <d v="2011-03-11T00:00:00"/>
    <x v="2"/>
    <n v="2011"/>
    <x v="0"/>
    <s v="Anthony Jacobs"/>
    <x v="2"/>
    <s v="Batna"/>
    <x v="0"/>
    <x v="0"/>
    <x v="0"/>
    <s v="OFF-JIF-10004450"/>
    <x v="0"/>
    <s v="Envelopes"/>
    <s v="Jiffy Mailers, Recycled"/>
    <n v="36"/>
    <n v="1"/>
    <n v="120"/>
    <n v="0"/>
    <n v="2.83"/>
    <n v="2.83"/>
    <x v="0"/>
    <n v="117.17"/>
  </r>
  <r>
    <s v="MX-2011-104752"/>
    <d v="2011-03-11T00:00:00"/>
    <x v="2"/>
    <n v="2011"/>
    <x v="0"/>
    <s v="Michelle Moray"/>
    <x v="0"/>
    <s v="Pinar del Río"/>
    <x v="16"/>
    <x v="5"/>
    <x v="8"/>
    <s v="TEC-PH-10004237"/>
    <x v="2"/>
    <s v="Phones"/>
    <s v="Nokia Office Telephone, with Caller ID"/>
    <n v="43"/>
    <n v="1"/>
    <n v="84"/>
    <n v="0"/>
    <n v="2.81"/>
    <n v="2.81"/>
    <x v="0"/>
    <n v="81.19"/>
  </r>
  <r>
    <s v="CA-2011-114790"/>
    <d v="2011-03-11T00:00:00"/>
    <x v="2"/>
    <n v="2011"/>
    <x v="1"/>
    <s v="Filia McAdams"/>
    <x v="2"/>
    <s v="Kentucky"/>
    <x v="18"/>
    <x v="6"/>
    <x v="7"/>
    <s v="OFF-PA-10000213"/>
    <x v="0"/>
    <s v="Paper"/>
    <s v="Xerox 198"/>
    <n v="15"/>
    <n v="3"/>
    <n v="100"/>
    <n v="0"/>
    <n v="1.95"/>
    <n v="1.95"/>
    <x v="1"/>
    <n v="298.05"/>
  </r>
  <r>
    <s v="ID-2011-17720"/>
    <d v="2011-03-11T00:00:00"/>
    <x v="2"/>
    <n v="2011"/>
    <x v="1"/>
    <s v="Neoma Murray"/>
    <x v="0"/>
    <s v="National Capital"/>
    <x v="7"/>
    <x v="1"/>
    <x v="5"/>
    <s v="OFF-LA-10002319"/>
    <x v="0"/>
    <s v="Labels"/>
    <s v="Smead Legal Exhibit Labels, Laser Printer Compatible"/>
    <n v="12"/>
    <n v="2"/>
    <n v="109"/>
    <n v="0.45"/>
    <n v="1.93"/>
    <n v="2.7984999999999998"/>
    <x v="2"/>
    <n v="215.20150000000001"/>
  </r>
  <r>
    <s v="MX-2011-154620"/>
    <d v="2011-03-11T00:00:00"/>
    <x v="2"/>
    <n v="2011"/>
    <x v="0"/>
    <s v="Karen Seio"/>
    <x v="2"/>
    <s v="Guatemala"/>
    <x v="10"/>
    <x v="5"/>
    <x v="6"/>
    <s v="OFF-BI-10003503"/>
    <x v="0"/>
    <s v="Binders"/>
    <s v="Cardinal Index Tab, Economy"/>
    <n v="18"/>
    <n v="3"/>
    <n v="97"/>
    <n v="0"/>
    <n v="1.41"/>
    <n v="1.41"/>
    <x v="0"/>
    <n v="289.58999999999997"/>
  </r>
  <r>
    <s v="CA-2011-166884"/>
    <d v="2011-03-11T00:00:00"/>
    <x v="2"/>
    <n v="2011"/>
    <x v="1"/>
    <s v="Chloris Kastensmidt"/>
    <x v="0"/>
    <s v="Ohio"/>
    <x v="18"/>
    <x v="6"/>
    <x v="10"/>
    <s v="OFF-FA-10001561"/>
    <x v="0"/>
    <s v="Fasteners"/>
    <s v="Stockwell Push Pins"/>
    <n v="10"/>
    <n v="6"/>
    <n v="103"/>
    <n v="0.2"/>
    <n v="1.1100000000000001"/>
    <n v="1.3320000000000001"/>
    <x v="0"/>
    <n v="616.66800000000001"/>
  </r>
  <r>
    <s v="US-2011-103338"/>
    <d v="2011-03-11T00:00:00"/>
    <x v="2"/>
    <n v="2011"/>
    <x v="0"/>
    <s v="Richard Bierner"/>
    <x v="0"/>
    <s v="California"/>
    <x v="18"/>
    <x v="6"/>
    <x v="11"/>
    <s v="OFF-AR-10001770"/>
    <x v="0"/>
    <s v="Art"/>
    <s v="Economy #2 Pencils"/>
    <n v="8"/>
    <n v="3"/>
    <n v="71"/>
    <n v="0"/>
    <n v="1.04"/>
    <n v="1.04"/>
    <x v="1"/>
    <n v="211.96"/>
  </r>
  <r>
    <s v="CA-2011-166884"/>
    <d v="2011-03-11T00:00:00"/>
    <x v="2"/>
    <n v="2011"/>
    <x v="1"/>
    <s v="Chloris Kastensmidt"/>
    <x v="0"/>
    <s v="Ohio"/>
    <x v="18"/>
    <x v="6"/>
    <x v="10"/>
    <s v="FUR-FU-10003981"/>
    <x v="1"/>
    <s v="Furnishings"/>
    <s v="Eldon Wave Desk Accessories"/>
    <n v="8"/>
    <n v="5"/>
    <n v="92"/>
    <n v="0.2"/>
    <n v="0.91"/>
    <n v="1.0920000000000001"/>
    <x v="0"/>
    <n v="458.90800000000002"/>
  </r>
  <r>
    <s v="MX-2011-154620"/>
    <d v="2011-03-11T00:00:00"/>
    <x v="2"/>
    <n v="2011"/>
    <x v="0"/>
    <s v="Karen Seio"/>
    <x v="2"/>
    <s v="Guatemala"/>
    <x v="10"/>
    <x v="5"/>
    <x v="6"/>
    <s v="OFF-BI-10002062"/>
    <x v="0"/>
    <s v="Binders"/>
    <s v="Acco Hole Reinforcements, Economy"/>
    <n v="13"/>
    <n v="3"/>
    <n v="113"/>
    <n v="0"/>
    <n v="0.81"/>
    <n v="0.81"/>
    <x v="0"/>
    <n v="338.19"/>
  </r>
  <r>
    <s v="IN-2011-24832"/>
    <d v="2011-03-12T00:00:00"/>
    <x v="2"/>
    <n v="2011"/>
    <x v="0"/>
    <s v="Carlos Daly"/>
    <x v="0"/>
    <s v="Shanghai"/>
    <x v="25"/>
    <x v="1"/>
    <x v="9"/>
    <s v="FUR-CH-10002250"/>
    <x v="1"/>
    <s v="Chairs"/>
    <s v="Office Star Executive Leather Armchair, Black"/>
    <n v="3.2719999999999998"/>
    <n v="7"/>
    <n v="80"/>
    <n v="0"/>
    <n v="257.63"/>
    <n v="257.63"/>
    <x v="0"/>
    <n v="302.37"/>
  </r>
  <r>
    <s v="ES-2011-3979558"/>
    <d v="2011-03-12T00:00:00"/>
    <x v="2"/>
    <n v="2011"/>
    <x v="0"/>
    <s v="Heather Kirkland"/>
    <x v="2"/>
    <s v="Basel-Stadt"/>
    <x v="65"/>
    <x v="3"/>
    <x v="6"/>
    <s v="OFF-ST-10002706"/>
    <x v="0"/>
    <s v="Storage"/>
    <s v="Fellowes File Cart, Wire Frame"/>
    <n v="273"/>
    <n v="2"/>
    <n v="60"/>
    <n v="0"/>
    <n v="20.82"/>
    <n v="20.82"/>
    <x v="0"/>
    <n v="99.18"/>
  </r>
  <r>
    <s v="IN-2011-24832"/>
    <d v="2011-03-12T00:00:00"/>
    <x v="2"/>
    <n v="2011"/>
    <x v="0"/>
    <s v="Carlos Daly"/>
    <x v="0"/>
    <s v="Shanghai"/>
    <x v="25"/>
    <x v="1"/>
    <x v="9"/>
    <s v="TEC-AC-10004054"/>
    <x v="2"/>
    <s v="Accessories"/>
    <s v="Memorex Keyboard, Bluetooth"/>
    <n v="285"/>
    <n v="4"/>
    <n v="118"/>
    <n v="0"/>
    <n v="12.05"/>
    <n v="12.05"/>
    <x v="0"/>
    <n v="459.95"/>
  </r>
  <r>
    <s v="ES-2011-2933675"/>
    <d v="2011-03-12T00:00:00"/>
    <x v="2"/>
    <n v="2011"/>
    <x v="0"/>
    <s v="Sheri Gordon"/>
    <x v="0"/>
    <s v="Uusimaa"/>
    <x v="86"/>
    <x v="3"/>
    <x v="3"/>
    <s v="OFF-AR-10003457"/>
    <x v="0"/>
    <s v="Art"/>
    <s v="Sanford Sketch Pad, Water Color"/>
    <n v="195"/>
    <n v="4"/>
    <n v="111"/>
    <n v="0"/>
    <n v="10.35"/>
    <n v="10.35"/>
    <x v="0"/>
    <n v="433.65"/>
  </r>
  <r>
    <s v="IN-2011-24832"/>
    <d v="2011-03-12T00:00:00"/>
    <x v="2"/>
    <n v="2011"/>
    <x v="0"/>
    <s v="Carlos Daly"/>
    <x v="0"/>
    <s v="Shanghai"/>
    <x v="25"/>
    <x v="1"/>
    <x v="9"/>
    <s v="OFF-PA-10004573"/>
    <x v="0"/>
    <s v="Paper"/>
    <s v="Enermax Memo Slips, Premium"/>
    <n v="94"/>
    <n v="6"/>
    <n v="90"/>
    <n v="0"/>
    <n v="9.26"/>
    <n v="9.26"/>
    <x v="0"/>
    <n v="530.74"/>
  </r>
  <r>
    <s v="ES-2011-3979558"/>
    <d v="2011-03-12T00:00:00"/>
    <x v="2"/>
    <n v="2011"/>
    <x v="0"/>
    <s v="Heather Kirkland"/>
    <x v="2"/>
    <s v="Basel-Stadt"/>
    <x v="65"/>
    <x v="3"/>
    <x v="6"/>
    <s v="OFF-EN-10002104"/>
    <x v="0"/>
    <s v="Envelopes"/>
    <s v="Cameo Mailers, with clear poly window"/>
    <n v="167"/>
    <n v="4"/>
    <n v="57"/>
    <n v="0"/>
    <n v="8.4"/>
    <n v="8.4"/>
    <x v="0"/>
    <n v="219.6"/>
  </r>
  <r>
    <s v="MX-2011-156895"/>
    <d v="2011-03-12T00:00:00"/>
    <x v="2"/>
    <n v="2011"/>
    <x v="2"/>
    <s v="Tom Zandusky"/>
    <x v="2"/>
    <s v="Guatemala"/>
    <x v="10"/>
    <x v="5"/>
    <x v="6"/>
    <s v="OFF-AR-10003766"/>
    <x v="0"/>
    <s v="Art"/>
    <s v="BIC Sketch Pad, Easy-Erase"/>
    <n v="65"/>
    <n v="2"/>
    <n v="101"/>
    <n v="0"/>
    <n v="6.64"/>
    <n v="6.64"/>
    <x v="0"/>
    <n v="195.36"/>
  </r>
  <r>
    <s v="IN-2011-24832"/>
    <d v="2011-03-12T00:00:00"/>
    <x v="2"/>
    <n v="2011"/>
    <x v="0"/>
    <s v="Carlos Daly"/>
    <x v="0"/>
    <s v="Shanghai"/>
    <x v="25"/>
    <x v="1"/>
    <x v="9"/>
    <s v="FUR-FU-10004283"/>
    <x v="1"/>
    <s v="Furnishings"/>
    <s v="Tenex Door Stop, Duo Pack"/>
    <n v="44"/>
    <n v="1"/>
    <n v="99"/>
    <n v="0"/>
    <n v="2.58"/>
    <n v="2.58"/>
    <x v="0"/>
    <n v="96.42"/>
  </r>
  <r>
    <s v="ID-2011-18140"/>
    <d v="2011-03-12T00:00:00"/>
    <x v="2"/>
    <n v="2011"/>
    <x v="0"/>
    <s v="Rick Reed"/>
    <x v="2"/>
    <s v="Jawa Barat"/>
    <x v="22"/>
    <x v="1"/>
    <x v="5"/>
    <s v="OFF-ST-10003154"/>
    <x v="0"/>
    <s v="Storage"/>
    <s v="Fellowes Shelving, Industrial"/>
    <n v="242"/>
    <n v="5"/>
    <n v="64"/>
    <n v="0.17"/>
    <n v="1.06"/>
    <n v="1.2402000000000002"/>
    <x v="0"/>
    <n v="318.75979999999998"/>
  </r>
  <r>
    <s v="ES-2011-4699764"/>
    <d v="2011-03-14T00:00:00"/>
    <x v="2"/>
    <n v="2011"/>
    <x v="1"/>
    <s v="Eugene Barchas"/>
    <x v="0"/>
    <s v="Saxony"/>
    <x v="39"/>
    <x v="3"/>
    <x v="6"/>
    <s v="OFF-AP-10004512"/>
    <x v="0"/>
    <s v="Appliances"/>
    <s v="Hoover Stove, Red"/>
    <n v="3.07"/>
    <n v="6"/>
    <n v="106"/>
    <n v="0.1"/>
    <n v="725.34"/>
    <n v="797.87400000000002"/>
    <x v="2"/>
    <n v="-161.87400000000002"/>
  </r>
  <r>
    <s v="CA-2011-152618"/>
    <d v="2011-03-14T00:00:00"/>
    <x v="2"/>
    <n v="2011"/>
    <x v="3"/>
    <s v="Rick Bensley"/>
    <x v="1"/>
    <s v="Illinois"/>
    <x v="18"/>
    <x v="6"/>
    <x v="6"/>
    <s v="TEC-MA-10003626"/>
    <x v="2"/>
    <s v="Machines"/>
    <s v="Hewlett-Packard Deskjet 6540 Color Inkjet Printer"/>
    <n v="575"/>
    <n v="2"/>
    <n v="55"/>
    <n v="0.3"/>
    <n v="63.85"/>
    <n v="83.004999999999995"/>
    <x v="0"/>
    <n v="26.995000000000005"/>
  </r>
  <r>
    <s v="ES-2011-4699764"/>
    <d v="2011-03-14T00:00:00"/>
    <x v="2"/>
    <n v="2011"/>
    <x v="1"/>
    <s v="Eugene Barchas"/>
    <x v="0"/>
    <s v="Saxony"/>
    <x v="39"/>
    <x v="3"/>
    <x v="6"/>
    <s v="OFF-ST-10003995"/>
    <x v="0"/>
    <s v="Storage"/>
    <s v="Eldon File Cart, Single Width"/>
    <n v="230"/>
    <n v="2"/>
    <n v="114"/>
    <n v="0.1"/>
    <n v="60.32"/>
    <n v="66.352000000000004"/>
    <x v="2"/>
    <n v="161.648"/>
  </r>
  <r>
    <s v="US-2011-125521"/>
    <d v="2011-03-14T00:00:00"/>
    <x v="2"/>
    <n v="2011"/>
    <x v="0"/>
    <s v="Christine Kargatis"/>
    <x v="1"/>
    <s v="Virginia"/>
    <x v="18"/>
    <x v="6"/>
    <x v="7"/>
    <s v="FUR-CH-10003379"/>
    <x v="1"/>
    <s v="Chairs"/>
    <s v="Global Commerce Series High-Back Swivel/Tilt Chairs"/>
    <n v="1.1399999999999999"/>
    <n v="4"/>
    <n v="69"/>
    <n v="0"/>
    <n v="43.56"/>
    <n v="43.56"/>
    <x v="0"/>
    <n v="232.44"/>
  </r>
  <r>
    <s v="ES-2011-3003511"/>
    <d v="2011-03-14T00:00:00"/>
    <x v="2"/>
    <n v="2011"/>
    <x v="0"/>
    <s v="Candace McMahon"/>
    <x v="2"/>
    <s v="Berlin"/>
    <x v="39"/>
    <x v="3"/>
    <x v="6"/>
    <s v="TEC-AC-10004808"/>
    <x v="2"/>
    <s v="Accessories"/>
    <s v="Memorex Router, Erganomic"/>
    <n v="220"/>
    <n v="1"/>
    <n v="79"/>
    <n v="0.1"/>
    <n v="38.31"/>
    <n v="42.141000000000005"/>
    <x v="1"/>
    <n v="36.858999999999995"/>
  </r>
  <r>
    <s v="ES-2011-3739047"/>
    <d v="2011-03-14T00:00:00"/>
    <x v="2"/>
    <n v="2011"/>
    <x v="3"/>
    <s v="Kelly Andreada"/>
    <x v="0"/>
    <s v="North Rhine-Westphalia"/>
    <x v="39"/>
    <x v="3"/>
    <x v="6"/>
    <s v="OFF-SU-10001021"/>
    <x v="0"/>
    <s v="Supplies"/>
    <s v="Fiskars Box Cutter, Serrated"/>
    <n v="193"/>
    <n v="6"/>
    <n v="115"/>
    <n v="0"/>
    <n v="30.78"/>
    <n v="30.78"/>
    <x v="2"/>
    <n v="659.22"/>
  </r>
  <r>
    <s v="US-2011-166548"/>
    <d v="2011-03-14T00:00:00"/>
    <x v="2"/>
    <n v="2011"/>
    <x v="0"/>
    <s v="Roy Collins"/>
    <x v="0"/>
    <s v="Panama"/>
    <x v="62"/>
    <x v="5"/>
    <x v="6"/>
    <s v="FUR-CH-10000891"/>
    <x v="1"/>
    <s v="Chairs"/>
    <s v="Harbour Creations Executive Leather Armchair, Black"/>
    <n v="379"/>
    <n v="2"/>
    <n v="107"/>
    <n v="0.4"/>
    <n v="26.03"/>
    <n v="36.442"/>
    <x v="0"/>
    <n v="177.55799999999999"/>
  </r>
  <r>
    <s v="ES-2011-3739047"/>
    <d v="2011-03-14T00:00:00"/>
    <x v="2"/>
    <n v="2011"/>
    <x v="3"/>
    <s v="Kelly Andreada"/>
    <x v="0"/>
    <s v="North Rhine-Westphalia"/>
    <x v="39"/>
    <x v="3"/>
    <x v="6"/>
    <s v="OFF-AR-10001176"/>
    <x v="0"/>
    <s v="Art"/>
    <s v="Sanford Pens, Water Color"/>
    <n v="43"/>
    <n v="3"/>
    <n v="72"/>
    <n v="0"/>
    <n v="11.89"/>
    <n v="11.89"/>
    <x v="2"/>
    <n v="204.11"/>
  </r>
  <r>
    <s v="MZ-2011-9210"/>
    <d v="2011-03-14T00:00:00"/>
    <x v="2"/>
    <n v="2011"/>
    <x v="0"/>
    <s v="Sandra Flanagan"/>
    <x v="0"/>
    <s v="Zambezia"/>
    <x v="26"/>
    <x v="0"/>
    <x v="0"/>
    <s v="OFF-TEN-10001129"/>
    <x v="0"/>
    <s v="Storage"/>
    <s v="Tenex Shelving, Blue"/>
    <n v="219"/>
    <n v="4"/>
    <n v="88"/>
    <n v="0"/>
    <n v="9.39"/>
    <n v="9.39"/>
    <x v="0"/>
    <n v="342.61"/>
  </r>
  <r>
    <s v="IN-2011-82358"/>
    <d v="2011-03-14T00:00:00"/>
    <x v="2"/>
    <n v="2011"/>
    <x v="3"/>
    <s v="Denise Leinenbach"/>
    <x v="0"/>
    <s v="Canterbury"/>
    <x v="5"/>
    <x v="1"/>
    <x v="1"/>
    <s v="OFF-FA-10000059"/>
    <x v="0"/>
    <s v="Fasteners"/>
    <s v="Stockwell Clamps, Bulk Pack"/>
    <n v="38"/>
    <n v="2"/>
    <n v="100"/>
    <n v="0"/>
    <n v="7.41"/>
    <n v="7.41"/>
    <x v="1"/>
    <n v="192.59"/>
  </r>
  <r>
    <s v="CA-2011-114510"/>
    <d v="2011-03-14T00:00:00"/>
    <x v="2"/>
    <n v="2011"/>
    <x v="0"/>
    <s v="Jason Fortune-"/>
    <x v="0"/>
    <s v="Utah"/>
    <x v="18"/>
    <x v="6"/>
    <x v="11"/>
    <s v="TEC-AC-10004877"/>
    <x v="2"/>
    <s v="Accessories"/>
    <s v="Imation 30456 USB Flash Drive 8GB"/>
    <n v="83"/>
    <n v="12"/>
    <n v="59"/>
    <n v="0"/>
    <n v="4.54"/>
    <n v="4.54"/>
    <x v="0"/>
    <n v="703.46"/>
  </r>
  <r>
    <s v="MZ-2011-9210"/>
    <d v="2011-03-14T00:00:00"/>
    <x v="2"/>
    <n v="2011"/>
    <x v="0"/>
    <s v="Sandra Flanagan"/>
    <x v="0"/>
    <s v="Zambezia"/>
    <x v="26"/>
    <x v="0"/>
    <x v="0"/>
    <s v="OFF-ELD-10004625"/>
    <x v="0"/>
    <s v="Storage"/>
    <s v="Eldon Trays, Blue"/>
    <n v="48"/>
    <n v="1"/>
    <n v="118"/>
    <n v="0"/>
    <n v="4.1100000000000003"/>
    <n v="4.1100000000000003"/>
    <x v="0"/>
    <n v="113.89"/>
  </r>
  <r>
    <s v="CA-2011-114510"/>
    <d v="2011-03-14T00:00:00"/>
    <x v="2"/>
    <n v="2011"/>
    <x v="0"/>
    <s v="Jason Fortune-"/>
    <x v="0"/>
    <s v="Utah"/>
    <x v="18"/>
    <x v="6"/>
    <x v="11"/>
    <s v="OFF-BI-10003007"/>
    <x v="0"/>
    <s v="Binders"/>
    <s v="Premium Transparent Presentation Covers, No Pattern/Clear, 8 1/2&quot; x 11&quot;"/>
    <n v="62"/>
    <n v="2"/>
    <n v="91"/>
    <n v="0.2"/>
    <n v="3.92"/>
    <n v="4.7039999999999997"/>
    <x v="0"/>
    <n v="177.29599999999999"/>
  </r>
  <r>
    <s v="CA-2011-100293"/>
    <d v="2011-03-14T00:00:00"/>
    <x v="2"/>
    <n v="2011"/>
    <x v="0"/>
    <s v="Neil Französisch"/>
    <x v="1"/>
    <s v="Florida"/>
    <x v="18"/>
    <x v="6"/>
    <x v="7"/>
    <s v="OFF-PA-10000176"/>
    <x v="0"/>
    <s v="Paper"/>
    <s v="Xerox 1887"/>
    <n v="91"/>
    <n v="6"/>
    <n v="103"/>
    <n v="0.2"/>
    <n v="3.22"/>
    <n v="3.8640000000000003"/>
    <x v="0"/>
    <n v="614.13599999999997"/>
  </r>
  <r>
    <s v="CA-2011-114510"/>
    <d v="2011-03-14T00:00:00"/>
    <x v="2"/>
    <n v="2011"/>
    <x v="0"/>
    <s v="Jason Fortune-"/>
    <x v="0"/>
    <s v="Utah"/>
    <x v="18"/>
    <x v="6"/>
    <x v="11"/>
    <s v="OFF-ST-10000736"/>
    <x v="0"/>
    <s v="Storage"/>
    <s v="Carina Double Wide Media Storage Towers in Natural &amp; Black"/>
    <n v="81"/>
    <n v="1"/>
    <n v="120"/>
    <n v="0"/>
    <n v="3.07"/>
    <n v="3.07"/>
    <x v="0"/>
    <n v="116.93"/>
  </r>
  <r>
    <s v="IN-2011-37278"/>
    <d v="2011-03-14T00:00:00"/>
    <x v="2"/>
    <n v="2011"/>
    <x v="3"/>
    <s v="Brendan Murry"/>
    <x v="2"/>
    <s v="Beijing"/>
    <x v="25"/>
    <x v="1"/>
    <x v="9"/>
    <s v="OFF-EN-10000224"/>
    <x v="0"/>
    <s v="Envelopes"/>
    <s v="Cameo Clasp Envelope, Recycled"/>
    <n v="17"/>
    <n v="2"/>
    <n v="94"/>
    <n v="0"/>
    <n v="2.93"/>
    <n v="2.93"/>
    <x v="1"/>
    <n v="185.07"/>
  </r>
  <r>
    <s v="US-2011-166548"/>
    <d v="2011-03-14T00:00:00"/>
    <x v="2"/>
    <n v="2011"/>
    <x v="0"/>
    <s v="Roy Collins"/>
    <x v="0"/>
    <s v="Panama"/>
    <x v="62"/>
    <x v="5"/>
    <x v="6"/>
    <s v="OFF-SU-10003137"/>
    <x v="0"/>
    <s v="Supplies"/>
    <s v="Fiskars Letter Opener, Steel"/>
    <n v="49"/>
    <n v="5"/>
    <n v="67"/>
    <n v="0.4"/>
    <n v="2.69"/>
    <n v="3.766"/>
    <x v="0"/>
    <n v="331.23399999999998"/>
  </r>
  <r>
    <s v="CA-2011-114510"/>
    <d v="2011-03-14T00:00:00"/>
    <x v="2"/>
    <n v="2011"/>
    <x v="0"/>
    <s v="Jason Fortune-"/>
    <x v="0"/>
    <s v="Utah"/>
    <x v="18"/>
    <x v="6"/>
    <x v="11"/>
    <s v="OFF-BI-10001617"/>
    <x v="0"/>
    <s v="Binders"/>
    <s v="GBC Wire Binding Combs"/>
    <n v="33"/>
    <n v="4"/>
    <n v="96"/>
    <n v="0.2"/>
    <n v="2.61"/>
    <n v="3.1319999999999997"/>
    <x v="0"/>
    <n v="380.86799999999999"/>
  </r>
  <r>
    <s v="CA-2011-114510"/>
    <d v="2011-03-14T00:00:00"/>
    <x v="2"/>
    <n v="2011"/>
    <x v="0"/>
    <s v="Jason Fortune-"/>
    <x v="0"/>
    <s v="Utah"/>
    <x v="18"/>
    <x v="6"/>
    <x v="11"/>
    <s v="OFF-ST-10003221"/>
    <x v="0"/>
    <s v="Storage"/>
    <s v="Staples"/>
    <n v="21"/>
    <n v="2"/>
    <n v="114"/>
    <n v="0"/>
    <n v="1.96"/>
    <n v="1.96"/>
    <x v="0"/>
    <n v="226.04"/>
  </r>
  <r>
    <s v="CA-2011-152618"/>
    <d v="2011-03-14T00:00:00"/>
    <x v="2"/>
    <n v="2011"/>
    <x v="3"/>
    <s v="Rick Bensley"/>
    <x v="1"/>
    <s v="Illinois"/>
    <x v="18"/>
    <x v="6"/>
    <x v="6"/>
    <s v="OFF-PA-10001215"/>
    <x v="0"/>
    <s v="Paper"/>
    <s v="Xerox 1963"/>
    <n v="8"/>
    <n v="2"/>
    <n v="109"/>
    <n v="0.2"/>
    <n v="1.5"/>
    <n v="1.8"/>
    <x v="0"/>
    <n v="216.2"/>
  </r>
  <r>
    <s v="CA-2011-157623"/>
    <d v="2011-03-14T00:00:00"/>
    <x v="2"/>
    <n v="2011"/>
    <x v="0"/>
    <s v="Dean Katz"/>
    <x v="2"/>
    <s v="California"/>
    <x v="18"/>
    <x v="6"/>
    <x v="11"/>
    <s v="OFF-PA-10001204"/>
    <x v="0"/>
    <s v="Paper"/>
    <s v="Xerox 1972"/>
    <n v="11"/>
    <n v="2"/>
    <n v="117"/>
    <n v="0"/>
    <n v="1.23"/>
    <n v="1.23"/>
    <x v="1"/>
    <n v="232.77"/>
  </r>
  <r>
    <s v="CA-2011-157623"/>
    <d v="2011-03-14T00:00:00"/>
    <x v="2"/>
    <n v="2011"/>
    <x v="0"/>
    <s v="Dean Katz"/>
    <x v="2"/>
    <s v="California"/>
    <x v="18"/>
    <x v="6"/>
    <x v="11"/>
    <s v="OFF-AR-10003723"/>
    <x v="0"/>
    <s v="Art"/>
    <s v="Avery Hi-Liter Fluorescent Desk Style Markers"/>
    <n v="3"/>
    <n v="1"/>
    <n v="108"/>
    <n v="0"/>
    <n v="0.4"/>
    <n v="0.4"/>
    <x v="1"/>
    <n v="107.6"/>
  </r>
  <r>
    <s v="ES-2011-4753236"/>
    <d v="2011-03-14T00:00:00"/>
    <x v="2"/>
    <n v="2011"/>
    <x v="1"/>
    <s v="Darren Budd"/>
    <x v="2"/>
    <s v="Nord-Pas-de-Calais"/>
    <x v="17"/>
    <x v="3"/>
    <x v="6"/>
    <s v="OFF-LA-10002625"/>
    <x v="0"/>
    <s v="Labels"/>
    <s v="Harbour Creations Round Labels, Adjustable"/>
    <n v="14"/>
    <n v="3"/>
    <n v="75"/>
    <n v="0"/>
    <n v="0.39"/>
    <n v="0.39"/>
    <x v="0"/>
    <n v="224.61"/>
  </r>
  <r>
    <s v="IN-2011-26057"/>
    <d v="2011-03-15T00:00:00"/>
    <x v="2"/>
    <n v="2011"/>
    <x v="0"/>
    <s v="Dave Kipp"/>
    <x v="0"/>
    <s v="Liaoning"/>
    <x v="25"/>
    <x v="1"/>
    <x v="9"/>
    <s v="TEC-AC-10001835"/>
    <x v="2"/>
    <s v="Accessories"/>
    <s v="Belkin Mouse, Programmable"/>
    <n v="380"/>
    <n v="9"/>
    <n v="111"/>
    <n v="0"/>
    <n v="73.260000000000005"/>
    <n v="73.260000000000005"/>
    <x v="1"/>
    <n v="925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026E2-C022-4A43-8166-3FE95FF7DC2E}" name="promedio de costo y benefici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X14:Y43" firstHeaderRow="1" firstDataRow="1" firstDataCol="1"/>
  <pivotFields count="23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axis="axisRow"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4" showAll="0"/>
    <pivotField showAll="0">
      <items count="5">
        <item x="2"/>
        <item x="1"/>
        <item x="3"/>
        <item x="0"/>
        <item t="default"/>
      </items>
    </pivotField>
    <pivotField showAll="0"/>
  </pivotFields>
  <rowFields count="2">
    <field x="9"/>
    <field x="2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Items count="1">
    <i/>
  </colItems>
  <dataFields count="1">
    <dataField name="Promedio de Price" fld="17" subtotal="average" baseField="9" baseItem="0" numFmtId="164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013C6-F082-499A-B858-7A81B9382624}" name="ventas x seg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X3:Y7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numFmtId="1" showAll="0"/>
    <pivotField numFmtId="164" showAll="0"/>
    <pivotField showAll="0"/>
    <pivotField numFmtId="164" showAll="0"/>
    <pivotField numFmtId="164" showAll="0"/>
    <pivotField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entas x segmento" fld="15" baseField="5" baseItem="2" numFmtId="2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1E582-A73F-49F7-9F23-FF7BBDA9C0F6}" name="Ventas x merca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3:Q11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name="Ventas x mercado" axis="axisRow"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numFmtId="1" showAll="0"/>
    <pivotField numFmtId="164" showAll="0"/>
    <pivotField showAll="0"/>
    <pivotField numFmtId="164" showAll="0"/>
    <pivotField numFmtId="164" showAll="0"/>
    <pivotField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sales" fld="15" baseField="8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17164-8273-4871-BB91-6C25660F72A0}" name="Costo por modo de envi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K24:L29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/>
    <pivotField numFmtId="164" showAll="0"/>
    <pivotField showAll="0"/>
    <pivotField numFmtId="164" showAll="0"/>
    <pivotField dataField="1" numFmtId="164" showAll="0"/>
    <pivotField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ost" fld="20" baseField="4" baseItem="0" numFmtId="2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EC4DC-1570-4D59-90F8-CA8EA152A159}" name="costo por orden de priorida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Q23:R28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/>
    <pivotField numFmtId="164" showAll="0"/>
    <pivotField showAll="0"/>
    <pivotField numFmtId="164" showAll="0"/>
    <pivotField dataField="1" numFmtId="164" showAll="0"/>
    <pivotField axis="axisRow"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ost" fld="20" baseField="12" baseItem="0" numFmtId="2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5016D-E896-4A6F-9A7A-A050F7110B46}" name="Ventas por reg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H3:I17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axis="axisRow" showAll="0">
      <items count="14">
        <item x="0"/>
        <item x="4"/>
        <item x="8"/>
        <item x="6"/>
        <item x="12"/>
        <item x="10"/>
        <item x="2"/>
        <item x="3"/>
        <item x="9"/>
        <item x="1"/>
        <item x="7"/>
        <item x="5"/>
        <item x="11"/>
        <item t="default"/>
      </items>
    </pivotField>
    <pivotField showAll="0"/>
    <pivotField showAll="0"/>
    <pivotField showAll="0"/>
    <pivotField showAll="0"/>
    <pivotField dataField="1" numFmtId="1" showAll="0"/>
    <pivotField numFmtId="1" showAll="0"/>
    <pivotField numFmtId="164" showAll="0"/>
    <pivotField showAll="0"/>
    <pivotField numFmtId="164" showAll="0"/>
    <pivotField numFmtId="164" showAll="0"/>
    <pivotField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Ventas por Region" fld="15" baseField="9" baseItem="0" numFmtId="165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24471-62AD-40DF-BE7A-33B95043DF11}" name="Costo por envio en cada reg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T3:U17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name="costo de envio x region" axis="axisRow" showAll="0">
      <items count="14">
        <item x="0"/>
        <item x="4"/>
        <item x="8"/>
        <item x="6"/>
        <item x="12"/>
        <item x="10"/>
        <item x="2"/>
        <item x="3"/>
        <item x="9"/>
        <item x="1"/>
        <item x="7"/>
        <item x="5"/>
        <item x="11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numFmtId="164" showAll="0"/>
    <pivotField showAll="0"/>
    <pivotField dataField="1" numFmtId="164" showAll="0"/>
    <pivotField numFmtId="164" showAll="0"/>
    <pivotField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shipping_cost" fld="19" baseField="9" baseItem="0" numFmtId="16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5476B-9738-4CE1-9AE4-980B5A60EFF5}" name="Beneficio por categor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L3:M7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name="Beneficio por categoria" axis="axisRow" showAll="0">
      <items count="4">
        <item x="1"/>
        <item x="0"/>
        <item x="2"/>
        <item t="default"/>
      </items>
    </pivotField>
    <pivotField showAll="0"/>
    <pivotField showAll="0"/>
    <pivotField numFmtId="1" showAll="0"/>
    <pivotField numFmtId="1" showAll="0"/>
    <pivotField numFmtId="164" showAll="0"/>
    <pivotField showAll="0"/>
    <pivotField numFmtId="164" showAll="0"/>
    <pivotField numFmtId="164" showAll="0"/>
    <pivotField showAll="0">
      <items count="5">
        <item x="2"/>
        <item x="1"/>
        <item x="3"/>
        <item x="0"/>
        <item t="default"/>
      </items>
    </pivotField>
    <pivotField dataField="1" numFmtId="164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profit" fld="22" baseField="11" baseItem="0" numFmtId="166"/>
  </dataFields>
  <chartFormats count="4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th" xr10:uid="{69127C72-1D2A-438E-BC14-02408ADBDC91}" sourceName="Month">
  <pivotTables>
    <pivotTable tabId="6" name="Ventas por region"/>
    <pivotTable tabId="6" name="Ventas x mercado"/>
    <pivotTable tabId="6" name="Beneficio por categoria"/>
    <pivotTable tabId="6" name="Costo por envio en cada region"/>
    <pivotTable tabId="6" name="promedio de costo y beneficio"/>
    <pivotTable tabId="6" name="ventas x segmento"/>
    <pivotTable tabId="6" name="Costo por modo de envio"/>
    <pivotTable tabId="6" name="costo por orden de prioridad"/>
  </pivotTables>
  <data>
    <tabular pivotCacheId="2052041517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der_priority" xr10:uid="{D388073A-2C67-47ED-BDBA-3910581B3EFF}" sourceName="order_priority">
  <pivotTables>
    <pivotTable tabId="6" name="promedio de costo y beneficio"/>
    <pivotTable tabId="6" name="Beneficio por categoria"/>
    <pivotTable tabId="6" name="Ventas por region"/>
    <pivotTable tabId="6" name="Ventas x mercado"/>
    <pivotTable tabId="6" name="Costo por envio en cada region"/>
    <pivotTable tabId="6" name="Costo por modo de envio"/>
    <pivotTable tabId="6" name="ventas x segmento"/>
  </pivotTables>
  <data>
    <tabular pivotCacheId="2052041517">
      <items count="4">
        <i x="2" s="1"/>
        <i x="1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ket" xr10:uid="{E6088075-FC6F-4C3A-924B-2D63FF2CFE09}" sourceName="market">
  <pivotTables>
    <pivotTable tabId="6" name="Costo por envio en cada region"/>
    <pivotTable tabId="6" name="Beneficio por categoria"/>
    <pivotTable tabId="6" name="promedio de costo y beneficio"/>
    <pivotTable tabId="6" name="ventas x segmento"/>
    <pivotTable tabId="6" name="Ventas por region"/>
    <pivotTable tabId="6" name="Costo por modo de envio"/>
    <pivotTable tabId="6" name="costo por orden de prioridad"/>
  </pivotTables>
  <data>
    <tabular pivotCacheId="2052041517">
      <items count="7">
        <i x="0" s="1"/>
        <i x="1" s="1"/>
        <i x="4" s="1"/>
        <i x="2" s="1"/>
        <i x="3" s="1"/>
        <i x="5" s="1"/>
        <i x="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E63D7FED-B7D8-4AB9-A063-8D1FA4015D72}" sourceName="country">
  <pivotTables>
    <pivotTable tabId="6" name="Costo por modo de envio"/>
    <pivotTable tabId="6" name="Beneficio por categoria"/>
    <pivotTable tabId="6" name="Costo por envio en cada region"/>
    <pivotTable tabId="6" name="promedio de costo y beneficio"/>
    <pivotTable tabId="6" name="ventas x segmento"/>
    <pivotTable tabId="6" name="costo por orden de prioridad"/>
    <pivotTable tabId="6" name="Ventas por region"/>
    <pivotTable tabId="6" name="Ventas x mercado"/>
  </pivotTables>
  <data>
    <tabular pivotCacheId="2052041517">
      <items count="87">
        <i x="78" s="1"/>
        <i x="0" s="1"/>
        <i x="24" s="1"/>
        <i x="85" s="1"/>
        <i x="1" s="1"/>
        <i x="37" s="1"/>
        <i x="76" s="1"/>
        <i x="61" s="1"/>
        <i x="49" s="1"/>
        <i x="60" s="1"/>
        <i x="14" s="1"/>
        <i x="83" s="1"/>
        <i x="82" s="1"/>
        <i x="4" s="1"/>
        <i x="58" s="1"/>
        <i x="63" s="1"/>
        <i x="25" s="1"/>
        <i x="51" s="1"/>
        <i x="16" s="1"/>
        <i x="59" s="1"/>
        <i x="72" s="1"/>
        <i x="43" s="1"/>
        <i x="41" s="1"/>
        <i x="31" s="1"/>
        <i x="42" s="1"/>
        <i x="52" s="1"/>
        <i x="86" s="1"/>
        <i x="17" s="1"/>
        <i x="84" s="1"/>
        <i x="39" s="1"/>
        <i x="10" s="1"/>
        <i x="80" s="1"/>
        <i x="71" s="1"/>
        <i x="2" s="1"/>
        <i x="35" s="1"/>
        <i x="22" s="1"/>
        <i x="11" s="1"/>
        <i x="6" s="1"/>
        <i x="74" s="1"/>
        <i x="81" s="1"/>
        <i x="38" s="1"/>
        <i x="19" s="1"/>
        <i x="50" s="1"/>
        <i x="27" s="1"/>
        <i x="53" s="1"/>
        <i x="9" s="1"/>
        <i x="15" s="1"/>
        <i x="66" s="1"/>
        <i x="48" s="1"/>
        <i x="55" s="1"/>
        <i x="26" s="1"/>
        <i x="46" s="1"/>
        <i x="29" s="1"/>
        <i x="5" s="1"/>
        <i x="40" s="1"/>
        <i x="69" s="1"/>
        <i x="30" s="1"/>
        <i x="57" s="1"/>
        <i x="75" s="1"/>
        <i x="62" s="1"/>
        <i x="7" s="1"/>
        <i x="73" s="1"/>
        <i x="54" s="1"/>
        <i x="79" s="1"/>
        <i x="47" s="1"/>
        <i x="44" s="1"/>
        <i x="70" s="1"/>
        <i x="56" s="1"/>
        <i x="28" s="1"/>
        <i x="33" s="1"/>
        <i x="64" s="1"/>
        <i x="34" s="1"/>
        <i x="20" s="1"/>
        <i x="3" s="1"/>
        <i x="65" s="1"/>
        <i x="21" s="1"/>
        <i x="13" s="1"/>
        <i x="12" s="1"/>
        <i x="36" s="1"/>
        <i x="67" s="1"/>
        <i x="77" s="1"/>
        <i x="8" s="1"/>
        <i x="18" s="1"/>
        <i x="32" s="1"/>
        <i x="23" s="1"/>
        <i x="45" s="1"/>
        <i x="68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gment" xr10:uid="{24A1850F-61C5-4588-9A23-6E495C656156}" sourceName="segment">
  <pivotTables>
    <pivotTable tabId="6" name="ventas x segmento"/>
    <pivotTable tabId="6" name="Beneficio por categoria"/>
    <pivotTable tabId="6" name="Costo por envio en cada region"/>
    <pivotTable tabId="6" name="Costo por modo de envio"/>
    <pivotTable tabId="6" name="costo por orden de prioridad"/>
    <pivotTable tabId="6" name="promedio de costo y beneficio"/>
    <pivotTable tabId="6" name="Ventas por region"/>
    <pivotTable tabId="6" name="Ventas x mercado"/>
  </pivotTables>
  <data>
    <tabular pivotCacheId="205204151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36DF2EBD-FC58-4CD4-A945-5E0F9F3CE8D0}" cache="SegmentaciónDeDatos_Month" caption="Mes" style="SlicerStyleDark6" rowHeight="324000"/>
  <slicer name="order_priority" xr10:uid="{D64340E4-A313-410F-BB1B-A8D5BE8530CB}" cache="SegmentaciónDeDatos_order_priority" caption="Orden de Prioridad" style="SlicerStyleDark6" rowHeight="288000"/>
  <slicer name="Mercado" xr10:uid="{D49FBD33-31B0-4B46-9927-D34068C9DA8F}" cache="SegmentaciónDeDatos_market" caption="Mercado" style="SlicerStyleDark6" rowHeight="288000"/>
  <slicer name="country" xr10:uid="{E370C5F4-5F9F-476F-8FF0-E10B9141E469}" cache="SegmentaciónDeDatos_country" caption="country" style="SlicerStyleDark6" rowHeight="257175"/>
  <slicer name="segment" xr10:uid="{1C2F4077-893D-4629-B4C8-130A741D3842}" cache="SegmentaciónDeDatos_segment" caption="Segmento" style="SlicerStyleDark6" rowHeight="324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99F734-28D6-468E-8C74-64F24F11C6AF}" name="StoreOrders" displayName="StoreOrders" ref="A1:W1049" totalsRowShown="0">
  <autoFilter ref="A1:W1049" xr:uid="{B799F734-28D6-468E-8C74-64F24F11C6AF}"/>
  <tableColumns count="23">
    <tableColumn id="1" xr3:uid="{CF0133CA-5E2E-48FA-BB17-AC85BE586BDF}" name="order id"/>
    <tableColumn id="2" xr3:uid="{B1ECC8D2-B486-4E66-99A2-0656D4515F0B}" name="order date" dataDxfId="26"/>
    <tableColumn id="25" xr3:uid="{8D454084-F13F-4C55-B99A-0802F9E1671B}" name="Month" dataDxfId="25">
      <calculatedColumnFormula>MONTH(StoreOrders[[#This Row],[order date]])</calculatedColumnFormula>
    </tableColumn>
    <tableColumn id="24" xr3:uid="{6A3A457D-8EFD-41E9-85A2-8C8D70470626}" name="Year" dataDxfId="24">
      <calculatedColumnFormula>YEAR(StoreOrders[[#This Row],[order date]])</calculatedColumnFormula>
    </tableColumn>
    <tableColumn id="4" xr3:uid="{FE8ACDB1-4274-4C89-A1B2-8034D647C8F0}" name="ship mode" dataDxfId="23"/>
    <tableColumn id="5" xr3:uid="{090F061C-0289-4CDC-B365-4CF9F53CAA81}" name="customer name" dataDxfId="22"/>
    <tableColumn id="6" xr3:uid="{1162B4B9-EFE3-4511-8960-2ECEE222835B}" name="segment" dataDxfId="21"/>
    <tableColumn id="7" xr3:uid="{3972D4AE-5FE6-4B13-AC87-8B637FCDAE13}" name="state" dataDxfId="20"/>
    <tableColumn id="8" xr3:uid="{CB654705-407D-42DF-A4BA-6ED59CE01F87}" name="country" dataDxfId="19"/>
    <tableColumn id="9" xr3:uid="{27C9CAA1-BA5C-40A7-882D-6FDA0C937D4F}" name="market" dataDxfId="18"/>
    <tableColumn id="10" xr3:uid="{B6C07D57-B932-4DC2-938F-581BF2A03F41}" name="region" dataDxfId="17"/>
    <tableColumn id="11" xr3:uid="{AB0316A3-A4FE-4D02-9925-4D5498558958}" name="product id" dataDxfId="16"/>
    <tableColumn id="12" xr3:uid="{BEB274E6-52A3-42B5-950B-765718676CA4}" name="category" dataDxfId="15"/>
    <tableColumn id="13" xr3:uid="{2D660627-3AA1-4F64-BEB2-BC4CA99B639B}" name="sub category" dataDxfId="14"/>
    <tableColumn id="14" xr3:uid="{FB4F5F4E-BFA3-4F4C-8E15-262A0C1D5182}" name="product name" dataDxfId="13"/>
    <tableColumn id="15" xr3:uid="{91C16EF6-D5CF-4525-B228-FD3070CA18FC}" name="sales" dataDxfId="12"/>
    <tableColumn id="16" xr3:uid="{24214239-57F4-487A-8A8D-F20A8D0888E3}" name="quantity" dataDxfId="11"/>
    <tableColumn id="22" xr3:uid="{801113C7-E89E-44D8-A504-E053F106EE7A}" name="Price" dataDxfId="10">
      <calculatedColumnFormula>RANDBETWEEN(1390,1850)</calculatedColumnFormula>
    </tableColumn>
    <tableColumn id="17" xr3:uid="{5D94E3A0-9B6D-4520-8C26-CEA926D81397}" name="discount" dataDxfId="9"/>
    <tableColumn id="19" xr3:uid="{705FFB46-3750-4D63-B566-4B7AF06CFA90}" name="shipping cost" dataDxfId="8" dataCellStyle="Moneda"/>
    <tableColumn id="3" xr3:uid="{0C6BCF31-3252-4702-B3D0-CFAB02F4E408}" name="cost" dataDxfId="7" dataCellStyle="Moneda">
      <calculatedColumnFormula>StoreOrders[[#This Row],[shipping cost]] + (StoreOrders[[#This Row],[shipping cost]] * StoreOrders[[#This Row],[discount]])</calculatedColumnFormula>
    </tableColumn>
    <tableColumn id="20" xr3:uid="{1283C039-7A66-4042-A0BF-CCFC8AFD40C2}" name="order priority"/>
    <tableColumn id="18" xr3:uid="{58913F11-7922-4139-B58C-3C32937ADD8C}" name="profit" dataDxfId="6" dataCellStyle="Moneda">
      <calculatedColumnFormula>((StoreOrders[[#This Row],[quantity]]*StoreOrders[[#This Row],[Price]]) -StoreOrders[[#This Row],[cost]])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504C-937D-4266-BEF6-3CABC6B3E092}">
  <dimension ref="A1:A1049"/>
  <sheetViews>
    <sheetView workbookViewId="0">
      <selection activeCell="D24" sqref="D24"/>
    </sheetView>
  </sheetViews>
  <sheetFormatPr baseColWidth="10" defaultColWidth="10.710937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C924-2AAD-4008-BB42-CB52DCF6BA84}">
  <dimension ref="A1:W1155"/>
  <sheetViews>
    <sheetView zoomScale="98" zoomScaleNormal="98" workbookViewId="0">
      <selection activeCell="W1" sqref="W1"/>
    </sheetView>
  </sheetViews>
  <sheetFormatPr baseColWidth="10" defaultColWidth="11.42578125" defaultRowHeight="15" x14ac:dyDescent="0.25"/>
  <cols>
    <col min="1" max="1" width="15.140625" bestFit="1" customWidth="1"/>
    <col min="2" max="2" width="15" style="1" customWidth="1"/>
    <col min="3" max="3" width="9" bestFit="1" customWidth="1"/>
    <col min="4" max="4" width="7.28515625" bestFit="1" customWidth="1"/>
    <col min="5" max="5" width="14.28515625" style="35" bestFit="1" customWidth="1"/>
    <col min="6" max="6" width="23.42578125" style="35" bestFit="1" customWidth="1"/>
    <col min="7" max="7" width="11.7109375" style="35" bestFit="1" customWidth="1"/>
    <col min="8" max="8" width="25.5703125" style="35" bestFit="1" customWidth="1"/>
    <col min="9" max="9" width="14" style="35" bestFit="1" customWidth="1"/>
    <col min="10" max="10" width="17.5703125" style="35" bestFit="1" customWidth="1"/>
    <col min="11" max="12" width="18.140625" style="35" bestFit="1" customWidth="1"/>
    <col min="13" max="13" width="38.7109375" style="35" customWidth="1"/>
    <col min="14" max="14" width="15.140625" style="35" bestFit="1" customWidth="1"/>
    <col min="15" max="15" width="47.140625" style="35" customWidth="1"/>
    <col min="16" max="16" width="10.28515625" bestFit="1" customWidth="1"/>
    <col min="17" max="17" width="15.7109375" bestFit="1" customWidth="1"/>
    <col min="18" max="18" width="14.28515625" bestFit="1" customWidth="1"/>
    <col min="20" max="20" width="15.140625" style="12" bestFit="1" customWidth="1"/>
    <col min="21" max="21" width="15.5703125" bestFit="1" customWidth="1"/>
    <col min="22" max="22" width="15.140625" bestFit="1" customWidth="1"/>
  </cols>
  <sheetData>
    <row r="1" spans="1:23" x14ac:dyDescent="0.25">
      <c r="A1" t="s">
        <v>4230</v>
      </c>
      <c r="B1" s="1" t="s">
        <v>4231</v>
      </c>
      <c r="C1" t="s">
        <v>4180</v>
      </c>
      <c r="D1" t="s">
        <v>4185</v>
      </c>
      <c r="E1" s="35" t="s">
        <v>4232</v>
      </c>
      <c r="F1" s="35" t="s">
        <v>4233</v>
      </c>
      <c r="G1" s="35" t="s">
        <v>1049</v>
      </c>
      <c r="H1" s="35" t="s">
        <v>1050</v>
      </c>
      <c r="I1" s="35" t="s">
        <v>1051</v>
      </c>
      <c r="J1" s="35" t="s">
        <v>1052</v>
      </c>
      <c r="K1" s="35" t="s">
        <v>1053</v>
      </c>
      <c r="L1" s="35" t="s">
        <v>4234</v>
      </c>
      <c r="M1" s="35" t="s">
        <v>1054</v>
      </c>
      <c r="N1" s="35" t="s">
        <v>4235</v>
      </c>
      <c r="O1" s="35" t="s">
        <v>4236</v>
      </c>
      <c r="P1" t="s">
        <v>1055</v>
      </c>
      <c r="Q1" t="s">
        <v>1056</v>
      </c>
      <c r="R1" t="s">
        <v>4179</v>
      </c>
      <c r="S1" t="s">
        <v>1057</v>
      </c>
      <c r="T1" s="5" t="s">
        <v>4237</v>
      </c>
      <c r="U1" s="3" t="s">
        <v>4214</v>
      </c>
      <c r="V1" t="s">
        <v>4238</v>
      </c>
      <c r="W1" t="s">
        <v>1058</v>
      </c>
    </row>
    <row r="2" spans="1:23" x14ac:dyDescent="0.25">
      <c r="A2" t="s">
        <v>1059</v>
      </c>
      <c r="B2" s="1">
        <v>40544</v>
      </c>
      <c r="C2" s="13">
        <f>MONTH(StoreOrders[[#This Row],[order date]])</f>
        <v>1</v>
      </c>
      <c r="D2" s="13">
        <f>YEAR(StoreOrders[[#This Row],[order date]])</f>
        <v>2011</v>
      </c>
      <c r="E2" s="35" t="s">
        <v>1060</v>
      </c>
      <c r="F2" s="35" t="s">
        <v>1061</v>
      </c>
      <c r="G2" s="35" t="s">
        <v>1062</v>
      </c>
      <c r="H2" s="35" t="s">
        <v>1063</v>
      </c>
      <c r="I2" s="35" t="s">
        <v>1064</v>
      </c>
      <c r="J2" s="35" t="s">
        <v>1065</v>
      </c>
      <c r="K2" s="35" t="s">
        <v>1065</v>
      </c>
      <c r="L2" s="35" t="s">
        <v>1066</v>
      </c>
      <c r="M2" s="35" t="s">
        <v>1067</v>
      </c>
      <c r="N2" s="35" t="s">
        <v>1068</v>
      </c>
      <c r="O2" s="35" t="s">
        <v>1069</v>
      </c>
      <c r="P2" s="7">
        <v>408</v>
      </c>
      <c r="Q2" s="7">
        <v>2</v>
      </c>
      <c r="R2" s="12">
        <v>88</v>
      </c>
      <c r="S2" s="2">
        <v>0</v>
      </c>
      <c r="T2" s="6">
        <v>35.46</v>
      </c>
      <c r="U2" s="6">
        <f>StoreOrders[[#This Row],[shipping cost]] + (StoreOrders[[#This Row],[shipping cost]] * StoreOrders[[#This Row],[discount]])</f>
        <v>35.46</v>
      </c>
      <c r="V2" t="s">
        <v>1070</v>
      </c>
      <c r="W2" s="5">
        <f>((StoreOrders[[#This Row],[quantity]]*StoreOrders[[#This Row],[Price]]) -StoreOrders[[#This Row],[cost]])</f>
        <v>140.54</v>
      </c>
    </row>
    <row r="3" spans="1:23" x14ac:dyDescent="0.25">
      <c r="A3" t="s">
        <v>1071</v>
      </c>
      <c r="B3" s="1">
        <v>40544</v>
      </c>
      <c r="C3" s="13">
        <f>MONTH(StoreOrders[[#This Row],[order date]])</f>
        <v>1</v>
      </c>
      <c r="D3" s="13">
        <f>YEAR(StoreOrders[[#This Row],[order date]])</f>
        <v>2011</v>
      </c>
      <c r="E3" s="35" t="s">
        <v>1060</v>
      </c>
      <c r="F3" s="35" t="s">
        <v>1072</v>
      </c>
      <c r="G3" s="35" t="s">
        <v>1062</v>
      </c>
      <c r="H3" s="35" t="s">
        <v>1073</v>
      </c>
      <c r="I3" s="35" t="s">
        <v>1074</v>
      </c>
      <c r="J3" s="35" t="s">
        <v>1075</v>
      </c>
      <c r="K3" s="35" t="s">
        <v>1076</v>
      </c>
      <c r="L3" s="35" t="s">
        <v>1077</v>
      </c>
      <c r="M3" s="35" t="s">
        <v>1067</v>
      </c>
      <c r="N3" s="35" t="s">
        <v>1078</v>
      </c>
      <c r="O3" s="35" t="s">
        <v>1079</v>
      </c>
      <c r="P3" s="7">
        <v>120</v>
      </c>
      <c r="Q3" s="7">
        <v>3</v>
      </c>
      <c r="R3" s="12">
        <v>107</v>
      </c>
      <c r="S3" s="2">
        <v>0.1</v>
      </c>
      <c r="T3" s="5">
        <v>9.7200000000000006</v>
      </c>
      <c r="U3" s="5">
        <f>StoreOrders[[#This Row],[shipping cost]] + (StoreOrders[[#This Row],[shipping cost]] * StoreOrders[[#This Row],[discount]])</f>
        <v>10.692</v>
      </c>
      <c r="V3" t="s">
        <v>1070</v>
      </c>
      <c r="W3" s="5">
        <f>((StoreOrders[[#This Row],[quantity]]*StoreOrders[[#This Row],[Price]]) -StoreOrders[[#This Row],[cost]])</f>
        <v>310.30799999999999</v>
      </c>
    </row>
    <row r="4" spans="1:23" x14ac:dyDescent="0.25">
      <c r="A4" t="s">
        <v>1080</v>
      </c>
      <c r="B4" s="1">
        <v>40544</v>
      </c>
      <c r="C4" s="13">
        <f>MONTH(StoreOrders[[#This Row],[order date]])</f>
        <v>1</v>
      </c>
      <c r="D4" s="13">
        <f>YEAR(StoreOrders[[#This Row],[order date]])</f>
        <v>2011</v>
      </c>
      <c r="E4" s="35" t="s">
        <v>1081</v>
      </c>
      <c r="F4" s="35" t="s">
        <v>1082</v>
      </c>
      <c r="G4" s="35" t="s">
        <v>1062</v>
      </c>
      <c r="H4" s="35" t="s">
        <v>1083</v>
      </c>
      <c r="I4" s="35" t="s">
        <v>1084</v>
      </c>
      <c r="J4" s="35" t="s">
        <v>1085</v>
      </c>
      <c r="K4" s="35" t="s">
        <v>1085</v>
      </c>
      <c r="L4" s="35" t="s">
        <v>1086</v>
      </c>
      <c r="M4" s="35" t="s">
        <v>1067</v>
      </c>
      <c r="N4" s="35" t="s">
        <v>1068</v>
      </c>
      <c r="O4" s="35" t="s">
        <v>1087</v>
      </c>
      <c r="P4" s="7">
        <v>66</v>
      </c>
      <c r="Q4" s="7">
        <v>4</v>
      </c>
      <c r="R4" s="12">
        <v>114</v>
      </c>
      <c r="S4" s="2">
        <v>0</v>
      </c>
      <c r="T4" s="5">
        <v>8.17</v>
      </c>
      <c r="U4" s="5">
        <f>StoreOrders[[#This Row],[shipping cost]] + (StoreOrders[[#This Row],[shipping cost]] * StoreOrders[[#This Row],[discount]])</f>
        <v>8.17</v>
      </c>
      <c r="V4" t="s">
        <v>1088</v>
      </c>
      <c r="W4" s="5">
        <f>((StoreOrders[[#This Row],[quantity]]*StoreOrders[[#This Row],[Price]]) -StoreOrders[[#This Row],[cost]])</f>
        <v>447.83</v>
      </c>
    </row>
    <row r="5" spans="1:23" x14ac:dyDescent="0.25">
      <c r="A5" t="s">
        <v>1089</v>
      </c>
      <c r="B5" s="1">
        <v>40544</v>
      </c>
      <c r="C5" s="13">
        <f>MONTH(StoreOrders[[#This Row],[order date]])</f>
        <v>1</v>
      </c>
      <c r="D5" s="13">
        <f>YEAR(StoreOrders[[#This Row],[order date]])</f>
        <v>2011</v>
      </c>
      <c r="E5" s="35" t="s">
        <v>1081</v>
      </c>
      <c r="F5" s="35" t="s">
        <v>1090</v>
      </c>
      <c r="G5" s="35" t="s">
        <v>1091</v>
      </c>
      <c r="H5" s="35" t="s">
        <v>1092</v>
      </c>
      <c r="I5" s="35" t="s">
        <v>1093</v>
      </c>
      <c r="J5" s="35" t="s">
        <v>1094</v>
      </c>
      <c r="K5" s="35" t="s">
        <v>1095</v>
      </c>
      <c r="L5" s="35" t="s">
        <v>1096</v>
      </c>
      <c r="M5" s="35" t="s">
        <v>1067</v>
      </c>
      <c r="N5" s="35" t="s">
        <v>1097</v>
      </c>
      <c r="O5" s="35" t="s">
        <v>1098</v>
      </c>
      <c r="P5" s="7">
        <v>45</v>
      </c>
      <c r="Q5" s="7">
        <v>3</v>
      </c>
      <c r="R5" s="12">
        <v>98</v>
      </c>
      <c r="S5" s="4">
        <v>0.5</v>
      </c>
      <c r="T5" s="5">
        <v>4.82</v>
      </c>
      <c r="U5" s="5">
        <f>StoreOrders[[#This Row],[shipping cost]] + (StoreOrders[[#This Row],[shipping cost]] * StoreOrders[[#This Row],[discount]])</f>
        <v>7.23</v>
      </c>
      <c r="V5" t="s">
        <v>1088</v>
      </c>
      <c r="W5" s="5">
        <f>((StoreOrders[[#This Row],[quantity]]*StoreOrders[[#This Row],[Price]]) -StoreOrders[[#This Row],[cost]])</f>
        <v>286.77</v>
      </c>
    </row>
    <row r="6" spans="1:23" x14ac:dyDescent="0.25">
      <c r="A6" t="s">
        <v>1071</v>
      </c>
      <c r="B6" s="1">
        <v>40544</v>
      </c>
      <c r="C6" s="13">
        <f>MONTH(StoreOrders[[#This Row],[order date]])</f>
        <v>1</v>
      </c>
      <c r="D6" s="13">
        <f>YEAR(StoreOrders[[#This Row],[order date]])</f>
        <v>2011</v>
      </c>
      <c r="E6" s="35" t="s">
        <v>1060</v>
      </c>
      <c r="F6" s="35" t="s">
        <v>1072</v>
      </c>
      <c r="G6" s="35" t="s">
        <v>1062</v>
      </c>
      <c r="H6" s="35" t="s">
        <v>1073</v>
      </c>
      <c r="I6" s="35" t="s">
        <v>1074</v>
      </c>
      <c r="J6" s="35" t="s">
        <v>1075</v>
      </c>
      <c r="K6" s="35" t="s">
        <v>1076</v>
      </c>
      <c r="L6" s="35" t="s">
        <v>1099</v>
      </c>
      <c r="M6" s="35" t="s">
        <v>1100</v>
      </c>
      <c r="N6" s="35" t="s">
        <v>1101</v>
      </c>
      <c r="O6" s="35" t="s">
        <v>1102</v>
      </c>
      <c r="P6" s="7">
        <v>114</v>
      </c>
      <c r="Q6" s="7">
        <v>5</v>
      </c>
      <c r="R6" s="12">
        <v>67</v>
      </c>
      <c r="S6" s="2">
        <v>0.1</v>
      </c>
      <c r="T6" s="5">
        <v>4.7</v>
      </c>
      <c r="U6" s="5">
        <f>StoreOrders[[#This Row],[shipping cost]] + (StoreOrders[[#This Row],[shipping cost]] * StoreOrders[[#This Row],[discount]])</f>
        <v>5.17</v>
      </c>
      <c r="V6" t="s">
        <v>1070</v>
      </c>
      <c r="W6" s="5">
        <f>((StoreOrders[[#This Row],[quantity]]*StoreOrders[[#This Row],[Price]]) -StoreOrders[[#This Row],[cost]])</f>
        <v>329.83</v>
      </c>
    </row>
    <row r="7" spans="1:23" x14ac:dyDescent="0.25">
      <c r="A7" t="s">
        <v>1071</v>
      </c>
      <c r="B7" s="1">
        <v>40544</v>
      </c>
      <c r="C7" s="13">
        <f>MONTH(StoreOrders[[#This Row],[order date]])</f>
        <v>1</v>
      </c>
      <c r="D7" s="13">
        <f>YEAR(StoreOrders[[#This Row],[order date]])</f>
        <v>2011</v>
      </c>
      <c r="E7" s="35" t="s">
        <v>1060</v>
      </c>
      <c r="F7" s="35" t="s">
        <v>1072</v>
      </c>
      <c r="G7" s="35" t="s">
        <v>1062</v>
      </c>
      <c r="H7" s="35" t="s">
        <v>1073</v>
      </c>
      <c r="I7" s="35" t="s">
        <v>1074</v>
      </c>
      <c r="J7" s="35" t="s">
        <v>1075</v>
      </c>
      <c r="K7" s="35" t="s">
        <v>1076</v>
      </c>
      <c r="L7" s="35" t="s">
        <v>1103</v>
      </c>
      <c r="M7" s="35" t="s">
        <v>1067</v>
      </c>
      <c r="N7" s="35" t="s">
        <v>1097</v>
      </c>
      <c r="O7" s="35" t="s">
        <v>1104</v>
      </c>
      <c r="P7" s="7">
        <v>55</v>
      </c>
      <c r="Q7" s="7">
        <v>2</v>
      </c>
      <c r="R7" s="12">
        <v>58</v>
      </c>
      <c r="S7" s="4">
        <v>0.1</v>
      </c>
      <c r="T7" s="5">
        <v>1.8</v>
      </c>
      <c r="U7" s="5">
        <f>StoreOrders[[#This Row],[shipping cost]] + (StoreOrders[[#This Row],[shipping cost]] * StoreOrders[[#This Row],[discount]])</f>
        <v>1.98</v>
      </c>
      <c r="V7" t="s">
        <v>1070</v>
      </c>
      <c r="W7" s="5">
        <f>((StoreOrders[[#This Row],[quantity]]*StoreOrders[[#This Row],[Price]]) -StoreOrders[[#This Row],[cost]])</f>
        <v>114.02</v>
      </c>
    </row>
    <row r="8" spans="1:23" x14ac:dyDescent="0.25">
      <c r="A8" t="s">
        <v>1105</v>
      </c>
      <c r="B8" s="1">
        <v>40545</v>
      </c>
      <c r="C8" s="13">
        <f>MONTH(StoreOrders[[#This Row],[order date]])</f>
        <v>1</v>
      </c>
      <c r="D8" s="13">
        <f>YEAR(StoreOrders[[#This Row],[order date]])</f>
        <v>2011</v>
      </c>
      <c r="E8" s="35" t="s">
        <v>1060</v>
      </c>
      <c r="F8" s="35" t="s">
        <v>1106</v>
      </c>
      <c r="G8" s="35" t="s">
        <v>1062</v>
      </c>
      <c r="H8" s="35" t="s">
        <v>1107</v>
      </c>
      <c r="I8" s="35" t="s">
        <v>1108</v>
      </c>
      <c r="J8" s="35" t="s">
        <v>1108</v>
      </c>
      <c r="K8" s="35" t="s">
        <v>1108</v>
      </c>
      <c r="L8" s="35" t="s">
        <v>1109</v>
      </c>
      <c r="M8" s="35" t="s">
        <v>1110</v>
      </c>
      <c r="N8" s="35" t="s">
        <v>1111</v>
      </c>
      <c r="O8" s="35" t="s">
        <v>1112</v>
      </c>
      <c r="P8" s="7">
        <v>314</v>
      </c>
      <c r="Q8" s="7">
        <v>1</v>
      </c>
      <c r="R8" s="12">
        <v>99</v>
      </c>
      <c r="S8" s="2">
        <v>0</v>
      </c>
      <c r="T8" s="5">
        <v>24.1</v>
      </c>
      <c r="U8" s="5">
        <f>StoreOrders[[#This Row],[shipping cost]] + (StoreOrders[[#This Row],[shipping cost]] * StoreOrders[[#This Row],[discount]])</f>
        <v>24.1</v>
      </c>
      <c r="V8" t="s">
        <v>1070</v>
      </c>
      <c r="W8" s="5">
        <f>((StoreOrders[[#This Row],[quantity]]*StoreOrders[[#This Row],[Price]]) -StoreOrders[[#This Row],[cost]])</f>
        <v>74.900000000000006</v>
      </c>
    </row>
    <row r="9" spans="1:23" x14ac:dyDescent="0.25">
      <c r="A9" t="s">
        <v>1113</v>
      </c>
      <c r="B9" s="1">
        <v>40546</v>
      </c>
      <c r="C9" s="13">
        <f>MONTH(StoreOrders[[#This Row],[order date]])</f>
        <v>1</v>
      </c>
      <c r="D9" s="13">
        <f>YEAR(StoreOrders[[#This Row],[order date]])</f>
        <v>2011</v>
      </c>
      <c r="E9" s="35" t="s">
        <v>1114</v>
      </c>
      <c r="F9" s="35" t="s">
        <v>1115</v>
      </c>
      <c r="G9" s="35" t="s">
        <v>1116</v>
      </c>
      <c r="H9" s="35" t="s">
        <v>1073</v>
      </c>
      <c r="I9" s="35" t="s">
        <v>1074</v>
      </c>
      <c r="J9" s="35" t="s">
        <v>1075</v>
      </c>
      <c r="K9" s="35" t="s">
        <v>1076</v>
      </c>
      <c r="L9" s="35" t="s">
        <v>1117</v>
      </c>
      <c r="M9" s="35" t="s">
        <v>1067</v>
      </c>
      <c r="N9" s="35" t="s">
        <v>1118</v>
      </c>
      <c r="O9" s="35" t="s">
        <v>1119</v>
      </c>
      <c r="P9" s="7">
        <v>276</v>
      </c>
      <c r="Q9" s="7">
        <v>1</v>
      </c>
      <c r="R9" s="12">
        <v>55</v>
      </c>
      <c r="S9" s="2">
        <v>0.1</v>
      </c>
      <c r="T9" s="5">
        <v>125.32</v>
      </c>
      <c r="U9" s="5">
        <f>StoreOrders[[#This Row],[shipping cost]] + (StoreOrders[[#This Row],[shipping cost]] * StoreOrders[[#This Row],[discount]])</f>
        <v>137.852</v>
      </c>
      <c r="V9" t="s">
        <v>1120</v>
      </c>
      <c r="W9" s="5">
        <f>((StoreOrders[[#This Row],[quantity]]*StoreOrders[[#This Row],[Price]]) -StoreOrders[[#This Row],[cost]])</f>
        <v>-82.852000000000004</v>
      </c>
    </row>
    <row r="10" spans="1:23" x14ac:dyDescent="0.25">
      <c r="A10" t="s">
        <v>1121</v>
      </c>
      <c r="B10" s="1">
        <v>40546</v>
      </c>
      <c r="C10" s="13">
        <f>MONTH(StoreOrders[[#This Row],[order date]])</f>
        <v>1</v>
      </c>
      <c r="D10" s="13">
        <f>YEAR(StoreOrders[[#This Row],[order date]])</f>
        <v>2011</v>
      </c>
      <c r="E10" s="35" t="s">
        <v>1060</v>
      </c>
      <c r="F10" s="35" t="s">
        <v>1122</v>
      </c>
      <c r="G10" s="35" t="s">
        <v>1062</v>
      </c>
      <c r="H10" s="35" t="s">
        <v>1123</v>
      </c>
      <c r="I10" s="35" t="s">
        <v>1124</v>
      </c>
      <c r="J10" s="35" t="s">
        <v>1075</v>
      </c>
      <c r="K10" s="35" t="s">
        <v>1076</v>
      </c>
      <c r="L10" s="35" t="s">
        <v>1125</v>
      </c>
      <c r="M10" s="35" t="s">
        <v>1110</v>
      </c>
      <c r="N10" s="35" t="s">
        <v>1126</v>
      </c>
      <c r="O10" s="35" t="s">
        <v>1127</v>
      </c>
      <c r="P10" s="7">
        <v>912</v>
      </c>
      <c r="Q10" s="7">
        <v>4</v>
      </c>
      <c r="R10" s="12">
        <v>70</v>
      </c>
      <c r="S10" s="2">
        <v>0.4</v>
      </c>
      <c r="T10" s="5">
        <v>107.1</v>
      </c>
      <c r="U10" s="5">
        <f>StoreOrders[[#This Row],[shipping cost]] + (StoreOrders[[#This Row],[shipping cost]] * StoreOrders[[#This Row],[discount]])</f>
        <v>149.94</v>
      </c>
      <c r="V10" t="s">
        <v>1128</v>
      </c>
      <c r="W10" s="5">
        <f>((StoreOrders[[#This Row],[quantity]]*StoreOrders[[#This Row],[Price]]) -StoreOrders[[#This Row],[cost]])</f>
        <v>130.06</v>
      </c>
    </row>
    <row r="11" spans="1:23" x14ac:dyDescent="0.25">
      <c r="A11" t="s">
        <v>1129</v>
      </c>
      <c r="B11" s="1">
        <v>40546</v>
      </c>
      <c r="C11" s="13">
        <f>MONTH(StoreOrders[[#This Row],[order date]])</f>
        <v>1</v>
      </c>
      <c r="D11" s="13">
        <f>YEAR(StoreOrders[[#This Row],[order date]])</f>
        <v>2011</v>
      </c>
      <c r="E11" s="35" t="s">
        <v>1060</v>
      </c>
      <c r="F11" s="35" t="s">
        <v>1130</v>
      </c>
      <c r="G11" s="35" t="s">
        <v>1116</v>
      </c>
      <c r="H11" s="35" t="s">
        <v>1131</v>
      </c>
      <c r="I11" s="35" t="s">
        <v>1132</v>
      </c>
      <c r="J11" s="35" t="s">
        <v>1085</v>
      </c>
      <c r="K11" s="35" t="s">
        <v>1085</v>
      </c>
      <c r="L11" s="35" t="s">
        <v>1133</v>
      </c>
      <c r="M11" s="35" t="s">
        <v>1100</v>
      </c>
      <c r="N11" s="35" t="s">
        <v>1134</v>
      </c>
      <c r="O11" s="35" t="s">
        <v>1135</v>
      </c>
      <c r="P11" s="7">
        <v>667</v>
      </c>
      <c r="Q11" s="7">
        <v>4</v>
      </c>
      <c r="R11" s="12">
        <v>103</v>
      </c>
      <c r="S11" s="2">
        <v>0</v>
      </c>
      <c r="T11" s="5">
        <v>81.260000000000005</v>
      </c>
      <c r="U11" s="5">
        <f>StoreOrders[[#This Row],[shipping cost]] + (StoreOrders[[#This Row],[shipping cost]] * StoreOrders[[#This Row],[discount]])</f>
        <v>81.260000000000005</v>
      </c>
      <c r="V11" t="s">
        <v>1088</v>
      </c>
      <c r="W11" s="5">
        <f>((StoreOrders[[#This Row],[quantity]]*StoreOrders[[#This Row],[Price]]) -StoreOrders[[#This Row],[cost]])</f>
        <v>330.74</v>
      </c>
    </row>
    <row r="12" spans="1:23" x14ac:dyDescent="0.25">
      <c r="A12" t="s">
        <v>1136</v>
      </c>
      <c r="B12" s="1">
        <v>40546</v>
      </c>
      <c r="C12" s="13">
        <f>MONTH(StoreOrders[[#This Row],[order date]])</f>
        <v>1</v>
      </c>
      <c r="D12" s="13">
        <f>YEAR(StoreOrders[[#This Row],[order date]])</f>
        <v>2011</v>
      </c>
      <c r="E12" s="35" t="s">
        <v>1081</v>
      </c>
      <c r="F12" s="35" t="s">
        <v>1137</v>
      </c>
      <c r="G12" s="35" t="s">
        <v>1062</v>
      </c>
      <c r="H12" s="35" t="s">
        <v>1138</v>
      </c>
      <c r="I12" s="35" t="s">
        <v>1139</v>
      </c>
      <c r="J12" s="35" t="s">
        <v>1075</v>
      </c>
      <c r="K12" s="35" t="s">
        <v>1140</v>
      </c>
      <c r="L12" s="35" t="s">
        <v>1141</v>
      </c>
      <c r="M12" s="35" t="s">
        <v>1067</v>
      </c>
      <c r="N12" s="35" t="s">
        <v>1068</v>
      </c>
      <c r="O12" s="35" t="s">
        <v>1142</v>
      </c>
      <c r="P12" s="7">
        <v>338</v>
      </c>
      <c r="Q12" s="7">
        <v>3</v>
      </c>
      <c r="R12" s="12">
        <v>116</v>
      </c>
      <c r="S12" s="2">
        <v>0.45</v>
      </c>
      <c r="T12" s="5">
        <v>33.75</v>
      </c>
      <c r="U12" s="5">
        <f>StoreOrders[[#This Row],[shipping cost]] + (StoreOrders[[#This Row],[shipping cost]] * StoreOrders[[#This Row],[discount]])</f>
        <v>48.9375</v>
      </c>
      <c r="V12" t="s">
        <v>1088</v>
      </c>
      <c r="W12" s="5">
        <f>((StoreOrders[[#This Row],[quantity]]*StoreOrders[[#This Row],[Price]]) -StoreOrders[[#This Row],[cost]])</f>
        <v>299.0625</v>
      </c>
    </row>
    <row r="13" spans="1:23" x14ac:dyDescent="0.25">
      <c r="A13" t="s">
        <v>1136</v>
      </c>
      <c r="B13" s="1">
        <v>40546</v>
      </c>
      <c r="C13" s="13">
        <f>MONTH(StoreOrders[[#This Row],[order date]])</f>
        <v>1</v>
      </c>
      <c r="D13" s="13">
        <f>YEAR(StoreOrders[[#This Row],[order date]])</f>
        <v>2011</v>
      </c>
      <c r="E13" s="35" t="s">
        <v>1081</v>
      </c>
      <c r="F13" s="35" t="s">
        <v>1137</v>
      </c>
      <c r="G13" s="35" t="s">
        <v>1062</v>
      </c>
      <c r="H13" s="35" t="s">
        <v>1138</v>
      </c>
      <c r="I13" s="35" t="s">
        <v>1139</v>
      </c>
      <c r="J13" s="35" t="s">
        <v>1075</v>
      </c>
      <c r="K13" s="35" t="s">
        <v>1140</v>
      </c>
      <c r="L13" s="35" t="s">
        <v>1143</v>
      </c>
      <c r="M13" s="35" t="s">
        <v>1100</v>
      </c>
      <c r="N13" s="35" t="s">
        <v>1144</v>
      </c>
      <c r="O13" s="35" t="s">
        <v>1145</v>
      </c>
      <c r="P13" s="7">
        <v>211</v>
      </c>
      <c r="Q13" s="7">
        <v>1</v>
      </c>
      <c r="R13" s="12">
        <v>93</v>
      </c>
      <c r="S13" s="2">
        <v>0.55000000000000004</v>
      </c>
      <c r="T13" s="5">
        <v>21.32</v>
      </c>
      <c r="U13" s="5">
        <f>StoreOrders[[#This Row],[shipping cost]] + (StoreOrders[[#This Row],[shipping cost]] * StoreOrders[[#This Row],[discount]])</f>
        <v>33.045999999999999</v>
      </c>
      <c r="V13" t="s">
        <v>1088</v>
      </c>
      <c r="W13" s="5">
        <f>((StoreOrders[[#This Row],[quantity]]*StoreOrders[[#This Row],[Price]]) -StoreOrders[[#This Row],[cost]])</f>
        <v>59.954000000000001</v>
      </c>
    </row>
    <row r="14" spans="1:23" x14ac:dyDescent="0.25">
      <c r="A14" t="s">
        <v>1146</v>
      </c>
      <c r="B14" s="1">
        <v>40546</v>
      </c>
      <c r="C14" s="13">
        <f>MONTH(StoreOrders[[#This Row],[order date]])</f>
        <v>1</v>
      </c>
      <c r="D14" s="13">
        <f>YEAR(StoreOrders[[#This Row],[order date]])</f>
        <v>2011</v>
      </c>
      <c r="E14" s="35" t="s">
        <v>1060</v>
      </c>
      <c r="F14" s="35" t="s">
        <v>1147</v>
      </c>
      <c r="G14" s="35" t="s">
        <v>1062</v>
      </c>
      <c r="H14" s="35" t="s">
        <v>1148</v>
      </c>
      <c r="I14" s="35" t="s">
        <v>1149</v>
      </c>
      <c r="J14" s="35" t="s">
        <v>1094</v>
      </c>
      <c r="K14" s="35" t="s">
        <v>1095</v>
      </c>
      <c r="L14" s="35" t="s">
        <v>1150</v>
      </c>
      <c r="M14" s="35" t="s">
        <v>1100</v>
      </c>
      <c r="N14" s="35" t="s">
        <v>1151</v>
      </c>
      <c r="O14" s="35" t="s">
        <v>1152</v>
      </c>
      <c r="P14" s="7">
        <v>854</v>
      </c>
      <c r="Q14" s="7">
        <v>7</v>
      </c>
      <c r="R14" s="12">
        <v>119</v>
      </c>
      <c r="S14" s="2">
        <v>0</v>
      </c>
      <c r="T14" s="5">
        <v>12.56</v>
      </c>
      <c r="U14" s="5">
        <f>StoreOrders[[#This Row],[shipping cost]] + (StoreOrders[[#This Row],[shipping cost]] * StoreOrders[[#This Row],[discount]])</f>
        <v>12.56</v>
      </c>
      <c r="V14" t="s">
        <v>1070</v>
      </c>
      <c r="W14" s="5">
        <f>((StoreOrders[[#This Row],[quantity]]*StoreOrders[[#This Row],[Price]]) -StoreOrders[[#This Row],[cost]])</f>
        <v>820.44</v>
      </c>
    </row>
    <row r="15" spans="1:23" x14ac:dyDescent="0.25">
      <c r="A15" t="s">
        <v>1153</v>
      </c>
      <c r="B15" s="1">
        <v>40546</v>
      </c>
      <c r="C15" s="13">
        <f>MONTH(StoreOrders[[#This Row],[order date]])</f>
        <v>1</v>
      </c>
      <c r="D15" s="13">
        <f>YEAR(StoreOrders[[#This Row],[order date]])</f>
        <v>2011</v>
      </c>
      <c r="E15" s="35" t="s">
        <v>1060</v>
      </c>
      <c r="F15" s="35" t="s">
        <v>1154</v>
      </c>
      <c r="G15" s="35" t="s">
        <v>1091</v>
      </c>
      <c r="H15" s="35" t="s">
        <v>1155</v>
      </c>
      <c r="I15" s="35" t="s">
        <v>1156</v>
      </c>
      <c r="J15" s="35" t="s">
        <v>1075</v>
      </c>
      <c r="K15" s="35" t="s">
        <v>1140</v>
      </c>
      <c r="L15" s="35" t="s">
        <v>1157</v>
      </c>
      <c r="M15" s="35" t="s">
        <v>1110</v>
      </c>
      <c r="N15" s="35" t="s">
        <v>1126</v>
      </c>
      <c r="O15" s="35" t="s">
        <v>1158</v>
      </c>
      <c r="P15" s="7">
        <v>193</v>
      </c>
      <c r="Q15" s="7">
        <v>1</v>
      </c>
      <c r="R15" s="12">
        <v>97</v>
      </c>
      <c r="S15" s="2">
        <v>0</v>
      </c>
      <c r="T15" s="5">
        <v>10.4</v>
      </c>
      <c r="U15" s="5">
        <f>StoreOrders[[#This Row],[shipping cost]] + (StoreOrders[[#This Row],[shipping cost]] * StoreOrders[[#This Row],[discount]])</f>
        <v>10.4</v>
      </c>
      <c r="V15" t="s">
        <v>1070</v>
      </c>
      <c r="W15" s="5">
        <f>((StoreOrders[[#This Row],[quantity]]*StoreOrders[[#This Row],[Price]]) -StoreOrders[[#This Row],[cost]])</f>
        <v>86.6</v>
      </c>
    </row>
    <row r="16" spans="1:23" x14ac:dyDescent="0.25">
      <c r="A16" t="s">
        <v>1121</v>
      </c>
      <c r="B16" s="1">
        <v>40546</v>
      </c>
      <c r="C16" s="13">
        <f>MONTH(StoreOrders[[#This Row],[order date]])</f>
        <v>1</v>
      </c>
      <c r="D16" s="13">
        <f>YEAR(StoreOrders[[#This Row],[order date]])</f>
        <v>2011</v>
      </c>
      <c r="E16" s="35" t="s">
        <v>1060</v>
      </c>
      <c r="F16" s="35" t="s">
        <v>1122</v>
      </c>
      <c r="G16" s="35" t="s">
        <v>1062</v>
      </c>
      <c r="H16" s="35" t="s">
        <v>1123</v>
      </c>
      <c r="I16" s="35" t="s">
        <v>1124</v>
      </c>
      <c r="J16" s="35" t="s">
        <v>1075</v>
      </c>
      <c r="K16" s="35" t="s">
        <v>1076</v>
      </c>
      <c r="L16" s="35" t="s">
        <v>1159</v>
      </c>
      <c r="M16" s="35" t="s">
        <v>1100</v>
      </c>
      <c r="N16" s="35" t="s">
        <v>1134</v>
      </c>
      <c r="O16" s="35" t="s">
        <v>1160</v>
      </c>
      <c r="P16" s="7">
        <v>159</v>
      </c>
      <c r="Q16" s="7">
        <v>2</v>
      </c>
      <c r="R16" s="12">
        <v>77</v>
      </c>
      <c r="S16" s="2">
        <v>0.4</v>
      </c>
      <c r="T16" s="5">
        <v>10.07</v>
      </c>
      <c r="U16" s="5">
        <f>StoreOrders[[#This Row],[shipping cost]] + (StoreOrders[[#This Row],[shipping cost]] * StoreOrders[[#This Row],[discount]])</f>
        <v>14.098000000000001</v>
      </c>
      <c r="V16" t="s">
        <v>1128</v>
      </c>
      <c r="W16" s="5">
        <f>((StoreOrders[[#This Row],[quantity]]*StoreOrders[[#This Row],[Price]]) -StoreOrders[[#This Row],[cost]])</f>
        <v>139.90199999999999</v>
      </c>
    </row>
    <row r="17" spans="1:23" x14ac:dyDescent="0.25">
      <c r="A17" t="s">
        <v>1161</v>
      </c>
      <c r="B17" s="1">
        <v>40546</v>
      </c>
      <c r="C17" s="13">
        <f>MONTH(StoreOrders[[#This Row],[order date]])</f>
        <v>1</v>
      </c>
      <c r="D17" s="13">
        <f>YEAR(StoreOrders[[#This Row],[order date]])</f>
        <v>2011</v>
      </c>
      <c r="E17" s="35" t="s">
        <v>1060</v>
      </c>
      <c r="F17" s="35" t="s">
        <v>1162</v>
      </c>
      <c r="G17" s="35" t="s">
        <v>1062</v>
      </c>
      <c r="H17" s="35" t="s">
        <v>1163</v>
      </c>
      <c r="I17" s="35" t="s">
        <v>1163</v>
      </c>
      <c r="J17" s="35" t="s">
        <v>1164</v>
      </c>
      <c r="K17" s="35" t="s">
        <v>1165</v>
      </c>
      <c r="L17" s="35" t="s">
        <v>1166</v>
      </c>
      <c r="M17" s="35" t="s">
        <v>1110</v>
      </c>
      <c r="N17" s="35" t="s">
        <v>1167</v>
      </c>
      <c r="O17" s="35" t="s">
        <v>1168</v>
      </c>
      <c r="P17" s="7">
        <v>195</v>
      </c>
      <c r="Q17" s="7">
        <v>4</v>
      </c>
      <c r="R17" s="12">
        <v>106</v>
      </c>
      <c r="S17" s="2">
        <v>0</v>
      </c>
      <c r="T17" s="5">
        <v>8.43</v>
      </c>
      <c r="U17" s="5">
        <f>StoreOrders[[#This Row],[shipping cost]] + (StoreOrders[[#This Row],[shipping cost]] * StoreOrders[[#This Row],[discount]])</f>
        <v>8.43</v>
      </c>
      <c r="V17" t="s">
        <v>1070</v>
      </c>
      <c r="W17" s="5">
        <f>((StoreOrders[[#This Row],[quantity]]*StoreOrders[[#This Row],[Price]]) -StoreOrders[[#This Row],[cost]])</f>
        <v>415.57</v>
      </c>
    </row>
    <row r="18" spans="1:23" x14ac:dyDescent="0.25">
      <c r="A18" t="s">
        <v>1169</v>
      </c>
      <c r="B18" s="1">
        <v>40546</v>
      </c>
      <c r="C18" s="13">
        <f>MONTH(StoreOrders[[#This Row],[order date]])</f>
        <v>1</v>
      </c>
      <c r="D18" s="13">
        <f>YEAR(StoreOrders[[#This Row],[order date]])</f>
        <v>2011</v>
      </c>
      <c r="E18" s="35" t="s">
        <v>1060</v>
      </c>
      <c r="F18" s="35" t="s">
        <v>1170</v>
      </c>
      <c r="G18" s="35" t="s">
        <v>1062</v>
      </c>
      <c r="H18" s="35" t="s">
        <v>1171</v>
      </c>
      <c r="I18" s="35" t="s">
        <v>1172</v>
      </c>
      <c r="J18" s="35" t="s">
        <v>1085</v>
      </c>
      <c r="K18" s="35" t="s">
        <v>1085</v>
      </c>
      <c r="L18" s="35" t="s">
        <v>1173</v>
      </c>
      <c r="M18" s="35" t="s">
        <v>1067</v>
      </c>
      <c r="N18" s="35" t="s">
        <v>1118</v>
      </c>
      <c r="O18" s="35" t="s">
        <v>1174</v>
      </c>
      <c r="P18" s="7">
        <v>123</v>
      </c>
      <c r="Q18" s="7">
        <v>2</v>
      </c>
      <c r="R18" s="12">
        <v>55</v>
      </c>
      <c r="S18" s="2">
        <v>0</v>
      </c>
      <c r="T18" s="5">
        <v>8.41</v>
      </c>
      <c r="U18" s="5">
        <f>StoreOrders[[#This Row],[shipping cost]] + (StoreOrders[[#This Row],[shipping cost]] * StoreOrders[[#This Row],[discount]])</f>
        <v>8.41</v>
      </c>
      <c r="V18" t="s">
        <v>1070</v>
      </c>
      <c r="W18" s="5">
        <f>((StoreOrders[[#This Row],[quantity]]*StoreOrders[[#This Row],[Price]]) -StoreOrders[[#This Row],[cost]])</f>
        <v>101.59</v>
      </c>
    </row>
    <row r="19" spans="1:23" x14ac:dyDescent="0.25">
      <c r="A19" t="s">
        <v>1121</v>
      </c>
      <c r="B19" s="1">
        <v>40546</v>
      </c>
      <c r="C19" s="13">
        <f>MONTH(StoreOrders[[#This Row],[order date]])</f>
        <v>1</v>
      </c>
      <c r="D19" s="13">
        <f>YEAR(StoreOrders[[#This Row],[order date]])</f>
        <v>2011</v>
      </c>
      <c r="E19" s="35" t="s">
        <v>1060</v>
      </c>
      <c r="F19" s="35" t="s">
        <v>1122</v>
      </c>
      <c r="G19" s="35" t="s">
        <v>1062</v>
      </c>
      <c r="H19" s="35" t="s">
        <v>1123</v>
      </c>
      <c r="I19" s="35" t="s">
        <v>1124</v>
      </c>
      <c r="J19" s="35" t="s">
        <v>1075</v>
      </c>
      <c r="K19" s="35" t="s">
        <v>1076</v>
      </c>
      <c r="L19" s="35" t="s">
        <v>1175</v>
      </c>
      <c r="M19" s="35" t="s">
        <v>1110</v>
      </c>
      <c r="N19" s="35" t="s">
        <v>1176</v>
      </c>
      <c r="O19" s="35" t="s">
        <v>1177</v>
      </c>
      <c r="P19" s="7">
        <v>69</v>
      </c>
      <c r="Q19" s="7">
        <v>2</v>
      </c>
      <c r="R19" s="12">
        <v>102</v>
      </c>
      <c r="S19" s="2">
        <v>0.4</v>
      </c>
      <c r="T19" s="5">
        <v>8.34</v>
      </c>
      <c r="U19" s="5">
        <f>StoreOrders[[#This Row],[shipping cost]] + (StoreOrders[[#This Row],[shipping cost]] * StoreOrders[[#This Row],[discount]])</f>
        <v>11.676</v>
      </c>
      <c r="V19" t="s">
        <v>1128</v>
      </c>
      <c r="W19" s="5">
        <f>((StoreOrders[[#This Row],[quantity]]*StoreOrders[[#This Row],[Price]]) -StoreOrders[[#This Row],[cost]])</f>
        <v>192.32400000000001</v>
      </c>
    </row>
    <row r="20" spans="1:23" x14ac:dyDescent="0.25">
      <c r="A20" t="s">
        <v>1121</v>
      </c>
      <c r="B20" s="1">
        <v>40546</v>
      </c>
      <c r="C20" s="13">
        <f>MONTH(StoreOrders[[#This Row],[order date]])</f>
        <v>1</v>
      </c>
      <c r="D20" s="13">
        <f>YEAR(StoreOrders[[#This Row],[order date]])</f>
        <v>2011</v>
      </c>
      <c r="E20" s="35" t="s">
        <v>1060</v>
      </c>
      <c r="F20" s="35" t="s">
        <v>1122</v>
      </c>
      <c r="G20" s="35" t="s">
        <v>1062</v>
      </c>
      <c r="H20" s="35" t="s">
        <v>1123</v>
      </c>
      <c r="I20" s="35" t="s">
        <v>1124</v>
      </c>
      <c r="J20" s="35" t="s">
        <v>1075</v>
      </c>
      <c r="K20" s="35" t="s">
        <v>1076</v>
      </c>
      <c r="L20" s="35" t="s">
        <v>1178</v>
      </c>
      <c r="M20" s="35" t="s">
        <v>1100</v>
      </c>
      <c r="N20" s="35" t="s">
        <v>1134</v>
      </c>
      <c r="O20" s="35" t="s">
        <v>1179</v>
      </c>
      <c r="P20" s="7">
        <v>69</v>
      </c>
      <c r="Q20" s="7">
        <v>2</v>
      </c>
      <c r="R20" s="12">
        <v>63</v>
      </c>
      <c r="S20" s="2">
        <v>0.4</v>
      </c>
      <c r="T20" s="5">
        <v>8.17</v>
      </c>
      <c r="U20" s="5">
        <f>StoreOrders[[#This Row],[shipping cost]] + (StoreOrders[[#This Row],[shipping cost]] * StoreOrders[[#This Row],[discount]])</f>
        <v>11.438000000000001</v>
      </c>
      <c r="V20" t="s">
        <v>1128</v>
      </c>
      <c r="W20" s="5">
        <f>((StoreOrders[[#This Row],[quantity]]*StoreOrders[[#This Row],[Price]]) -StoreOrders[[#This Row],[cost]])</f>
        <v>114.562</v>
      </c>
    </row>
    <row r="21" spans="1:23" x14ac:dyDescent="0.25">
      <c r="A21" t="s">
        <v>1180</v>
      </c>
      <c r="B21" s="1">
        <v>40546</v>
      </c>
      <c r="C21" s="13">
        <f>MONTH(StoreOrders[[#This Row],[order date]])</f>
        <v>1</v>
      </c>
      <c r="D21" s="13">
        <f>YEAR(StoreOrders[[#This Row],[order date]])</f>
        <v>2011</v>
      </c>
      <c r="E21" s="35" t="s">
        <v>1060</v>
      </c>
      <c r="F21" s="35" t="s">
        <v>1181</v>
      </c>
      <c r="G21" s="35" t="s">
        <v>1062</v>
      </c>
      <c r="H21" s="35" t="s">
        <v>1182</v>
      </c>
      <c r="I21" s="35" t="s">
        <v>1183</v>
      </c>
      <c r="J21" s="35" t="s">
        <v>1075</v>
      </c>
      <c r="K21" s="35" t="s">
        <v>1140</v>
      </c>
      <c r="L21" s="35" t="s">
        <v>1184</v>
      </c>
      <c r="M21" s="35" t="s">
        <v>1067</v>
      </c>
      <c r="N21" s="35" t="s">
        <v>1068</v>
      </c>
      <c r="O21" s="35" t="s">
        <v>1185</v>
      </c>
      <c r="P21" s="7">
        <v>135</v>
      </c>
      <c r="Q21" s="7">
        <v>2</v>
      </c>
      <c r="R21" s="12">
        <v>95</v>
      </c>
      <c r="S21" s="2">
        <v>0.47</v>
      </c>
      <c r="T21" s="5">
        <v>7.74</v>
      </c>
      <c r="U21" s="5">
        <f>StoreOrders[[#This Row],[shipping cost]] + (StoreOrders[[#This Row],[shipping cost]] * StoreOrders[[#This Row],[discount]])</f>
        <v>11.377800000000001</v>
      </c>
      <c r="V21" t="s">
        <v>1070</v>
      </c>
      <c r="W21" s="5">
        <f>((StoreOrders[[#This Row],[quantity]]*StoreOrders[[#This Row],[Price]]) -StoreOrders[[#This Row],[cost]])</f>
        <v>178.62219999999999</v>
      </c>
    </row>
    <row r="22" spans="1:23" x14ac:dyDescent="0.25">
      <c r="A22" t="s">
        <v>1113</v>
      </c>
      <c r="B22" s="1">
        <v>40546</v>
      </c>
      <c r="C22" s="13">
        <f>MONTH(StoreOrders[[#This Row],[order date]])</f>
        <v>1</v>
      </c>
      <c r="D22" s="13">
        <f>YEAR(StoreOrders[[#This Row],[order date]])</f>
        <v>2011</v>
      </c>
      <c r="E22" s="35" t="s">
        <v>1114</v>
      </c>
      <c r="F22" s="35" t="s">
        <v>1115</v>
      </c>
      <c r="G22" s="35" t="s">
        <v>1116</v>
      </c>
      <c r="H22" s="35" t="s">
        <v>1073</v>
      </c>
      <c r="I22" s="35" t="s">
        <v>1074</v>
      </c>
      <c r="J22" s="35" t="s">
        <v>1075</v>
      </c>
      <c r="K22" s="35" t="s">
        <v>1076</v>
      </c>
      <c r="L22" s="35" t="s">
        <v>1186</v>
      </c>
      <c r="M22" s="35" t="s">
        <v>1067</v>
      </c>
      <c r="N22" s="35" t="s">
        <v>1187</v>
      </c>
      <c r="O22" s="35" t="s">
        <v>1188</v>
      </c>
      <c r="P22" s="7">
        <v>36</v>
      </c>
      <c r="Q22" s="7">
        <v>3</v>
      </c>
      <c r="R22" s="12">
        <v>115</v>
      </c>
      <c r="S22" s="2">
        <v>0.1</v>
      </c>
      <c r="T22" s="5">
        <v>7.46</v>
      </c>
      <c r="U22" s="5">
        <f>StoreOrders[[#This Row],[shipping cost]] + (StoreOrders[[#This Row],[shipping cost]] * StoreOrders[[#This Row],[discount]])</f>
        <v>8.2059999999999995</v>
      </c>
      <c r="V22" t="s">
        <v>1120</v>
      </c>
      <c r="W22" s="5">
        <f>((StoreOrders[[#This Row],[quantity]]*StoreOrders[[#This Row],[Price]]) -StoreOrders[[#This Row],[cost]])</f>
        <v>336.79399999999998</v>
      </c>
    </row>
    <row r="23" spans="1:23" x14ac:dyDescent="0.25">
      <c r="A23" t="s">
        <v>1189</v>
      </c>
      <c r="B23" s="1">
        <v>40546</v>
      </c>
      <c r="C23" s="13">
        <f>MONTH(StoreOrders[[#This Row],[order date]])</f>
        <v>1</v>
      </c>
      <c r="D23" s="13">
        <f>YEAR(StoreOrders[[#This Row],[order date]])</f>
        <v>2011</v>
      </c>
      <c r="E23" s="35" t="s">
        <v>1081</v>
      </c>
      <c r="F23" s="35" t="s">
        <v>1190</v>
      </c>
      <c r="G23" s="35" t="s">
        <v>1116</v>
      </c>
      <c r="H23" s="35" t="s">
        <v>1191</v>
      </c>
      <c r="I23" s="35" t="s">
        <v>1172</v>
      </c>
      <c r="J23" s="35" t="s">
        <v>1085</v>
      </c>
      <c r="K23" s="35" t="s">
        <v>1085</v>
      </c>
      <c r="L23" s="35" t="s">
        <v>1192</v>
      </c>
      <c r="M23" s="35" t="s">
        <v>1067</v>
      </c>
      <c r="N23" s="35" t="s">
        <v>1193</v>
      </c>
      <c r="O23" s="35" t="s">
        <v>1194</v>
      </c>
      <c r="P23" s="7">
        <v>52</v>
      </c>
      <c r="Q23" s="7">
        <v>1</v>
      </c>
      <c r="R23" s="12">
        <v>120</v>
      </c>
      <c r="S23" s="2">
        <v>0</v>
      </c>
      <c r="T23" s="5">
        <v>5.91</v>
      </c>
      <c r="U23" s="5">
        <f>StoreOrders[[#This Row],[shipping cost]] + (StoreOrders[[#This Row],[shipping cost]] * StoreOrders[[#This Row],[discount]])</f>
        <v>5.91</v>
      </c>
      <c r="V23" t="s">
        <v>1088</v>
      </c>
      <c r="W23" s="5">
        <f>((StoreOrders[[#This Row],[quantity]]*StoreOrders[[#This Row],[Price]]) -StoreOrders[[#This Row],[cost]])</f>
        <v>114.09</v>
      </c>
    </row>
    <row r="24" spans="1:23" x14ac:dyDescent="0.25">
      <c r="A24" t="s">
        <v>1169</v>
      </c>
      <c r="B24" s="1">
        <v>40546</v>
      </c>
      <c r="C24" s="13">
        <f>MONTH(StoreOrders[[#This Row],[order date]])</f>
        <v>1</v>
      </c>
      <c r="D24" s="13">
        <f>YEAR(StoreOrders[[#This Row],[order date]])</f>
        <v>2011</v>
      </c>
      <c r="E24" s="35" t="s">
        <v>1060</v>
      </c>
      <c r="F24" s="35" t="s">
        <v>1170</v>
      </c>
      <c r="G24" s="35" t="s">
        <v>1062</v>
      </c>
      <c r="H24" s="35" t="s">
        <v>1171</v>
      </c>
      <c r="I24" s="35" t="s">
        <v>1172</v>
      </c>
      <c r="J24" s="35" t="s">
        <v>1085</v>
      </c>
      <c r="K24" s="35" t="s">
        <v>1085</v>
      </c>
      <c r="L24" s="35" t="s">
        <v>1195</v>
      </c>
      <c r="M24" s="35" t="s">
        <v>1067</v>
      </c>
      <c r="N24" s="35" t="s">
        <v>1068</v>
      </c>
      <c r="O24" s="35" t="s">
        <v>1196</v>
      </c>
      <c r="P24" s="7">
        <v>62</v>
      </c>
      <c r="Q24" s="7">
        <v>2</v>
      </c>
      <c r="R24" s="12">
        <v>104</v>
      </c>
      <c r="S24" s="2">
        <v>0</v>
      </c>
      <c r="T24" s="5">
        <v>5.16</v>
      </c>
      <c r="U24" s="5">
        <f>StoreOrders[[#This Row],[shipping cost]] + (StoreOrders[[#This Row],[shipping cost]] * StoreOrders[[#This Row],[discount]])</f>
        <v>5.16</v>
      </c>
      <c r="V24" t="s">
        <v>1070</v>
      </c>
      <c r="W24" s="5">
        <f>((StoreOrders[[#This Row],[quantity]]*StoreOrders[[#This Row],[Price]]) -StoreOrders[[#This Row],[cost]])</f>
        <v>202.84</v>
      </c>
    </row>
    <row r="25" spans="1:23" x14ac:dyDescent="0.25">
      <c r="A25" t="s">
        <v>1197</v>
      </c>
      <c r="B25" s="1">
        <v>40546</v>
      </c>
      <c r="C25" s="13">
        <f>MONTH(StoreOrders[[#This Row],[order date]])</f>
        <v>1</v>
      </c>
      <c r="D25" s="13">
        <f>YEAR(StoreOrders[[#This Row],[order date]])</f>
        <v>2011</v>
      </c>
      <c r="E25" s="35" t="s">
        <v>1060</v>
      </c>
      <c r="F25" s="35" t="s">
        <v>1198</v>
      </c>
      <c r="G25" s="35" t="s">
        <v>1062</v>
      </c>
      <c r="H25" s="35" t="s">
        <v>1199</v>
      </c>
      <c r="I25" s="35" t="s">
        <v>1200</v>
      </c>
      <c r="J25" s="35" t="s">
        <v>1065</v>
      </c>
      <c r="K25" s="35" t="s">
        <v>1065</v>
      </c>
      <c r="L25" s="35" t="s">
        <v>1201</v>
      </c>
      <c r="M25" s="35" t="s">
        <v>1067</v>
      </c>
      <c r="N25" s="35" t="s">
        <v>1078</v>
      </c>
      <c r="O25" s="35" t="s">
        <v>1202</v>
      </c>
      <c r="P25" s="7">
        <v>81</v>
      </c>
      <c r="Q25" s="7">
        <v>4</v>
      </c>
      <c r="R25" s="12">
        <v>56</v>
      </c>
      <c r="S25" s="2">
        <v>0</v>
      </c>
      <c r="T25" s="5">
        <v>5.1100000000000003</v>
      </c>
      <c r="U25" s="5">
        <f>StoreOrders[[#This Row],[shipping cost]] + (StoreOrders[[#This Row],[shipping cost]] * StoreOrders[[#This Row],[discount]])</f>
        <v>5.1100000000000003</v>
      </c>
      <c r="V25" t="s">
        <v>1070</v>
      </c>
      <c r="W25" s="5">
        <f>((StoreOrders[[#This Row],[quantity]]*StoreOrders[[#This Row],[Price]]) -StoreOrders[[#This Row],[cost]])</f>
        <v>218.89</v>
      </c>
    </row>
    <row r="26" spans="1:23" x14ac:dyDescent="0.25">
      <c r="A26" t="s">
        <v>1129</v>
      </c>
      <c r="B26" s="1">
        <v>40546</v>
      </c>
      <c r="C26" s="13">
        <f>MONTH(StoreOrders[[#This Row],[order date]])</f>
        <v>1</v>
      </c>
      <c r="D26" s="13">
        <f>YEAR(StoreOrders[[#This Row],[order date]])</f>
        <v>2011</v>
      </c>
      <c r="E26" s="35" t="s">
        <v>1060</v>
      </c>
      <c r="F26" s="35" t="s">
        <v>1130</v>
      </c>
      <c r="G26" s="35" t="s">
        <v>1116</v>
      </c>
      <c r="H26" s="35" t="s">
        <v>1131</v>
      </c>
      <c r="I26" s="35" t="s">
        <v>1132</v>
      </c>
      <c r="J26" s="35" t="s">
        <v>1085</v>
      </c>
      <c r="K26" s="35" t="s">
        <v>1085</v>
      </c>
      <c r="L26" s="35" t="s">
        <v>1203</v>
      </c>
      <c r="M26" s="35" t="s">
        <v>1067</v>
      </c>
      <c r="N26" s="35" t="s">
        <v>1204</v>
      </c>
      <c r="O26" s="35" t="s">
        <v>1205</v>
      </c>
      <c r="P26" s="7">
        <v>47</v>
      </c>
      <c r="Q26" s="7">
        <v>1</v>
      </c>
      <c r="R26" s="12">
        <v>81</v>
      </c>
      <c r="S26" s="2">
        <v>0</v>
      </c>
      <c r="T26" s="5">
        <v>3.57</v>
      </c>
      <c r="U26" s="5">
        <f>StoreOrders[[#This Row],[shipping cost]] + (StoreOrders[[#This Row],[shipping cost]] * StoreOrders[[#This Row],[discount]])</f>
        <v>3.57</v>
      </c>
      <c r="V26" t="s">
        <v>1088</v>
      </c>
      <c r="W26" s="5">
        <f>((StoreOrders[[#This Row],[quantity]]*StoreOrders[[#This Row],[Price]]) -StoreOrders[[#This Row],[cost]])</f>
        <v>77.430000000000007</v>
      </c>
    </row>
    <row r="27" spans="1:23" x14ac:dyDescent="0.25">
      <c r="A27" t="s">
        <v>1136</v>
      </c>
      <c r="B27" s="1">
        <v>40546</v>
      </c>
      <c r="C27" s="13">
        <f>MONTH(StoreOrders[[#This Row],[order date]])</f>
        <v>1</v>
      </c>
      <c r="D27" s="13">
        <f>YEAR(StoreOrders[[#This Row],[order date]])</f>
        <v>2011</v>
      </c>
      <c r="E27" s="35" t="s">
        <v>1081</v>
      </c>
      <c r="F27" s="35" t="s">
        <v>1137</v>
      </c>
      <c r="G27" s="35" t="s">
        <v>1062</v>
      </c>
      <c r="H27" s="35" t="s">
        <v>1138</v>
      </c>
      <c r="I27" s="35" t="s">
        <v>1139</v>
      </c>
      <c r="J27" s="35" t="s">
        <v>1075</v>
      </c>
      <c r="K27" s="35" t="s">
        <v>1140</v>
      </c>
      <c r="L27" s="35" t="s">
        <v>1206</v>
      </c>
      <c r="M27" s="35" t="s">
        <v>1067</v>
      </c>
      <c r="N27" s="35" t="s">
        <v>1207</v>
      </c>
      <c r="O27" s="35" t="s">
        <v>1208</v>
      </c>
      <c r="P27" s="7">
        <v>6</v>
      </c>
      <c r="Q27" s="7">
        <v>1</v>
      </c>
      <c r="R27" s="12">
        <v>85</v>
      </c>
      <c r="S27" s="2">
        <v>0.45</v>
      </c>
      <c r="T27" s="5">
        <v>0.8</v>
      </c>
      <c r="U27" s="5">
        <f>StoreOrders[[#This Row],[shipping cost]] + (StoreOrders[[#This Row],[shipping cost]] * StoreOrders[[#This Row],[discount]])</f>
        <v>1.1600000000000001</v>
      </c>
      <c r="V27" t="s">
        <v>1088</v>
      </c>
      <c r="W27" s="5">
        <f>((StoreOrders[[#This Row],[quantity]]*StoreOrders[[#This Row],[Price]]) -StoreOrders[[#This Row],[cost]])</f>
        <v>83.84</v>
      </c>
    </row>
    <row r="28" spans="1:23" x14ac:dyDescent="0.25">
      <c r="A28" t="s">
        <v>1169</v>
      </c>
      <c r="B28" s="1">
        <v>40546</v>
      </c>
      <c r="C28" s="13">
        <f>MONTH(StoreOrders[[#This Row],[order date]])</f>
        <v>1</v>
      </c>
      <c r="D28" s="13">
        <f>YEAR(StoreOrders[[#This Row],[order date]])</f>
        <v>2011</v>
      </c>
      <c r="E28" s="35" t="s">
        <v>1060</v>
      </c>
      <c r="F28" s="35" t="s">
        <v>1170</v>
      </c>
      <c r="G28" s="35" t="s">
        <v>1062</v>
      </c>
      <c r="H28" s="35" t="s">
        <v>1171</v>
      </c>
      <c r="I28" s="35" t="s">
        <v>1172</v>
      </c>
      <c r="J28" s="35" t="s">
        <v>1085</v>
      </c>
      <c r="K28" s="35" t="s">
        <v>1085</v>
      </c>
      <c r="L28" s="35" t="s">
        <v>1209</v>
      </c>
      <c r="M28" s="35" t="s">
        <v>1067</v>
      </c>
      <c r="N28" s="35" t="s">
        <v>1207</v>
      </c>
      <c r="O28" s="35" t="s">
        <v>1210</v>
      </c>
      <c r="P28" s="7">
        <v>17</v>
      </c>
      <c r="Q28" s="7">
        <v>1</v>
      </c>
      <c r="R28" s="12">
        <v>71</v>
      </c>
      <c r="S28" s="2">
        <v>0</v>
      </c>
      <c r="T28" s="5">
        <v>0.54</v>
      </c>
      <c r="U28" s="5">
        <f>StoreOrders[[#This Row],[shipping cost]] + (StoreOrders[[#This Row],[shipping cost]] * StoreOrders[[#This Row],[discount]])</f>
        <v>0.54</v>
      </c>
      <c r="V28" t="s">
        <v>1070</v>
      </c>
      <c r="W28" s="5">
        <f>((StoreOrders[[#This Row],[quantity]]*StoreOrders[[#This Row],[Price]]) -StoreOrders[[#This Row],[cost]])</f>
        <v>70.459999999999994</v>
      </c>
    </row>
    <row r="29" spans="1:23" x14ac:dyDescent="0.25">
      <c r="A29" t="s">
        <v>1211</v>
      </c>
      <c r="B29" s="1">
        <v>40547</v>
      </c>
      <c r="C29" s="13">
        <f>MONTH(StoreOrders[[#This Row],[order date]])</f>
        <v>1</v>
      </c>
      <c r="D29" s="13">
        <f>YEAR(StoreOrders[[#This Row],[order date]])</f>
        <v>2011</v>
      </c>
      <c r="E29" s="35" t="s">
        <v>1081</v>
      </c>
      <c r="F29" s="35" t="s">
        <v>1212</v>
      </c>
      <c r="G29" s="35" t="s">
        <v>1062</v>
      </c>
      <c r="H29" s="35" t="s">
        <v>1213</v>
      </c>
      <c r="I29" s="35" t="s">
        <v>1214</v>
      </c>
      <c r="J29" s="35" t="s">
        <v>1164</v>
      </c>
      <c r="K29" s="35" t="s">
        <v>1215</v>
      </c>
      <c r="L29" s="35" t="s">
        <v>1216</v>
      </c>
      <c r="M29" s="35" t="s">
        <v>1100</v>
      </c>
      <c r="N29" s="35" t="s">
        <v>1151</v>
      </c>
      <c r="O29" s="35" t="s">
        <v>1217</v>
      </c>
      <c r="P29" s="7">
        <v>1.6479999999999999</v>
      </c>
      <c r="Q29" s="7">
        <v>6</v>
      </c>
      <c r="R29" s="12">
        <v>105</v>
      </c>
      <c r="S29" s="2">
        <v>0</v>
      </c>
      <c r="T29" s="5">
        <v>109.13</v>
      </c>
      <c r="U29" s="5">
        <f>StoreOrders[[#This Row],[shipping cost]] + (StoreOrders[[#This Row],[shipping cost]] * StoreOrders[[#This Row],[discount]])</f>
        <v>109.13</v>
      </c>
      <c r="V29" t="s">
        <v>1070</v>
      </c>
      <c r="W29" s="5">
        <f>((StoreOrders[[#This Row],[quantity]]*StoreOrders[[#This Row],[Price]]) -StoreOrders[[#This Row],[cost]])</f>
        <v>520.87</v>
      </c>
    </row>
    <row r="30" spans="1:23" x14ac:dyDescent="0.25">
      <c r="A30" t="s">
        <v>1218</v>
      </c>
      <c r="B30" s="1">
        <v>40547</v>
      </c>
      <c r="C30" s="13">
        <f>MONTH(StoreOrders[[#This Row],[order date]])</f>
        <v>1</v>
      </c>
      <c r="D30" s="13">
        <f>YEAR(StoreOrders[[#This Row],[order date]])</f>
        <v>2011</v>
      </c>
      <c r="E30" s="35" t="s">
        <v>1060</v>
      </c>
      <c r="F30" s="35" t="s">
        <v>1219</v>
      </c>
      <c r="G30" s="35" t="s">
        <v>1116</v>
      </c>
      <c r="H30" s="35" t="s">
        <v>1220</v>
      </c>
      <c r="I30" s="35" t="s">
        <v>1221</v>
      </c>
      <c r="J30" s="35" t="s">
        <v>1164</v>
      </c>
      <c r="K30" s="35" t="s">
        <v>1095</v>
      </c>
      <c r="L30" s="35" t="s">
        <v>1222</v>
      </c>
      <c r="M30" s="35" t="s">
        <v>1110</v>
      </c>
      <c r="N30" s="35" t="s">
        <v>1176</v>
      </c>
      <c r="O30" s="35" t="s">
        <v>1223</v>
      </c>
      <c r="P30" s="7">
        <v>223</v>
      </c>
      <c r="Q30" s="7">
        <v>4</v>
      </c>
      <c r="R30" s="12">
        <v>86</v>
      </c>
      <c r="S30" s="2">
        <v>0</v>
      </c>
      <c r="T30" s="5">
        <v>42.28</v>
      </c>
      <c r="U30" s="5">
        <f>StoreOrders[[#This Row],[shipping cost]] + (StoreOrders[[#This Row],[shipping cost]] * StoreOrders[[#This Row],[discount]])</f>
        <v>42.28</v>
      </c>
      <c r="V30" t="s">
        <v>1088</v>
      </c>
      <c r="W30" s="5">
        <f>((StoreOrders[[#This Row],[quantity]]*StoreOrders[[#This Row],[Price]]) -StoreOrders[[#This Row],[cost]])</f>
        <v>301.72000000000003</v>
      </c>
    </row>
    <row r="31" spans="1:23" x14ac:dyDescent="0.25">
      <c r="A31" t="s">
        <v>1224</v>
      </c>
      <c r="B31" s="1">
        <v>40547</v>
      </c>
      <c r="C31" s="13">
        <f>MONTH(StoreOrders[[#This Row],[order date]])</f>
        <v>1</v>
      </c>
      <c r="D31" s="13">
        <f>YEAR(StoreOrders[[#This Row],[order date]])</f>
        <v>2011</v>
      </c>
      <c r="E31" s="35" t="s">
        <v>1060</v>
      </c>
      <c r="F31" s="35" t="s">
        <v>1225</v>
      </c>
      <c r="G31" s="35" t="s">
        <v>1091</v>
      </c>
      <c r="H31" s="35" t="s">
        <v>1226</v>
      </c>
      <c r="I31" s="35" t="s">
        <v>1227</v>
      </c>
      <c r="J31" s="35" t="s">
        <v>1164</v>
      </c>
      <c r="K31" s="35" t="s">
        <v>1228</v>
      </c>
      <c r="L31" s="35" t="s">
        <v>1229</v>
      </c>
      <c r="M31" s="35" t="s">
        <v>1067</v>
      </c>
      <c r="N31" s="35" t="s">
        <v>1204</v>
      </c>
      <c r="O31" s="35" t="s">
        <v>1230</v>
      </c>
      <c r="P31" s="7">
        <v>186</v>
      </c>
      <c r="Q31" s="7">
        <v>6</v>
      </c>
      <c r="R31" s="12">
        <v>65</v>
      </c>
      <c r="S31" s="2">
        <v>0</v>
      </c>
      <c r="T31" s="5">
        <v>16.39</v>
      </c>
      <c r="U31" s="5">
        <f>StoreOrders[[#This Row],[shipping cost]] + (StoreOrders[[#This Row],[shipping cost]] * StoreOrders[[#This Row],[discount]])</f>
        <v>16.39</v>
      </c>
      <c r="V31" t="s">
        <v>1070</v>
      </c>
      <c r="W31" s="5">
        <f>((StoreOrders[[#This Row],[quantity]]*StoreOrders[[#This Row],[Price]]) -StoreOrders[[#This Row],[cost]])</f>
        <v>373.61</v>
      </c>
    </row>
    <row r="32" spans="1:23" x14ac:dyDescent="0.25">
      <c r="A32" t="s">
        <v>1231</v>
      </c>
      <c r="B32" s="1">
        <v>40547</v>
      </c>
      <c r="C32" s="13">
        <f>MONTH(StoreOrders[[#This Row],[order date]])</f>
        <v>1</v>
      </c>
      <c r="D32" s="13">
        <f>YEAR(StoreOrders[[#This Row],[order date]])</f>
        <v>2011</v>
      </c>
      <c r="E32" s="35" t="s">
        <v>1060</v>
      </c>
      <c r="F32" s="35" t="s">
        <v>1232</v>
      </c>
      <c r="G32" s="35" t="s">
        <v>1062</v>
      </c>
      <c r="H32" s="35" t="s">
        <v>1233</v>
      </c>
      <c r="I32" s="35" t="s">
        <v>1234</v>
      </c>
      <c r="J32" s="35" t="s">
        <v>1094</v>
      </c>
      <c r="K32" s="35" t="s">
        <v>1165</v>
      </c>
      <c r="L32" s="35" t="s">
        <v>1235</v>
      </c>
      <c r="M32" s="35" t="s">
        <v>1067</v>
      </c>
      <c r="N32" s="35" t="s">
        <v>1193</v>
      </c>
      <c r="O32" s="35" t="s">
        <v>1236</v>
      </c>
      <c r="P32" s="7">
        <v>140</v>
      </c>
      <c r="Q32" s="7">
        <v>3</v>
      </c>
      <c r="R32" s="12">
        <v>118</v>
      </c>
      <c r="S32" s="2">
        <v>0</v>
      </c>
      <c r="T32" s="5">
        <v>10.78</v>
      </c>
      <c r="U32" s="5">
        <f>StoreOrders[[#This Row],[shipping cost]] + (StoreOrders[[#This Row],[shipping cost]] * StoreOrders[[#This Row],[discount]])</f>
        <v>10.78</v>
      </c>
      <c r="V32" t="s">
        <v>1070</v>
      </c>
      <c r="W32" s="5">
        <f>((StoreOrders[[#This Row],[quantity]]*StoreOrders[[#This Row],[Price]]) -StoreOrders[[#This Row],[cost]])</f>
        <v>343.22</v>
      </c>
    </row>
    <row r="33" spans="1:23" x14ac:dyDescent="0.25">
      <c r="A33" t="s">
        <v>1211</v>
      </c>
      <c r="B33" s="1">
        <v>40547</v>
      </c>
      <c r="C33" s="13">
        <f>MONTH(StoreOrders[[#This Row],[order date]])</f>
        <v>1</v>
      </c>
      <c r="D33" s="13">
        <f>YEAR(StoreOrders[[#This Row],[order date]])</f>
        <v>2011</v>
      </c>
      <c r="E33" s="35" t="s">
        <v>1081</v>
      </c>
      <c r="F33" s="35" t="s">
        <v>1212</v>
      </c>
      <c r="G33" s="35" t="s">
        <v>1062</v>
      </c>
      <c r="H33" s="35" t="s">
        <v>1213</v>
      </c>
      <c r="I33" s="35" t="s">
        <v>1214</v>
      </c>
      <c r="J33" s="35" t="s">
        <v>1164</v>
      </c>
      <c r="K33" s="35" t="s">
        <v>1215</v>
      </c>
      <c r="L33" s="35" t="s">
        <v>1237</v>
      </c>
      <c r="M33" s="35" t="s">
        <v>1067</v>
      </c>
      <c r="N33" s="35" t="s">
        <v>1078</v>
      </c>
      <c r="O33" s="35" t="s">
        <v>1238</v>
      </c>
      <c r="P33" s="7">
        <v>149</v>
      </c>
      <c r="Q33" s="7">
        <v>8</v>
      </c>
      <c r="R33" s="12">
        <v>67</v>
      </c>
      <c r="S33" s="2">
        <v>0</v>
      </c>
      <c r="T33" s="5">
        <v>10.38</v>
      </c>
      <c r="U33" s="5">
        <f>StoreOrders[[#This Row],[shipping cost]] + (StoreOrders[[#This Row],[shipping cost]] * StoreOrders[[#This Row],[discount]])</f>
        <v>10.38</v>
      </c>
      <c r="V33" t="s">
        <v>1070</v>
      </c>
      <c r="W33" s="5">
        <f>((StoreOrders[[#This Row],[quantity]]*StoreOrders[[#This Row],[Price]]) -StoreOrders[[#This Row],[cost]])</f>
        <v>525.62</v>
      </c>
    </row>
    <row r="34" spans="1:23" x14ac:dyDescent="0.25">
      <c r="A34" t="s">
        <v>1218</v>
      </c>
      <c r="B34" s="1">
        <v>40547</v>
      </c>
      <c r="C34" s="13">
        <f>MONTH(StoreOrders[[#This Row],[order date]])</f>
        <v>1</v>
      </c>
      <c r="D34" s="13">
        <f>YEAR(StoreOrders[[#This Row],[order date]])</f>
        <v>2011</v>
      </c>
      <c r="E34" s="35" t="s">
        <v>1060</v>
      </c>
      <c r="F34" s="35" t="s">
        <v>1219</v>
      </c>
      <c r="G34" s="35" t="s">
        <v>1116</v>
      </c>
      <c r="H34" s="35" t="s">
        <v>1220</v>
      </c>
      <c r="I34" s="35" t="s">
        <v>1221</v>
      </c>
      <c r="J34" s="35" t="s">
        <v>1164</v>
      </c>
      <c r="K34" s="35" t="s">
        <v>1095</v>
      </c>
      <c r="L34" s="35" t="s">
        <v>1239</v>
      </c>
      <c r="M34" s="35" t="s">
        <v>1110</v>
      </c>
      <c r="N34" s="35" t="s">
        <v>1126</v>
      </c>
      <c r="O34" s="35" t="s">
        <v>1240</v>
      </c>
      <c r="P34" s="7">
        <v>166</v>
      </c>
      <c r="Q34" s="7">
        <v>2</v>
      </c>
      <c r="R34" s="12">
        <v>92</v>
      </c>
      <c r="S34" s="2">
        <v>2E-3</v>
      </c>
      <c r="T34" s="5">
        <v>9.5399999999999991</v>
      </c>
      <c r="U34" s="5">
        <f>StoreOrders[[#This Row],[shipping cost]] + (StoreOrders[[#This Row],[shipping cost]] * StoreOrders[[#This Row],[discount]])</f>
        <v>9.5590799999999998</v>
      </c>
      <c r="V34" t="s">
        <v>1088</v>
      </c>
      <c r="W34" s="5">
        <f>((StoreOrders[[#This Row],[quantity]]*StoreOrders[[#This Row],[Price]]) -StoreOrders[[#This Row],[cost]])</f>
        <v>174.44092000000001</v>
      </c>
    </row>
    <row r="35" spans="1:23" x14ac:dyDescent="0.25">
      <c r="A35" t="s">
        <v>1241</v>
      </c>
      <c r="B35" s="1">
        <v>40547</v>
      </c>
      <c r="C35" s="13">
        <f>MONTH(StoreOrders[[#This Row],[order date]])</f>
        <v>1</v>
      </c>
      <c r="D35" s="13">
        <f>YEAR(StoreOrders[[#This Row],[order date]])</f>
        <v>2011</v>
      </c>
      <c r="E35" s="35" t="s">
        <v>1060</v>
      </c>
      <c r="F35" s="35" t="s">
        <v>1225</v>
      </c>
      <c r="G35" s="35" t="s">
        <v>1091</v>
      </c>
      <c r="H35" s="35" t="s">
        <v>1242</v>
      </c>
      <c r="I35" s="35" t="s">
        <v>1214</v>
      </c>
      <c r="J35" s="35" t="s">
        <v>1164</v>
      </c>
      <c r="K35" s="35" t="s">
        <v>1215</v>
      </c>
      <c r="L35" s="35" t="s">
        <v>1243</v>
      </c>
      <c r="M35" s="35" t="s">
        <v>1067</v>
      </c>
      <c r="N35" s="35" t="s">
        <v>1204</v>
      </c>
      <c r="O35" s="35" t="s">
        <v>1230</v>
      </c>
      <c r="P35" s="7">
        <v>74</v>
      </c>
      <c r="Q35" s="7">
        <v>6</v>
      </c>
      <c r="R35" s="12">
        <v>83</v>
      </c>
      <c r="S35" s="2">
        <v>0.6</v>
      </c>
      <c r="T35" s="5">
        <v>7.04</v>
      </c>
      <c r="U35" s="5">
        <f>StoreOrders[[#This Row],[shipping cost]] + (StoreOrders[[#This Row],[shipping cost]] * StoreOrders[[#This Row],[discount]])</f>
        <v>11.263999999999999</v>
      </c>
      <c r="V35" t="s">
        <v>1070</v>
      </c>
      <c r="W35" s="5">
        <f>((StoreOrders[[#This Row],[quantity]]*StoreOrders[[#This Row],[Price]]) -StoreOrders[[#This Row],[cost]])</f>
        <v>486.73599999999999</v>
      </c>
    </row>
    <row r="36" spans="1:23" x14ac:dyDescent="0.25">
      <c r="A36" t="s">
        <v>1244</v>
      </c>
      <c r="B36" s="1">
        <v>40547</v>
      </c>
      <c r="C36" s="13">
        <f>MONTH(StoreOrders[[#This Row],[order date]])</f>
        <v>1</v>
      </c>
      <c r="D36" s="13">
        <f>YEAR(StoreOrders[[#This Row],[order date]])</f>
        <v>2011</v>
      </c>
      <c r="E36" s="35" t="s">
        <v>1060</v>
      </c>
      <c r="F36" s="35" t="s">
        <v>1245</v>
      </c>
      <c r="G36" s="35" t="s">
        <v>1091</v>
      </c>
      <c r="H36" s="35" t="s">
        <v>1246</v>
      </c>
      <c r="I36" s="35" t="s">
        <v>1227</v>
      </c>
      <c r="J36" s="35" t="s">
        <v>1164</v>
      </c>
      <c r="K36" s="35" t="s">
        <v>1228</v>
      </c>
      <c r="L36" s="35" t="s">
        <v>1247</v>
      </c>
      <c r="M36" s="35" t="s">
        <v>1100</v>
      </c>
      <c r="N36" s="35" t="s">
        <v>1134</v>
      </c>
      <c r="O36" s="35" t="s">
        <v>1179</v>
      </c>
      <c r="P36" s="7">
        <v>38</v>
      </c>
      <c r="Q36" s="7">
        <v>1</v>
      </c>
      <c r="R36" s="12">
        <v>58</v>
      </c>
      <c r="S36" s="2">
        <v>0</v>
      </c>
      <c r="T36" s="5">
        <v>4.25</v>
      </c>
      <c r="U36" s="5">
        <f>StoreOrders[[#This Row],[shipping cost]] + (StoreOrders[[#This Row],[shipping cost]] * StoreOrders[[#This Row],[discount]])</f>
        <v>4.25</v>
      </c>
      <c r="V36" t="s">
        <v>1070</v>
      </c>
      <c r="W36" s="5">
        <f>((StoreOrders[[#This Row],[quantity]]*StoreOrders[[#This Row],[Price]]) -StoreOrders[[#This Row],[cost]])</f>
        <v>53.75</v>
      </c>
    </row>
    <row r="37" spans="1:23" x14ac:dyDescent="0.25">
      <c r="A37" t="s">
        <v>1244</v>
      </c>
      <c r="B37" s="1">
        <v>40547</v>
      </c>
      <c r="C37" s="13">
        <f>MONTH(StoreOrders[[#This Row],[order date]])</f>
        <v>1</v>
      </c>
      <c r="D37" s="13">
        <f>YEAR(StoreOrders[[#This Row],[order date]])</f>
        <v>2011</v>
      </c>
      <c r="E37" s="35" t="s">
        <v>1060</v>
      </c>
      <c r="F37" s="35" t="s">
        <v>1245</v>
      </c>
      <c r="G37" s="35" t="s">
        <v>1091</v>
      </c>
      <c r="H37" s="35" t="s">
        <v>1246</v>
      </c>
      <c r="I37" s="35" t="s">
        <v>1227</v>
      </c>
      <c r="J37" s="35" t="s">
        <v>1164</v>
      </c>
      <c r="K37" s="35" t="s">
        <v>1228</v>
      </c>
      <c r="L37" s="35" t="s">
        <v>1248</v>
      </c>
      <c r="M37" s="35" t="s">
        <v>1110</v>
      </c>
      <c r="N37" s="35" t="s">
        <v>1176</v>
      </c>
      <c r="O37" s="35" t="s">
        <v>1249</v>
      </c>
      <c r="P37" s="7">
        <v>38</v>
      </c>
      <c r="Q37" s="7">
        <v>2</v>
      </c>
      <c r="R37" s="12">
        <v>110</v>
      </c>
      <c r="S37" s="2">
        <v>0</v>
      </c>
      <c r="T37" s="5">
        <v>3.94</v>
      </c>
      <c r="U37" s="5">
        <f>StoreOrders[[#This Row],[shipping cost]] + (StoreOrders[[#This Row],[shipping cost]] * StoreOrders[[#This Row],[discount]])</f>
        <v>3.94</v>
      </c>
      <c r="V37" t="s">
        <v>1070</v>
      </c>
      <c r="W37" s="5">
        <f>((StoreOrders[[#This Row],[quantity]]*StoreOrders[[#This Row],[Price]]) -StoreOrders[[#This Row],[cost]])</f>
        <v>216.06</v>
      </c>
    </row>
    <row r="38" spans="1:23" x14ac:dyDescent="0.25">
      <c r="A38" t="s">
        <v>1244</v>
      </c>
      <c r="B38" s="1">
        <v>40547</v>
      </c>
      <c r="C38" s="13">
        <f>MONTH(StoreOrders[[#This Row],[order date]])</f>
        <v>1</v>
      </c>
      <c r="D38" s="13">
        <f>YEAR(StoreOrders[[#This Row],[order date]])</f>
        <v>2011</v>
      </c>
      <c r="E38" s="35" t="s">
        <v>1060</v>
      </c>
      <c r="F38" s="35" t="s">
        <v>1245</v>
      </c>
      <c r="G38" s="35" t="s">
        <v>1091</v>
      </c>
      <c r="H38" s="35" t="s">
        <v>1246</v>
      </c>
      <c r="I38" s="35" t="s">
        <v>1227</v>
      </c>
      <c r="J38" s="35" t="s">
        <v>1164</v>
      </c>
      <c r="K38" s="35" t="s">
        <v>1228</v>
      </c>
      <c r="L38" s="35" t="s">
        <v>1250</v>
      </c>
      <c r="M38" s="35" t="s">
        <v>1067</v>
      </c>
      <c r="N38" s="35" t="s">
        <v>1204</v>
      </c>
      <c r="O38" s="35" t="s">
        <v>1251</v>
      </c>
      <c r="P38" s="7">
        <v>39</v>
      </c>
      <c r="Q38" s="7">
        <v>3</v>
      </c>
      <c r="R38" s="12">
        <v>65</v>
      </c>
      <c r="S38" s="2">
        <v>0</v>
      </c>
      <c r="T38" s="5">
        <v>3.51</v>
      </c>
      <c r="U38" s="5">
        <f>StoreOrders[[#This Row],[shipping cost]] + (StoreOrders[[#This Row],[shipping cost]] * StoreOrders[[#This Row],[discount]])</f>
        <v>3.51</v>
      </c>
      <c r="V38" t="s">
        <v>1070</v>
      </c>
      <c r="W38" s="5">
        <f>((StoreOrders[[#This Row],[quantity]]*StoreOrders[[#This Row],[Price]]) -StoreOrders[[#This Row],[cost]])</f>
        <v>191.49</v>
      </c>
    </row>
    <row r="39" spans="1:23" x14ac:dyDescent="0.25">
      <c r="A39" t="s">
        <v>1252</v>
      </c>
      <c r="B39" s="1">
        <v>40547</v>
      </c>
      <c r="C39" s="13">
        <f>MONTH(StoreOrders[[#This Row],[order date]])</f>
        <v>1</v>
      </c>
      <c r="D39" s="13">
        <f>YEAR(StoreOrders[[#This Row],[order date]])</f>
        <v>2011</v>
      </c>
      <c r="E39" s="35" t="s">
        <v>1060</v>
      </c>
      <c r="F39" s="35" t="s">
        <v>1253</v>
      </c>
      <c r="G39" s="35" t="s">
        <v>1116</v>
      </c>
      <c r="H39" s="35" t="s">
        <v>1148</v>
      </c>
      <c r="I39" s="35" t="s">
        <v>1149</v>
      </c>
      <c r="J39" s="35" t="s">
        <v>1094</v>
      </c>
      <c r="K39" s="35" t="s">
        <v>1095</v>
      </c>
      <c r="L39" s="35" t="s">
        <v>1254</v>
      </c>
      <c r="M39" s="35" t="s">
        <v>1067</v>
      </c>
      <c r="N39" s="35" t="s">
        <v>1193</v>
      </c>
      <c r="O39" s="35" t="s">
        <v>1255</v>
      </c>
      <c r="P39" s="7">
        <v>27</v>
      </c>
      <c r="Q39" s="7">
        <v>2</v>
      </c>
      <c r="R39" s="12">
        <v>119</v>
      </c>
      <c r="S39" s="2">
        <v>0.5</v>
      </c>
      <c r="T39" s="5">
        <v>2.11</v>
      </c>
      <c r="U39" s="5">
        <f>StoreOrders[[#This Row],[shipping cost]] + (StoreOrders[[#This Row],[shipping cost]] * StoreOrders[[#This Row],[discount]])</f>
        <v>3.165</v>
      </c>
      <c r="V39" t="s">
        <v>1070</v>
      </c>
      <c r="W39" s="5">
        <f>((StoreOrders[[#This Row],[quantity]]*StoreOrders[[#This Row],[Price]]) -StoreOrders[[#This Row],[cost]])</f>
        <v>234.83500000000001</v>
      </c>
    </row>
    <row r="40" spans="1:23" x14ac:dyDescent="0.25">
      <c r="A40" t="s">
        <v>1256</v>
      </c>
      <c r="B40" s="1">
        <v>40547</v>
      </c>
      <c r="C40" s="13">
        <f>MONTH(StoreOrders[[#This Row],[order date]])</f>
        <v>1</v>
      </c>
      <c r="D40" s="13">
        <f>YEAR(StoreOrders[[#This Row],[order date]])</f>
        <v>2011</v>
      </c>
      <c r="E40" s="35" t="s">
        <v>1060</v>
      </c>
      <c r="F40" s="35" t="s">
        <v>1257</v>
      </c>
      <c r="G40" s="35" t="s">
        <v>1062</v>
      </c>
      <c r="H40" s="35" t="s">
        <v>1258</v>
      </c>
      <c r="I40" s="35" t="s">
        <v>1259</v>
      </c>
      <c r="J40" s="35" t="s">
        <v>1260</v>
      </c>
      <c r="K40" s="35" t="s">
        <v>1165</v>
      </c>
      <c r="L40" s="35" t="s">
        <v>1261</v>
      </c>
      <c r="M40" s="35" t="s">
        <v>1067</v>
      </c>
      <c r="N40" s="35" t="s">
        <v>1097</v>
      </c>
      <c r="O40" s="35" t="s">
        <v>1262</v>
      </c>
      <c r="P40" s="7">
        <v>16</v>
      </c>
      <c r="Q40" s="7">
        <v>2</v>
      </c>
      <c r="R40" s="12">
        <v>57</v>
      </c>
      <c r="S40" s="2">
        <v>0.2</v>
      </c>
      <c r="T40" s="5">
        <v>1.82</v>
      </c>
      <c r="U40" s="5">
        <f>StoreOrders[[#This Row],[shipping cost]] + (StoreOrders[[#This Row],[shipping cost]] * StoreOrders[[#This Row],[discount]])</f>
        <v>2.1840000000000002</v>
      </c>
      <c r="V40" t="s">
        <v>1088</v>
      </c>
      <c r="W40" s="5">
        <f>((StoreOrders[[#This Row],[quantity]]*StoreOrders[[#This Row],[Price]]) -StoreOrders[[#This Row],[cost]])</f>
        <v>111.816</v>
      </c>
    </row>
    <row r="41" spans="1:23" x14ac:dyDescent="0.25">
      <c r="A41" t="s">
        <v>1263</v>
      </c>
      <c r="B41" s="1">
        <v>40547</v>
      </c>
      <c r="C41" s="13">
        <f>MONTH(StoreOrders[[#This Row],[order date]])</f>
        <v>1</v>
      </c>
      <c r="D41" s="13">
        <f>YEAR(StoreOrders[[#This Row],[order date]])</f>
        <v>2011</v>
      </c>
      <c r="E41" s="35" t="s">
        <v>1060</v>
      </c>
      <c r="F41" s="35" t="s">
        <v>1264</v>
      </c>
      <c r="G41" s="35" t="s">
        <v>1062</v>
      </c>
      <c r="H41" s="35" t="s">
        <v>1265</v>
      </c>
      <c r="I41" s="35" t="s">
        <v>1266</v>
      </c>
      <c r="J41" s="35" t="s">
        <v>1075</v>
      </c>
      <c r="K41" s="35" t="s">
        <v>1267</v>
      </c>
      <c r="L41" s="35" t="s">
        <v>1268</v>
      </c>
      <c r="M41" s="35" t="s">
        <v>1067</v>
      </c>
      <c r="N41" s="35" t="s">
        <v>1187</v>
      </c>
      <c r="O41" s="35" t="s">
        <v>1269</v>
      </c>
      <c r="P41" s="7">
        <v>27</v>
      </c>
      <c r="Q41" s="7">
        <v>3</v>
      </c>
      <c r="R41" s="12">
        <v>108</v>
      </c>
      <c r="S41" s="2">
        <v>0</v>
      </c>
      <c r="T41" s="5">
        <v>1.54</v>
      </c>
      <c r="U41" s="5">
        <f>StoreOrders[[#This Row],[shipping cost]] + (StoreOrders[[#This Row],[shipping cost]] * StoreOrders[[#This Row],[discount]])</f>
        <v>1.54</v>
      </c>
      <c r="V41" t="s">
        <v>1070</v>
      </c>
      <c r="W41" s="5">
        <f>((StoreOrders[[#This Row],[quantity]]*StoreOrders[[#This Row],[Price]]) -StoreOrders[[#This Row],[cost]])</f>
        <v>322.45999999999998</v>
      </c>
    </row>
    <row r="42" spans="1:23" x14ac:dyDescent="0.25">
      <c r="A42" t="s">
        <v>1252</v>
      </c>
      <c r="B42" s="1">
        <v>40547</v>
      </c>
      <c r="C42" s="13">
        <f>MONTH(StoreOrders[[#This Row],[order date]])</f>
        <v>1</v>
      </c>
      <c r="D42" s="13">
        <f>YEAR(StoreOrders[[#This Row],[order date]])</f>
        <v>2011</v>
      </c>
      <c r="E42" s="35" t="s">
        <v>1060</v>
      </c>
      <c r="F42" s="35" t="s">
        <v>1253</v>
      </c>
      <c r="G42" s="35" t="s">
        <v>1116</v>
      </c>
      <c r="H42" s="35" t="s">
        <v>1148</v>
      </c>
      <c r="I42" s="35" t="s">
        <v>1149</v>
      </c>
      <c r="J42" s="35" t="s">
        <v>1094</v>
      </c>
      <c r="K42" s="35" t="s">
        <v>1095</v>
      </c>
      <c r="L42" s="35" t="s">
        <v>1270</v>
      </c>
      <c r="M42" s="35" t="s">
        <v>1067</v>
      </c>
      <c r="N42" s="35" t="s">
        <v>1068</v>
      </c>
      <c r="O42" s="35" t="s">
        <v>1271</v>
      </c>
      <c r="P42" s="7">
        <v>17</v>
      </c>
      <c r="Q42" s="7">
        <v>2</v>
      </c>
      <c r="R42" s="12">
        <v>55</v>
      </c>
      <c r="S42" s="2">
        <v>0.5</v>
      </c>
      <c r="T42" s="5">
        <v>0.9</v>
      </c>
      <c r="U42" s="5">
        <f>StoreOrders[[#This Row],[shipping cost]] + (StoreOrders[[#This Row],[shipping cost]] * StoreOrders[[#This Row],[discount]])</f>
        <v>1.35</v>
      </c>
      <c r="V42" t="s">
        <v>1070</v>
      </c>
      <c r="W42" s="5">
        <f>((StoreOrders[[#This Row],[quantity]]*StoreOrders[[#This Row],[Price]]) -StoreOrders[[#This Row],[cost]])</f>
        <v>108.65</v>
      </c>
    </row>
    <row r="43" spans="1:23" x14ac:dyDescent="0.25">
      <c r="A43" t="s">
        <v>1272</v>
      </c>
      <c r="B43" s="1">
        <v>40547</v>
      </c>
      <c r="C43" s="13">
        <f>MONTH(StoreOrders[[#This Row],[order date]])</f>
        <v>1</v>
      </c>
      <c r="D43" s="13">
        <f>YEAR(StoreOrders[[#This Row],[order date]])</f>
        <v>2011</v>
      </c>
      <c r="E43" s="35" t="s">
        <v>1060</v>
      </c>
      <c r="F43" s="35" t="s">
        <v>1273</v>
      </c>
      <c r="G43" s="35" t="s">
        <v>1062</v>
      </c>
      <c r="H43" s="35" t="s">
        <v>1274</v>
      </c>
      <c r="I43" s="35" t="s">
        <v>1275</v>
      </c>
      <c r="J43" s="35" t="s">
        <v>1065</v>
      </c>
      <c r="K43" s="35" t="s">
        <v>1065</v>
      </c>
      <c r="L43" s="35" t="s">
        <v>1276</v>
      </c>
      <c r="M43" s="35" t="s">
        <v>1067</v>
      </c>
      <c r="N43" s="35" t="s">
        <v>1193</v>
      </c>
      <c r="O43" s="35" t="s">
        <v>1277</v>
      </c>
      <c r="P43" s="7">
        <v>15</v>
      </c>
      <c r="Q43" s="7">
        <v>1</v>
      </c>
      <c r="R43" s="12">
        <v>113</v>
      </c>
      <c r="S43" s="2">
        <v>0</v>
      </c>
      <c r="T43" s="5">
        <v>0.82</v>
      </c>
      <c r="U43" s="5">
        <f>StoreOrders[[#This Row],[shipping cost]] + (StoreOrders[[#This Row],[shipping cost]] * StoreOrders[[#This Row],[discount]])</f>
        <v>0.82</v>
      </c>
      <c r="V43" t="s">
        <v>1070</v>
      </c>
      <c r="W43" s="5">
        <f>((StoreOrders[[#This Row],[quantity]]*StoreOrders[[#This Row],[Price]]) -StoreOrders[[#This Row],[cost]])</f>
        <v>112.18</v>
      </c>
    </row>
    <row r="44" spans="1:23" x14ac:dyDescent="0.25">
      <c r="A44" t="s">
        <v>1272</v>
      </c>
      <c r="B44" s="1">
        <v>40547</v>
      </c>
      <c r="C44" s="13">
        <f>MONTH(StoreOrders[[#This Row],[order date]])</f>
        <v>1</v>
      </c>
      <c r="D44" s="13">
        <f>YEAR(StoreOrders[[#This Row],[order date]])</f>
        <v>2011</v>
      </c>
      <c r="E44" s="35" t="s">
        <v>1060</v>
      </c>
      <c r="F44" s="35" t="s">
        <v>1273</v>
      </c>
      <c r="G44" s="35" t="s">
        <v>1062</v>
      </c>
      <c r="H44" s="35" t="s">
        <v>1274</v>
      </c>
      <c r="I44" s="35" t="s">
        <v>1275</v>
      </c>
      <c r="J44" s="35" t="s">
        <v>1065</v>
      </c>
      <c r="K44" s="35" t="s">
        <v>1065</v>
      </c>
      <c r="L44" s="35" t="s">
        <v>1278</v>
      </c>
      <c r="M44" s="35" t="s">
        <v>1067</v>
      </c>
      <c r="N44" s="35" t="s">
        <v>1279</v>
      </c>
      <c r="O44" s="35" t="s">
        <v>1280</v>
      </c>
      <c r="P44" s="7">
        <v>6</v>
      </c>
      <c r="Q44" s="7">
        <v>1</v>
      </c>
      <c r="R44" s="12">
        <v>64</v>
      </c>
      <c r="S44" s="2">
        <v>0</v>
      </c>
      <c r="T44" s="5">
        <v>0.51</v>
      </c>
      <c r="U44" s="5">
        <f>StoreOrders[[#This Row],[shipping cost]] + (StoreOrders[[#This Row],[shipping cost]] * StoreOrders[[#This Row],[discount]])</f>
        <v>0.51</v>
      </c>
      <c r="V44" t="s">
        <v>1070</v>
      </c>
      <c r="W44" s="5">
        <f>((StoreOrders[[#This Row],[quantity]]*StoreOrders[[#This Row],[Price]]) -StoreOrders[[#This Row],[cost]])</f>
        <v>63.49</v>
      </c>
    </row>
    <row r="45" spans="1:23" x14ac:dyDescent="0.25">
      <c r="A45" t="s">
        <v>1281</v>
      </c>
      <c r="B45" s="1">
        <v>40548</v>
      </c>
      <c r="C45" s="13">
        <f>MONTH(StoreOrders[[#This Row],[order date]])</f>
        <v>1</v>
      </c>
      <c r="D45" s="13">
        <f>YEAR(StoreOrders[[#This Row],[order date]])</f>
        <v>2011</v>
      </c>
      <c r="E45" s="35" t="s">
        <v>1060</v>
      </c>
      <c r="F45" s="35" t="s">
        <v>1282</v>
      </c>
      <c r="G45" s="35" t="s">
        <v>1062</v>
      </c>
      <c r="H45" s="35" t="s">
        <v>1283</v>
      </c>
      <c r="I45" s="35" t="s">
        <v>1221</v>
      </c>
      <c r="J45" s="35" t="s">
        <v>1164</v>
      </c>
      <c r="K45" s="35" t="s">
        <v>1095</v>
      </c>
      <c r="L45" s="35" t="s">
        <v>1284</v>
      </c>
      <c r="M45" s="35" t="s">
        <v>1067</v>
      </c>
      <c r="N45" s="35" t="s">
        <v>1118</v>
      </c>
      <c r="O45" s="35" t="s">
        <v>1285</v>
      </c>
      <c r="P45" s="7">
        <v>3.0289999999999999</v>
      </c>
      <c r="Q45" s="7">
        <v>8</v>
      </c>
      <c r="R45" s="12">
        <v>79</v>
      </c>
      <c r="S45" s="2">
        <v>0</v>
      </c>
      <c r="T45" s="5">
        <v>191.2</v>
      </c>
      <c r="U45" s="5">
        <f>StoreOrders[[#This Row],[shipping cost]] + (StoreOrders[[#This Row],[shipping cost]] * StoreOrders[[#This Row],[discount]])</f>
        <v>191.2</v>
      </c>
      <c r="V45" t="s">
        <v>1070</v>
      </c>
      <c r="W45" s="5">
        <f>((StoreOrders[[#This Row],[quantity]]*StoreOrders[[#This Row],[Price]]) -StoreOrders[[#This Row],[cost]])</f>
        <v>440.8</v>
      </c>
    </row>
    <row r="46" spans="1:23" x14ac:dyDescent="0.25">
      <c r="A46" t="s">
        <v>1286</v>
      </c>
      <c r="B46" s="1">
        <v>40548</v>
      </c>
      <c r="C46" s="13">
        <f>MONTH(StoreOrders[[#This Row],[order date]])</f>
        <v>1</v>
      </c>
      <c r="D46" s="13">
        <f>YEAR(StoreOrders[[#This Row],[order date]])</f>
        <v>2011</v>
      </c>
      <c r="E46" s="35" t="s">
        <v>1287</v>
      </c>
      <c r="F46" s="35" t="s">
        <v>1288</v>
      </c>
      <c r="G46" s="35" t="s">
        <v>1091</v>
      </c>
      <c r="H46" s="35" t="s">
        <v>1233</v>
      </c>
      <c r="I46" s="35" t="s">
        <v>1234</v>
      </c>
      <c r="J46" s="35" t="s">
        <v>1094</v>
      </c>
      <c r="K46" s="35" t="s">
        <v>1165</v>
      </c>
      <c r="L46" s="35" t="s">
        <v>1289</v>
      </c>
      <c r="M46" s="35" t="s">
        <v>1067</v>
      </c>
      <c r="N46" s="35" t="s">
        <v>1193</v>
      </c>
      <c r="O46" s="35" t="s">
        <v>1290</v>
      </c>
      <c r="P46" s="7">
        <v>207</v>
      </c>
      <c r="Q46" s="7">
        <v>4</v>
      </c>
      <c r="R46" s="12">
        <v>109</v>
      </c>
      <c r="S46" s="2">
        <v>0</v>
      </c>
      <c r="T46" s="5">
        <v>20.64</v>
      </c>
      <c r="U46" s="5">
        <f>StoreOrders[[#This Row],[shipping cost]] + (StoreOrders[[#This Row],[shipping cost]] * StoreOrders[[#This Row],[discount]])</f>
        <v>20.64</v>
      </c>
      <c r="V46" t="s">
        <v>1070</v>
      </c>
      <c r="W46" s="5">
        <f>((StoreOrders[[#This Row],[quantity]]*StoreOrders[[#This Row],[Price]]) -StoreOrders[[#This Row],[cost]])</f>
        <v>415.36</v>
      </c>
    </row>
    <row r="47" spans="1:23" x14ac:dyDescent="0.25">
      <c r="A47" t="s">
        <v>1286</v>
      </c>
      <c r="B47" s="1">
        <v>40548</v>
      </c>
      <c r="C47" s="13">
        <f>MONTH(StoreOrders[[#This Row],[order date]])</f>
        <v>1</v>
      </c>
      <c r="D47" s="13">
        <f>YEAR(StoreOrders[[#This Row],[order date]])</f>
        <v>2011</v>
      </c>
      <c r="E47" s="35" t="s">
        <v>1287</v>
      </c>
      <c r="F47" s="35" t="s">
        <v>1288</v>
      </c>
      <c r="G47" s="35" t="s">
        <v>1091</v>
      </c>
      <c r="H47" s="35" t="s">
        <v>1233</v>
      </c>
      <c r="I47" s="35" t="s">
        <v>1234</v>
      </c>
      <c r="J47" s="35" t="s">
        <v>1094</v>
      </c>
      <c r="K47" s="35" t="s">
        <v>1165</v>
      </c>
      <c r="L47" s="35" t="s">
        <v>1291</v>
      </c>
      <c r="M47" s="35" t="s">
        <v>1067</v>
      </c>
      <c r="N47" s="35" t="s">
        <v>1193</v>
      </c>
      <c r="O47" s="35" t="s">
        <v>1292</v>
      </c>
      <c r="P47" s="7">
        <v>90</v>
      </c>
      <c r="Q47" s="7">
        <v>3</v>
      </c>
      <c r="R47" s="12">
        <v>116</v>
      </c>
      <c r="S47" s="2">
        <v>0</v>
      </c>
      <c r="T47" s="5">
        <v>15.27</v>
      </c>
      <c r="U47" s="5">
        <f>StoreOrders[[#This Row],[shipping cost]] + (StoreOrders[[#This Row],[shipping cost]] * StoreOrders[[#This Row],[discount]])</f>
        <v>15.27</v>
      </c>
      <c r="V47" t="s">
        <v>1070</v>
      </c>
      <c r="W47" s="5">
        <f>((StoreOrders[[#This Row],[quantity]]*StoreOrders[[#This Row],[Price]]) -StoreOrders[[#This Row],[cost]])</f>
        <v>332.73</v>
      </c>
    </row>
    <row r="48" spans="1:23" x14ac:dyDescent="0.25">
      <c r="A48" t="s">
        <v>1293</v>
      </c>
      <c r="B48" s="1">
        <v>40548</v>
      </c>
      <c r="C48" s="13">
        <f>MONTH(StoreOrders[[#This Row],[order date]])</f>
        <v>1</v>
      </c>
      <c r="D48" s="13">
        <f>YEAR(StoreOrders[[#This Row],[order date]])</f>
        <v>2011</v>
      </c>
      <c r="E48" s="35" t="s">
        <v>1060</v>
      </c>
      <c r="F48" s="35" t="s">
        <v>1294</v>
      </c>
      <c r="G48" s="35" t="s">
        <v>1091</v>
      </c>
      <c r="H48" s="35" t="s">
        <v>1295</v>
      </c>
      <c r="I48" s="35" t="s">
        <v>1259</v>
      </c>
      <c r="J48" s="35" t="s">
        <v>1260</v>
      </c>
      <c r="K48" s="35" t="s">
        <v>1165</v>
      </c>
      <c r="L48" s="35" t="s">
        <v>1296</v>
      </c>
      <c r="M48" s="35" t="s">
        <v>1067</v>
      </c>
      <c r="N48" s="35" t="s">
        <v>1068</v>
      </c>
      <c r="O48" s="35" t="s">
        <v>1297</v>
      </c>
      <c r="P48" s="7">
        <v>273</v>
      </c>
      <c r="Q48" s="7">
        <v>3</v>
      </c>
      <c r="R48" s="12">
        <v>85</v>
      </c>
      <c r="S48" s="2">
        <v>0.2</v>
      </c>
      <c r="T48" s="5">
        <v>13.59</v>
      </c>
      <c r="U48" s="5">
        <f>StoreOrders[[#This Row],[shipping cost]] + (StoreOrders[[#This Row],[shipping cost]] * StoreOrders[[#This Row],[discount]])</f>
        <v>16.308</v>
      </c>
      <c r="V48" t="s">
        <v>1088</v>
      </c>
      <c r="W48" s="5">
        <f>((StoreOrders[[#This Row],[quantity]]*StoreOrders[[#This Row],[Price]]) -StoreOrders[[#This Row],[cost]])</f>
        <v>238.69200000000001</v>
      </c>
    </row>
    <row r="49" spans="1:23" x14ac:dyDescent="0.25">
      <c r="A49" t="s">
        <v>1298</v>
      </c>
      <c r="B49" s="1">
        <v>40548</v>
      </c>
      <c r="C49" s="13">
        <f>MONTH(StoreOrders[[#This Row],[order date]])</f>
        <v>1</v>
      </c>
      <c r="D49" s="13">
        <f>YEAR(StoreOrders[[#This Row],[order date]])</f>
        <v>2011</v>
      </c>
      <c r="E49" s="35" t="s">
        <v>1060</v>
      </c>
      <c r="F49" s="35" t="s">
        <v>1299</v>
      </c>
      <c r="G49" s="35" t="s">
        <v>1062</v>
      </c>
      <c r="H49" s="35" t="s">
        <v>1300</v>
      </c>
      <c r="I49" s="35" t="s">
        <v>1301</v>
      </c>
      <c r="J49" s="35" t="s">
        <v>1075</v>
      </c>
      <c r="K49" s="35" t="s">
        <v>1267</v>
      </c>
      <c r="L49" s="35" t="s">
        <v>1302</v>
      </c>
      <c r="M49" s="35" t="s">
        <v>1100</v>
      </c>
      <c r="N49" s="35" t="s">
        <v>1101</v>
      </c>
      <c r="O49" s="35" t="s">
        <v>1303</v>
      </c>
      <c r="P49" s="7">
        <v>49</v>
      </c>
      <c r="Q49" s="7">
        <v>1</v>
      </c>
      <c r="R49" s="12">
        <v>94</v>
      </c>
      <c r="S49" s="2">
        <v>0</v>
      </c>
      <c r="T49" s="5">
        <v>5.82</v>
      </c>
      <c r="U49" s="5">
        <f>StoreOrders[[#This Row],[shipping cost]] + (StoreOrders[[#This Row],[shipping cost]] * StoreOrders[[#This Row],[discount]])</f>
        <v>5.82</v>
      </c>
      <c r="V49" t="s">
        <v>1128</v>
      </c>
      <c r="W49" s="5">
        <f>((StoreOrders[[#This Row],[quantity]]*StoreOrders[[#This Row],[Price]]) -StoreOrders[[#This Row],[cost]])</f>
        <v>88.18</v>
      </c>
    </row>
    <row r="50" spans="1:23" x14ac:dyDescent="0.25">
      <c r="A50" t="s">
        <v>1293</v>
      </c>
      <c r="B50" s="1">
        <v>40548</v>
      </c>
      <c r="C50" s="13">
        <f>MONTH(StoreOrders[[#This Row],[order date]])</f>
        <v>1</v>
      </c>
      <c r="D50" s="13">
        <f>YEAR(StoreOrders[[#This Row],[order date]])</f>
        <v>2011</v>
      </c>
      <c r="E50" s="35" t="s">
        <v>1060</v>
      </c>
      <c r="F50" s="35" t="s">
        <v>1294</v>
      </c>
      <c r="G50" s="35" t="s">
        <v>1091</v>
      </c>
      <c r="H50" s="35" t="s">
        <v>1295</v>
      </c>
      <c r="I50" s="35" t="s">
        <v>1259</v>
      </c>
      <c r="J50" s="35" t="s">
        <v>1260</v>
      </c>
      <c r="K50" s="35" t="s">
        <v>1165</v>
      </c>
      <c r="L50" s="35" t="s">
        <v>1304</v>
      </c>
      <c r="M50" s="35" t="s">
        <v>1067</v>
      </c>
      <c r="N50" s="35" t="s">
        <v>1187</v>
      </c>
      <c r="O50" s="35" t="s">
        <v>1305</v>
      </c>
      <c r="P50" s="7">
        <v>12</v>
      </c>
      <c r="Q50" s="7">
        <v>3</v>
      </c>
      <c r="R50" s="12">
        <v>58</v>
      </c>
      <c r="S50" s="2">
        <v>0.2</v>
      </c>
      <c r="T50" s="5">
        <v>0.99</v>
      </c>
      <c r="U50" s="5">
        <f>StoreOrders[[#This Row],[shipping cost]] + (StoreOrders[[#This Row],[shipping cost]] * StoreOrders[[#This Row],[discount]])</f>
        <v>1.1879999999999999</v>
      </c>
      <c r="V50" t="s">
        <v>1088</v>
      </c>
      <c r="W50" s="5">
        <f>((StoreOrders[[#This Row],[quantity]]*StoreOrders[[#This Row],[Price]]) -StoreOrders[[#This Row],[cost]])</f>
        <v>172.81200000000001</v>
      </c>
    </row>
    <row r="51" spans="1:23" x14ac:dyDescent="0.25">
      <c r="A51" t="s">
        <v>1293</v>
      </c>
      <c r="B51" s="1">
        <v>40548</v>
      </c>
      <c r="C51" s="13">
        <f>MONTH(StoreOrders[[#This Row],[order date]])</f>
        <v>1</v>
      </c>
      <c r="D51" s="13">
        <f>YEAR(StoreOrders[[#This Row],[order date]])</f>
        <v>2011</v>
      </c>
      <c r="E51" s="35" t="s">
        <v>1060</v>
      </c>
      <c r="F51" s="35" t="s">
        <v>1294</v>
      </c>
      <c r="G51" s="35" t="s">
        <v>1091</v>
      </c>
      <c r="H51" s="35" t="s">
        <v>1295</v>
      </c>
      <c r="I51" s="35" t="s">
        <v>1259</v>
      </c>
      <c r="J51" s="35" t="s">
        <v>1260</v>
      </c>
      <c r="K51" s="35" t="s">
        <v>1165</v>
      </c>
      <c r="L51" s="35" t="s">
        <v>1306</v>
      </c>
      <c r="M51" s="35" t="s">
        <v>1067</v>
      </c>
      <c r="N51" s="35" t="s">
        <v>1279</v>
      </c>
      <c r="O51" s="35" t="s">
        <v>1307</v>
      </c>
      <c r="P51" s="7">
        <v>4</v>
      </c>
      <c r="Q51" s="7">
        <v>2</v>
      </c>
      <c r="R51" s="12">
        <v>115</v>
      </c>
      <c r="S51" s="2">
        <v>0.8</v>
      </c>
      <c r="T51" s="5">
        <v>0.55000000000000004</v>
      </c>
      <c r="U51" s="5">
        <f>StoreOrders[[#This Row],[shipping cost]] + (StoreOrders[[#This Row],[shipping cost]] * StoreOrders[[#This Row],[discount]])</f>
        <v>0.9900000000000001</v>
      </c>
      <c r="V51" t="s">
        <v>1088</v>
      </c>
      <c r="W51" s="5">
        <f>((StoreOrders[[#This Row],[quantity]]*StoreOrders[[#This Row],[Price]]) -StoreOrders[[#This Row],[cost]])</f>
        <v>229.01</v>
      </c>
    </row>
    <row r="52" spans="1:23" x14ac:dyDescent="0.25">
      <c r="A52" t="s">
        <v>1308</v>
      </c>
      <c r="B52" s="1">
        <v>40549</v>
      </c>
      <c r="C52" s="13">
        <f>MONTH(StoreOrders[[#This Row],[order date]])</f>
        <v>1</v>
      </c>
      <c r="D52" s="13">
        <f>YEAR(StoreOrders[[#This Row],[order date]])</f>
        <v>2011</v>
      </c>
      <c r="E52" s="35" t="s">
        <v>1081</v>
      </c>
      <c r="F52" s="35" t="s">
        <v>1309</v>
      </c>
      <c r="G52" s="35" t="s">
        <v>1062</v>
      </c>
      <c r="H52" s="35" t="s">
        <v>1310</v>
      </c>
      <c r="I52" s="35" t="s">
        <v>1234</v>
      </c>
      <c r="J52" s="35" t="s">
        <v>1094</v>
      </c>
      <c r="K52" s="35" t="s">
        <v>1165</v>
      </c>
      <c r="L52" s="35" t="s">
        <v>1311</v>
      </c>
      <c r="M52" s="35" t="s">
        <v>1100</v>
      </c>
      <c r="N52" s="35" t="s">
        <v>1101</v>
      </c>
      <c r="O52" s="35" t="s">
        <v>1312</v>
      </c>
      <c r="P52" s="7">
        <v>324</v>
      </c>
      <c r="Q52" s="7">
        <v>3</v>
      </c>
      <c r="R52" s="12">
        <v>111</v>
      </c>
      <c r="S52" s="2">
        <v>0</v>
      </c>
      <c r="T52" s="5">
        <v>39.979999999999997</v>
      </c>
      <c r="U52" s="5">
        <f>StoreOrders[[#This Row],[shipping cost]] + (StoreOrders[[#This Row],[shipping cost]] * StoreOrders[[#This Row],[discount]])</f>
        <v>39.979999999999997</v>
      </c>
      <c r="V52" t="s">
        <v>1088</v>
      </c>
      <c r="W52" s="5">
        <f>((StoreOrders[[#This Row],[quantity]]*StoreOrders[[#This Row],[Price]]) -StoreOrders[[#This Row],[cost]])</f>
        <v>293.02</v>
      </c>
    </row>
    <row r="53" spans="1:23" x14ac:dyDescent="0.25">
      <c r="A53" t="s">
        <v>1313</v>
      </c>
      <c r="B53" s="1">
        <v>40549</v>
      </c>
      <c r="C53" s="13">
        <f>MONTH(StoreOrders[[#This Row],[order date]])</f>
        <v>1</v>
      </c>
      <c r="D53" s="13">
        <f>YEAR(StoreOrders[[#This Row],[order date]])</f>
        <v>2011</v>
      </c>
      <c r="E53" s="35" t="s">
        <v>1060</v>
      </c>
      <c r="F53" s="35" t="s">
        <v>1314</v>
      </c>
      <c r="G53" s="35" t="s">
        <v>1062</v>
      </c>
      <c r="H53" s="35" t="s">
        <v>1315</v>
      </c>
      <c r="I53" s="35" t="s">
        <v>1316</v>
      </c>
      <c r="J53" s="35" t="s">
        <v>1075</v>
      </c>
      <c r="K53" s="35" t="s">
        <v>1140</v>
      </c>
      <c r="L53" s="35" t="s">
        <v>1317</v>
      </c>
      <c r="M53" s="35" t="s">
        <v>1067</v>
      </c>
      <c r="N53" s="35" t="s">
        <v>1068</v>
      </c>
      <c r="O53" s="35" t="s">
        <v>1318</v>
      </c>
      <c r="P53" s="7">
        <v>50</v>
      </c>
      <c r="Q53" s="7">
        <v>3</v>
      </c>
      <c r="R53" s="12">
        <v>87</v>
      </c>
      <c r="S53" s="2">
        <v>0.17</v>
      </c>
      <c r="T53" s="5">
        <v>6.2</v>
      </c>
      <c r="U53" s="5">
        <f>StoreOrders[[#This Row],[shipping cost]] + (StoreOrders[[#This Row],[shipping cost]] * StoreOrders[[#This Row],[discount]])</f>
        <v>7.2540000000000004</v>
      </c>
      <c r="V53" t="s">
        <v>1088</v>
      </c>
      <c r="W53" s="5">
        <f>((StoreOrders[[#This Row],[quantity]]*StoreOrders[[#This Row],[Price]]) -StoreOrders[[#This Row],[cost]])</f>
        <v>253.74600000000001</v>
      </c>
    </row>
    <row r="54" spans="1:23" x14ac:dyDescent="0.25">
      <c r="A54" t="s">
        <v>1319</v>
      </c>
      <c r="B54" s="1">
        <v>40549</v>
      </c>
      <c r="C54" s="13">
        <f>MONTH(StoreOrders[[#This Row],[order date]])</f>
        <v>1</v>
      </c>
      <c r="D54" s="13">
        <f>YEAR(StoreOrders[[#This Row],[order date]])</f>
        <v>2011</v>
      </c>
      <c r="E54" s="35" t="s">
        <v>1060</v>
      </c>
      <c r="F54" s="35" t="s">
        <v>1320</v>
      </c>
      <c r="G54" s="35" t="s">
        <v>1091</v>
      </c>
      <c r="H54" s="35" t="s">
        <v>1321</v>
      </c>
      <c r="I54" s="35" t="s">
        <v>1322</v>
      </c>
      <c r="J54" s="35" t="s">
        <v>1075</v>
      </c>
      <c r="K54" s="35" t="s">
        <v>1140</v>
      </c>
      <c r="L54" s="35" t="s">
        <v>1323</v>
      </c>
      <c r="M54" s="35" t="s">
        <v>1067</v>
      </c>
      <c r="N54" s="35" t="s">
        <v>1068</v>
      </c>
      <c r="O54" s="35" t="s">
        <v>1324</v>
      </c>
      <c r="P54" s="7">
        <v>90</v>
      </c>
      <c r="Q54" s="7">
        <v>2</v>
      </c>
      <c r="R54" s="12">
        <v>74</v>
      </c>
      <c r="S54" s="2">
        <v>0.17</v>
      </c>
      <c r="T54" s="5">
        <v>3.62</v>
      </c>
      <c r="U54" s="5">
        <f>StoreOrders[[#This Row],[shipping cost]] + (StoreOrders[[#This Row],[shipping cost]] * StoreOrders[[#This Row],[discount]])</f>
        <v>4.2354000000000003</v>
      </c>
      <c r="V54" t="s">
        <v>1070</v>
      </c>
      <c r="W54" s="5">
        <f>((StoreOrders[[#This Row],[quantity]]*StoreOrders[[#This Row],[Price]]) -StoreOrders[[#This Row],[cost]])</f>
        <v>143.7646</v>
      </c>
    </row>
    <row r="55" spans="1:23" x14ac:dyDescent="0.25">
      <c r="A55" t="s">
        <v>1313</v>
      </c>
      <c r="B55" s="1">
        <v>40549</v>
      </c>
      <c r="C55" s="13">
        <f>MONTH(StoreOrders[[#This Row],[order date]])</f>
        <v>1</v>
      </c>
      <c r="D55" s="13">
        <f>YEAR(StoreOrders[[#This Row],[order date]])</f>
        <v>2011</v>
      </c>
      <c r="E55" s="35" t="s">
        <v>1060</v>
      </c>
      <c r="F55" s="35" t="s">
        <v>1314</v>
      </c>
      <c r="G55" s="35" t="s">
        <v>1062</v>
      </c>
      <c r="H55" s="35" t="s">
        <v>1315</v>
      </c>
      <c r="I55" s="35" t="s">
        <v>1316</v>
      </c>
      <c r="J55" s="35" t="s">
        <v>1075</v>
      </c>
      <c r="K55" s="35" t="s">
        <v>1140</v>
      </c>
      <c r="L55" s="35" t="s">
        <v>1325</v>
      </c>
      <c r="M55" s="35" t="s">
        <v>1067</v>
      </c>
      <c r="N55" s="35" t="s">
        <v>1207</v>
      </c>
      <c r="O55" s="35" t="s">
        <v>1326</v>
      </c>
      <c r="P55" s="7">
        <v>41</v>
      </c>
      <c r="Q55" s="7">
        <v>7</v>
      </c>
      <c r="R55" s="12">
        <v>104</v>
      </c>
      <c r="S55" s="2">
        <v>0.47</v>
      </c>
      <c r="T55" s="5">
        <v>2.63</v>
      </c>
      <c r="U55" s="5">
        <f>StoreOrders[[#This Row],[shipping cost]] + (StoreOrders[[#This Row],[shipping cost]] * StoreOrders[[#This Row],[discount]])</f>
        <v>3.8660999999999999</v>
      </c>
      <c r="V55" t="s">
        <v>1088</v>
      </c>
      <c r="W55" s="5">
        <f>((StoreOrders[[#This Row],[quantity]]*StoreOrders[[#This Row],[Price]]) -StoreOrders[[#This Row],[cost]])</f>
        <v>724.13390000000004</v>
      </c>
    </row>
    <row r="56" spans="1:23" x14ac:dyDescent="0.25">
      <c r="A56" t="s">
        <v>1319</v>
      </c>
      <c r="B56" s="1">
        <v>40549</v>
      </c>
      <c r="C56" s="13">
        <f>MONTH(StoreOrders[[#This Row],[order date]])</f>
        <v>1</v>
      </c>
      <c r="D56" s="13">
        <f>YEAR(StoreOrders[[#This Row],[order date]])</f>
        <v>2011</v>
      </c>
      <c r="E56" s="35" t="s">
        <v>1060</v>
      </c>
      <c r="F56" s="35" t="s">
        <v>1320</v>
      </c>
      <c r="G56" s="35" t="s">
        <v>1091</v>
      </c>
      <c r="H56" s="35" t="s">
        <v>1321</v>
      </c>
      <c r="I56" s="35" t="s">
        <v>1322</v>
      </c>
      <c r="J56" s="35" t="s">
        <v>1075</v>
      </c>
      <c r="K56" s="35" t="s">
        <v>1140</v>
      </c>
      <c r="L56" s="35" t="s">
        <v>1327</v>
      </c>
      <c r="M56" s="35" t="s">
        <v>1067</v>
      </c>
      <c r="N56" s="35" t="s">
        <v>1097</v>
      </c>
      <c r="O56" s="35" t="s">
        <v>1328</v>
      </c>
      <c r="P56" s="7">
        <v>39</v>
      </c>
      <c r="Q56" s="7">
        <v>3</v>
      </c>
      <c r="R56" s="12">
        <v>77</v>
      </c>
      <c r="S56" s="2">
        <v>0.17</v>
      </c>
      <c r="T56" s="5">
        <v>2.4500000000000002</v>
      </c>
      <c r="U56" s="5">
        <f>StoreOrders[[#This Row],[shipping cost]] + (StoreOrders[[#This Row],[shipping cost]] * StoreOrders[[#This Row],[discount]])</f>
        <v>2.8665000000000003</v>
      </c>
      <c r="V56" t="s">
        <v>1070</v>
      </c>
      <c r="W56" s="5">
        <f>((StoreOrders[[#This Row],[quantity]]*StoreOrders[[#This Row],[Price]]) -StoreOrders[[#This Row],[cost]])</f>
        <v>228.1335</v>
      </c>
    </row>
    <row r="57" spans="1:23" x14ac:dyDescent="0.25">
      <c r="A57" t="s">
        <v>1329</v>
      </c>
      <c r="B57" s="1">
        <v>40549</v>
      </c>
      <c r="C57" s="13">
        <f>MONTH(StoreOrders[[#This Row],[order date]])</f>
        <v>1</v>
      </c>
      <c r="D57" s="13">
        <f>YEAR(StoreOrders[[#This Row],[order date]])</f>
        <v>2011</v>
      </c>
      <c r="E57" s="35" t="s">
        <v>1060</v>
      </c>
      <c r="F57" s="35" t="s">
        <v>1330</v>
      </c>
      <c r="G57" s="35" t="s">
        <v>1116</v>
      </c>
      <c r="H57" s="35" t="s">
        <v>1331</v>
      </c>
      <c r="I57" s="35" t="s">
        <v>1332</v>
      </c>
      <c r="J57" s="35" t="s">
        <v>1065</v>
      </c>
      <c r="K57" s="35" t="s">
        <v>1065</v>
      </c>
      <c r="L57" s="35" t="s">
        <v>1333</v>
      </c>
      <c r="M57" s="35" t="s">
        <v>1110</v>
      </c>
      <c r="N57" s="35" t="s">
        <v>1176</v>
      </c>
      <c r="O57" s="35" t="s">
        <v>1334</v>
      </c>
      <c r="P57" s="7">
        <v>28</v>
      </c>
      <c r="Q57" s="7">
        <v>1</v>
      </c>
      <c r="R57" s="12">
        <v>116</v>
      </c>
      <c r="S57" s="2">
        <v>0</v>
      </c>
      <c r="T57" s="5">
        <v>2</v>
      </c>
      <c r="U57" s="5">
        <f>StoreOrders[[#This Row],[shipping cost]] + (StoreOrders[[#This Row],[shipping cost]] * StoreOrders[[#This Row],[discount]])</f>
        <v>2</v>
      </c>
      <c r="V57" t="s">
        <v>1070</v>
      </c>
      <c r="W57" s="5">
        <f>((StoreOrders[[#This Row],[quantity]]*StoreOrders[[#This Row],[Price]]) -StoreOrders[[#This Row],[cost]])</f>
        <v>114</v>
      </c>
    </row>
    <row r="58" spans="1:23" x14ac:dyDescent="0.25">
      <c r="A58" t="s">
        <v>1335</v>
      </c>
      <c r="B58" s="1">
        <v>40549</v>
      </c>
      <c r="C58" s="13">
        <f>MONTH(StoreOrders[[#This Row],[order date]])</f>
        <v>1</v>
      </c>
      <c r="D58" s="13">
        <f>YEAR(StoreOrders[[#This Row],[order date]])</f>
        <v>2011</v>
      </c>
      <c r="E58" s="35" t="s">
        <v>1060</v>
      </c>
      <c r="F58" s="35" t="s">
        <v>1336</v>
      </c>
      <c r="G58" s="35" t="s">
        <v>1062</v>
      </c>
      <c r="H58" s="35" t="s">
        <v>1337</v>
      </c>
      <c r="I58" s="35" t="s">
        <v>1338</v>
      </c>
      <c r="J58" s="35" t="s">
        <v>1075</v>
      </c>
      <c r="K58" s="35" t="s">
        <v>1267</v>
      </c>
      <c r="L58" s="35" t="s">
        <v>1339</v>
      </c>
      <c r="M58" s="35" t="s">
        <v>1067</v>
      </c>
      <c r="N58" s="35" t="s">
        <v>1204</v>
      </c>
      <c r="O58" s="35" t="s">
        <v>1340</v>
      </c>
      <c r="P58" s="7">
        <v>31</v>
      </c>
      <c r="Q58" s="7">
        <v>1</v>
      </c>
      <c r="R58" s="12">
        <v>95</v>
      </c>
      <c r="S58" s="2">
        <v>0</v>
      </c>
      <c r="T58" s="5">
        <v>1.96</v>
      </c>
      <c r="U58" s="5">
        <f>StoreOrders[[#This Row],[shipping cost]] + (StoreOrders[[#This Row],[shipping cost]] * StoreOrders[[#This Row],[discount]])</f>
        <v>1.96</v>
      </c>
      <c r="V58" t="s">
        <v>1088</v>
      </c>
      <c r="W58" s="5">
        <f>((StoreOrders[[#This Row],[quantity]]*StoreOrders[[#This Row],[Price]]) -StoreOrders[[#This Row],[cost]])</f>
        <v>93.04</v>
      </c>
    </row>
    <row r="59" spans="1:23" x14ac:dyDescent="0.25">
      <c r="A59" t="s">
        <v>1341</v>
      </c>
      <c r="B59" s="1">
        <v>40549</v>
      </c>
      <c r="C59" s="13">
        <f>MONTH(StoreOrders[[#This Row],[order date]])</f>
        <v>1</v>
      </c>
      <c r="D59" s="13">
        <f>YEAR(StoreOrders[[#This Row],[order date]])</f>
        <v>2011</v>
      </c>
      <c r="E59" s="35" t="s">
        <v>1060</v>
      </c>
      <c r="F59" s="35" t="s">
        <v>1342</v>
      </c>
      <c r="G59" s="35" t="s">
        <v>1062</v>
      </c>
      <c r="H59" s="35" t="s">
        <v>1343</v>
      </c>
      <c r="I59" s="35" t="s">
        <v>1259</v>
      </c>
      <c r="J59" s="35" t="s">
        <v>1260</v>
      </c>
      <c r="K59" s="35" t="s">
        <v>1344</v>
      </c>
      <c r="L59" s="35" t="s">
        <v>1345</v>
      </c>
      <c r="M59" s="35" t="s">
        <v>1067</v>
      </c>
      <c r="N59" s="35" t="s">
        <v>1193</v>
      </c>
      <c r="O59" s="35" t="s">
        <v>1346</v>
      </c>
      <c r="P59" s="7">
        <v>20</v>
      </c>
      <c r="Q59" s="7">
        <v>3</v>
      </c>
      <c r="R59" s="12">
        <v>70</v>
      </c>
      <c r="S59" s="2">
        <v>0.2</v>
      </c>
      <c r="T59" s="5">
        <v>1.85</v>
      </c>
      <c r="U59" s="5">
        <f>StoreOrders[[#This Row],[shipping cost]] + (StoreOrders[[#This Row],[shipping cost]] * StoreOrders[[#This Row],[discount]])</f>
        <v>2.2200000000000002</v>
      </c>
      <c r="V59" t="s">
        <v>1128</v>
      </c>
      <c r="W59" s="5">
        <f>((StoreOrders[[#This Row],[quantity]]*StoreOrders[[#This Row],[Price]]) -StoreOrders[[#This Row],[cost]])</f>
        <v>207.78</v>
      </c>
    </row>
    <row r="60" spans="1:23" x14ac:dyDescent="0.25">
      <c r="A60" t="s">
        <v>1347</v>
      </c>
      <c r="B60" s="1">
        <v>40550</v>
      </c>
      <c r="C60" s="13">
        <f>MONTH(StoreOrders[[#This Row],[order date]])</f>
        <v>1</v>
      </c>
      <c r="D60" s="13">
        <f>YEAR(StoreOrders[[#This Row],[order date]])</f>
        <v>2011</v>
      </c>
      <c r="E60" s="35" t="s">
        <v>1060</v>
      </c>
      <c r="F60" s="35" t="s">
        <v>1348</v>
      </c>
      <c r="G60" s="35" t="s">
        <v>1091</v>
      </c>
      <c r="H60" s="35" t="s">
        <v>1349</v>
      </c>
      <c r="I60" s="35" t="s">
        <v>1259</v>
      </c>
      <c r="J60" s="35" t="s">
        <v>1260</v>
      </c>
      <c r="K60" s="35" t="s">
        <v>1215</v>
      </c>
      <c r="L60" s="35" t="s">
        <v>1350</v>
      </c>
      <c r="M60" s="35" t="s">
        <v>1100</v>
      </c>
      <c r="N60" s="35" t="s">
        <v>1134</v>
      </c>
      <c r="O60" s="35" t="s">
        <v>1351</v>
      </c>
      <c r="P60" s="7">
        <v>2.5739999999999998</v>
      </c>
      <c r="Q60" s="7">
        <v>9</v>
      </c>
      <c r="R60" s="12">
        <v>91</v>
      </c>
      <c r="S60" s="2">
        <v>0</v>
      </c>
      <c r="T60" s="5">
        <v>258.99</v>
      </c>
      <c r="U60" s="5">
        <f>StoreOrders[[#This Row],[shipping cost]] + (StoreOrders[[#This Row],[shipping cost]] * StoreOrders[[#This Row],[discount]])</f>
        <v>258.99</v>
      </c>
      <c r="V60" t="s">
        <v>1088</v>
      </c>
      <c r="W60" s="5">
        <f>((StoreOrders[[#This Row],[quantity]]*StoreOrders[[#This Row],[Price]]) -StoreOrders[[#This Row],[cost]])</f>
        <v>560.01</v>
      </c>
    </row>
    <row r="61" spans="1:23" x14ac:dyDescent="0.25">
      <c r="A61" t="s">
        <v>1347</v>
      </c>
      <c r="B61" s="1">
        <v>40550</v>
      </c>
      <c r="C61" s="13">
        <f>MONTH(StoreOrders[[#This Row],[order date]])</f>
        <v>1</v>
      </c>
      <c r="D61" s="13">
        <f>YEAR(StoreOrders[[#This Row],[order date]])</f>
        <v>2011</v>
      </c>
      <c r="E61" s="35" t="s">
        <v>1060</v>
      </c>
      <c r="F61" s="35" t="s">
        <v>1348</v>
      </c>
      <c r="G61" s="35" t="s">
        <v>1091</v>
      </c>
      <c r="H61" s="35" t="s">
        <v>1349</v>
      </c>
      <c r="I61" s="35" t="s">
        <v>1259</v>
      </c>
      <c r="J61" s="35" t="s">
        <v>1260</v>
      </c>
      <c r="K61" s="35" t="s">
        <v>1215</v>
      </c>
      <c r="L61" s="35" t="s">
        <v>1352</v>
      </c>
      <c r="M61" s="35" t="s">
        <v>1067</v>
      </c>
      <c r="N61" s="35" t="s">
        <v>1279</v>
      </c>
      <c r="O61" s="35" t="s">
        <v>1353</v>
      </c>
      <c r="P61" s="7">
        <v>610</v>
      </c>
      <c r="Q61" s="7">
        <v>2</v>
      </c>
      <c r="R61" s="12">
        <v>119</v>
      </c>
      <c r="S61" s="2">
        <v>0</v>
      </c>
      <c r="T61" s="5">
        <v>88.07</v>
      </c>
      <c r="U61" s="5">
        <f>StoreOrders[[#This Row],[shipping cost]] + (StoreOrders[[#This Row],[shipping cost]] * StoreOrders[[#This Row],[discount]])</f>
        <v>88.07</v>
      </c>
      <c r="V61" t="s">
        <v>1088</v>
      </c>
      <c r="W61" s="5">
        <f>((StoreOrders[[#This Row],[quantity]]*StoreOrders[[#This Row],[Price]]) -StoreOrders[[#This Row],[cost]])</f>
        <v>149.93</v>
      </c>
    </row>
    <row r="62" spans="1:23" x14ac:dyDescent="0.25">
      <c r="A62" t="s">
        <v>1347</v>
      </c>
      <c r="B62" s="1">
        <v>40550</v>
      </c>
      <c r="C62" s="13">
        <f>MONTH(StoreOrders[[#This Row],[order date]])</f>
        <v>1</v>
      </c>
      <c r="D62" s="13">
        <f>YEAR(StoreOrders[[#This Row],[order date]])</f>
        <v>2011</v>
      </c>
      <c r="E62" s="35" t="s">
        <v>1060</v>
      </c>
      <c r="F62" s="35" t="s">
        <v>1348</v>
      </c>
      <c r="G62" s="35" t="s">
        <v>1091</v>
      </c>
      <c r="H62" s="35" t="s">
        <v>1349</v>
      </c>
      <c r="I62" s="35" t="s">
        <v>1259</v>
      </c>
      <c r="J62" s="35" t="s">
        <v>1260</v>
      </c>
      <c r="K62" s="35" t="s">
        <v>1215</v>
      </c>
      <c r="L62" s="35" t="s">
        <v>1354</v>
      </c>
      <c r="M62" s="35" t="s">
        <v>1110</v>
      </c>
      <c r="N62" s="35" t="s">
        <v>1167</v>
      </c>
      <c r="O62" s="35" t="s">
        <v>1355</v>
      </c>
      <c r="P62" s="7">
        <v>392</v>
      </c>
      <c r="Q62" s="7">
        <v>2</v>
      </c>
      <c r="R62" s="12">
        <v>81</v>
      </c>
      <c r="S62" s="2">
        <v>0</v>
      </c>
      <c r="T62" s="5">
        <v>62.37</v>
      </c>
      <c r="U62" s="5">
        <f>StoreOrders[[#This Row],[shipping cost]] + (StoreOrders[[#This Row],[shipping cost]] * StoreOrders[[#This Row],[discount]])</f>
        <v>62.37</v>
      </c>
      <c r="V62" t="s">
        <v>1088</v>
      </c>
      <c r="W62" s="5">
        <f>((StoreOrders[[#This Row],[quantity]]*StoreOrders[[#This Row],[Price]]) -StoreOrders[[#This Row],[cost]])</f>
        <v>99.63</v>
      </c>
    </row>
    <row r="63" spans="1:23" x14ac:dyDescent="0.25">
      <c r="A63" t="s">
        <v>1356</v>
      </c>
      <c r="B63" s="1">
        <v>40550</v>
      </c>
      <c r="C63" s="13">
        <f>MONTH(StoreOrders[[#This Row],[order date]])</f>
        <v>1</v>
      </c>
      <c r="D63" s="13">
        <f>YEAR(StoreOrders[[#This Row],[order date]])</f>
        <v>2011</v>
      </c>
      <c r="E63" s="35" t="s">
        <v>1287</v>
      </c>
      <c r="F63" s="35" t="s">
        <v>1162</v>
      </c>
      <c r="G63" s="35" t="s">
        <v>1062</v>
      </c>
      <c r="H63" s="35" t="s">
        <v>1357</v>
      </c>
      <c r="I63" s="35" t="s">
        <v>1358</v>
      </c>
      <c r="J63" s="35" t="s">
        <v>1065</v>
      </c>
      <c r="K63" s="35" t="s">
        <v>1065</v>
      </c>
      <c r="L63" s="35" t="s">
        <v>1359</v>
      </c>
      <c r="M63" s="35" t="s">
        <v>1067</v>
      </c>
      <c r="N63" s="35" t="s">
        <v>1068</v>
      </c>
      <c r="O63" s="35" t="s">
        <v>1360</v>
      </c>
      <c r="P63" s="7">
        <v>256</v>
      </c>
      <c r="Q63" s="7">
        <v>2</v>
      </c>
      <c r="R63" s="12">
        <v>63</v>
      </c>
      <c r="S63" s="2">
        <v>0</v>
      </c>
      <c r="T63" s="5">
        <v>52.46</v>
      </c>
      <c r="U63" s="5">
        <f>StoreOrders[[#This Row],[shipping cost]] + (StoreOrders[[#This Row],[shipping cost]] * StoreOrders[[#This Row],[discount]])</f>
        <v>52.46</v>
      </c>
      <c r="V63" t="s">
        <v>1088</v>
      </c>
      <c r="W63" s="5">
        <f>((StoreOrders[[#This Row],[quantity]]*StoreOrders[[#This Row],[Price]]) -StoreOrders[[#This Row],[cost]])</f>
        <v>73.539999999999992</v>
      </c>
    </row>
    <row r="64" spans="1:23" x14ac:dyDescent="0.25">
      <c r="A64" t="s">
        <v>1361</v>
      </c>
      <c r="B64" s="1">
        <v>40550</v>
      </c>
      <c r="C64" s="13">
        <f>MONTH(StoreOrders[[#This Row],[order date]])</f>
        <v>1</v>
      </c>
      <c r="D64" s="13">
        <f>YEAR(StoreOrders[[#This Row],[order date]])</f>
        <v>2011</v>
      </c>
      <c r="E64" s="35" t="s">
        <v>1060</v>
      </c>
      <c r="F64" s="35" t="s">
        <v>1362</v>
      </c>
      <c r="G64" s="35" t="s">
        <v>1062</v>
      </c>
      <c r="H64" s="35" t="s">
        <v>1138</v>
      </c>
      <c r="I64" s="35" t="s">
        <v>1139</v>
      </c>
      <c r="J64" s="35" t="s">
        <v>1075</v>
      </c>
      <c r="K64" s="35" t="s">
        <v>1140</v>
      </c>
      <c r="L64" s="35" t="s">
        <v>1363</v>
      </c>
      <c r="M64" s="35" t="s">
        <v>1110</v>
      </c>
      <c r="N64" s="35" t="s">
        <v>1111</v>
      </c>
      <c r="O64" s="35" t="s">
        <v>1364</v>
      </c>
      <c r="P64" s="7">
        <v>445</v>
      </c>
      <c r="Q64" s="7">
        <v>7</v>
      </c>
      <c r="R64" s="12">
        <v>101</v>
      </c>
      <c r="S64" s="2">
        <v>0.25</v>
      </c>
      <c r="T64" s="5">
        <v>46.97</v>
      </c>
      <c r="U64" s="5">
        <f>StoreOrders[[#This Row],[shipping cost]] + (StoreOrders[[#This Row],[shipping cost]] * StoreOrders[[#This Row],[discount]])</f>
        <v>58.712499999999999</v>
      </c>
      <c r="V64" t="s">
        <v>1088</v>
      </c>
      <c r="W64" s="5">
        <f>((StoreOrders[[#This Row],[quantity]]*StoreOrders[[#This Row],[Price]]) -StoreOrders[[#This Row],[cost]])</f>
        <v>648.28750000000002</v>
      </c>
    </row>
    <row r="65" spans="1:23" x14ac:dyDescent="0.25">
      <c r="A65" t="s">
        <v>1361</v>
      </c>
      <c r="B65" s="1">
        <v>40550</v>
      </c>
      <c r="C65" s="13">
        <f>MONTH(StoreOrders[[#This Row],[order date]])</f>
        <v>1</v>
      </c>
      <c r="D65" s="13">
        <f>YEAR(StoreOrders[[#This Row],[order date]])</f>
        <v>2011</v>
      </c>
      <c r="E65" s="35" t="s">
        <v>1060</v>
      </c>
      <c r="F65" s="35" t="s">
        <v>1362</v>
      </c>
      <c r="G65" s="35" t="s">
        <v>1062</v>
      </c>
      <c r="H65" s="35" t="s">
        <v>1138</v>
      </c>
      <c r="I65" s="35" t="s">
        <v>1139</v>
      </c>
      <c r="J65" s="35" t="s">
        <v>1075</v>
      </c>
      <c r="K65" s="35" t="s">
        <v>1140</v>
      </c>
      <c r="L65" s="35" t="s">
        <v>1365</v>
      </c>
      <c r="M65" s="35" t="s">
        <v>1110</v>
      </c>
      <c r="N65" s="35" t="s">
        <v>1176</v>
      </c>
      <c r="O65" s="35" t="s">
        <v>1366</v>
      </c>
      <c r="P65" s="7">
        <v>274</v>
      </c>
      <c r="Q65" s="7">
        <v>2</v>
      </c>
      <c r="R65" s="12">
        <v>109</v>
      </c>
      <c r="S65" s="2">
        <v>0.45</v>
      </c>
      <c r="T65" s="5">
        <v>42.19</v>
      </c>
      <c r="U65" s="5">
        <f>StoreOrders[[#This Row],[shipping cost]] + (StoreOrders[[#This Row],[shipping cost]] * StoreOrders[[#This Row],[discount]])</f>
        <v>61.1755</v>
      </c>
      <c r="V65" t="s">
        <v>1088</v>
      </c>
      <c r="W65" s="5">
        <f>((StoreOrders[[#This Row],[quantity]]*StoreOrders[[#This Row],[Price]]) -StoreOrders[[#This Row],[cost]])</f>
        <v>156.8245</v>
      </c>
    </row>
    <row r="66" spans="1:23" x14ac:dyDescent="0.25">
      <c r="A66" t="s">
        <v>1367</v>
      </c>
      <c r="B66" s="1">
        <v>40550</v>
      </c>
      <c r="C66" s="13">
        <f>MONTH(StoreOrders[[#This Row],[order date]])</f>
        <v>1</v>
      </c>
      <c r="D66" s="13">
        <f>YEAR(StoreOrders[[#This Row],[order date]])</f>
        <v>2011</v>
      </c>
      <c r="E66" s="35" t="s">
        <v>1287</v>
      </c>
      <c r="F66" s="35" t="s">
        <v>1368</v>
      </c>
      <c r="G66" s="35" t="s">
        <v>1116</v>
      </c>
      <c r="H66" s="35" t="s">
        <v>1369</v>
      </c>
      <c r="I66" s="35" t="s">
        <v>1234</v>
      </c>
      <c r="J66" s="35" t="s">
        <v>1094</v>
      </c>
      <c r="K66" s="35" t="s">
        <v>1165</v>
      </c>
      <c r="L66" s="35" t="s">
        <v>1370</v>
      </c>
      <c r="M66" s="35" t="s">
        <v>1067</v>
      </c>
      <c r="N66" s="35" t="s">
        <v>1068</v>
      </c>
      <c r="O66" s="35" t="s">
        <v>1371</v>
      </c>
      <c r="P66" s="7">
        <v>716</v>
      </c>
      <c r="Q66" s="7">
        <v>4</v>
      </c>
      <c r="R66" s="12">
        <v>73</v>
      </c>
      <c r="S66" s="2">
        <v>0.1</v>
      </c>
      <c r="T66" s="5">
        <v>32.46</v>
      </c>
      <c r="U66" s="5">
        <f>StoreOrders[[#This Row],[shipping cost]] + (StoreOrders[[#This Row],[shipping cost]] * StoreOrders[[#This Row],[discount]])</f>
        <v>35.706000000000003</v>
      </c>
      <c r="V66" t="s">
        <v>1070</v>
      </c>
      <c r="W66" s="5">
        <f>((StoreOrders[[#This Row],[quantity]]*StoreOrders[[#This Row],[Price]]) -StoreOrders[[#This Row],[cost]])</f>
        <v>256.29399999999998</v>
      </c>
    </row>
    <row r="67" spans="1:23" x14ac:dyDescent="0.25">
      <c r="A67" t="s">
        <v>1361</v>
      </c>
      <c r="B67" s="1">
        <v>40550</v>
      </c>
      <c r="C67" s="13">
        <f>MONTH(StoreOrders[[#This Row],[order date]])</f>
        <v>1</v>
      </c>
      <c r="D67" s="13">
        <f>YEAR(StoreOrders[[#This Row],[order date]])</f>
        <v>2011</v>
      </c>
      <c r="E67" s="35" t="s">
        <v>1060</v>
      </c>
      <c r="F67" s="35" t="s">
        <v>1362</v>
      </c>
      <c r="G67" s="35" t="s">
        <v>1062</v>
      </c>
      <c r="H67" s="35" t="s">
        <v>1138</v>
      </c>
      <c r="I67" s="35" t="s">
        <v>1139</v>
      </c>
      <c r="J67" s="35" t="s">
        <v>1075</v>
      </c>
      <c r="K67" s="35" t="s">
        <v>1140</v>
      </c>
      <c r="L67" s="35" t="s">
        <v>1372</v>
      </c>
      <c r="M67" s="35" t="s">
        <v>1110</v>
      </c>
      <c r="N67" s="35" t="s">
        <v>1111</v>
      </c>
      <c r="O67" s="35" t="s">
        <v>1373</v>
      </c>
      <c r="P67" s="7">
        <v>388</v>
      </c>
      <c r="Q67" s="7">
        <v>3</v>
      </c>
      <c r="R67" s="12">
        <v>112</v>
      </c>
      <c r="S67" s="2">
        <v>0.25</v>
      </c>
      <c r="T67" s="5">
        <v>26.2</v>
      </c>
      <c r="U67" s="5">
        <f>StoreOrders[[#This Row],[shipping cost]] + (StoreOrders[[#This Row],[shipping cost]] * StoreOrders[[#This Row],[discount]])</f>
        <v>32.75</v>
      </c>
      <c r="V67" t="s">
        <v>1088</v>
      </c>
      <c r="W67" s="5">
        <f>((StoreOrders[[#This Row],[quantity]]*StoreOrders[[#This Row],[Price]]) -StoreOrders[[#This Row],[cost]])</f>
        <v>303.25</v>
      </c>
    </row>
    <row r="68" spans="1:23" x14ac:dyDescent="0.25">
      <c r="A68" t="s">
        <v>1374</v>
      </c>
      <c r="B68" s="1">
        <v>40550</v>
      </c>
      <c r="C68" s="13">
        <f>MONTH(StoreOrders[[#This Row],[order date]])</f>
        <v>1</v>
      </c>
      <c r="D68" s="13">
        <f>YEAR(StoreOrders[[#This Row],[order date]])</f>
        <v>2011</v>
      </c>
      <c r="E68" s="35" t="s">
        <v>1060</v>
      </c>
      <c r="F68" s="35" t="s">
        <v>1375</v>
      </c>
      <c r="G68" s="35" t="s">
        <v>1116</v>
      </c>
      <c r="H68" s="35" t="s">
        <v>1376</v>
      </c>
      <c r="I68" s="35" t="s">
        <v>1377</v>
      </c>
      <c r="J68" s="35" t="s">
        <v>1085</v>
      </c>
      <c r="K68" s="35" t="s">
        <v>1085</v>
      </c>
      <c r="L68" s="35" t="s">
        <v>1378</v>
      </c>
      <c r="M68" s="35" t="s">
        <v>1110</v>
      </c>
      <c r="N68" s="35" t="s">
        <v>1126</v>
      </c>
      <c r="O68" s="35" t="s">
        <v>1379</v>
      </c>
      <c r="P68" s="7">
        <v>174</v>
      </c>
      <c r="Q68" s="7">
        <v>1</v>
      </c>
      <c r="R68" s="12">
        <v>100</v>
      </c>
      <c r="S68" s="2">
        <v>0</v>
      </c>
      <c r="T68" s="5">
        <v>23.84</v>
      </c>
      <c r="U68" s="5">
        <f>StoreOrders[[#This Row],[shipping cost]] + (StoreOrders[[#This Row],[shipping cost]] * StoreOrders[[#This Row],[discount]])</f>
        <v>23.84</v>
      </c>
      <c r="V68" t="s">
        <v>1088</v>
      </c>
      <c r="W68" s="5">
        <f>((StoreOrders[[#This Row],[quantity]]*StoreOrders[[#This Row],[Price]]) -StoreOrders[[#This Row],[cost]])</f>
        <v>76.16</v>
      </c>
    </row>
    <row r="69" spans="1:23" x14ac:dyDescent="0.25">
      <c r="A69" t="s">
        <v>1347</v>
      </c>
      <c r="B69" s="1">
        <v>40550</v>
      </c>
      <c r="C69" s="13">
        <f>MONTH(StoreOrders[[#This Row],[order date]])</f>
        <v>1</v>
      </c>
      <c r="D69" s="13">
        <f>YEAR(StoreOrders[[#This Row],[order date]])</f>
        <v>2011</v>
      </c>
      <c r="E69" s="35" t="s">
        <v>1060</v>
      </c>
      <c r="F69" s="35" t="s">
        <v>1348</v>
      </c>
      <c r="G69" s="35" t="s">
        <v>1091</v>
      </c>
      <c r="H69" s="35" t="s">
        <v>1349</v>
      </c>
      <c r="I69" s="35" t="s">
        <v>1259</v>
      </c>
      <c r="J69" s="35" t="s">
        <v>1260</v>
      </c>
      <c r="K69" s="35" t="s">
        <v>1215</v>
      </c>
      <c r="L69" s="35" t="s">
        <v>1380</v>
      </c>
      <c r="M69" s="35" t="s">
        <v>1110</v>
      </c>
      <c r="N69" s="35" t="s">
        <v>1167</v>
      </c>
      <c r="O69" s="35" t="s">
        <v>1381</v>
      </c>
      <c r="P69" s="7">
        <v>756</v>
      </c>
      <c r="Q69" s="7">
        <v>4</v>
      </c>
      <c r="R69" s="12">
        <v>107</v>
      </c>
      <c r="S69" s="2">
        <v>0</v>
      </c>
      <c r="T69" s="5">
        <v>13.82</v>
      </c>
      <c r="U69" s="5">
        <f>StoreOrders[[#This Row],[shipping cost]] + (StoreOrders[[#This Row],[shipping cost]] * StoreOrders[[#This Row],[discount]])</f>
        <v>13.82</v>
      </c>
      <c r="V69" t="s">
        <v>1088</v>
      </c>
      <c r="W69" s="5">
        <f>((StoreOrders[[#This Row],[quantity]]*StoreOrders[[#This Row],[Price]]) -StoreOrders[[#This Row],[cost]])</f>
        <v>414.18</v>
      </c>
    </row>
    <row r="70" spans="1:23" x14ac:dyDescent="0.25">
      <c r="A70" t="s">
        <v>1356</v>
      </c>
      <c r="B70" s="1">
        <v>40550</v>
      </c>
      <c r="C70" s="13">
        <f>MONTH(StoreOrders[[#This Row],[order date]])</f>
        <v>1</v>
      </c>
      <c r="D70" s="13">
        <f>YEAR(StoreOrders[[#This Row],[order date]])</f>
        <v>2011</v>
      </c>
      <c r="E70" s="35" t="s">
        <v>1287</v>
      </c>
      <c r="F70" s="35" t="s">
        <v>1162</v>
      </c>
      <c r="G70" s="35" t="s">
        <v>1062</v>
      </c>
      <c r="H70" s="35" t="s">
        <v>1357</v>
      </c>
      <c r="I70" s="35" t="s">
        <v>1358</v>
      </c>
      <c r="J70" s="35" t="s">
        <v>1065</v>
      </c>
      <c r="K70" s="35" t="s">
        <v>1065</v>
      </c>
      <c r="L70" s="35" t="s">
        <v>1382</v>
      </c>
      <c r="M70" s="35" t="s">
        <v>1067</v>
      </c>
      <c r="N70" s="35" t="s">
        <v>1193</v>
      </c>
      <c r="O70" s="35" t="s">
        <v>1383</v>
      </c>
      <c r="P70" s="7">
        <v>45</v>
      </c>
      <c r="Q70" s="7">
        <v>1</v>
      </c>
      <c r="R70" s="12">
        <v>60</v>
      </c>
      <c r="S70" s="2">
        <v>0</v>
      </c>
      <c r="T70" s="5">
        <v>13.7</v>
      </c>
      <c r="U70" s="5">
        <f>StoreOrders[[#This Row],[shipping cost]] + (StoreOrders[[#This Row],[shipping cost]] * StoreOrders[[#This Row],[discount]])</f>
        <v>13.7</v>
      </c>
      <c r="V70" t="s">
        <v>1088</v>
      </c>
      <c r="W70" s="5">
        <f>((StoreOrders[[#This Row],[quantity]]*StoreOrders[[#This Row],[Price]]) -StoreOrders[[#This Row],[cost]])</f>
        <v>46.3</v>
      </c>
    </row>
    <row r="71" spans="1:23" x14ac:dyDescent="0.25">
      <c r="A71" t="s">
        <v>1367</v>
      </c>
      <c r="B71" s="1">
        <v>40550</v>
      </c>
      <c r="C71" s="13">
        <f>MONTH(StoreOrders[[#This Row],[order date]])</f>
        <v>1</v>
      </c>
      <c r="D71" s="13">
        <f>YEAR(StoreOrders[[#This Row],[order date]])</f>
        <v>2011</v>
      </c>
      <c r="E71" s="35" t="s">
        <v>1287</v>
      </c>
      <c r="F71" s="35" t="s">
        <v>1368</v>
      </c>
      <c r="G71" s="35" t="s">
        <v>1116</v>
      </c>
      <c r="H71" s="35" t="s">
        <v>1369</v>
      </c>
      <c r="I71" s="35" t="s">
        <v>1234</v>
      </c>
      <c r="J71" s="35" t="s">
        <v>1094</v>
      </c>
      <c r="K71" s="35" t="s">
        <v>1165</v>
      </c>
      <c r="L71" s="35" t="s">
        <v>1384</v>
      </c>
      <c r="M71" s="35" t="s">
        <v>1067</v>
      </c>
      <c r="N71" s="35" t="s">
        <v>1207</v>
      </c>
      <c r="O71" s="35" t="s">
        <v>1385</v>
      </c>
      <c r="P71" s="7">
        <v>33</v>
      </c>
      <c r="Q71" s="7">
        <v>3</v>
      </c>
      <c r="R71" s="12">
        <v>67</v>
      </c>
      <c r="S71" s="2">
        <v>0</v>
      </c>
      <c r="T71" s="5">
        <v>9.73</v>
      </c>
      <c r="U71" s="5">
        <f>StoreOrders[[#This Row],[shipping cost]] + (StoreOrders[[#This Row],[shipping cost]] * StoreOrders[[#This Row],[discount]])</f>
        <v>9.73</v>
      </c>
      <c r="V71" t="s">
        <v>1070</v>
      </c>
      <c r="W71" s="5">
        <f>((StoreOrders[[#This Row],[quantity]]*StoreOrders[[#This Row],[Price]]) -StoreOrders[[#This Row],[cost]])</f>
        <v>191.27</v>
      </c>
    </row>
    <row r="72" spans="1:23" x14ac:dyDescent="0.25">
      <c r="A72" t="s">
        <v>1367</v>
      </c>
      <c r="B72" s="1">
        <v>40550</v>
      </c>
      <c r="C72" s="13">
        <f>MONTH(StoreOrders[[#This Row],[order date]])</f>
        <v>1</v>
      </c>
      <c r="D72" s="13">
        <f>YEAR(StoreOrders[[#This Row],[order date]])</f>
        <v>2011</v>
      </c>
      <c r="E72" s="35" t="s">
        <v>1287</v>
      </c>
      <c r="F72" s="35" t="s">
        <v>1368</v>
      </c>
      <c r="G72" s="35" t="s">
        <v>1116</v>
      </c>
      <c r="H72" s="35" t="s">
        <v>1369</v>
      </c>
      <c r="I72" s="35" t="s">
        <v>1234</v>
      </c>
      <c r="J72" s="35" t="s">
        <v>1094</v>
      </c>
      <c r="K72" s="35" t="s">
        <v>1165</v>
      </c>
      <c r="L72" s="35" t="s">
        <v>1386</v>
      </c>
      <c r="M72" s="35" t="s">
        <v>1100</v>
      </c>
      <c r="N72" s="35" t="s">
        <v>1151</v>
      </c>
      <c r="O72" s="35" t="s">
        <v>1387</v>
      </c>
      <c r="P72" s="7">
        <v>155</v>
      </c>
      <c r="Q72" s="7">
        <v>1</v>
      </c>
      <c r="R72" s="12">
        <v>105</v>
      </c>
      <c r="S72" s="2">
        <v>0.1</v>
      </c>
      <c r="T72" s="5">
        <v>5.72</v>
      </c>
      <c r="U72" s="5">
        <f>StoreOrders[[#This Row],[shipping cost]] + (StoreOrders[[#This Row],[shipping cost]] * StoreOrders[[#This Row],[discount]])</f>
        <v>6.2919999999999998</v>
      </c>
      <c r="V72" t="s">
        <v>1070</v>
      </c>
      <c r="W72" s="5">
        <f>((StoreOrders[[#This Row],[quantity]]*StoreOrders[[#This Row],[Price]]) -StoreOrders[[#This Row],[cost]])</f>
        <v>98.707999999999998</v>
      </c>
    </row>
    <row r="73" spans="1:23" x14ac:dyDescent="0.25">
      <c r="A73" t="s">
        <v>1388</v>
      </c>
      <c r="B73" s="1">
        <v>40550</v>
      </c>
      <c r="C73" s="13">
        <f>MONTH(StoreOrders[[#This Row],[order date]])</f>
        <v>1</v>
      </c>
      <c r="D73" s="13">
        <f>YEAR(StoreOrders[[#This Row],[order date]])</f>
        <v>2011</v>
      </c>
      <c r="E73" s="35" t="s">
        <v>1081</v>
      </c>
      <c r="F73" s="35" t="s">
        <v>1389</v>
      </c>
      <c r="G73" s="35" t="s">
        <v>1062</v>
      </c>
      <c r="H73" s="35" t="s">
        <v>1390</v>
      </c>
      <c r="I73" s="35" t="s">
        <v>1259</v>
      </c>
      <c r="J73" s="35" t="s">
        <v>1260</v>
      </c>
      <c r="K73" s="35" t="s">
        <v>1391</v>
      </c>
      <c r="L73" s="35" t="s">
        <v>1392</v>
      </c>
      <c r="M73" s="35" t="s">
        <v>1067</v>
      </c>
      <c r="N73" s="35" t="s">
        <v>1097</v>
      </c>
      <c r="O73" s="35" t="s">
        <v>1393</v>
      </c>
      <c r="P73" s="7">
        <v>19</v>
      </c>
      <c r="Q73" s="7">
        <v>3</v>
      </c>
      <c r="R73" s="12">
        <v>75</v>
      </c>
      <c r="S73" s="2">
        <v>0</v>
      </c>
      <c r="T73" s="5">
        <v>4.37</v>
      </c>
      <c r="U73" s="5">
        <f>StoreOrders[[#This Row],[shipping cost]] + (StoreOrders[[#This Row],[shipping cost]] * StoreOrders[[#This Row],[discount]])</f>
        <v>4.37</v>
      </c>
      <c r="V73" t="s">
        <v>1088</v>
      </c>
      <c r="W73" s="5">
        <f>((StoreOrders[[#This Row],[quantity]]*StoreOrders[[#This Row],[Price]]) -StoreOrders[[#This Row],[cost]])</f>
        <v>220.63</v>
      </c>
    </row>
    <row r="74" spans="1:23" x14ac:dyDescent="0.25">
      <c r="A74" t="s">
        <v>1394</v>
      </c>
      <c r="B74" s="1">
        <v>40550</v>
      </c>
      <c r="C74" s="13">
        <f>MONTH(StoreOrders[[#This Row],[order date]])</f>
        <v>1</v>
      </c>
      <c r="D74" s="13">
        <f>YEAR(StoreOrders[[#This Row],[order date]])</f>
        <v>2011</v>
      </c>
      <c r="E74" s="35" t="s">
        <v>1060</v>
      </c>
      <c r="F74" s="35" t="s">
        <v>1395</v>
      </c>
      <c r="G74" s="35" t="s">
        <v>1116</v>
      </c>
      <c r="H74" s="35" t="s">
        <v>1396</v>
      </c>
      <c r="I74" s="35" t="s">
        <v>1064</v>
      </c>
      <c r="J74" s="35" t="s">
        <v>1065</v>
      </c>
      <c r="K74" s="35" t="s">
        <v>1065</v>
      </c>
      <c r="L74" s="35" t="s">
        <v>1397</v>
      </c>
      <c r="M74" s="35" t="s">
        <v>1067</v>
      </c>
      <c r="N74" s="35" t="s">
        <v>1193</v>
      </c>
      <c r="O74" s="35" t="s">
        <v>1398</v>
      </c>
      <c r="P74" s="7">
        <v>91</v>
      </c>
      <c r="Q74" s="7">
        <v>2</v>
      </c>
      <c r="R74" s="12">
        <v>94</v>
      </c>
      <c r="S74" s="2">
        <v>0</v>
      </c>
      <c r="T74" s="5">
        <v>4.3600000000000003</v>
      </c>
      <c r="U74" s="5">
        <f>StoreOrders[[#This Row],[shipping cost]] + (StoreOrders[[#This Row],[shipping cost]] * StoreOrders[[#This Row],[discount]])</f>
        <v>4.3600000000000003</v>
      </c>
      <c r="V74" t="s">
        <v>1070</v>
      </c>
      <c r="W74" s="5">
        <f>((StoreOrders[[#This Row],[quantity]]*StoreOrders[[#This Row],[Price]]) -StoreOrders[[#This Row],[cost]])</f>
        <v>183.64</v>
      </c>
    </row>
    <row r="75" spans="1:23" x14ac:dyDescent="0.25">
      <c r="A75" t="s">
        <v>1399</v>
      </c>
      <c r="B75" s="1">
        <v>40550</v>
      </c>
      <c r="C75" s="13">
        <f>MONTH(StoreOrders[[#This Row],[order date]])</f>
        <v>1</v>
      </c>
      <c r="D75" s="13">
        <f>YEAR(StoreOrders[[#This Row],[order date]])</f>
        <v>2011</v>
      </c>
      <c r="E75" s="35" t="s">
        <v>1114</v>
      </c>
      <c r="F75" s="35" t="s">
        <v>1147</v>
      </c>
      <c r="G75" s="35" t="s">
        <v>1062</v>
      </c>
      <c r="H75" s="35" t="s">
        <v>1400</v>
      </c>
      <c r="I75" s="35" t="s">
        <v>1214</v>
      </c>
      <c r="J75" s="35" t="s">
        <v>1164</v>
      </c>
      <c r="K75" s="35" t="s">
        <v>1215</v>
      </c>
      <c r="L75" s="35" t="s">
        <v>1401</v>
      </c>
      <c r="M75" s="35" t="s">
        <v>1067</v>
      </c>
      <c r="N75" s="35" t="s">
        <v>1207</v>
      </c>
      <c r="O75" s="35" t="s">
        <v>1402</v>
      </c>
      <c r="P75" s="7">
        <v>43</v>
      </c>
      <c r="Q75" s="7">
        <v>4</v>
      </c>
      <c r="R75" s="12">
        <v>58</v>
      </c>
      <c r="S75" s="2">
        <v>0</v>
      </c>
      <c r="T75" s="5">
        <v>3.94</v>
      </c>
      <c r="U75" s="5">
        <f>StoreOrders[[#This Row],[shipping cost]] + (StoreOrders[[#This Row],[shipping cost]] * StoreOrders[[#This Row],[discount]])</f>
        <v>3.94</v>
      </c>
      <c r="V75" t="s">
        <v>1088</v>
      </c>
      <c r="W75" s="5">
        <f>((StoreOrders[[#This Row],[quantity]]*StoreOrders[[#This Row],[Price]]) -StoreOrders[[#This Row],[cost]])</f>
        <v>228.06</v>
      </c>
    </row>
    <row r="76" spans="1:23" x14ac:dyDescent="0.25">
      <c r="A76" t="s">
        <v>1399</v>
      </c>
      <c r="B76" s="1">
        <v>40550</v>
      </c>
      <c r="C76" s="13">
        <f>MONTH(StoreOrders[[#This Row],[order date]])</f>
        <v>1</v>
      </c>
      <c r="D76" s="13">
        <f>YEAR(StoreOrders[[#This Row],[order date]])</f>
        <v>2011</v>
      </c>
      <c r="E76" s="35" t="s">
        <v>1114</v>
      </c>
      <c r="F76" s="35" t="s">
        <v>1147</v>
      </c>
      <c r="G76" s="35" t="s">
        <v>1062</v>
      </c>
      <c r="H76" s="35" t="s">
        <v>1400</v>
      </c>
      <c r="I76" s="35" t="s">
        <v>1214</v>
      </c>
      <c r="J76" s="35" t="s">
        <v>1164</v>
      </c>
      <c r="K76" s="35" t="s">
        <v>1215</v>
      </c>
      <c r="L76" s="35" t="s">
        <v>1403</v>
      </c>
      <c r="M76" s="35" t="s">
        <v>1067</v>
      </c>
      <c r="N76" s="35" t="s">
        <v>1279</v>
      </c>
      <c r="O76" s="35" t="s">
        <v>1404</v>
      </c>
      <c r="P76" s="7">
        <v>19</v>
      </c>
      <c r="Q76" s="7">
        <v>3</v>
      </c>
      <c r="R76" s="12">
        <v>95</v>
      </c>
      <c r="S76" s="2">
        <v>0</v>
      </c>
      <c r="T76" s="5">
        <v>3.69</v>
      </c>
      <c r="U76" s="5">
        <f>StoreOrders[[#This Row],[shipping cost]] + (StoreOrders[[#This Row],[shipping cost]] * StoreOrders[[#This Row],[discount]])</f>
        <v>3.69</v>
      </c>
      <c r="V76" t="s">
        <v>1088</v>
      </c>
      <c r="W76" s="5">
        <f>((StoreOrders[[#This Row],[quantity]]*StoreOrders[[#This Row],[Price]]) -StoreOrders[[#This Row],[cost]])</f>
        <v>281.31</v>
      </c>
    </row>
    <row r="77" spans="1:23" x14ac:dyDescent="0.25">
      <c r="A77" t="s">
        <v>1405</v>
      </c>
      <c r="B77" s="1">
        <v>40550</v>
      </c>
      <c r="C77" s="13">
        <f>MONTH(StoreOrders[[#This Row],[order date]])</f>
        <v>1</v>
      </c>
      <c r="D77" s="13">
        <f>YEAR(StoreOrders[[#This Row],[order date]])</f>
        <v>2011</v>
      </c>
      <c r="E77" s="35" t="s">
        <v>1287</v>
      </c>
      <c r="F77" s="35" t="s">
        <v>1406</v>
      </c>
      <c r="G77" s="35" t="s">
        <v>1116</v>
      </c>
      <c r="H77" s="35" t="s">
        <v>1407</v>
      </c>
      <c r="I77" s="35" t="s">
        <v>1259</v>
      </c>
      <c r="J77" s="35" t="s">
        <v>1260</v>
      </c>
      <c r="K77" s="35" t="s">
        <v>1215</v>
      </c>
      <c r="L77" s="35" t="s">
        <v>1408</v>
      </c>
      <c r="M77" s="35" t="s">
        <v>1067</v>
      </c>
      <c r="N77" s="35" t="s">
        <v>1193</v>
      </c>
      <c r="O77" s="35" t="s">
        <v>1409</v>
      </c>
      <c r="P77" s="7">
        <v>13</v>
      </c>
      <c r="Q77" s="7">
        <v>3</v>
      </c>
      <c r="R77" s="12">
        <v>117</v>
      </c>
      <c r="S77" s="2">
        <v>0</v>
      </c>
      <c r="T77" s="5">
        <v>3.51</v>
      </c>
      <c r="U77" s="5">
        <f>StoreOrders[[#This Row],[shipping cost]] + (StoreOrders[[#This Row],[shipping cost]] * StoreOrders[[#This Row],[discount]])</f>
        <v>3.51</v>
      </c>
      <c r="V77" t="s">
        <v>1120</v>
      </c>
      <c r="W77" s="5">
        <f>((StoreOrders[[#This Row],[quantity]]*StoreOrders[[#This Row],[Price]]) -StoreOrders[[#This Row],[cost]])</f>
        <v>347.49</v>
      </c>
    </row>
    <row r="78" spans="1:23" x14ac:dyDescent="0.25">
      <c r="A78" t="s">
        <v>1361</v>
      </c>
      <c r="B78" s="1">
        <v>40550</v>
      </c>
      <c r="C78" s="13">
        <f>MONTH(StoreOrders[[#This Row],[order date]])</f>
        <v>1</v>
      </c>
      <c r="D78" s="13">
        <f>YEAR(StoreOrders[[#This Row],[order date]])</f>
        <v>2011</v>
      </c>
      <c r="E78" s="35" t="s">
        <v>1060</v>
      </c>
      <c r="F78" s="35" t="s">
        <v>1362</v>
      </c>
      <c r="G78" s="35" t="s">
        <v>1062</v>
      </c>
      <c r="H78" s="35" t="s">
        <v>1138</v>
      </c>
      <c r="I78" s="35" t="s">
        <v>1139</v>
      </c>
      <c r="J78" s="35" t="s">
        <v>1075</v>
      </c>
      <c r="K78" s="35" t="s">
        <v>1140</v>
      </c>
      <c r="L78" s="35" t="s">
        <v>1410</v>
      </c>
      <c r="M78" s="35" t="s">
        <v>1067</v>
      </c>
      <c r="N78" s="35" t="s">
        <v>1193</v>
      </c>
      <c r="O78" s="35" t="s">
        <v>1411</v>
      </c>
      <c r="P78" s="7">
        <v>27</v>
      </c>
      <c r="Q78" s="7">
        <v>1</v>
      </c>
      <c r="R78" s="12">
        <v>83</v>
      </c>
      <c r="S78" s="2">
        <v>0.45</v>
      </c>
      <c r="T78" s="5">
        <v>3.21</v>
      </c>
      <c r="U78" s="5">
        <f>StoreOrders[[#This Row],[shipping cost]] + (StoreOrders[[#This Row],[shipping cost]] * StoreOrders[[#This Row],[discount]])</f>
        <v>4.6545000000000005</v>
      </c>
      <c r="V78" t="s">
        <v>1088</v>
      </c>
      <c r="W78" s="5">
        <f>((StoreOrders[[#This Row],[quantity]]*StoreOrders[[#This Row],[Price]]) -StoreOrders[[#This Row],[cost]])</f>
        <v>78.345500000000001</v>
      </c>
    </row>
    <row r="79" spans="1:23" x14ac:dyDescent="0.25">
      <c r="A79" t="s">
        <v>1374</v>
      </c>
      <c r="B79" s="1">
        <v>40550</v>
      </c>
      <c r="C79" s="13">
        <f>MONTH(StoreOrders[[#This Row],[order date]])</f>
        <v>1</v>
      </c>
      <c r="D79" s="13">
        <f>YEAR(StoreOrders[[#This Row],[order date]])</f>
        <v>2011</v>
      </c>
      <c r="E79" s="35" t="s">
        <v>1060</v>
      </c>
      <c r="F79" s="35" t="s">
        <v>1375</v>
      </c>
      <c r="G79" s="35" t="s">
        <v>1116</v>
      </c>
      <c r="H79" s="35" t="s">
        <v>1376</v>
      </c>
      <c r="I79" s="35" t="s">
        <v>1377</v>
      </c>
      <c r="J79" s="35" t="s">
        <v>1085</v>
      </c>
      <c r="K79" s="35" t="s">
        <v>1085</v>
      </c>
      <c r="L79" s="35" t="s">
        <v>1412</v>
      </c>
      <c r="M79" s="35" t="s">
        <v>1100</v>
      </c>
      <c r="N79" s="35" t="s">
        <v>1101</v>
      </c>
      <c r="O79" s="35" t="s">
        <v>1413</v>
      </c>
      <c r="P79" s="7">
        <v>26</v>
      </c>
      <c r="Q79" s="7">
        <v>1</v>
      </c>
      <c r="R79" s="12">
        <v>76</v>
      </c>
      <c r="S79" s="2">
        <v>0</v>
      </c>
      <c r="T79" s="5">
        <v>2.88</v>
      </c>
      <c r="U79" s="5">
        <f>StoreOrders[[#This Row],[shipping cost]] + (StoreOrders[[#This Row],[shipping cost]] * StoreOrders[[#This Row],[discount]])</f>
        <v>2.88</v>
      </c>
      <c r="V79" t="s">
        <v>1088</v>
      </c>
      <c r="W79" s="5">
        <f>((StoreOrders[[#This Row],[quantity]]*StoreOrders[[#This Row],[Price]]) -StoreOrders[[#This Row],[cost]])</f>
        <v>73.12</v>
      </c>
    </row>
    <row r="80" spans="1:23" x14ac:dyDescent="0.25">
      <c r="A80" t="s">
        <v>1347</v>
      </c>
      <c r="B80" s="1">
        <v>40550</v>
      </c>
      <c r="C80" s="13">
        <f>MONTH(StoreOrders[[#This Row],[order date]])</f>
        <v>1</v>
      </c>
      <c r="D80" s="13">
        <f>YEAR(StoreOrders[[#This Row],[order date]])</f>
        <v>2011</v>
      </c>
      <c r="E80" s="35" t="s">
        <v>1060</v>
      </c>
      <c r="F80" s="35" t="s">
        <v>1348</v>
      </c>
      <c r="G80" s="35" t="s">
        <v>1091</v>
      </c>
      <c r="H80" s="35" t="s">
        <v>1349</v>
      </c>
      <c r="I80" s="35" t="s">
        <v>1259</v>
      </c>
      <c r="J80" s="35" t="s">
        <v>1260</v>
      </c>
      <c r="K80" s="35" t="s">
        <v>1215</v>
      </c>
      <c r="L80" s="35" t="s">
        <v>1414</v>
      </c>
      <c r="M80" s="35" t="s">
        <v>1067</v>
      </c>
      <c r="N80" s="35" t="s">
        <v>1207</v>
      </c>
      <c r="O80" s="35" t="s">
        <v>1415</v>
      </c>
      <c r="P80" s="7">
        <v>31</v>
      </c>
      <c r="Q80" s="7">
        <v>4</v>
      </c>
      <c r="R80" s="12">
        <v>61</v>
      </c>
      <c r="S80" s="2">
        <v>0</v>
      </c>
      <c r="T80" s="5">
        <v>2.19</v>
      </c>
      <c r="U80" s="5">
        <f>StoreOrders[[#This Row],[shipping cost]] + (StoreOrders[[#This Row],[shipping cost]] * StoreOrders[[#This Row],[discount]])</f>
        <v>2.19</v>
      </c>
      <c r="V80" t="s">
        <v>1088</v>
      </c>
      <c r="W80" s="5">
        <f>((StoreOrders[[#This Row],[quantity]]*StoreOrders[[#This Row],[Price]]) -StoreOrders[[#This Row],[cost]])</f>
        <v>241.81</v>
      </c>
    </row>
    <row r="81" spans="1:23" x14ac:dyDescent="0.25">
      <c r="A81" t="s">
        <v>1347</v>
      </c>
      <c r="B81" s="1">
        <v>40550</v>
      </c>
      <c r="C81" s="13">
        <f>MONTH(StoreOrders[[#This Row],[order date]])</f>
        <v>1</v>
      </c>
      <c r="D81" s="13">
        <f>YEAR(StoreOrders[[#This Row],[order date]])</f>
        <v>2011</v>
      </c>
      <c r="E81" s="35" t="s">
        <v>1060</v>
      </c>
      <c r="F81" s="35" t="s">
        <v>1348</v>
      </c>
      <c r="G81" s="35" t="s">
        <v>1091</v>
      </c>
      <c r="H81" s="35" t="s">
        <v>1349</v>
      </c>
      <c r="I81" s="35" t="s">
        <v>1259</v>
      </c>
      <c r="J81" s="35" t="s">
        <v>1260</v>
      </c>
      <c r="K81" s="35" t="s">
        <v>1215</v>
      </c>
      <c r="L81" s="35" t="s">
        <v>1416</v>
      </c>
      <c r="M81" s="35" t="s">
        <v>1067</v>
      </c>
      <c r="N81" s="35" t="s">
        <v>1097</v>
      </c>
      <c r="O81" s="35" t="s">
        <v>1417</v>
      </c>
      <c r="P81" s="7">
        <v>7</v>
      </c>
      <c r="Q81" s="7">
        <v>1</v>
      </c>
      <c r="R81" s="12">
        <v>66</v>
      </c>
      <c r="S81" s="2">
        <v>0</v>
      </c>
      <c r="T81" s="5">
        <v>1.1299999999999999</v>
      </c>
      <c r="U81" s="5">
        <f>StoreOrders[[#This Row],[shipping cost]] + (StoreOrders[[#This Row],[shipping cost]] * StoreOrders[[#This Row],[discount]])</f>
        <v>1.1299999999999999</v>
      </c>
      <c r="V81" t="s">
        <v>1088</v>
      </c>
      <c r="W81" s="5">
        <f>((StoreOrders[[#This Row],[quantity]]*StoreOrders[[#This Row],[Price]]) -StoreOrders[[#This Row],[cost]])</f>
        <v>64.87</v>
      </c>
    </row>
    <row r="82" spans="1:23" x14ac:dyDescent="0.25">
      <c r="A82" t="s">
        <v>1418</v>
      </c>
      <c r="B82" s="1">
        <v>40550</v>
      </c>
      <c r="C82" s="13">
        <f>MONTH(StoreOrders[[#This Row],[order date]])</f>
        <v>1</v>
      </c>
      <c r="D82" s="13">
        <f>YEAR(StoreOrders[[#This Row],[order date]])</f>
        <v>2011</v>
      </c>
      <c r="E82" s="35" t="s">
        <v>1060</v>
      </c>
      <c r="F82" s="35" t="s">
        <v>1419</v>
      </c>
      <c r="G82" s="35" t="s">
        <v>1091</v>
      </c>
      <c r="H82" s="35" t="s">
        <v>1420</v>
      </c>
      <c r="I82" s="35" t="s">
        <v>1420</v>
      </c>
      <c r="J82" s="35" t="s">
        <v>1075</v>
      </c>
      <c r="K82" s="35" t="s">
        <v>1140</v>
      </c>
      <c r="L82" s="35" t="s">
        <v>1421</v>
      </c>
      <c r="M82" s="35" t="s">
        <v>1067</v>
      </c>
      <c r="N82" s="35" t="s">
        <v>1187</v>
      </c>
      <c r="O82" s="35" t="s">
        <v>1422</v>
      </c>
      <c r="P82" s="7">
        <v>18</v>
      </c>
      <c r="Q82" s="7">
        <v>2</v>
      </c>
      <c r="R82" s="12">
        <v>119</v>
      </c>
      <c r="S82" s="2">
        <v>0</v>
      </c>
      <c r="T82" s="5">
        <v>0.89</v>
      </c>
      <c r="U82" s="5">
        <f>StoreOrders[[#This Row],[shipping cost]] + (StoreOrders[[#This Row],[shipping cost]] * StoreOrders[[#This Row],[discount]])</f>
        <v>0.89</v>
      </c>
      <c r="V82" t="s">
        <v>1070</v>
      </c>
      <c r="W82" s="5">
        <f>((StoreOrders[[#This Row],[quantity]]*StoreOrders[[#This Row],[Price]]) -StoreOrders[[#This Row],[cost]])</f>
        <v>237.11</v>
      </c>
    </row>
    <row r="83" spans="1:23" x14ac:dyDescent="0.25">
      <c r="A83" t="s">
        <v>1347</v>
      </c>
      <c r="B83" s="1">
        <v>40550</v>
      </c>
      <c r="C83" s="13">
        <f>MONTH(StoreOrders[[#This Row],[order date]])</f>
        <v>1</v>
      </c>
      <c r="D83" s="13">
        <f>YEAR(StoreOrders[[#This Row],[order date]])</f>
        <v>2011</v>
      </c>
      <c r="E83" s="35" t="s">
        <v>1060</v>
      </c>
      <c r="F83" s="35" t="s">
        <v>1348</v>
      </c>
      <c r="G83" s="35" t="s">
        <v>1091</v>
      </c>
      <c r="H83" s="35" t="s">
        <v>1349</v>
      </c>
      <c r="I83" s="35" t="s">
        <v>1259</v>
      </c>
      <c r="J83" s="35" t="s">
        <v>1260</v>
      </c>
      <c r="K83" s="35" t="s">
        <v>1215</v>
      </c>
      <c r="L83" s="35" t="s">
        <v>1423</v>
      </c>
      <c r="M83" s="35" t="s">
        <v>1067</v>
      </c>
      <c r="N83" s="35" t="s">
        <v>1193</v>
      </c>
      <c r="O83" s="35" t="s">
        <v>1424</v>
      </c>
      <c r="P83" s="7">
        <v>5</v>
      </c>
      <c r="Q83" s="7">
        <v>2</v>
      </c>
      <c r="R83" s="12">
        <v>60</v>
      </c>
      <c r="S83" s="2">
        <v>0</v>
      </c>
      <c r="T83" s="5">
        <v>0.52</v>
      </c>
      <c r="U83" s="5">
        <f>StoreOrders[[#This Row],[shipping cost]] + (StoreOrders[[#This Row],[shipping cost]] * StoreOrders[[#This Row],[discount]])</f>
        <v>0.52</v>
      </c>
      <c r="V83" t="s">
        <v>1088</v>
      </c>
      <c r="W83" s="5">
        <f>((StoreOrders[[#This Row],[quantity]]*StoreOrders[[#This Row],[Price]]) -StoreOrders[[#This Row],[cost]])</f>
        <v>119.48</v>
      </c>
    </row>
    <row r="84" spans="1:23" x14ac:dyDescent="0.25">
      <c r="A84" t="s">
        <v>1425</v>
      </c>
      <c r="B84" s="1">
        <v>40550</v>
      </c>
      <c r="C84" s="13">
        <f>MONTH(StoreOrders[[#This Row],[order date]])</f>
        <v>1</v>
      </c>
      <c r="D84" s="13">
        <f>YEAR(StoreOrders[[#This Row],[order date]])</f>
        <v>2011</v>
      </c>
      <c r="E84" s="35" t="s">
        <v>1287</v>
      </c>
      <c r="F84" s="35" t="s">
        <v>1426</v>
      </c>
      <c r="G84" s="35" t="s">
        <v>1062</v>
      </c>
      <c r="H84" s="35" t="s">
        <v>1427</v>
      </c>
      <c r="I84" s="35" t="s">
        <v>1428</v>
      </c>
      <c r="J84" s="35" t="s">
        <v>1094</v>
      </c>
      <c r="K84" s="35" t="s">
        <v>1165</v>
      </c>
      <c r="L84" s="35" t="s">
        <v>1429</v>
      </c>
      <c r="M84" s="35" t="s">
        <v>1067</v>
      </c>
      <c r="N84" s="35" t="s">
        <v>1193</v>
      </c>
      <c r="O84" s="35" t="s">
        <v>1430</v>
      </c>
      <c r="P84" s="7">
        <v>5</v>
      </c>
      <c r="Q84" s="7">
        <v>1</v>
      </c>
      <c r="R84" s="12">
        <v>78</v>
      </c>
      <c r="S84" s="2">
        <v>0.5</v>
      </c>
      <c r="T84" s="5">
        <v>0.28000000000000003</v>
      </c>
      <c r="U84" s="5">
        <f>StoreOrders[[#This Row],[shipping cost]] + (StoreOrders[[#This Row],[shipping cost]] * StoreOrders[[#This Row],[discount]])</f>
        <v>0.42000000000000004</v>
      </c>
      <c r="V84" t="s">
        <v>1070</v>
      </c>
      <c r="W84" s="5">
        <f>((StoreOrders[[#This Row],[quantity]]*StoreOrders[[#This Row],[Price]]) -StoreOrders[[#This Row],[cost]])</f>
        <v>77.58</v>
      </c>
    </row>
    <row r="85" spans="1:23" x14ac:dyDescent="0.25">
      <c r="A85" t="s">
        <v>1431</v>
      </c>
      <c r="B85" s="1">
        <v>40551</v>
      </c>
      <c r="C85" s="13">
        <f>MONTH(StoreOrders[[#This Row],[order date]])</f>
        <v>1</v>
      </c>
      <c r="D85" s="13">
        <f>YEAR(StoreOrders[[#This Row],[order date]])</f>
        <v>2011</v>
      </c>
      <c r="E85" s="35" t="s">
        <v>1060</v>
      </c>
      <c r="F85" s="35" t="s">
        <v>1432</v>
      </c>
      <c r="G85" s="35" t="s">
        <v>1062</v>
      </c>
      <c r="H85" s="35" t="s">
        <v>1433</v>
      </c>
      <c r="I85" s="35" t="s">
        <v>1332</v>
      </c>
      <c r="J85" s="35" t="s">
        <v>1065</v>
      </c>
      <c r="K85" s="35" t="s">
        <v>1065</v>
      </c>
      <c r="L85" s="35" t="s">
        <v>1434</v>
      </c>
      <c r="M85" s="35" t="s">
        <v>1100</v>
      </c>
      <c r="N85" s="35" t="s">
        <v>1151</v>
      </c>
      <c r="O85" s="35" t="s">
        <v>1435</v>
      </c>
      <c r="P85" s="7">
        <v>2.4790000000000001</v>
      </c>
      <c r="Q85" s="7">
        <v>6</v>
      </c>
      <c r="R85" s="12">
        <v>65</v>
      </c>
      <c r="S85" s="2">
        <v>0</v>
      </c>
      <c r="T85" s="5">
        <v>349.87</v>
      </c>
      <c r="U85" s="5">
        <f>StoreOrders[[#This Row],[shipping cost]] + (StoreOrders[[#This Row],[shipping cost]] * StoreOrders[[#This Row],[discount]])</f>
        <v>349.87</v>
      </c>
      <c r="V85" t="s">
        <v>1088</v>
      </c>
      <c r="W85" s="5">
        <f>((StoreOrders[[#This Row],[quantity]]*StoreOrders[[#This Row],[Price]]) -StoreOrders[[#This Row],[cost]])</f>
        <v>40.129999999999995</v>
      </c>
    </row>
    <row r="86" spans="1:23" x14ac:dyDescent="0.25">
      <c r="A86" t="s">
        <v>1436</v>
      </c>
      <c r="B86" s="1">
        <v>40551</v>
      </c>
      <c r="C86" s="13">
        <f>MONTH(StoreOrders[[#This Row],[order date]])</f>
        <v>1</v>
      </c>
      <c r="D86" s="13">
        <f>YEAR(StoreOrders[[#This Row],[order date]])</f>
        <v>2011</v>
      </c>
      <c r="E86" s="35" t="s">
        <v>1081</v>
      </c>
      <c r="F86" s="35" t="s">
        <v>1437</v>
      </c>
      <c r="G86" s="35" t="s">
        <v>1091</v>
      </c>
      <c r="H86" s="35" t="s">
        <v>1438</v>
      </c>
      <c r="I86" s="35" t="s">
        <v>1338</v>
      </c>
      <c r="J86" s="35" t="s">
        <v>1075</v>
      </c>
      <c r="K86" s="35" t="s">
        <v>1267</v>
      </c>
      <c r="L86" s="35" t="s">
        <v>1439</v>
      </c>
      <c r="M86" s="35" t="s">
        <v>1110</v>
      </c>
      <c r="N86" s="35" t="s">
        <v>1111</v>
      </c>
      <c r="O86" s="35" t="s">
        <v>1440</v>
      </c>
      <c r="P86" s="7">
        <v>2.1739999999999999</v>
      </c>
      <c r="Q86" s="7">
        <v>7</v>
      </c>
      <c r="R86" s="12">
        <v>74</v>
      </c>
      <c r="S86" s="2">
        <v>0</v>
      </c>
      <c r="T86" s="5">
        <v>275.52</v>
      </c>
      <c r="U86" s="5">
        <f>StoreOrders[[#This Row],[shipping cost]] + (StoreOrders[[#This Row],[shipping cost]] * StoreOrders[[#This Row],[discount]])</f>
        <v>275.52</v>
      </c>
      <c r="V86" t="s">
        <v>1070</v>
      </c>
      <c r="W86" s="5">
        <f>((StoreOrders[[#This Row],[quantity]]*StoreOrders[[#This Row],[Price]]) -StoreOrders[[#This Row],[cost]])</f>
        <v>242.48000000000002</v>
      </c>
    </row>
    <row r="87" spans="1:23" x14ac:dyDescent="0.25">
      <c r="A87" t="s">
        <v>1441</v>
      </c>
      <c r="B87" s="1">
        <v>40551</v>
      </c>
      <c r="C87" s="13">
        <f>MONTH(StoreOrders[[#This Row],[order date]])</f>
        <v>1</v>
      </c>
      <c r="D87" s="13">
        <f>YEAR(StoreOrders[[#This Row],[order date]])</f>
        <v>2011</v>
      </c>
      <c r="E87" s="35" t="s">
        <v>1060</v>
      </c>
      <c r="F87" s="35" t="s">
        <v>1257</v>
      </c>
      <c r="G87" s="35" t="s">
        <v>1062</v>
      </c>
      <c r="H87" s="35" t="s">
        <v>1442</v>
      </c>
      <c r="I87" s="35" t="s">
        <v>1234</v>
      </c>
      <c r="J87" s="35" t="s">
        <v>1094</v>
      </c>
      <c r="K87" s="35" t="s">
        <v>1165</v>
      </c>
      <c r="L87" s="35" t="s">
        <v>1443</v>
      </c>
      <c r="M87" s="35" t="s">
        <v>1100</v>
      </c>
      <c r="N87" s="35" t="s">
        <v>1151</v>
      </c>
      <c r="O87" s="35" t="s">
        <v>1444</v>
      </c>
      <c r="P87" s="7">
        <v>987</v>
      </c>
      <c r="Q87" s="7">
        <v>6</v>
      </c>
      <c r="R87" s="12">
        <v>66</v>
      </c>
      <c r="S87" s="2">
        <v>0.6</v>
      </c>
      <c r="T87" s="5">
        <v>65.64</v>
      </c>
      <c r="U87" s="5">
        <f>StoreOrders[[#This Row],[shipping cost]] + (StoreOrders[[#This Row],[shipping cost]] * StoreOrders[[#This Row],[discount]])</f>
        <v>105.024</v>
      </c>
      <c r="V87" t="s">
        <v>1070</v>
      </c>
      <c r="W87" s="5">
        <f>((StoreOrders[[#This Row],[quantity]]*StoreOrders[[#This Row],[Price]]) -StoreOrders[[#This Row],[cost]])</f>
        <v>290.976</v>
      </c>
    </row>
    <row r="88" spans="1:23" x14ac:dyDescent="0.25">
      <c r="A88" t="s">
        <v>1445</v>
      </c>
      <c r="B88" s="1">
        <v>40551</v>
      </c>
      <c r="C88" s="13">
        <f>MONTH(StoreOrders[[#This Row],[order date]])</f>
        <v>1</v>
      </c>
      <c r="D88" s="13">
        <f>YEAR(StoreOrders[[#This Row],[order date]])</f>
        <v>2011</v>
      </c>
      <c r="E88" s="35" t="s">
        <v>1081</v>
      </c>
      <c r="F88" s="35" t="s">
        <v>1446</v>
      </c>
      <c r="G88" s="35" t="s">
        <v>1062</v>
      </c>
      <c r="H88" s="35" t="s">
        <v>1163</v>
      </c>
      <c r="I88" s="35" t="s">
        <v>1163</v>
      </c>
      <c r="J88" s="35" t="s">
        <v>1164</v>
      </c>
      <c r="K88" s="35" t="s">
        <v>1165</v>
      </c>
      <c r="L88" s="35" t="s">
        <v>1447</v>
      </c>
      <c r="M88" s="35" t="s">
        <v>1067</v>
      </c>
      <c r="N88" s="35" t="s">
        <v>1068</v>
      </c>
      <c r="O88" s="35" t="s">
        <v>1448</v>
      </c>
      <c r="P88" s="7">
        <v>397</v>
      </c>
      <c r="Q88" s="7">
        <v>3</v>
      </c>
      <c r="R88" s="12">
        <v>55</v>
      </c>
      <c r="S88" s="2">
        <v>0</v>
      </c>
      <c r="T88" s="5">
        <v>33.67</v>
      </c>
      <c r="U88" s="5">
        <f>StoreOrders[[#This Row],[shipping cost]] + (StoreOrders[[#This Row],[shipping cost]] * StoreOrders[[#This Row],[discount]])</f>
        <v>33.67</v>
      </c>
      <c r="V88" t="s">
        <v>1070</v>
      </c>
      <c r="W88" s="5">
        <f>((StoreOrders[[#This Row],[quantity]]*StoreOrders[[#This Row],[Price]]) -StoreOrders[[#This Row],[cost]])</f>
        <v>131.32999999999998</v>
      </c>
    </row>
    <row r="89" spans="1:23" x14ac:dyDescent="0.25">
      <c r="A89" t="s">
        <v>1449</v>
      </c>
      <c r="B89" s="1">
        <v>40551</v>
      </c>
      <c r="C89" s="13">
        <f>MONTH(StoreOrders[[#This Row],[order date]])</f>
        <v>1</v>
      </c>
      <c r="D89" s="13">
        <f>YEAR(StoreOrders[[#This Row],[order date]])</f>
        <v>2011</v>
      </c>
      <c r="E89" s="35" t="s">
        <v>1060</v>
      </c>
      <c r="F89" s="35" t="s">
        <v>1450</v>
      </c>
      <c r="G89" s="35" t="s">
        <v>1062</v>
      </c>
      <c r="H89" s="35" t="s">
        <v>1258</v>
      </c>
      <c r="I89" s="35" t="s">
        <v>1259</v>
      </c>
      <c r="J89" s="35" t="s">
        <v>1260</v>
      </c>
      <c r="K89" s="35" t="s">
        <v>1165</v>
      </c>
      <c r="L89" s="35" t="s">
        <v>1451</v>
      </c>
      <c r="M89" s="35" t="s">
        <v>1100</v>
      </c>
      <c r="N89" s="35" t="s">
        <v>1101</v>
      </c>
      <c r="O89" s="35" t="s">
        <v>1452</v>
      </c>
      <c r="P89" s="7">
        <v>77</v>
      </c>
      <c r="Q89" s="7">
        <v>3</v>
      </c>
      <c r="R89" s="12">
        <v>81</v>
      </c>
      <c r="S89" s="2">
        <v>0.6</v>
      </c>
      <c r="T89" s="5">
        <v>6.69</v>
      </c>
      <c r="U89" s="5">
        <f>StoreOrders[[#This Row],[shipping cost]] + (StoreOrders[[#This Row],[shipping cost]] * StoreOrders[[#This Row],[discount]])</f>
        <v>10.704000000000001</v>
      </c>
      <c r="V89" t="s">
        <v>1070</v>
      </c>
      <c r="W89" s="5">
        <f>((StoreOrders[[#This Row],[quantity]]*StoreOrders[[#This Row],[Price]]) -StoreOrders[[#This Row],[cost]])</f>
        <v>232.29599999999999</v>
      </c>
    </row>
    <row r="90" spans="1:23" x14ac:dyDescent="0.25">
      <c r="A90" t="s">
        <v>1445</v>
      </c>
      <c r="B90" s="1">
        <v>40551</v>
      </c>
      <c r="C90" s="13">
        <f>MONTH(StoreOrders[[#This Row],[order date]])</f>
        <v>1</v>
      </c>
      <c r="D90" s="13">
        <f>YEAR(StoreOrders[[#This Row],[order date]])</f>
        <v>2011</v>
      </c>
      <c r="E90" s="35" t="s">
        <v>1081</v>
      </c>
      <c r="F90" s="35" t="s">
        <v>1446</v>
      </c>
      <c r="G90" s="35" t="s">
        <v>1062</v>
      </c>
      <c r="H90" s="35" t="s">
        <v>1163</v>
      </c>
      <c r="I90" s="35" t="s">
        <v>1163</v>
      </c>
      <c r="J90" s="35" t="s">
        <v>1164</v>
      </c>
      <c r="K90" s="35" t="s">
        <v>1165</v>
      </c>
      <c r="L90" s="35" t="s">
        <v>1453</v>
      </c>
      <c r="M90" s="35" t="s">
        <v>1067</v>
      </c>
      <c r="N90" s="35" t="s">
        <v>1279</v>
      </c>
      <c r="O90" s="35" t="s">
        <v>1454</v>
      </c>
      <c r="P90" s="7">
        <v>50</v>
      </c>
      <c r="Q90" s="7">
        <v>7</v>
      </c>
      <c r="R90" s="12">
        <v>89</v>
      </c>
      <c r="S90" s="2">
        <v>0</v>
      </c>
      <c r="T90" s="5">
        <v>5.66</v>
      </c>
      <c r="U90" s="5">
        <f>StoreOrders[[#This Row],[shipping cost]] + (StoreOrders[[#This Row],[shipping cost]] * StoreOrders[[#This Row],[discount]])</f>
        <v>5.66</v>
      </c>
      <c r="V90" t="s">
        <v>1070</v>
      </c>
      <c r="W90" s="5">
        <f>((StoreOrders[[#This Row],[quantity]]*StoreOrders[[#This Row],[Price]]) -StoreOrders[[#This Row],[cost]])</f>
        <v>617.34</v>
      </c>
    </row>
    <row r="91" spans="1:23" x14ac:dyDescent="0.25">
      <c r="A91" t="s">
        <v>1441</v>
      </c>
      <c r="B91" s="1">
        <v>40551</v>
      </c>
      <c r="C91" s="13">
        <f>MONTH(StoreOrders[[#This Row],[order date]])</f>
        <v>1</v>
      </c>
      <c r="D91" s="13">
        <f>YEAR(StoreOrders[[#This Row],[order date]])</f>
        <v>2011</v>
      </c>
      <c r="E91" s="35" t="s">
        <v>1060</v>
      </c>
      <c r="F91" s="35" t="s">
        <v>1257</v>
      </c>
      <c r="G91" s="35" t="s">
        <v>1062</v>
      </c>
      <c r="H91" s="35" t="s">
        <v>1442</v>
      </c>
      <c r="I91" s="35" t="s">
        <v>1234</v>
      </c>
      <c r="J91" s="35" t="s">
        <v>1094</v>
      </c>
      <c r="K91" s="35" t="s">
        <v>1165</v>
      </c>
      <c r="L91" s="35" t="s">
        <v>1455</v>
      </c>
      <c r="M91" s="35" t="s">
        <v>1067</v>
      </c>
      <c r="N91" s="35" t="s">
        <v>1193</v>
      </c>
      <c r="O91" s="35" t="s">
        <v>1456</v>
      </c>
      <c r="P91" s="7">
        <v>116</v>
      </c>
      <c r="Q91" s="7">
        <v>5</v>
      </c>
      <c r="R91" s="12">
        <v>92</v>
      </c>
      <c r="S91" s="2">
        <v>0.5</v>
      </c>
      <c r="T91" s="5">
        <v>3.91</v>
      </c>
      <c r="U91" s="5">
        <f>StoreOrders[[#This Row],[shipping cost]] + (StoreOrders[[#This Row],[shipping cost]] * StoreOrders[[#This Row],[discount]])</f>
        <v>5.8650000000000002</v>
      </c>
      <c r="V91" t="s">
        <v>1070</v>
      </c>
      <c r="W91" s="5">
        <f>((StoreOrders[[#This Row],[quantity]]*StoreOrders[[#This Row],[Price]]) -StoreOrders[[#This Row],[cost]])</f>
        <v>454.13499999999999</v>
      </c>
    </row>
    <row r="92" spans="1:23" x14ac:dyDescent="0.25">
      <c r="A92" t="s">
        <v>1457</v>
      </c>
      <c r="B92" s="1">
        <v>40551</v>
      </c>
      <c r="C92" s="13">
        <f>MONTH(StoreOrders[[#This Row],[order date]])</f>
        <v>1</v>
      </c>
      <c r="D92" s="13">
        <f>YEAR(StoreOrders[[#This Row],[order date]])</f>
        <v>2011</v>
      </c>
      <c r="E92" s="35" t="s">
        <v>1081</v>
      </c>
      <c r="F92" s="35" t="s">
        <v>1458</v>
      </c>
      <c r="G92" s="35" t="s">
        <v>1062</v>
      </c>
      <c r="H92" s="35" t="s">
        <v>1459</v>
      </c>
      <c r="I92" s="35" t="s">
        <v>1460</v>
      </c>
      <c r="J92" s="35" t="s">
        <v>1065</v>
      </c>
      <c r="K92" s="35" t="s">
        <v>1065</v>
      </c>
      <c r="L92" s="35" t="s">
        <v>1461</v>
      </c>
      <c r="M92" s="35" t="s">
        <v>1067</v>
      </c>
      <c r="N92" s="35" t="s">
        <v>1279</v>
      </c>
      <c r="O92" s="35" t="s">
        <v>1462</v>
      </c>
      <c r="P92" s="7">
        <v>5</v>
      </c>
      <c r="Q92" s="7">
        <v>2</v>
      </c>
      <c r="R92" s="12">
        <v>105</v>
      </c>
      <c r="S92" s="2">
        <v>0.7</v>
      </c>
      <c r="T92" s="5">
        <v>0.82</v>
      </c>
      <c r="U92" s="5">
        <f>StoreOrders[[#This Row],[shipping cost]] + (StoreOrders[[#This Row],[shipping cost]] * StoreOrders[[#This Row],[discount]])</f>
        <v>1.3939999999999999</v>
      </c>
      <c r="V92" t="s">
        <v>1088</v>
      </c>
      <c r="W92" s="5">
        <f>((StoreOrders[[#This Row],[quantity]]*StoreOrders[[#This Row],[Price]]) -StoreOrders[[#This Row],[cost]])</f>
        <v>208.60599999999999</v>
      </c>
    </row>
    <row r="93" spans="1:23" x14ac:dyDescent="0.25">
      <c r="A93" t="s">
        <v>1449</v>
      </c>
      <c r="B93" s="1">
        <v>40551</v>
      </c>
      <c r="C93" s="13">
        <f>MONTH(StoreOrders[[#This Row],[order date]])</f>
        <v>1</v>
      </c>
      <c r="D93" s="13">
        <f>YEAR(StoreOrders[[#This Row],[order date]])</f>
        <v>2011</v>
      </c>
      <c r="E93" s="35" t="s">
        <v>1060</v>
      </c>
      <c r="F93" s="35" t="s">
        <v>1450</v>
      </c>
      <c r="G93" s="35" t="s">
        <v>1062</v>
      </c>
      <c r="H93" s="35" t="s">
        <v>1258</v>
      </c>
      <c r="I93" s="35" t="s">
        <v>1259</v>
      </c>
      <c r="J93" s="35" t="s">
        <v>1260</v>
      </c>
      <c r="K93" s="35" t="s">
        <v>1165</v>
      </c>
      <c r="L93" s="35" t="s">
        <v>1463</v>
      </c>
      <c r="M93" s="35" t="s">
        <v>1067</v>
      </c>
      <c r="N93" s="35" t="s">
        <v>1279</v>
      </c>
      <c r="O93" s="35" t="s">
        <v>1464</v>
      </c>
      <c r="P93" s="7">
        <v>10</v>
      </c>
      <c r="Q93" s="7">
        <v>7</v>
      </c>
      <c r="R93" s="12">
        <v>100</v>
      </c>
      <c r="S93" s="2">
        <v>0.8</v>
      </c>
      <c r="T93" s="5">
        <v>0.63</v>
      </c>
      <c r="U93" s="5">
        <f>StoreOrders[[#This Row],[shipping cost]] + (StoreOrders[[#This Row],[shipping cost]] * StoreOrders[[#This Row],[discount]])</f>
        <v>1.1339999999999999</v>
      </c>
      <c r="V93" t="s">
        <v>1070</v>
      </c>
      <c r="W93" s="5">
        <f>((StoreOrders[[#This Row],[quantity]]*StoreOrders[[#This Row],[Price]]) -StoreOrders[[#This Row],[cost]])</f>
        <v>698.86599999999999</v>
      </c>
    </row>
    <row r="94" spans="1:23" x14ac:dyDescent="0.25">
      <c r="A94" t="s">
        <v>1465</v>
      </c>
      <c r="B94" s="1">
        <v>40552</v>
      </c>
      <c r="C94" s="13">
        <f>MONTH(StoreOrders[[#This Row],[order date]])</f>
        <v>1</v>
      </c>
      <c r="D94" s="13">
        <f>YEAR(StoreOrders[[#This Row],[order date]])</f>
        <v>2011</v>
      </c>
      <c r="E94" s="35" t="s">
        <v>1060</v>
      </c>
      <c r="F94" s="35" t="s">
        <v>1466</v>
      </c>
      <c r="G94" s="35" t="s">
        <v>1116</v>
      </c>
      <c r="H94" s="35" t="s">
        <v>1467</v>
      </c>
      <c r="I94" s="35" t="s">
        <v>1316</v>
      </c>
      <c r="J94" s="35" t="s">
        <v>1075</v>
      </c>
      <c r="K94" s="35" t="s">
        <v>1140</v>
      </c>
      <c r="L94" s="35" t="s">
        <v>1468</v>
      </c>
      <c r="M94" s="35" t="s">
        <v>1110</v>
      </c>
      <c r="N94" s="35" t="s">
        <v>1167</v>
      </c>
      <c r="O94" s="35" t="s">
        <v>1469</v>
      </c>
      <c r="P94" s="7">
        <v>240</v>
      </c>
      <c r="Q94" s="7">
        <v>2</v>
      </c>
      <c r="R94" s="12">
        <v>71</v>
      </c>
      <c r="S94" s="2">
        <v>0.17</v>
      </c>
      <c r="T94" s="5">
        <v>34.99</v>
      </c>
      <c r="U94" s="5">
        <f>StoreOrders[[#This Row],[shipping cost]] + (StoreOrders[[#This Row],[shipping cost]] * StoreOrders[[#This Row],[discount]])</f>
        <v>40.938300000000005</v>
      </c>
      <c r="V94" t="s">
        <v>1088</v>
      </c>
      <c r="W94" s="5">
        <f>((StoreOrders[[#This Row],[quantity]]*StoreOrders[[#This Row],[Price]]) -StoreOrders[[#This Row],[cost]])</f>
        <v>101.0617</v>
      </c>
    </row>
    <row r="95" spans="1:23" x14ac:dyDescent="0.25">
      <c r="A95" t="s">
        <v>1470</v>
      </c>
      <c r="B95" s="1">
        <v>40552</v>
      </c>
      <c r="C95" s="13">
        <f>MONTH(StoreOrders[[#This Row],[order date]])</f>
        <v>1</v>
      </c>
      <c r="D95" s="13">
        <f>YEAR(StoreOrders[[#This Row],[order date]])</f>
        <v>2011</v>
      </c>
      <c r="E95" s="35" t="s">
        <v>1060</v>
      </c>
      <c r="F95" s="35" t="s">
        <v>1471</v>
      </c>
      <c r="G95" s="35" t="s">
        <v>1062</v>
      </c>
      <c r="H95" s="35" t="s">
        <v>1472</v>
      </c>
      <c r="I95" s="35" t="s">
        <v>1322</v>
      </c>
      <c r="J95" s="35" t="s">
        <v>1075</v>
      </c>
      <c r="K95" s="35" t="s">
        <v>1140</v>
      </c>
      <c r="L95" s="35" t="s">
        <v>1473</v>
      </c>
      <c r="M95" s="35" t="s">
        <v>1110</v>
      </c>
      <c r="N95" s="35" t="s">
        <v>1176</v>
      </c>
      <c r="O95" s="35" t="s">
        <v>1474</v>
      </c>
      <c r="P95" s="7">
        <v>177</v>
      </c>
      <c r="Q95" s="7">
        <v>6</v>
      </c>
      <c r="R95" s="12">
        <v>91</v>
      </c>
      <c r="S95" s="2">
        <v>0.47</v>
      </c>
      <c r="T95" s="5">
        <v>17.09</v>
      </c>
      <c r="U95" s="5">
        <f>StoreOrders[[#This Row],[shipping cost]] + (StoreOrders[[#This Row],[shipping cost]] * StoreOrders[[#This Row],[discount]])</f>
        <v>25.122299999999999</v>
      </c>
      <c r="V95" t="s">
        <v>1070</v>
      </c>
      <c r="W95" s="5">
        <f>((StoreOrders[[#This Row],[quantity]]*StoreOrders[[#This Row],[Price]]) -StoreOrders[[#This Row],[cost]])</f>
        <v>520.8777</v>
      </c>
    </row>
    <row r="96" spans="1:23" x14ac:dyDescent="0.25">
      <c r="A96" t="s">
        <v>1475</v>
      </c>
      <c r="B96" s="1">
        <v>40552</v>
      </c>
      <c r="C96" s="13">
        <f>MONTH(StoreOrders[[#This Row],[order date]])</f>
        <v>1</v>
      </c>
      <c r="D96" s="13">
        <f>YEAR(StoreOrders[[#This Row],[order date]])</f>
        <v>2011</v>
      </c>
      <c r="E96" s="35" t="s">
        <v>1060</v>
      </c>
      <c r="F96" s="35" t="s">
        <v>1476</v>
      </c>
      <c r="G96" s="35" t="s">
        <v>1091</v>
      </c>
      <c r="H96" s="35" t="s">
        <v>1477</v>
      </c>
      <c r="I96" s="35" t="s">
        <v>1139</v>
      </c>
      <c r="J96" s="35" t="s">
        <v>1075</v>
      </c>
      <c r="K96" s="35" t="s">
        <v>1140</v>
      </c>
      <c r="L96" s="35" t="s">
        <v>1478</v>
      </c>
      <c r="M96" s="35" t="s">
        <v>1067</v>
      </c>
      <c r="N96" s="35" t="s">
        <v>1068</v>
      </c>
      <c r="O96" s="35" t="s">
        <v>1479</v>
      </c>
      <c r="P96" s="7">
        <v>158</v>
      </c>
      <c r="Q96" s="7">
        <v>5</v>
      </c>
      <c r="R96" s="12">
        <v>98</v>
      </c>
      <c r="S96" s="2">
        <v>0.45</v>
      </c>
      <c r="T96" s="5">
        <v>10.08</v>
      </c>
      <c r="U96" s="5">
        <f>StoreOrders[[#This Row],[shipping cost]] + (StoreOrders[[#This Row],[shipping cost]] * StoreOrders[[#This Row],[discount]])</f>
        <v>14.616</v>
      </c>
      <c r="V96" t="s">
        <v>1088</v>
      </c>
      <c r="W96" s="5">
        <f>((StoreOrders[[#This Row],[quantity]]*StoreOrders[[#This Row],[Price]]) -StoreOrders[[#This Row],[cost]])</f>
        <v>475.38400000000001</v>
      </c>
    </row>
    <row r="97" spans="1:23" x14ac:dyDescent="0.25">
      <c r="A97" t="s">
        <v>1470</v>
      </c>
      <c r="B97" s="1">
        <v>40552</v>
      </c>
      <c r="C97" s="13">
        <f>MONTH(StoreOrders[[#This Row],[order date]])</f>
        <v>1</v>
      </c>
      <c r="D97" s="13">
        <f>YEAR(StoreOrders[[#This Row],[order date]])</f>
        <v>2011</v>
      </c>
      <c r="E97" s="35" t="s">
        <v>1060</v>
      </c>
      <c r="F97" s="35" t="s">
        <v>1471</v>
      </c>
      <c r="G97" s="35" t="s">
        <v>1062</v>
      </c>
      <c r="H97" s="35" t="s">
        <v>1472</v>
      </c>
      <c r="I97" s="35" t="s">
        <v>1322</v>
      </c>
      <c r="J97" s="35" t="s">
        <v>1075</v>
      </c>
      <c r="K97" s="35" t="s">
        <v>1140</v>
      </c>
      <c r="L97" s="35" t="s">
        <v>1480</v>
      </c>
      <c r="M97" s="35" t="s">
        <v>1110</v>
      </c>
      <c r="N97" s="35" t="s">
        <v>1167</v>
      </c>
      <c r="O97" s="35" t="s">
        <v>1481</v>
      </c>
      <c r="P97" s="7">
        <v>124</v>
      </c>
      <c r="Q97" s="7">
        <v>2</v>
      </c>
      <c r="R97" s="12">
        <v>85</v>
      </c>
      <c r="S97" s="2">
        <v>0.17</v>
      </c>
      <c r="T97" s="5">
        <v>7.93</v>
      </c>
      <c r="U97" s="5">
        <f>StoreOrders[[#This Row],[shipping cost]] + (StoreOrders[[#This Row],[shipping cost]] * StoreOrders[[#This Row],[discount]])</f>
        <v>9.2781000000000002</v>
      </c>
      <c r="V97" t="s">
        <v>1070</v>
      </c>
      <c r="W97" s="5">
        <f>((StoreOrders[[#This Row],[quantity]]*StoreOrders[[#This Row],[Price]]) -StoreOrders[[#This Row],[cost]])</f>
        <v>160.72190000000001</v>
      </c>
    </row>
    <row r="98" spans="1:23" x14ac:dyDescent="0.25">
      <c r="A98" t="s">
        <v>1475</v>
      </c>
      <c r="B98" s="1">
        <v>40552</v>
      </c>
      <c r="C98" s="13">
        <f>MONTH(StoreOrders[[#This Row],[order date]])</f>
        <v>1</v>
      </c>
      <c r="D98" s="13">
        <f>YEAR(StoreOrders[[#This Row],[order date]])</f>
        <v>2011</v>
      </c>
      <c r="E98" s="35" t="s">
        <v>1060</v>
      </c>
      <c r="F98" s="35" t="s">
        <v>1476</v>
      </c>
      <c r="G98" s="35" t="s">
        <v>1091</v>
      </c>
      <c r="H98" s="35" t="s">
        <v>1477</v>
      </c>
      <c r="I98" s="35" t="s">
        <v>1139</v>
      </c>
      <c r="J98" s="35" t="s">
        <v>1075</v>
      </c>
      <c r="K98" s="35" t="s">
        <v>1140</v>
      </c>
      <c r="L98" s="35" t="s">
        <v>1482</v>
      </c>
      <c r="M98" s="35" t="s">
        <v>1067</v>
      </c>
      <c r="N98" s="35" t="s">
        <v>1207</v>
      </c>
      <c r="O98" s="35" t="s">
        <v>1483</v>
      </c>
      <c r="P98" s="7">
        <v>52</v>
      </c>
      <c r="Q98" s="7">
        <v>7</v>
      </c>
      <c r="R98" s="12">
        <v>61</v>
      </c>
      <c r="S98" s="2">
        <v>0.45</v>
      </c>
      <c r="T98" s="5">
        <v>5.55</v>
      </c>
      <c r="U98" s="5">
        <f>StoreOrders[[#This Row],[shipping cost]] + (StoreOrders[[#This Row],[shipping cost]] * StoreOrders[[#This Row],[discount]])</f>
        <v>8.0474999999999994</v>
      </c>
      <c r="V98" t="s">
        <v>1088</v>
      </c>
      <c r="W98" s="5">
        <f>((StoreOrders[[#This Row],[quantity]]*StoreOrders[[#This Row],[Price]]) -StoreOrders[[#This Row],[cost]])</f>
        <v>418.95249999999999</v>
      </c>
    </row>
    <row r="99" spans="1:23" x14ac:dyDescent="0.25">
      <c r="A99" t="s">
        <v>1470</v>
      </c>
      <c r="B99" s="1">
        <v>40552</v>
      </c>
      <c r="C99" s="13">
        <f>MONTH(StoreOrders[[#This Row],[order date]])</f>
        <v>1</v>
      </c>
      <c r="D99" s="13">
        <f>YEAR(StoreOrders[[#This Row],[order date]])</f>
        <v>2011</v>
      </c>
      <c r="E99" s="35" t="s">
        <v>1060</v>
      </c>
      <c r="F99" s="35" t="s">
        <v>1471</v>
      </c>
      <c r="G99" s="35" t="s">
        <v>1062</v>
      </c>
      <c r="H99" s="35" t="s">
        <v>1472</v>
      </c>
      <c r="I99" s="35" t="s">
        <v>1322</v>
      </c>
      <c r="J99" s="35" t="s">
        <v>1075</v>
      </c>
      <c r="K99" s="35" t="s">
        <v>1140</v>
      </c>
      <c r="L99" s="35" t="s">
        <v>1484</v>
      </c>
      <c r="M99" s="35" t="s">
        <v>1067</v>
      </c>
      <c r="N99" s="35" t="s">
        <v>1187</v>
      </c>
      <c r="O99" s="35" t="s">
        <v>1485</v>
      </c>
      <c r="P99" s="7">
        <v>45</v>
      </c>
      <c r="Q99" s="7">
        <v>5</v>
      </c>
      <c r="R99" s="12">
        <v>114</v>
      </c>
      <c r="S99" s="2">
        <v>0.17</v>
      </c>
      <c r="T99" s="5">
        <v>3.31</v>
      </c>
      <c r="U99" s="5">
        <f>StoreOrders[[#This Row],[shipping cost]] + (StoreOrders[[#This Row],[shipping cost]] * StoreOrders[[#This Row],[discount]])</f>
        <v>3.8727</v>
      </c>
      <c r="V99" t="s">
        <v>1070</v>
      </c>
      <c r="W99" s="5">
        <f>((StoreOrders[[#This Row],[quantity]]*StoreOrders[[#This Row],[Price]]) -StoreOrders[[#This Row],[cost]])</f>
        <v>566.12729999999999</v>
      </c>
    </row>
    <row r="100" spans="1:23" x14ac:dyDescent="0.25">
      <c r="A100" t="s">
        <v>1475</v>
      </c>
      <c r="B100" s="1">
        <v>40552</v>
      </c>
      <c r="C100" s="13">
        <f>MONTH(StoreOrders[[#This Row],[order date]])</f>
        <v>1</v>
      </c>
      <c r="D100" s="13">
        <f>YEAR(StoreOrders[[#This Row],[order date]])</f>
        <v>2011</v>
      </c>
      <c r="E100" s="35" t="s">
        <v>1060</v>
      </c>
      <c r="F100" s="35" t="s">
        <v>1476</v>
      </c>
      <c r="G100" s="35" t="s">
        <v>1091</v>
      </c>
      <c r="H100" s="35" t="s">
        <v>1477</v>
      </c>
      <c r="I100" s="35" t="s">
        <v>1139</v>
      </c>
      <c r="J100" s="35" t="s">
        <v>1075</v>
      </c>
      <c r="K100" s="35" t="s">
        <v>1140</v>
      </c>
      <c r="L100" s="35" t="s">
        <v>1486</v>
      </c>
      <c r="M100" s="35" t="s">
        <v>1067</v>
      </c>
      <c r="N100" s="35" t="s">
        <v>1097</v>
      </c>
      <c r="O100" s="35" t="s">
        <v>1487</v>
      </c>
      <c r="P100" s="7">
        <v>9</v>
      </c>
      <c r="Q100" s="7">
        <v>1</v>
      </c>
      <c r="R100" s="12">
        <v>102</v>
      </c>
      <c r="S100" s="2">
        <v>0.45</v>
      </c>
      <c r="T100" s="5">
        <v>0.69</v>
      </c>
      <c r="U100" s="5">
        <f>StoreOrders[[#This Row],[shipping cost]] + (StoreOrders[[#This Row],[shipping cost]] * StoreOrders[[#This Row],[discount]])</f>
        <v>1.0004999999999999</v>
      </c>
      <c r="V100" t="s">
        <v>1088</v>
      </c>
      <c r="W100" s="5">
        <f>((StoreOrders[[#This Row],[quantity]]*StoreOrders[[#This Row],[Price]]) -StoreOrders[[#This Row],[cost]])</f>
        <v>100.9995</v>
      </c>
    </row>
    <row r="101" spans="1:23" x14ac:dyDescent="0.25">
      <c r="A101" t="s">
        <v>1470</v>
      </c>
      <c r="B101" s="1">
        <v>40552</v>
      </c>
      <c r="C101" s="13">
        <f>MONTH(StoreOrders[[#This Row],[order date]])</f>
        <v>1</v>
      </c>
      <c r="D101" s="13">
        <f>YEAR(StoreOrders[[#This Row],[order date]])</f>
        <v>2011</v>
      </c>
      <c r="E101" s="35" t="s">
        <v>1060</v>
      </c>
      <c r="F101" s="35" t="s">
        <v>1471</v>
      </c>
      <c r="G101" s="35" t="s">
        <v>1062</v>
      </c>
      <c r="H101" s="35" t="s">
        <v>1472</v>
      </c>
      <c r="I101" s="35" t="s">
        <v>1322</v>
      </c>
      <c r="J101" s="35" t="s">
        <v>1075</v>
      </c>
      <c r="K101" s="35" t="s">
        <v>1140</v>
      </c>
      <c r="L101" s="35" t="s">
        <v>1488</v>
      </c>
      <c r="M101" s="35" t="s">
        <v>1067</v>
      </c>
      <c r="N101" s="35" t="s">
        <v>1279</v>
      </c>
      <c r="O101" s="35" t="s">
        <v>1489</v>
      </c>
      <c r="P101" s="7">
        <v>10</v>
      </c>
      <c r="Q101" s="7">
        <v>2</v>
      </c>
      <c r="R101" s="12">
        <v>68</v>
      </c>
      <c r="S101" s="2">
        <v>0.17</v>
      </c>
      <c r="T101" s="5">
        <v>0.25</v>
      </c>
      <c r="U101" s="5">
        <f>StoreOrders[[#This Row],[shipping cost]] + (StoreOrders[[#This Row],[shipping cost]] * StoreOrders[[#This Row],[discount]])</f>
        <v>0.29249999999999998</v>
      </c>
      <c r="V101" t="s">
        <v>1070</v>
      </c>
      <c r="W101" s="5">
        <f>((StoreOrders[[#This Row],[quantity]]*StoreOrders[[#This Row],[Price]]) -StoreOrders[[#This Row],[cost]])</f>
        <v>135.70750000000001</v>
      </c>
    </row>
    <row r="102" spans="1:23" x14ac:dyDescent="0.25">
      <c r="A102" t="s">
        <v>1490</v>
      </c>
      <c r="B102" s="1">
        <v>40553</v>
      </c>
      <c r="C102" s="13">
        <f>MONTH(StoreOrders[[#This Row],[order date]])</f>
        <v>1</v>
      </c>
      <c r="D102" s="13">
        <f>YEAR(StoreOrders[[#This Row],[order date]])</f>
        <v>2011</v>
      </c>
      <c r="E102" s="35" t="s">
        <v>1287</v>
      </c>
      <c r="F102" s="35" t="s">
        <v>1491</v>
      </c>
      <c r="G102" s="35" t="s">
        <v>1062</v>
      </c>
      <c r="H102" s="35" t="s">
        <v>1492</v>
      </c>
      <c r="I102" s="35" t="s">
        <v>1074</v>
      </c>
      <c r="J102" s="35" t="s">
        <v>1075</v>
      </c>
      <c r="K102" s="35" t="s">
        <v>1076</v>
      </c>
      <c r="L102" s="35" t="s">
        <v>1493</v>
      </c>
      <c r="M102" s="35" t="s">
        <v>1110</v>
      </c>
      <c r="N102" s="35" t="s">
        <v>1167</v>
      </c>
      <c r="O102" s="35" t="s">
        <v>1494</v>
      </c>
      <c r="P102" s="7">
        <v>2.875</v>
      </c>
      <c r="Q102" s="7">
        <v>5</v>
      </c>
      <c r="R102" s="12">
        <v>108</v>
      </c>
      <c r="S102" s="2">
        <v>0.1</v>
      </c>
      <c r="T102" s="5">
        <v>665.27</v>
      </c>
      <c r="U102" s="5">
        <f>StoreOrders[[#This Row],[shipping cost]] + (StoreOrders[[#This Row],[shipping cost]] * StoreOrders[[#This Row],[discount]])</f>
        <v>731.79700000000003</v>
      </c>
      <c r="V102" t="s">
        <v>1070</v>
      </c>
      <c r="W102" s="5">
        <f>((StoreOrders[[#This Row],[quantity]]*StoreOrders[[#This Row],[Price]]) -StoreOrders[[#This Row],[cost]])</f>
        <v>-191.79700000000003</v>
      </c>
    </row>
    <row r="103" spans="1:23" x14ac:dyDescent="0.25">
      <c r="A103" t="s">
        <v>1495</v>
      </c>
      <c r="B103" s="1">
        <v>40553</v>
      </c>
      <c r="C103" s="13">
        <f>MONTH(StoreOrders[[#This Row],[order date]])</f>
        <v>1</v>
      </c>
      <c r="D103" s="13">
        <f>YEAR(StoreOrders[[#This Row],[order date]])</f>
        <v>2011</v>
      </c>
      <c r="E103" s="35" t="s">
        <v>1114</v>
      </c>
      <c r="F103" s="35" t="s">
        <v>1496</v>
      </c>
      <c r="G103" s="35" t="s">
        <v>1116</v>
      </c>
      <c r="H103" s="35" t="s">
        <v>1083</v>
      </c>
      <c r="I103" s="35" t="s">
        <v>1084</v>
      </c>
      <c r="J103" s="35" t="s">
        <v>1085</v>
      </c>
      <c r="K103" s="35" t="s">
        <v>1085</v>
      </c>
      <c r="L103" s="35" t="s">
        <v>1497</v>
      </c>
      <c r="M103" s="35" t="s">
        <v>1100</v>
      </c>
      <c r="N103" s="35" t="s">
        <v>1151</v>
      </c>
      <c r="O103" s="35" t="s">
        <v>1498</v>
      </c>
      <c r="P103" s="7">
        <v>363</v>
      </c>
      <c r="Q103" s="7">
        <v>1</v>
      </c>
      <c r="R103" s="12">
        <v>64</v>
      </c>
      <c r="S103" s="2">
        <v>0</v>
      </c>
      <c r="T103" s="5">
        <v>134.59</v>
      </c>
      <c r="U103" s="5">
        <f>StoreOrders[[#This Row],[shipping cost]] + (StoreOrders[[#This Row],[shipping cost]] * StoreOrders[[#This Row],[discount]])</f>
        <v>134.59</v>
      </c>
      <c r="V103" t="s">
        <v>1120</v>
      </c>
      <c r="W103" s="5">
        <f>((StoreOrders[[#This Row],[quantity]]*StoreOrders[[#This Row],[Price]]) -StoreOrders[[#This Row],[cost]])</f>
        <v>-70.59</v>
      </c>
    </row>
    <row r="104" spans="1:23" x14ac:dyDescent="0.25">
      <c r="A104" t="s">
        <v>1495</v>
      </c>
      <c r="B104" s="1">
        <v>40553</v>
      </c>
      <c r="C104" s="13">
        <f>MONTH(StoreOrders[[#This Row],[order date]])</f>
        <v>1</v>
      </c>
      <c r="D104" s="13">
        <f>YEAR(StoreOrders[[#This Row],[order date]])</f>
        <v>2011</v>
      </c>
      <c r="E104" s="35" t="s">
        <v>1114</v>
      </c>
      <c r="F104" s="35" t="s">
        <v>1496</v>
      </c>
      <c r="G104" s="35" t="s">
        <v>1116</v>
      </c>
      <c r="H104" s="35" t="s">
        <v>1083</v>
      </c>
      <c r="I104" s="35" t="s">
        <v>1084</v>
      </c>
      <c r="J104" s="35" t="s">
        <v>1085</v>
      </c>
      <c r="K104" s="35" t="s">
        <v>1085</v>
      </c>
      <c r="L104" s="35" t="s">
        <v>1499</v>
      </c>
      <c r="M104" s="35" t="s">
        <v>1110</v>
      </c>
      <c r="N104" s="35" t="s">
        <v>1126</v>
      </c>
      <c r="O104" s="35" t="s">
        <v>1500</v>
      </c>
      <c r="P104" s="7">
        <v>589</v>
      </c>
      <c r="Q104" s="7">
        <v>4</v>
      </c>
      <c r="R104" s="12">
        <v>99</v>
      </c>
      <c r="S104" s="2">
        <v>0</v>
      </c>
      <c r="T104" s="5">
        <v>114.15</v>
      </c>
      <c r="U104" s="5">
        <f>StoreOrders[[#This Row],[shipping cost]] + (StoreOrders[[#This Row],[shipping cost]] * StoreOrders[[#This Row],[discount]])</f>
        <v>114.15</v>
      </c>
      <c r="V104" t="s">
        <v>1120</v>
      </c>
      <c r="W104" s="5">
        <f>((StoreOrders[[#This Row],[quantity]]*StoreOrders[[#This Row],[Price]]) -StoreOrders[[#This Row],[cost]])</f>
        <v>281.85000000000002</v>
      </c>
    </row>
    <row r="105" spans="1:23" x14ac:dyDescent="0.25">
      <c r="A105" t="s">
        <v>1501</v>
      </c>
      <c r="B105" s="1">
        <v>40553</v>
      </c>
      <c r="C105" s="13">
        <f>MONTH(StoreOrders[[#This Row],[order date]])</f>
        <v>1</v>
      </c>
      <c r="D105" s="13">
        <f>YEAR(StoreOrders[[#This Row],[order date]])</f>
        <v>2011</v>
      </c>
      <c r="E105" s="35" t="s">
        <v>1081</v>
      </c>
      <c r="F105" s="35" t="s">
        <v>1502</v>
      </c>
      <c r="G105" s="35" t="s">
        <v>1091</v>
      </c>
      <c r="H105" s="35" t="s">
        <v>1503</v>
      </c>
      <c r="I105" s="35" t="s">
        <v>1504</v>
      </c>
      <c r="J105" s="35" t="s">
        <v>1065</v>
      </c>
      <c r="K105" s="35" t="s">
        <v>1065</v>
      </c>
      <c r="L105" s="35" t="s">
        <v>1505</v>
      </c>
      <c r="M105" s="35" t="s">
        <v>1100</v>
      </c>
      <c r="N105" s="35" t="s">
        <v>1144</v>
      </c>
      <c r="O105" s="35" t="s">
        <v>1506</v>
      </c>
      <c r="P105" s="7">
        <v>968</v>
      </c>
      <c r="Q105" s="7">
        <v>2</v>
      </c>
      <c r="R105" s="12">
        <v>88</v>
      </c>
      <c r="S105" s="2">
        <v>0</v>
      </c>
      <c r="T105" s="5">
        <v>80.13</v>
      </c>
      <c r="U105" s="5">
        <f>StoreOrders[[#This Row],[shipping cost]] + (StoreOrders[[#This Row],[shipping cost]] * StoreOrders[[#This Row],[discount]])</f>
        <v>80.13</v>
      </c>
      <c r="V105" t="s">
        <v>1088</v>
      </c>
      <c r="W105" s="5">
        <f>((StoreOrders[[#This Row],[quantity]]*StoreOrders[[#This Row],[Price]]) -StoreOrders[[#This Row],[cost]])</f>
        <v>95.87</v>
      </c>
    </row>
    <row r="106" spans="1:23" x14ac:dyDescent="0.25">
      <c r="A106" t="s">
        <v>1495</v>
      </c>
      <c r="B106" s="1">
        <v>40553</v>
      </c>
      <c r="C106" s="13">
        <f>MONTH(StoreOrders[[#This Row],[order date]])</f>
        <v>1</v>
      </c>
      <c r="D106" s="13">
        <f>YEAR(StoreOrders[[#This Row],[order date]])</f>
        <v>2011</v>
      </c>
      <c r="E106" s="35" t="s">
        <v>1114</v>
      </c>
      <c r="F106" s="35" t="s">
        <v>1496</v>
      </c>
      <c r="G106" s="35" t="s">
        <v>1116</v>
      </c>
      <c r="H106" s="35" t="s">
        <v>1083</v>
      </c>
      <c r="I106" s="35" t="s">
        <v>1084</v>
      </c>
      <c r="J106" s="35" t="s">
        <v>1085</v>
      </c>
      <c r="K106" s="35" t="s">
        <v>1085</v>
      </c>
      <c r="L106" s="35" t="s">
        <v>1507</v>
      </c>
      <c r="M106" s="35" t="s">
        <v>1067</v>
      </c>
      <c r="N106" s="35" t="s">
        <v>1097</v>
      </c>
      <c r="O106" s="35" t="s">
        <v>1508</v>
      </c>
      <c r="P106" s="7">
        <v>142</v>
      </c>
      <c r="Q106" s="7">
        <v>6</v>
      </c>
      <c r="R106" s="12">
        <v>111</v>
      </c>
      <c r="S106" s="2">
        <v>0</v>
      </c>
      <c r="T106" s="5">
        <v>67.790000000000006</v>
      </c>
      <c r="U106" s="5">
        <f>StoreOrders[[#This Row],[shipping cost]] + (StoreOrders[[#This Row],[shipping cost]] * StoreOrders[[#This Row],[discount]])</f>
        <v>67.790000000000006</v>
      </c>
      <c r="V106" t="s">
        <v>1120</v>
      </c>
      <c r="W106" s="5">
        <f>((StoreOrders[[#This Row],[quantity]]*StoreOrders[[#This Row],[Price]]) -StoreOrders[[#This Row],[cost]])</f>
        <v>598.21</v>
      </c>
    </row>
    <row r="107" spans="1:23" x14ac:dyDescent="0.25">
      <c r="A107" t="s">
        <v>1495</v>
      </c>
      <c r="B107" s="1">
        <v>40553</v>
      </c>
      <c r="C107" s="13">
        <f>MONTH(StoreOrders[[#This Row],[order date]])</f>
        <v>1</v>
      </c>
      <c r="D107" s="13">
        <f>YEAR(StoreOrders[[#This Row],[order date]])</f>
        <v>2011</v>
      </c>
      <c r="E107" s="35" t="s">
        <v>1114</v>
      </c>
      <c r="F107" s="35" t="s">
        <v>1496</v>
      </c>
      <c r="G107" s="35" t="s">
        <v>1116</v>
      </c>
      <c r="H107" s="35" t="s">
        <v>1083</v>
      </c>
      <c r="I107" s="35" t="s">
        <v>1084</v>
      </c>
      <c r="J107" s="35" t="s">
        <v>1085</v>
      </c>
      <c r="K107" s="35" t="s">
        <v>1085</v>
      </c>
      <c r="L107" s="35" t="s">
        <v>1509</v>
      </c>
      <c r="M107" s="35" t="s">
        <v>1067</v>
      </c>
      <c r="N107" s="35" t="s">
        <v>1193</v>
      </c>
      <c r="O107" s="35" t="s">
        <v>1510</v>
      </c>
      <c r="P107" s="7">
        <v>155</v>
      </c>
      <c r="Q107" s="7">
        <v>6</v>
      </c>
      <c r="R107" s="12">
        <v>58</v>
      </c>
      <c r="S107" s="2">
        <v>0</v>
      </c>
      <c r="T107" s="5">
        <v>58.32</v>
      </c>
      <c r="U107" s="5">
        <f>StoreOrders[[#This Row],[shipping cost]] + (StoreOrders[[#This Row],[shipping cost]] * StoreOrders[[#This Row],[discount]])</f>
        <v>58.32</v>
      </c>
      <c r="V107" t="s">
        <v>1120</v>
      </c>
      <c r="W107" s="5">
        <f>((StoreOrders[[#This Row],[quantity]]*StoreOrders[[#This Row],[Price]]) -StoreOrders[[#This Row],[cost]])</f>
        <v>289.68</v>
      </c>
    </row>
    <row r="108" spans="1:23" x14ac:dyDescent="0.25">
      <c r="A108" t="s">
        <v>1495</v>
      </c>
      <c r="B108" s="1">
        <v>40553</v>
      </c>
      <c r="C108" s="13">
        <f>MONTH(StoreOrders[[#This Row],[order date]])</f>
        <v>1</v>
      </c>
      <c r="D108" s="13">
        <f>YEAR(StoreOrders[[#This Row],[order date]])</f>
        <v>2011</v>
      </c>
      <c r="E108" s="35" t="s">
        <v>1114</v>
      </c>
      <c r="F108" s="35" t="s">
        <v>1496</v>
      </c>
      <c r="G108" s="35" t="s">
        <v>1116</v>
      </c>
      <c r="H108" s="35" t="s">
        <v>1083</v>
      </c>
      <c r="I108" s="35" t="s">
        <v>1084</v>
      </c>
      <c r="J108" s="35" t="s">
        <v>1085</v>
      </c>
      <c r="K108" s="35" t="s">
        <v>1085</v>
      </c>
      <c r="L108" s="35" t="s">
        <v>1511</v>
      </c>
      <c r="M108" s="35" t="s">
        <v>1110</v>
      </c>
      <c r="N108" s="35" t="s">
        <v>1111</v>
      </c>
      <c r="O108" s="35" t="s">
        <v>1512</v>
      </c>
      <c r="P108" s="7">
        <v>156</v>
      </c>
      <c r="Q108" s="7">
        <v>2</v>
      </c>
      <c r="R108" s="12">
        <v>118</v>
      </c>
      <c r="S108" s="2">
        <v>0</v>
      </c>
      <c r="T108" s="5">
        <v>52.91</v>
      </c>
      <c r="U108" s="5">
        <f>StoreOrders[[#This Row],[shipping cost]] + (StoreOrders[[#This Row],[shipping cost]] * StoreOrders[[#This Row],[discount]])</f>
        <v>52.91</v>
      </c>
      <c r="V108" t="s">
        <v>1120</v>
      </c>
      <c r="W108" s="5">
        <f>((StoreOrders[[#This Row],[quantity]]*StoreOrders[[#This Row],[Price]]) -StoreOrders[[#This Row],[cost]])</f>
        <v>183.09</v>
      </c>
    </row>
    <row r="109" spans="1:23" x14ac:dyDescent="0.25">
      <c r="A109" t="s">
        <v>1513</v>
      </c>
      <c r="B109" s="1">
        <v>40553</v>
      </c>
      <c r="C109" s="13">
        <f>MONTH(StoreOrders[[#This Row],[order date]])</f>
        <v>1</v>
      </c>
      <c r="D109" s="13">
        <f>YEAR(StoreOrders[[#This Row],[order date]])</f>
        <v>2011</v>
      </c>
      <c r="E109" s="35" t="s">
        <v>1081</v>
      </c>
      <c r="F109" s="35" t="s">
        <v>1514</v>
      </c>
      <c r="G109" s="35" t="s">
        <v>1116</v>
      </c>
      <c r="H109" s="35" t="s">
        <v>1063</v>
      </c>
      <c r="I109" s="35" t="s">
        <v>1064</v>
      </c>
      <c r="J109" s="35" t="s">
        <v>1065</v>
      </c>
      <c r="K109" s="35" t="s">
        <v>1065</v>
      </c>
      <c r="L109" s="35" t="s">
        <v>1515</v>
      </c>
      <c r="M109" s="35" t="s">
        <v>1067</v>
      </c>
      <c r="N109" s="35" t="s">
        <v>1118</v>
      </c>
      <c r="O109" s="35" t="s">
        <v>1516</v>
      </c>
      <c r="P109" s="7">
        <v>309</v>
      </c>
      <c r="Q109" s="7">
        <v>1</v>
      </c>
      <c r="R109" s="12">
        <v>78</v>
      </c>
      <c r="S109" s="2">
        <v>0</v>
      </c>
      <c r="T109" s="5">
        <v>31.41</v>
      </c>
      <c r="U109" s="5">
        <f>StoreOrders[[#This Row],[shipping cost]] + (StoreOrders[[#This Row],[shipping cost]] * StoreOrders[[#This Row],[discount]])</f>
        <v>31.41</v>
      </c>
      <c r="V109" t="s">
        <v>1070</v>
      </c>
      <c r="W109" s="5">
        <f>((StoreOrders[[#This Row],[quantity]]*StoreOrders[[#This Row],[Price]]) -StoreOrders[[#This Row],[cost]])</f>
        <v>46.59</v>
      </c>
    </row>
    <row r="110" spans="1:23" x14ac:dyDescent="0.25">
      <c r="A110" t="s">
        <v>1517</v>
      </c>
      <c r="B110" s="1">
        <v>40553</v>
      </c>
      <c r="C110" s="13">
        <f>MONTH(StoreOrders[[#This Row],[order date]])</f>
        <v>1</v>
      </c>
      <c r="D110" s="13">
        <f>YEAR(StoreOrders[[#This Row],[order date]])</f>
        <v>2011</v>
      </c>
      <c r="E110" s="35" t="s">
        <v>1060</v>
      </c>
      <c r="F110" s="35" t="s">
        <v>1518</v>
      </c>
      <c r="G110" s="35" t="s">
        <v>1062</v>
      </c>
      <c r="H110" s="35" t="s">
        <v>1519</v>
      </c>
      <c r="I110" s="35" t="s">
        <v>1520</v>
      </c>
      <c r="J110" s="35" t="s">
        <v>1164</v>
      </c>
      <c r="K110" s="35" t="s">
        <v>1215</v>
      </c>
      <c r="L110" s="35" t="s">
        <v>1521</v>
      </c>
      <c r="M110" s="35" t="s">
        <v>1110</v>
      </c>
      <c r="N110" s="35" t="s">
        <v>1126</v>
      </c>
      <c r="O110" s="35" t="s">
        <v>1522</v>
      </c>
      <c r="P110" s="7">
        <v>425</v>
      </c>
      <c r="Q110" s="7">
        <v>3</v>
      </c>
      <c r="R110" s="12">
        <v>54</v>
      </c>
      <c r="S110" s="2">
        <v>0.40200000000000002</v>
      </c>
      <c r="T110" s="5">
        <v>26.72</v>
      </c>
      <c r="U110" s="5">
        <f>StoreOrders[[#This Row],[shipping cost]] + (StoreOrders[[#This Row],[shipping cost]] * StoreOrders[[#This Row],[discount]])</f>
        <v>37.461439999999996</v>
      </c>
      <c r="V110" t="s">
        <v>1070</v>
      </c>
      <c r="W110" s="5">
        <f>((StoreOrders[[#This Row],[quantity]]*StoreOrders[[#This Row],[Price]]) -StoreOrders[[#This Row],[cost]])</f>
        <v>124.53856</v>
      </c>
    </row>
    <row r="111" spans="1:23" x14ac:dyDescent="0.25">
      <c r="A111" t="s">
        <v>1495</v>
      </c>
      <c r="B111" s="1">
        <v>40553</v>
      </c>
      <c r="C111" s="13">
        <f>MONTH(StoreOrders[[#This Row],[order date]])</f>
        <v>1</v>
      </c>
      <c r="D111" s="13">
        <f>YEAR(StoreOrders[[#This Row],[order date]])</f>
        <v>2011</v>
      </c>
      <c r="E111" s="35" t="s">
        <v>1114</v>
      </c>
      <c r="F111" s="35" t="s">
        <v>1496</v>
      </c>
      <c r="G111" s="35" t="s">
        <v>1116</v>
      </c>
      <c r="H111" s="35" t="s">
        <v>1083</v>
      </c>
      <c r="I111" s="35" t="s">
        <v>1084</v>
      </c>
      <c r="J111" s="35" t="s">
        <v>1085</v>
      </c>
      <c r="K111" s="35" t="s">
        <v>1085</v>
      </c>
      <c r="L111" s="35" t="s">
        <v>1523</v>
      </c>
      <c r="M111" s="35" t="s">
        <v>1067</v>
      </c>
      <c r="N111" s="35" t="s">
        <v>1097</v>
      </c>
      <c r="O111" s="35" t="s">
        <v>1524</v>
      </c>
      <c r="P111" s="7">
        <v>53</v>
      </c>
      <c r="Q111" s="7">
        <v>2</v>
      </c>
      <c r="R111" s="12">
        <v>86</v>
      </c>
      <c r="S111" s="2">
        <v>0</v>
      </c>
      <c r="T111" s="5">
        <v>16.059999999999999</v>
      </c>
      <c r="U111" s="5">
        <f>StoreOrders[[#This Row],[shipping cost]] + (StoreOrders[[#This Row],[shipping cost]] * StoreOrders[[#This Row],[discount]])</f>
        <v>16.059999999999999</v>
      </c>
      <c r="V111" t="s">
        <v>1120</v>
      </c>
      <c r="W111" s="5">
        <f>((StoreOrders[[#This Row],[quantity]]*StoreOrders[[#This Row],[Price]]) -StoreOrders[[#This Row],[cost]])</f>
        <v>155.94</v>
      </c>
    </row>
    <row r="112" spans="1:23" x14ac:dyDescent="0.25">
      <c r="A112" t="s">
        <v>1525</v>
      </c>
      <c r="B112" s="1">
        <v>40553</v>
      </c>
      <c r="C112" s="13">
        <f>MONTH(StoreOrders[[#This Row],[order date]])</f>
        <v>1</v>
      </c>
      <c r="D112" s="13">
        <f>YEAR(StoreOrders[[#This Row],[order date]])</f>
        <v>2011</v>
      </c>
      <c r="E112" s="35" t="s">
        <v>1060</v>
      </c>
      <c r="F112" s="35" t="s">
        <v>1526</v>
      </c>
      <c r="G112" s="35" t="s">
        <v>1116</v>
      </c>
      <c r="H112" s="35" t="s">
        <v>1148</v>
      </c>
      <c r="I112" s="35" t="s">
        <v>1149</v>
      </c>
      <c r="J112" s="35" t="s">
        <v>1094</v>
      </c>
      <c r="K112" s="35" t="s">
        <v>1095</v>
      </c>
      <c r="L112" s="35" t="s">
        <v>1527</v>
      </c>
      <c r="M112" s="35" t="s">
        <v>1067</v>
      </c>
      <c r="N112" s="35" t="s">
        <v>1068</v>
      </c>
      <c r="O112" s="35" t="s">
        <v>1528</v>
      </c>
      <c r="P112" s="7">
        <v>206</v>
      </c>
      <c r="Q112" s="7">
        <v>3</v>
      </c>
      <c r="R112" s="12">
        <v>74</v>
      </c>
      <c r="S112" s="2">
        <v>0.5</v>
      </c>
      <c r="T112" s="5">
        <v>14.65</v>
      </c>
      <c r="U112" s="5">
        <f>StoreOrders[[#This Row],[shipping cost]] + (StoreOrders[[#This Row],[shipping cost]] * StoreOrders[[#This Row],[discount]])</f>
        <v>21.975000000000001</v>
      </c>
      <c r="V112" t="s">
        <v>1070</v>
      </c>
      <c r="W112" s="5">
        <f>((StoreOrders[[#This Row],[quantity]]*StoreOrders[[#This Row],[Price]]) -StoreOrders[[#This Row],[cost]])</f>
        <v>200.02500000000001</v>
      </c>
    </row>
    <row r="113" spans="1:23" x14ac:dyDescent="0.25">
      <c r="A113" t="s">
        <v>1495</v>
      </c>
      <c r="B113" s="1">
        <v>40553</v>
      </c>
      <c r="C113" s="13">
        <f>MONTH(StoreOrders[[#This Row],[order date]])</f>
        <v>1</v>
      </c>
      <c r="D113" s="13">
        <f>YEAR(StoreOrders[[#This Row],[order date]])</f>
        <v>2011</v>
      </c>
      <c r="E113" s="35" t="s">
        <v>1114</v>
      </c>
      <c r="F113" s="35" t="s">
        <v>1496</v>
      </c>
      <c r="G113" s="35" t="s">
        <v>1116</v>
      </c>
      <c r="H113" s="35" t="s">
        <v>1083</v>
      </c>
      <c r="I113" s="35" t="s">
        <v>1084</v>
      </c>
      <c r="J113" s="35" t="s">
        <v>1085</v>
      </c>
      <c r="K113" s="35" t="s">
        <v>1085</v>
      </c>
      <c r="L113" s="35" t="s">
        <v>1529</v>
      </c>
      <c r="M113" s="35" t="s">
        <v>1067</v>
      </c>
      <c r="N113" s="35" t="s">
        <v>1204</v>
      </c>
      <c r="O113" s="35" t="s">
        <v>1530</v>
      </c>
      <c r="P113" s="7">
        <v>42</v>
      </c>
      <c r="Q113" s="7">
        <v>1</v>
      </c>
      <c r="R113" s="12">
        <v>103</v>
      </c>
      <c r="S113" s="2">
        <v>0</v>
      </c>
      <c r="T113" s="5">
        <v>13.08</v>
      </c>
      <c r="U113" s="5">
        <f>StoreOrders[[#This Row],[shipping cost]] + (StoreOrders[[#This Row],[shipping cost]] * StoreOrders[[#This Row],[discount]])</f>
        <v>13.08</v>
      </c>
      <c r="V113" t="s">
        <v>1120</v>
      </c>
      <c r="W113" s="5">
        <f>((StoreOrders[[#This Row],[quantity]]*StoreOrders[[#This Row],[Price]]) -StoreOrders[[#This Row],[cost]])</f>
        <v>89.92</v>
      </c>
    </row>
    <row r="114" spans="1:23" x14ac:dyDescent="0.25">
      <c r="A114" t="s">
        <v>1531</v>
      </c>
      <c r="B114" s="1">
        <v>40553</v>
      </c>
      <c r="C114" s="13">
        <f>MONTH(StoreOrders[[#This Row],[order date]])</f>
        <v>1</v>
      </c>
      <c r="D114" s="13">
        <f>YEAR(StoreOrders[[#This Row],[order date]])</f>
        <v>2011</v>
      </c>
      <c r="E114" s="35" t="s">
        <v>1060</v>
      </c>
      <c r="F114" s="35" t="s">
        <v>1532</v>
      </c>
      <c r="G114" s="35" t="s">
        <v>1062</v>
      </c>
      <c r="H114" s="35" t="s">
        <v>1533</v>
      </c>
      <c r="I114" s="35" t="s">
        <v>1221</v>
      </c>
      <c r="J114" s="35" t="s">
        <v>1164</v>
      </c>
      <c r="K114" s="35" t="s">
        <v>1095</v>
      </c>
      <c r="L114" s="35" t="s">
        <v>1534</v>
      </c>
      <c r="M114" s="35" t="s">
        <v>1067</v>
      </c>
      <c r="N114" s="35" t="s">
        <v>1068</v>
      </c>
      <c r="O114" s="35" t="s">
        <v>1535</v>
      </c>
      <c r="P114" s="7">
        <v>114</v>
      </c>
      <c r="Q114" s="7">
        <v>3</v>
      </c>
      <c r="R114" s="12">
        <v>68</v>
      </c>
      <c r="S114" s="2">
        <v>0</v>
      </c>
      <c r="T114" s="5">
        <v>8.93</v>
      </c>
      <c r="U114" s="5">
        <f>StoreOrders[[#This Row],[shipping cost]] + (StoreOrders[[#This Row],[shipping cost]] * StoreOrders[[#This Row],[discount]])</f>
        <v>8.93</v>
      </c>
      <c r="V114" t="s">
        <v>1070</v>
      </c>
      <c r="W114" s="5">
        <f>((StoreOrders[[#This Row],[quantity]]*StoreOrders[[#This Row],[Price]]) -StoreOrders[[#This Row],[cost]])</f>
        <v>195.07</v>
      </c>
    </row>
    <row r="115" spans="1:23" x14ac:dyDescent="0.25">
      <c r="A115" t="s">
        <v>1536</v>
      </c>
      <c r="B115" s="1">
        <v>40553</v>
      </c>
      <c r="C115" s="13">
        <f>MONTH(StoreOrders[[#This Row],[order date]])</f>
        <v>1</v>
      </c>
      <c r="D115" s="13">
        <f>YEAR(StoreOrders[[#This Row],[order date]])</f>
        <v>2011</v>
      </c>
      <c r="E115" s="35" t="s">
        <v>1287</v>
      </c>
      <c r="F115" s="35" t="s">
        <v>1537</v>
      </c>
      <c r="G115" s="35" t="s">
        <v>1062</v>
      </c>
      <c r="H115" s="35" t="s">
        <v>1538</v>
      </c>
      <c r="I115" s="35" t="s">
        <v>1338</v>
      </c>
      <c r="J115" s="35" t="s">
        <v>1075</v>
      </c>
      <c r="K115" s="35" t="s">
        <v>1267</v>
      </c>
      <c r="L115" s="35" t="s">
        <v>1539</v>
      </c>
      <c r="M115" s="35" t="s">
        <v>1067</v>
      </c>
      <c r="N115" s="35" t="s">
        <v>1078</v>
      </c>
      <c r="O115" s="35" t="s">
        <v>1540</v>
      </c>
      <c r="P115" s="7">
        <v>26</v>
      </c>
      <c r="Q115" s="7">
        <v>2</v>
      </c>
      <c r="R115" s="12">
        <v>70</v>
      </c>
      <c r="S115" s="2">
        <v>0</v>
      </c>
      <c r="T115" s="5">
        <v>5.86</v>
      </c>
      <c r="U115" s="5">
        <f>StoreOrders[[#This Row],[shipping cost]] + (StoreOrders[[#This Row],[shipping cost]] * StoreOrders[[#This Row],[discount]])</f>
        <v>5.86</v>
      </c>
      <c r="V115" t="s">
        <v>1088</v>
      </c>
      <c r="W115" s="5">
        <f>((StoreOrders[[#This Row],[quantity]]*StoreOrders[[#This Row],[Price]]) -StoreOrders[[#This Row],[cost]])</f>
        <v>134.13999999999999</v>
      </c>
    </row>
    <row r="116" spans="1:23" x14ac:dyDescent="0.25">
      <c r="A116" t="s">
        <v>1490</v>
      </c>
      <c r="B116" s="1">
        <v>40553</v>
      </c>
      <c r="C116" s="13">
        <f>MONTH(StoreOrders[[#This Row],[order date]])</f>
        <v>1</v>
      </c>
      <c r="D116" s="13">
        <f>YEAR(StoreOrders[[#This Row],[order date]])</f>
        <v>2011</v>
      </c>
      <c r="E116" s="35" t="s">
        <v>1287</v>
      </c>
      <c r="F116" s="35" t="s">
        <v>1491</v>
      </c>
      <c r="G116" s="35" t="s">
        <v>1062</v>
      </c>
      <c r="H116" s="35" t="s">
        <v>1492</v>
      </c>
      <c r="I116" s="35" t="s">
        <v>1074</v>
      </c>
      <c r="J116" s="35" t="s">
        <v>1075</v>
      </c>
      <c r="K116" s="35" t="s">
        <v>1076</v>
      </c>
      <c r="L116" s="35" t="s">
        <v>1541</v>
      </c>
      <c r="M116" s="35" t="s">
        <v>1067</v>
      </c>
      <c r="N116" s="35" t="s">
        <v>1187</v>
      </c>
      <c r="O116" s="35" t="s">
        <v>1542</v>
      </c>
      <c r="P116" s="7">
        <v>30</v>
      </c>
      <c r="Q116" s="7">
        <v>4</v>
      </c>
      <c r="R116" s="12">
        <v>108</v>
      </c>
      <c r="S116" s="2">
        <v>0.1</v>
      </c>
      <c r="T116" s="5">
        <v>5.54</v>
      </c>
      <c r="U116" s="5">
        <f>StoreOrders[[#This Row],[shipping cost]] + (StoreOrders[[#This Row],[shipping cost]] * StoreOrders[[#This Row],[discount]])</f>
        <v>6.0940000000000003</v>
      </c>
      <c r="V116" t="s">
        <v>1070</v>
      </c>
      <c r="W116" s="5">
        <f>((StoreOrders[[#This Row],[quantity]]*StoreOrders[[#This Row],[Price]]) -StoreOrders[[#This Row],[cost]])</f>
        <v>425.90600000000001</v>
      </c>
    </row>
    <row r="117" spans="1:23" x14ac:dyDescent="0.25">
      <c r="A117" t="s">
        <v>1536</v>
      </c>
      <c r="B117" s="1">
        <v>40553</v>
      </c>
      <c r="C117" s="13">
        <f>MONTH(StoreOrders[[#This Row],[order date]])</f>
        <v>1</v>
      </c>
      <c r="D117" s="13">
        <f>YEAR(StoreOrders[[#This Row],[order date]])</f>
        <v>2011</v>
      </c>
      <c r="E117" s="35" t="s">
        <v>1287</v>
      </c>
      <c r="F117" s="35" t="s">
        <v>1537</v>
      </c>
      <c r="G117" s="35" t="s">
        <v>1062</v>
      </c>
      <c r="H117" s="35" t="s">
        <v>1538</v>
      </c>
      <c r="I117" s="35" t="s">
        <v>1338</v>
      </c>
      <c r="J117" s="35" t="s">
        <v>1075</v>
      </c>
      <c r="K117" s="35" t="s">
        <v>1267</v>
      </c>
      <c r="L117" s="35" t="s">
        <v>1543</v>
      </c>
      <c r="M117" s="35" t="s">
        <v>1067</v>
      </c>
      <c r="N117" s="35" t="s">
        <v>1279</v>
      </c>
      <c r="O117" s="35" t="s">
        <v>1544</v>
      </c>
      <c r="P117" s="7">
        <v>34</v>
      </c>
      <c r="Q117" s="7">
        <v>3</v>
      </c>
      <c r="R117" s="12">
        <v>99</v>
      </c>
      <c r="S117" s="2">
        <v>0</v>
      </c>
      <c r="T117" s="5">
        <v>5.26</v>
      </c>
      <c r="U117" s="5">
        <f>StoreOrders[[#This Row],[shipping cost]] + (StoreOrders[[#This Row],[shipping cost]] * StoreOrders[[#This Row],[discount]])</f>
        <v>5.26</v>
      </c>
      <c r="V117" t="s">
        <v>1088</v>
      </c>
      <c r="W117" s="5">
        <f>((StoreOrders[[#This Row],[quantity]]*StoreOrders[[#This Row],[Price]]) -StoreOrders[[#This Row],[cost]])</f>
        <v>291.74</v>
      </c>
    </row>
    <row r="118" spans="1:23" x14ac:dyDescent="0.25">
      <c r="A118" t="s">
        <v>1495</v>
      </c>
      <c r="B118" s="1">
        <v>40553</v>
      </c>
      <c r="C118" s="13">
        <f>MONTH(StoreOrders[[#This Row],[order date]])</f>
        <v>1</v>
      </c>
      <c r="D118" s="13">
        <f>YEAR(StoreOrders[[#This Row],[order date]])</f>
        <v>2011</v>
      </c>
      <c r="E118" s="35" t="s">
        <v>1114</v>
      </c>
      <c r="F118" s="35" t="s">
        <v>1496</v>
      </c>
      <c r="G118" s="35" t="s">
        <v>1116</v>
      </c>
      <c r="H118" s="35" t="s">
        <v>1083</v>
      </c>
      <c r="I118" s="35" t="s">
        <v>1084</v>
      </c>
      <c r="J118" s="35" t="s">
        <v>1085</v>
      </c>
      <c r="K118" s="35" t="s">
        <v>1085</v>
      </c>
      <c r="L118" s="35" t="s">
        <v>1545</v>
      </c>
      <c r="M118" s="35" t="s">
        <v>1110</v>
      </c>
      <c r="N118" s="35" t="s">
        <v>1111</v>
      </c>
      <c r="O118" s="35" t="s">
        <v>1546</v>
      </c>
      <c r="P118" s="7">
        <v>37</v>
      </c>
      <c r="Q118" s="7">
        <v>1</v>
      </c>
      <c r="R118" s="12">
        <v>79</v>
      </c>
      <c r="S118" s="2">
        <v>0</v>
      </c>
      <c r="T118" s="5">
        <v>4.32</v>
      </c>
      <c r="U118" s="5">
        <f>StoreOrders[[#This Row],[shipping cost]] + (StoreOrders[[#This Row],[shipping cost]] * StoreOrders[[#This Row],[discount]])</f>
        <v>4.32</v>
      </c>
      <c r="V118" t="s">
        <v>1120</v>
      </c>
      <c r="W118" s="5">
        <f>((StoreOrders[[#This Row],[quantity]]*StoreOrders[[#This Row],[Price]]) -StoreOrders[[#This Row],[cost]])</f>
        <v>74.680000000000007</v>
      </c>
    </row>
    <row r="119" spans="1:23" x14ac:dyDescent="0.25">
      <c r="A119" t="s">
        <v>1490</v>
      </c>
      <c r="B119" s="1">
        <v>40553</v>
      </c>
      <c r="C119" s="13">
        <f>MONTH(StoreOrders[[#This Row],[order date]])</f>
        <v>1</v>
      </c>
      <c r="D119" s="13">
        <f>YEAR(StoreOrders[[#This Row],[order date]])</f>
        <v>2011</v>
      </c>
      <c r="E119" s="35" t="s">
        <v>1287</v>
      </c>
      <c r="F119" s="35" t="s">
        <v>1491</v>
      </c>
      <c r="G119" s="35" t="s">
        <v>1062</v>
      </c>
      <c r="H119" s="35" t="s">
        <v>1492</v>
      </c>
      <c r="I119" s="35" t="s">
        <v>1074</v>
      </c>
      <c r="J119" s="35" t="s">
        <v>1075</v>
      </c>
      <c r="K119" s="35" t="s">
        <v>1076</v>
      </c>
      <c r="L119" s="35" t="s">
        <v>1547</v>
      </c>
      <c r="M119" s="35" t="s">
        <v>1067</v>
      </c>
      <c r="N119" s="35" t="s">
        <v>1097</v>
      </c>
      <c r="O119" s="35" t="s">
        <v>1098</v>
      </c>
      <c r="P119" s="7">
        <v>162</v>
      </c>
      <c r="Q119" s="7">
        <v>6</v>
      </c>
      <c r="R119" s="12">
        <v>54</v>
      </c>
      <c r="S119" s="2">
        <v>0.1</v>
      </c>
      <c r="T119" s="5">
        <v>3.02</v>
      </c>
      <c r="U119" s="5">
        <f>StoreOrders[[#This Row],[shipping cost]] + (StoreOrders[[#This Row],[shipping cost]] * StoreOrders[[#This Row],[discount]])</f>
        <v>3.3220000000000001</v>
      </c>
      <c r="V119" t="s">
        <v>1070</v>
      </c>
      <c r="W119" s="5">
        <f>((StoreOrders[[#This Row],[quantity]]*StoreOrders[[#This Row],[Price]]) -StoreOrders[[#This Row],[cost]])</f>
        <v>320.678</v>
      </c>
    </row>
    <row r="120" spans="1:23" x14ac:dyDescent="0.25">
      <c r="A120" t="s">
        <v>1495</v>
      </c>
      <c r="B120" s="1">
        <v>40553</v>
      </c>
      <c r="C120" s="13">
        <f>MONTH(StoreOrders[[#This Row],[order date]])</f>
        <v>1</v>
      </c>
      <c r="D120" s="13">
        <f>YEAR(StoreOrders[[#This Row],[order date]])</f>
        <v>2011</v>
      </c>
      <c r="E120" s="35" t="s">
        <v>1114</v>
      </c>
      <c r="F120" s="35" t="s">
        <v>1496</v>
      </c>
      <c r="G120" s="35" t="s">
        <v>1116</v>
      </c>
      <c r="H120" s="35" t="s">
        <v>1083</v>
      </c>
      <c r="I120" s="35" t="s">
        <v>1084</v>
      </c>
      <c r="J120" s="35" t="s">
        <v>1085</v>
      </c>
      <c r="K120" s="35" t="s">
        <v>1085</v>
      </c>
      <c r="L120" s="35" t="s">
        <v>1548</v>
      </c>
      <c r="M120" s="35" t="s">
        <v>1067</v>
      </c>
      <c r="N120" s="35" t="s">
        <v>1193</v>
      </c>
      <c r="O120" s="35" t="s">
        <v>1549</v>
      </c>
      <c r="P120" s="7">
        <v>11</v>
      </c>
      <c r="Q120" s="7">
        <v>1</v>
      </c>
      <c r="R120" s="12">
        <v>84</v>
      </c>
      <c r="S120" s="2">
        <v>0</v>
      </c>
      <c r="T120" s="5">
        <v>2.59</v>
      </c>
      <c r="U120" s="5">
        <f>StoreOrders[[#This Row],[shipping cost]] + (StoreOrders[[#This Row],[shipping cost]] * StoreOrders[[#This Row],[discount]])</f>
        <v>2.59</v>
      </c>
      <c r="V120" t="s">
        <v>1120</v>
      </c>
      <c r="W120" s="5">
        <f>((StoreOrders[[#This Row],[quantity]]*StoreOrders[[#This Row],[Price]]) -StoreOrders[[#This Row],[cost]])</f>
        <v>81.41</v>
      </c>
    </row>
    <row r="121" spans="1:23" x14ac:dyDescent="0.25">
      <c r="A121" t="s">
        <v>1495</v>
      </c>
      <c r="B121" s="1">
        <v>40553</v>
      </c>
      <c r="C121" s="13">
        <f>MONTH(StoreOrders[[#This Row],[order date]])</f>
        <v>1</v>
      </c>
      <c r="D121" s="13">
        <f>YEAR(StoreOrders[[#This Row],[order date]])</f>
        <v>2011</v>
      </c>
      <c r="E121" s="35" t="s">
        <v>1114</v>
      </c>
      <c r="F121" s="35" t="s">
        <v>1496</v>
      </c>
      <c r="G121" s="35" t="s">
        <v>1116</v>
      </c>
      <c r="H121" s="35" t="s">
        <v>1083</v>
      </c>
      <c r="I121" s="35" t="s">
        <v>1084</v>
      </c>
      <c r="J121" s="35" t="s">
        <v>1085</v>
      </c>
      <c r="K121" s="35" t="s">
        <v>1085</v>
      </c>
      <c r="L121" s="35" t="s">
        <v>1550</v>
      </c>
      <c r="M121" s="35" t="s">
        <v>1067</v>
      </c>
      <c r="N121" s="35" t="s">
        <v>1279</v>
      </c>
      <c r="O121" s="35" t="s">
        <v>1551</v>
      </c>
      <c r="P121" s="7">
        <v>11</v>
      </c>
      <c r="Q121" s="7">
        <v>1</v>
      </c>
      <c r="R121" s="12">
        <v>117</v>
      </c>
      <c r="S121" s="2">
        <v>0</v>
      </c>
      <c r="T121" s="5">
        <v>2.0299999999999998</v>
      </c>
      <c r="U121" s="5">
        <f>StoreOrders[[#This Row],[shipping cost]] + (StoreOrders[[#This Row],[shipping cost]] * StoreOrders[[#This Row],[discount]])</f>
        <v>2.0299999999999998</v>
      </c>
      <c r="V121" t="s">
        <v>1120</v>
      </c>
      <c r="W121" s="5">
        <f>((StoreOrders[[#This Row],[quantity]]*StoreOrders[[#This Row],[Price]]) -StoreOrders[[#This Row],[cost]])</f>
        <v>114.97</v>
      </c>
    </row>
    <row r="122" spans="1:23" x14ac:dyDescent="0.25">
      <c r="A122" t="s">
        <v>1552</v>
      </c>
      <c r="B122" s="1">
        <v>40553</v>
      </c>
      <c r="C122" s="13">
        <f>MONTH(StoreOrders[[#This Row],[order date]])</f>
        <v>1</v>
      </c>
      <c r="D122" s="13">
        <f>YEAR(StoreOrders[[#This Row],[order date]])</f>
        <v>2011</v>
      </c>
      <c r="E122" s="35" t="s">
        <v>1060</v>
      </c>
      <c r="F122" s="35" t="s">
        <v>1553</v>
      </c>
      <c r="G122" s="35" t="s">
        <v>1116</v>
      </c>
      <c r="H122" s="35" t="s">
        <v>1554</v>
      </c>
      <c r="I122" s="35" t="s">
        <v>1555</v>
      </c>
      <c r="J122" s="35" t="s">
        <v>1065</v>
      </c>
      <c r="K122" s="35" t="s">
        <v>1065</v>
      </c>
      <c r="L122" s="35" t="s">
        <v>1556</v>
      </c>
      <c r="M122" s="35" t="s">
        <v>1067</v>
      </c>
      <c r="N122" s="35" t="s">
        <v>1279</v>
      </c>
      <c r="O122" s="35" t="s">
        <v>1557</v>
      </c>
      <c r="P122" s="7">
        <v>17</v>
      </c>
      <c r="Q122" s="7">
        <v>1</v>
      </c>
      <c r="R122" s="12">
        <v>76</v>
      </c>
      <c r="S122" s="2">
        <v>0</v>
      </c>
      <c r="T122" s="5">
        <v>1.29</v>
      </c>
      <c r="U122" s="5">
        <f>StoreOrders[[#This Row],[shipping cost]] + (StoreOrders[[#This Row],[shipping cost]] * StoreOrders[[#This Row],[discount]])</f>
        <v>1.29</v>
      </c>
      <c r="V122" t="s">
        <v>1070</v>
      </c>
      <c r="W122" s="5">
        <f>((StoreOrders[[#This Row],[quantity]]*StoreOrders[[#This Row],[Price]]) -StoreOrders[[#This Row],[cost]])</f>
        <v>74.709999999999994</v>
      </c>
    </row>
    <row r="123" spans="1:23" x14ac:dyDescent="0.25">
      <c r="A123" t="s">
        <v>1558</v>
      </c>
      <c r="B123" s="1">
        <v>40553</v>
      </c>
      <c r="C123" s="13">
        <f>MONTH(StoreOrders[[#This Row],[order date]])</f>
        <v>1</v>
      </c>
      <c r="D123" s="13">
        <f>YEAR(StoreOrders[[#This Row],[order date]])</f>
        <v>2011</v>
      </c>
      <c r="E123" s="35" t="s">
        <v>1060</v>
      </c>
      <c r="F123" s="35" t="s">
        <v>1559</v>
      </c>
      <c r="G123" s="35" t="s">
        <v>1062</v>
      </c>
      <c r="H123" s="35" t="s">
        <v>1258</v>
      </c>
      <c r="I123" s="35" t="s">
        <v>1259</v>
      </c>
      <c r="J123" s="35" t="s">
        <v>1260</v>
      </c>
      <c r="K123" s="35" t="s">
        <v>1165</v>
      </c>
      <c r="L123" s="35" t="s">
        <v>1560</v>
      </c>
      <c r="M123" s="35" t="s">
        <v>1110</v>
      </c>
      <c r="N123" s="35" t="s">
        <v>1176</v>
      </c>
      <c r="O123" s="35" t="s">
        <v>1561</v>
      </c>
      <c r="P123" s="7">
        <v>31</v>
      </c>
      <c r="Q123" s="7">
        <v>3</v>
      </c>
      <c r="R123" s="12">
        <v>60</v>
      </c>
      <c r="S123" s="2">
        <v>0.2</v>
      </c>
      <c r="T123" s="5">
        <v>1.1299999999999999</v>
      </c>
      <c r="U123" s="5">
        <f>StoreOrders[[#This Row],[shipping cost]] + (StoreOrders[[#This Row],[shipping cost]] * StoreOrders[[#This Row],[discount]])</f>
        <v>1.3559999999999999</v>
      </c>
      <c r="V123" t="s">
        <v>1070</v>
      </c>
      <c r="W123" s="5">
        <f>((StoreOrders[[#This Row],[quantity]]*StoreOrders[[#This Row],[Price]]) -StoreOrders[[#This Row],[cost]])</f>
        <v>178.64400000000001</v>
      </c>
    </row>
    <row r="124" spans="1:23" x14ac:dyDescent="0.25">
      <c r="A124" t="s">
        <v>1562</v>
      </c>
      <c r="B124" s="1">
        <v>40553</v>
      </c>
      <c r="C124" s="13">
        <f>MONTH(StoreOrders[[#This Row],[order date]])</f>
        <v>1</v>
      </c>
      <c r="D124" s="13">
        <f>YEAR(StoreOrders[[#This Row],[order date]])</f>
        <v>2011</v>
      </c>
      <c r="E124" s="35" t="s">
        <v>1081</v>
      </c>
      <c r="F124" s="35" t="s">
        <v>1563</v>
      </c>
      <c r="G124" s="35" t="s">
        <v>1062</v>
      </c>
      <c r="H124" s="35" t="s">
        <v>1564</v>
      </c>
      <c r="I124" s="35" t="s">
        <v>1183</v>
      </c>
      <c r="J124" s="35" t="s">
        <v>1075</v>
      </c>
      <c r="K124" s="35" t="s">
        <v>1140</v>
      </c>
      <c r="L124" s="35" t="s">
        <v>1565</v>
      </c>
      <c r="M124" s="35" t="s">
        <v>1067</v>
      </c>
      <c r="N124" s="35" t="s">
        <v>1207</v>
      </c>
      <c r="O124" s="35" t="s">
        <v>1566</v>
      </c>
      <c r="P124" s="7">
        <v>12</v>
      </c>
      <c r="Q124" s="7">
        <v>3</v>
      </c>
      <c r="R124" s="12">
        <v>82</v>
      </c>
      <c r="S124" s="2">
        <v>0.47</v>
      </c>
      <c r="T124" s="5">
        <v>1.04</v>
      </c>
      <c r="U124" s="5">
        <f>StoreOrders[[#This Row],[shipping cost]] + (StoreOrders[[#This Row],[shipping cost]] * StoreOrders[[#This Row],[discount]])</f>
        <v>1.5287999999999999</v>
      </c>
      <c r="V124" t="s">
        <v>1070</v>
      </c>
      <c r="W124" s="5">
        <f>((StoreOrders[[#This Row],[quantity]]*StoreOrders[[#This Row],[Price]]) -StoreOrders[[#This Row],[cost]])</f>
        <v>244.47120000000001</v>
      </c>
    </row>
    <row r="125" spans="1:23" x14ac:dyDescent="0.25">
      <c r="A125" t="s">
        <v>1531</v>
      </c>
      <c r="B125" s="1">
        <v>40553</v>
      </c>
      <c r="C125" s="13">
        <f>MONTH(StoreOrders[[#This Row],[order date]])</f>
        <v>1</v>
      </c>
      <c r="D125" s="13">
        <f>YEAR(StoreOrders[[#This Row],[order date]])</f>
        <v>2011</v>
      </c>
      <c r="E125" s="35" t="s">
        <v>1060</v>
      </c>
      <c r="F125" s="35" t="s">
        <v>1532</v>
      </c>
      <c r="G125" s="35" t="s">
        <v>1062</v>
      </c>
      <c r="H125" s="35" t="s">
        <v>1533</v>
      </c>
      <c r="I125" s="35" t="s">
        <v>1221</v>
      </c>
      <c r="J125" s="35" t="s">
        <v>1164</v>
      </c>
      <c r="K125" s="35" t="s">
        <v>1095</v>
      </c>
      <c r="L125" s="35" t="s">
        <v>1567</v>
      </c>
      <c r="M125" s="35" t="s">
        <v>1067</v>
      </c>
      <c r="N125" s="35" t="s">
        <v>1078</v>
      </c>
      <c r="O125" s="35" t="s">
        <v>1568</v>
      </c>
      <c r="P125" s="7">
        <v>16</v>
      </c>
      <c r="Q125" s="7">
        <v>1</v>
      </c>
      <c r="R125" s="12">
        <v>94</v>
      </c>
      <c r="S125" s="2">
        <v>0</v>
      </c>
      <c r="T125" s="5">
        <v>0.89</v>
      </c>
      <c r="U125" s="5">
        <f>StoreOrders[[#This Row],[shipping cost]] + (StoreOrders[[#This Row],[shipping cost]] * StoreOrders[[#This Row],[discount]])</f>
        <v>0.89</v>
      </c>
      <c r="V125" t="s">
        <v>1070</v>
      </c>
      <c r="W125" s="5">
        <f>((StoreOrders[[#This Row],[quantity]]*StoreOrders[[#This Row],[Price]]) -StoreOrders[[#This Row],[cost]])</f>
        <v>93.11</v>
      </c>
    </row>
    <row r="126" spans="1:23" x14ac:dyDescent="0.25">
      <c r="A126" t="s">
        <v>1558</v>
      </c>
      <c r="B126" s="1">
        <v>40553</v>
      </c>
      <c r="C126" s="13">
        <f>MONTH(StoreOrders[[#This Row],[order date]])</f>
        <v>1</v>
      </c>
      <c r="D126" s="13">
        <f>YEAR(StoreOrders[[#This Row],[order date]])</f>
        <v>2011</v>
      </c>
      <c r="E126" s="35" t="s">
        <v>1060</v>
      </c>
      <c r="F126" s="35" t="s">
        <v>1559</v>
      </c>
      <c r="G126" s="35" t="s">
        <v>1062</v>
      </c>
      <c r="H126" s="35" t="s">
        <v>1258</v>
      </c>
      <c r="I126" s="35" t="s">
        <v>1259</v>
      </c>
      <c r="J126" s="35" t="s">
        <v>1260</v>
      </c>
      <c r="K126" s="35" t="s">
        <v>1165</v>
      </c>
      <c r="L126" s="35" t="s">
        <v>1569</v>
      </c>
      <c r="M126" s="35" t="s">
        <v>1067</v>
      </c>
      <c r="N126" s="35" t="s">
        <v>1193</v>
      </c>
      <c r="O126" s="35" t="s">
        <v>1570</v>
      </c>
      <c r="P126" s="7">
        <v>9</v>
      </c>
      <c r="Q126" s="7">
        <v>2</v>
      </c>
      <c r="R126" s="12">
        <v>118</v>
      </c>
      <c r="S126" s="2">
        <v>0.2</v>
      </c>
      <c r="T126" s="5">
        <v>0.21</v>
      </c>
      <c r="U126" s="5">
        <f>StoreOrders[[#This Row],[shipping cost]] + (StoreOrders[[#This Row],[shipping cost]] * StoreOrders[[#This Row],[discount]])</f>
        <v>0.252</v>
      </c>
      <c r="V126" t="s">
        <v>1070</v>
      </c>
      <c r="W126" s="5">
        <f>((StoreOrders[[#This Row],[quantity]]*StoreOrders[[#This Row],[Price]]) -StoreOrders[[#This Row],[cost]])</f>
        <v>235.74799999999999</v>
      </c>
    </row>
    <row r="127" spans="1:23" x14ac:dyDescent="0.25">
      <c r="A127" t="s">
        <v>1571</v>
      </c>
      <c r="B127" s="1">
        <v>40554</v>
      </c>
      <c r="C127" s="13">
        <f>MONTH(StoreOrders[[#This Row],[order date]])</f>
        <v>1</v>
      </c>
      <c r="D127" s="13">
        <f>YEAR(StoreOrders[[#This Row],[order date]])</f>
        <v>2011</v>
      </c>
      <c r="E127" s="35" t="s">
        <v>1114</v>
      </c>
      <c r="F127" s="35" t="s">
        <v>1572</v>
      </c>
      <c r="G127" s="35" t="s">
        <v>1062</v>
      </c>
      <c r="H127" s="35" t="s">
        <v>1148</v>
      </c>
      <c r="I127" s="35" t="s">
        <v>1149</v>
      </c>
      <c r="J127" s="35" t="s">
        <v>1094</v>
      </c>
      <c r="K127" s="35" t="s">
        <v>1095</v>
      </c>
      <c r="L127" s="35" t="s">
        <v>1573</v>
      </c>
      <c r="M127" s="35" t="s">
        <v>1100</v>
      </c>
      <c r="N127" s="35" t="s">
        <v>1134</v>
      </c>
      <c r="O127" s="35" t="s">
        <v>1574</v>
      </c>
      <c r="P127" s="7">
        <v>1.3839999999999999</v>
      </c>
      <c r="Q127" s="7">
        <v>3</v>
      </c>
      <c r="R127" s="12">
        <v>91</v>
      </c>
      <c r="S127" s="2">
        <v>0</v>
      </c>
      <c r="T127" s="5">
        <v>178.98</v>
      </c>
      <c r="U127" s="5">
        <f>StoreOrders[[#This Row],[shipping cost]] + (StoreOrders[[#This Row],[shipping cost]] * StoreOrders[[#This Row],[discount]])</f>
        <v>178.98</v>
      </c>
      <c r="V127" t="s">
        <v>1070</v>
      </c>
      <c r="W127" s="5">
        <f>((StoreOrders[[#This Row],[quantity]]*StoreOrders[[#This Row],[Price]]) -StoreOrders[[#This Row],[cost]])</f>
        <v>94.02000000000001</v>
      </c>
    </row>
    <row r="128" spans="1:23" x14ac:dyDescent="0.25">
      <c r="A128" t="s">
        <v>1575</v>
      </c>
      <c r="B128" s="1">
        <v>40554</v>
      </c>
      <c r="C128" s="13">
        <f>MONTH(StoreOrders[[#This Row],[order date]])</f>
        <v>1</v>
      </c>
      <c r="D128" s="13">
        <f>YEAR(StoreOrders[[#This Row],[order date]])</f>
        <v>2011</v>
      </c>
      <c r="E128" s="35" t="s">
        <v>1287</v>
      </c>
      <c r="F128" s="35" t="s">
        <v>1576</v>
      </c>
      <c r="G128" s="35" t="s">
        <v>1062</v>
      </c>
      <c r="H128" s="35" t="s">
        <v>1533</v>
      </c>
      <c r="I128" s="35" t="s">
        <v>1221</v>
      </c>
      <c r="J128" s="35" t="s">
        <v>1164</v>
      </c>
      <c r="K128" s="35" t="s">
        <v>1095</v>
      </c>
      <c r="L128" s="35" t="s">
        <v>1577</v>
      </c>
      <c r="M128" s="35" t="s">
        <v>1067</v>
      </c>
      <c r="N128" s="35" t="s">
        <v>1068</v>
      </c>
      <c r="O128" s="35" t="s">
        <v>1578</v>
      </c>
      <c r="P128" s="7">
        <v>1.323</v>
      </c>
      <c r="Q128" s="7">
        <v>10</v>
      </c>
      <c r="R128" s="12">
        <v>116</v>
      </c>
      <c r="S128" s="2">
        <v>0</v>
      </c>
      <c r="T128" s="5">
        <v>103.84</v>
      </c>
      <c r="U128" s="5">
        <f>StoreOrders[[#This Row],[shipping cost]] + (StoreOrders[[#This Row],[shipping cost]] * StoreOrders[[#This Row],[discount]])</f>
        <v>103.84</v>
      </c>
      <c r="V128" t="s">
        <v>1070</v>
      </c>
      <c r="W128" s="5">
        <f>((StoreOrders[[#This Row],[quantity]]*StoreOrders[[#This Row],[Price]]) -StoreOrders[[#This Row],[cost]])</f>
        <v>1056.1600000000001</v>
      </c>
    </row>
    <row r="129" spans="1:23" x14ac:dyDescent="0.25">
      <c r="A129" t="s">
        <v>1575</v>
      </c>
      <c r="B129" s="1">
        <v>40554</v>
      </c>
      <c r="C129" s="13">
        <f>MONTH(StoreOrders[[#This Row],[order date]])</f>
        <v>1</v>
      </c>
      <c r="D129" s="13">
        <f>YEAR(StoreOrders[[#This Row],[order date]])</f>
        <v>2011</v>
      </c>
      <c r="E129" s="35" t="s">
        <v>1287</v>
      </c>
      <c r="F129" s="35" t="s">
        <v>1576</v>
      </c>
      <c r="G129" s="35" t="s">
        <v>1062</v>
      </c>
      <c r="H129" s="35" t="s">
        <v>1533</v>
      </c>
      <c r="I129" s="35" t="s">
        <v>1221</v>
      </c>
      <c r="J129" s="35" t="s">
        <v>1164</v>
      </c>
      <c r="K129" s="35" t="s">
        <v>1095</v>
      </c>
      <c r="L129" s="35" t="s">
        <v>1579</v>
      </c>
      <c r="M129" s="35" t="s">
        <v>1100</v>
      </c>
      <c r="N129" s="35" t="s">
        <v>1151</v>
      </c>
      <c r="O129" s="35" t="s">
        <v>1580</v>
      </c>
      <c r="P129" s="7">
        <v>452</v>
      </c>
      <c r="Q129" s="7">
        <v>5</v>
      </c>
      <c r="R129" s="12">
        <v>55</v>
      </c>
      <c r="S129" s="2">
        <v>0.2</v>
      </c>
      <c r="T129" s="5">
        <v>57.75</v>
      </c>
      <c r="U129" s="5">
        <f>StoreOrders[[#This Row],[shipping cost]] + (StoreOrders[[#This Row],[shipping cost]] * StoreOrders[[#This Row],[discount]])</f>
        <v>69.3</v>
      </c>
      <c r="V129" t="s">
        <v>1070</v>
      </c>
      <c r="W129" s="5">
        <f>((StoreOrders[[#This Row],[quantity]]*StoreOrders[[#This Row],[Price]]) -StoreOrders[[#This Row],[cost]])</f>
        <v>205.7</v>
      </c>
    </row>
    <row r="130" spans="1:23" x14ac:dyDescent="0.25">
      <c r="A130" t="s">
        <v>1581</v>
      </c>
      <c r="B130" s="1">
        <v>40554</v>
      </c>
      <c r="C130" s="13">
        <f>MONTH(StoreOrders[[#This Row],[order date]])</f>
        <v>1</v>
      </c>
      <c r="D130" s="13">
        <f>YEAR(StoreOrders[[#This Row],[order date]])</f>
        <v>2011</v>
      </c>
      <c r="E130" s="35" t="s">
        <v>1060</v>
      </c>
      <c r="F130" s="35" t="s">
        <v>1582</v>
      </c>
      <c r="G130" s="35" t="s">
        <v>1062</v>
      </c>
      <c r="H130" s="35" t="s">
        <v>1583</v>
      </c>
      <c r="I130" s="35" t="s">
        <v>1316</v>
      </c>
      <c r="J130" s="35" t="s">
        <v>1075</v>
      </c>
      <c r="K130" s="35" t="s">
        <v>1140</v>
      </c>
      <c r="L130" s="35" t="s">
        <v>1584</v>
      </c>
      <c r="M130" s="35" t="s">
        <v>1110</v>
      </c>
      <c r="N130" s="35" t="s">
        <v>1167</v>
      </c>
      <c r="O130" s="35" t="s">
        <v>1585</v>
      </c>
      <c r="P130" s="7">
        <v>554</v>
      </c>
      <c r="Q130" s="7">
        <v>4</v>
      </c>
      <c r="R130" s="12">
        <v>96</v>
      </c>
      <c r="S130" s="2">
        <v>0.17</v>
      </c>
      <c r="T130" s="5">
        <v>42.43</v>
      </c>
      <c r="U130" s="5">
        <f>StoreOrders[[#This Row],[shipping cost]] + (StoreOrders[[#This Row],[shipping cost]] * StoreOrders[[#This Row],[discount]])</f>
        <v>49.643100000000004</v>
      </c>
      <c r="V130" t="s">
        <v>1070</v>
      </c>
      <c r="W130" s="5">
        <f>((StoreOrders[[#This Row],[quantity]]*StoreOrders[[#This Row],[Price]]) -StoreOrders[[#This Row],[cost]])</f>
        <v>334.3569</v>
      </c>
    </row>
    <row r="131" spans="1:23" x14ac:dyDescent="0.25">
      <c r="A131" t="s">
        <v>1586</v>
      </c>
      <c r="B131" s="1">
        <v>40554</v>
      </c>
      <c r="C131" s="13">
        <f>MONTH(StoreOrders[[#This Row],[order date]])</f>
        <v>1</v>
      </c>
      <c r="D131" s="13">
        <f>YEAR(StoreOrders[[#This Row],[order date]])</f>
        <v>2011</v>
      </c>
      <c r="E131" s="35" t="s">
        <v>1060</v>
      </c>
      <c r="F131" s="35" t="s">
        <v>1587</v>
      </c>
      <c r="G131" s="35" t="s">
        <v>1091</v>
      </c>
      <c r="H131" s="35" t="s">
        <v>1477</v>
      </c>
      <c r="I131" s="35" t="s">
        <v>1139</v>
      </c>
      <c r="J131" s="35" t="s">
        <v>1075</v>
      </c>
      <c r="K131" s="35" t="s">
        <v>1140</v>
      </c>
      <c r="L131" s="35" t="s">
        <v>1588</v>
      </c>
      <c r="M131" s="35" t="s">
        <v>1110</v>
      </c>
      <c r="N131" s="35" t="s">
        <v>1126</v>
      </c>
      <c r="O131" s="35" t="s">
        <v>1589</v>
      </c>
      <c r="P131" s="7">
        <v>697</v>
      </c>
      <c r="Q131" s="7">
        <v>3</v>
      </c>
      <c r="R131" s="12">
        <v>71</v>
      </c>
      <c r="S131" s="2">
        <v>0.35</v>
      </c>
      <c r="T131" s="5">
        <v>40.159999999999997</v>
      </c>
      <c r="U131" s="5">
        <f>StoreOrders[[#This Row],[shipping cost]] + (StoreOrders[[#This Row],[shipping cost]] * StoreOrders[[#This Row],[discount]])</f>
        <v>54.215999999999994</v>
      </c>
      <c r="V131" t="s">
        <v>1070</v>
      </c>
      <c r="W131" s="5">
        <f>((StoreOrders[[#This Row],[quantity]]*StoreOrders[[#This Row],[Price]]) -StoreOrders[[#This Row],[cost]])</f>
        <v>158.78399999999999</v>
      </c>
    </row>
    <row r="132" spans="1:23" x14ac:dyDescent="0.25">
      <c r="A132" t="s">
        <v>1575</v>
      </c>
      <c r="B132" s="1">
        <v>40554</v>
      </c>
      <c r="C132" s="13">
        <f>MONTH(StoreOrders[[#This Row],[order date]])</f>
        <v>1</v>
      </c>
      <c r="D132" s="13">
        <f>YEAR(StoreOrders[[#This Row],[order date]])</f>
        <v>2011</v>
      </c>
      <c r="E132" s="35" t="s">
        <v>1287</v>
      </c>
      <c r="F132" s="35" t="s">
        <v>1576</v>
      </c>
      <c r="G132" s="35" t="s">
        <v>1062</v>
      </c>
      <c r="H132" s="35" t="s">
        <v>1533</v>
      </c>
      <c r="I132" s="35" t="s">
        <v>1221</v>
      </c>
      <c r="J132" s="35" t="s">
        <v>1164</v>
      </c>
      <c r="K132" s="35" t="s">
        <v>1095</v>
      </c>
      <c r="L132" s="35" t="s">
        <v>1590</v>
      </c>
      <c r="M132" s="35" t="s">
        <v>1110</v>
      </c>
      <c r="N132" s="35" t="s">
        <v>1167</v>
      </c>
      <c r="O132" s="35" t="s">
        <v>1591</v>
      </c>
      <c r="P132" s="7">
        <v>245</v>
      </c>
      <c r="Q132" s="7">
        <v>5</v>
      </c>
      <c r="R132" s="12">
        <v>62</v>
      </c>
      <c r="S132" s="2">
        <v>0</v>
      </c>
      <c r="T132" s="5">
        <v>39.11</v>
      </c>
      <c r="U132" s="5">
        <f>StoreOrders[[#This Row],[shipping cost]] + (StoreOrders[[#This Row],[shipping cost]] * StoreOrders[[#This Row],[discount]])</f>
        <v>39.11</v>
      </c>
      <c r="V132" t="s">
        <v>1070</v>
      </c>
      <c r="W132" s="5">
        <f>((StoreOrders[[#This Row],[quantity]]*StoreOrders[[#This Row],[Price]]) -StoreOrders[[#This Row],[cost]])</f>
        <v>270.89</v>
      </c>
    </row>
    <row r="133" spans="1:23" x14ac:dyDescent="0.25">
      <c r="A133" t="s">
        <v>1581</v>
      </c>
      <c r="B133" s="1">
        <v>40554</v>
      </c>
      <c r="C133" s="13">
        <f>MONTH(StoreOrders[[#This Row],[order date]])</f>
        <v>1</v>
      </c>
      <c r="D133" s="13">
        <f>YEAR(StoreOrders[[#This Row],[order date]])</f>
        <v>2011</v>
      </c>
      <c r="E133" s="35" t="s">
        <v>1060</v>
      </c>
      <c r="F133" s="35" t="s">
        <v>1582</v>
      </c>
      <c r="G133" s="35" t="s">
        <v>1062</v>
      </c>
      <c r="H133" s="35" t="s">
        <v>1583</v>
      </c>
      <c r="I133" s="35" t="s">
        <v>1316</v>
      </c>
      <c r="J133" s="35" t="s">
        <v>1075</v>
      </c>
      <c r="K133" s="35" t="s">
        <v>1140</v>
      </c>
      <c r="L133" s="35" t="s">
        <v>1592</v>
      </c>
      <c r="M133" s="35" t="s">
        <v>1067</v>
      </c>
      <c r="N133" s="35" t="s">
        <v>1193</v>
      </c>
      <c r="O133" s="35" t="s">
        <v>1593</v>
      </c>
      <c r="P133" s="7">
        <v>334</v>
      </c>
      <c r="Q133" s="7">
        <v>9</v>
      </c>
      <c r="R133" s="12">
        <v>119</v>
      </c>
      <c r="S133" s="2">
        <v>0.27</v>
      </c>
      <c r="T133" s="5">
        <v>23.56</v>
      </c>
      <c r="U133" s="5">
        <f>StoreOrders[[#This Row],[shipping cost]] + (StoreOrders[[#This Row],[shipping cost]] * StoreOrders[[#This Row],[discount]])</f>
        <v>29.921199999999999</v>
      </c>
      <c r="V133" t="s">
        <v>1070</v>
      </c>
      <c r="W133" s="5">
        <f>((StoreOrders[[#This Row],[quantity]]*StoreOrders[[#This Row],[Price]]) -StoreOrders[[#This Row],[cost]])</f>
        <v>1041.0788</v>
      </c>
    </row>
    <row r="134" spans="1:23" x14ac:dyDescent="0.25">
      <c r="A134" t="s">
        <v>1594</v>
      </c>
      <c r="B134" s="1">
        <v>40554</v>
      </c>
      <c r="C134" s="13">
        <f>MONTH(StoreOrders[[#This Row],[order date]])</f>
        <v>1</v>
      </c>
      <c r="D134" s="13">
        <f>YEAR(StoreOrders[[#This Row],[order date]])</f>
        <v>2011</v>
      </c>
      <c r="E134" s="35" t="s">
        <v>1060</v>
      </c>
      <c r="F134" s="35" t="s">
        <v>1147</v>
      </c>
      <c r="G134" s="35" t="s">
        <v>1062</v>
      </c>
      <c r="H134" s="35" t="s">
        <v>1595</v>
      </c>
      <c r="I134" s="35" t="s">
        <v>1596</v>
      </c>
      <c r="J134" s="35" t="s">
        <v>1094</v>
      </c>
      <c r="K134" s="35" t="s">
        <v>1215</v>
      </c>
      <c r="L134" s="35" t="s">
        <v>1597</v>
      </c>
      <c r="M134" s="35" t="s">
        <v>1100</v>
      </c>
      <c r="N134" s="35" t="s">
        <v>1144</v>
      </c>
      <c r="O134" s="35" t="s">
        <v>1598</v>
      </c>
      <c r="P134" s="7">
        <v>268</v>
      </c>
      <c r="Q134" s="7">
        <v>2</v>
      </c>
      <c r="R134" s="12">
        <v>64</v>
      </c>
      <c r="S134" s="2">
        <v>0.6</v>
      </c>
      <c r="T134" s="5">
        <v>21.49</v>
      </c>
      <c r="U134" s="5">
        <f>StoreOrders[[#This Row],[shipping cost]] + (StoreOrders[[#This Row],[shipping cost]] * StoreOrders[[#This Row],[discount]])</f>
        <v>34.384</v>
      </c>
      <c r="V134" t="s">
        <v>1088</v>
      </c>
      <c r="W134" s="5">
        <f>((StoreOrders[[#This Row],[quantity]]*StoreOrders[[#This Row],[Price]]) -StoreOrders[[#This Row],[cost]])</f>
        <v>93.616</v>
      </c>
    </row>
    <row r="135" spans="1:23" x14ac:dyDescent="0.25">
      <c r="A135" t="s">
        <v>1571</v>
      </c>
      <c r="B135" s="1">
        <v>40554</v>
      </c>
      <c r="C135" s="13">
        <f>MONTH(StoreOrders[[#This Row],[order date]])</f>
        <v>1</v>
      </c>
      <c r="D135" s="13">
        <f>YEAR(StoreOrders[[#This Row],[order date]])</f>
        <v>2011</v>
      </c>
      <c r="E135" s="35" t="s">
        <v>1114</v>
      </c>
      <c r="F135" s="35" t="s">
        <v>1572</v>
      </c>
      <c r="G135" s="35" t="s">
        <v>1062</v>
      </c>
      <c r="H135" s="35" t="s">
        <v>1148</v>
      </c>
      <c r="I135" s="35" t="s">
        <v>1149</v>
      </c>
      <c r="J135" s="35" t="s">
        <v>1094</v>
      </c>
      <c r="K135" s="35" t="s">
        <v>1095</v>
      </c>
      <c r="L135" s="35" t="s">
        <v>1599</v>
      </c>
      <c r="M135" s="35" t="s">
        <v>1067</v>
      </c>
      <c r="N135" s="35" t="s">
        <v>1193</v>
      </c>
      <c r="O135" s="35" t="s">
        <v>1600</v>
      </c>
      <c r="P135" s="7">
        <v>103</v>
      </c>
      <c r="Q135" s="7">
        <v>2</v>
      </c>
      <c r="R135" s="12">
        <v>54</v>
      </c>
      <c r="S135" s="2">
        <v>0</v>
      </c>
      <c r="T135" s="5">
        <v>20.54</v>
      </c>
      <c r="U135" s="5">
        <f>StoreOrders[[#This Row],[shipping cost]] + (StoreOrders[[#This Row],[shipping cost]] * StoreOrders[[#This Row],[discount]])</f>
        <v>20.54</v>
      </c>
      <c r="V135" t="s">
        <v>1070</v>
      </c>
      <c r="W135" s="5">
        <f>((StoreOrders[[#This Row],[quantity]]*StoreOrders[[#This Row],[Price]]) -StoreOrders[[#This Row],[cost]])</f>
        <v>87.460000000000008</v>
      </c>
    </row>
    <row r="136" spans="1:23" x14ac:dyDescent="0.25">
      <c r="A136" t="s">
        <v>1581</v>
      </c>
      <c r="B136" s="1">
        <v>40554</v>
      </c>
      <c r="C136" s="13">
        <f>MONTH(StoreOrders[[#This Row],[order date]])</f>
        <v>1</v>
      </c>
      <c r="D136" s="13">
        <f>YEAR(StoreOrders[[#This Row],[order date]])</f>
        <v>2011</v>
      </c>
      <c r="E136" s="35" t="s">
        <v>1060</v>
      </c>
      <c r="F136" s="35" t="s">
        <v>1582</v>
      </c>
      <c r="G136" s="35" t="s">
        <v>1062</v>
      </c>
      <c r="H136" s="35" t="s">
        <v>1583</v>
      </c>
      <c r="I136" s="35" t="s">
        <v>1316</v>
      </c>
      <c r="J136" s="35" t="s">
        <v>1075</v>
      </c>
      <c r="K136" s="35" t="s">
        <v>1140</v>
      </c>
      <c r="L136" s="35" t="s">
        <v>1601</v>
      </c>
      <c r="M136" s="35" t="s">
        <v>1100</v>
      </c>
      <c r="N136" s="35" t="s">
        <v>1101</v>
      </c>
      <c r="O136" s="35" t="s">
        <v>1602</v>
      </c>
      <c r="P136" s="7">
        <v>188</v>
      </c>
      <c r="Q136" s="7">
        <v>5</v>
      </c>
      <c r="R136" s="12">
        <v>73</v>
      </c>
      <c r="S136" s="2">
        <v>0.27</v>
      </c>
      <c r="T136" s="5">
        <v>15.77</v>
      </c>
      <c r="U136" s="5">
        <f>StoreOrders[[#This Row],[shipping cost]] + (StoreOrders[[#This Row],[shipping cost]] * StoreOrders[[#This Row],[discount]])</f>
        <v>20.027899999999999</v>
      </c>
      <c r="V136" t="s">
        <v>1070</v>
      </c>
      <c r="W136" s="5">
        <f>((StoreOrders[[#This Row],[quantity]]*StoreOrders[[#This Row],[Price]]) -StoreOrders[[#This Row],[cost]])</f>
        <v>344.97210000000001</v>
      </c>
    </row>
    <row r="137" spans="1:23" x14ac:dyDescent="0.25">
      <c r="A137" t="s">
        <v>1603</v>
      </c>
      <c r="B137" s="1">
        <v>40554</v>
      </c>
      <c r="C137" s="13">
        <f>MONTH(StoreOrders[[#This Row],[order date]])</f>
        <v>1</v>
      </c>
      <c r="D137" s="13">
        <f>YEAR(StoreOrders[[#This Row],[order date]])</f>
        <v>2011</v>
      </c>
      <c r="E137" s="35" t="s">
        <v>1060</v>
      </c>
      <c r="F137" s="35" t="s">
        <v>1604</v>
      </c>
      <c r="G137" s="35" t="s">
        <v>1062</v>
      </c>
      <c r="H137" s="35" t="s">
        <v>1605</v>
      </c>
      <c r="I137" s="35" t="s">
        <v>1606</v>
      </c>
      <c r="J137" s="35" t="s">
        <v>1075</v>
      </c>
      <c r="K137" s="35" t="s">
        <v>1607</v>
      </c>
      <c r="L137" s="35" t="s">
        <v>1608</v>
      </c>
      <c r="M137" s="35" t="s">
        <v>1100</v>
      </c>
      <c r="N137" s="35" t="s">
        <v>1101</v>
      </c>
      <c r="O137" s="35" t="s">
        <v>1609</v>
      </c>
      <c r="P137" s="7">
        <v>142</v>
      </c>
      <c r="Q137" s="7">
        <v>3</v>
      </c>
      <c r="R137" s="12">
        <v>79</v>
      </c>
      <c r="S137" s="2">
        <v>0</v>
      </c>
      <c r="T137" s="5">
        <v>15.62</v>
      </c>
      <c r="U137" s="5">
        <f>StoreOrders[[#This Row],[shipping cost]] + (StoreOrders[[#This Row],[shipping cost]] * StoreOrders[[#This Row],[discount]])</f>
        <v>15.62</v>
      </c>
      <c r="V137" t="s">
        <v>1088</v>
      </c>
      <c r="W137" s="5">
        <f>((StoreOrders[[#This Row],[quantity]]*StoreOrders[[#This Row],[Price]]) -StoreOrders[[#This Row],[cost]])</f>
        <v>221.38</v>
      </c>
    </row>
    <row r="138" spans="1:23" x14ac:dyDescent="0.25">
      <c r="A138" t="s">
        <v>1610</v>
      </c>
      <c r="B138" s="1">
        <v>40554</v>
      </c>
      <c r="C138" s="13">
        <f>MONTH(StoreOrders[[#This Row],[order date]])</f>
        <v>1</v>
      </c>
      <c r="D138" s="13">
        <f>YEAR(StoreOrders[[#This Row],[order date]])</f>
        <v>2011</v>
      </c>
      <c r="E138" s="35" t="s">
        <v>1060</v>
      </c>
      <c r="F138" s="35" t="s">
        <v>1611</v>
      </c>
      <c r="G138" s="35" t="s">
        <v>1062</v>
      </c>
      <c r="H138" s="35" t="s">
        <v>1612</v>
      </c>
      <c r="I138" s="35" t="s">
        <v>1613</v>
      </c>
      <c r="J138" s="35" t="s">
        <v>1085</v>
      </c>
      <c r="K138" s="35" t="s">
        <v>1085</v>
      </c>
      <c r="L138" s="35" t="s">
        <v>1614</v>
      </c>
      <c r="M138" s="35" t="s">
        <v>1100</v>
      </c>
      <c r="N138" s="35" t="s">
        <v>1151</v>
      </c>
      <c r="O138" s="35" t="s">
        <v>1615</v>
      </c>
      <c r="P138" s="7">
        <v>157</v>
      </c>
      <c r="Q138" s="7">
        <v>2</v>
      </c>
      <c r="R138" s="12">
        <v>104</v>
      </c>
      <c r="S138" s="2">
        <v>0.6</v>
      </c>
      <c r="T138" s="5">
        <v>12.45</v>
      </c>
      <c r="U138" s="5">
        <f>StoreOrders[[#This Row],[shipping cost]] + (StoreOrders[[#This Row],[shipping cost]] * StoreOrders[[#This Row],[discount]])</f>
        <v>19.919999999999998</v>
      </c>
      <c r="V138" t="s">
        <v>1088</v>
      </c>
      <c r="W138" s="5">
        <f>((StoreOrders[[#This Row],[quantity]]*StoreOrders[[#This Row],[Price]]) -StoreOrders[[#This Row],[cost]])</f>
        <v>188.08</v>
      </c>
    </row>
    <row r="139" spans="1:23" x14ac:dyDescent="0.25">
      <c r="A139" t="s">
        <v>1616</v>
      </c>
      <c r="B139" s="1">
        <v>40554</v>
      </c>
      <c r="C139" s="13">
        <f>MONTH(StoreOrders[[#This Row],[order date]])</f>
        <v>1</v>
      </c>
      <c r="D139" s="13">
        <f>YEAR(StoreOrders[[#This Row],[order date]])</f>
        <v>2011</v>
      </c>
      <c r="E139" s="35" t="s">
        <v>1060</v>
      </c>
      <c r="F139" s="35" t="s">
        <v>1617</v>
      </c>
      <c r="G139" s="35" t="s">
        <v>1091</v>
      </c>
      <c r="H139" s="35" t="s">
        <v>1618</v>
      </c>
      <c r="I139" s="35" t="s">
        <v>1124</v>
      </c>
      <c r="J139" s="35" t="s">
        <v>1075</v>
      </c>
      <c r="K139" s="35" t="s">
        <v>1076</v>
      </c>
      <c r="L139" s="35" t="s">
        <v>1619</v>
      </c>
      <c r="M139" s="35" t="s">
        <v>1067</v>
      </c>
      <c r="N139" s="35" t="s">
        <v>1204</v>
      </c>
      <c r="O139" s="35" t="s">
        <v>1620</v>
      </c>
      <c r="P139" s="7">
        <v>115</v>
      </c>
      <c r="Q139" s="7">
        <v>4</v>
      </c>
      <c r="R139" s="12">
        <v>106</v>
      </c>
      <c r="S139" s="2">
        <v>0.4</v>
      </c>
      <c r="T139" s="5">
        <v>10.52</v>
      </c>
      <c r="U139" s="5">
        <f>StoreOrders[[#This Row],[shipping cost]] + (StoreOrders[[#This Row],[shipping cost]] * StoreOrders[[#This Row],[discount]])</f>
        <v>14.728</v>
      </c>
      <c r="V139" t="s">
        <v>1070</v>
      </c>
      <c r="W139" s="5">
        <f>((StoreOrders[[#This Row],[quantity]]*StoreOrders[[#This Row],[Price]]) -StoreOrders[[#This Row],[cost]])</f>
        <v>409.27199999999999</v>
      </c>
    </row>
    <row r="140" spans="1:23" x14ac:dyDescent="0.25">
      <c r="A140" t="s">
        <v>1621</v>
      </c>
      <c r="B140" s="1">
        <v>40554</v>
      </c>
      <c r="C140" s="13">
        <f>MONTH(StoreOrders[[#This Row],[order date]])</f>
        <v>1</v>
      </c>
      <c r="D140" s="13">
        <f>YEAR(StoreOrders[[#This Row],[order date]])</f>
        <v>2011</v>
      </c>
      <c r="E140" s="35" t="s">
        <v>1060</v>
      </c>
      <c r="F140" s="35" t="s">
        <v>1342</v>
      </c>
      <c r="G140" s="35" t="s">
        <v>1062</v>
      </c>
      <c r="H140" s="35" t="s">
        <v>1622</v>
      </c>
      <c r="I140" s="35" t="s">
        <v>1623</v>
      </c>
      <c r="J140" s="35" t="s">
        <v>1094</v>
      </c>
      <c r="K140" s="35" t="s">
        <v>1165</v>
      </c>
      <c r="L140" s="35" t="s">
        <v>1624</v>
      </c>
      <c r="M140" s="35" t="s">
        <v>1067</v>
      </c>
      <c r="N140" s="35" t="s">
        <v>1068</v>
      </c>
      <c r="O140" s="35" t="s">
        <v>1625</v>
      </c>
      <c r="P140" s="7">
        <v>97</v>
      </c>
      <c r="Q140" s="7">
        <v>2</v>
      </c>
      <c r="R140" s="12">
        <v>97</v>
      </c>
      <c r="S140" s="2">
        <v>0</v>
      </c>
      <c r="T140" s="5">
        <v>7.99</v>
      </c>
      <c r="U140" s="5">
        <f>StoreOrders[[#This Row],[shipping cost]] + (StoreOrders[[#This Row],[shipping cost]] * StoreOrders[[#This Row],[discount]])</f>
        <v>7.99</v>
      </c>
      <c r="V140" t="s">
        <v>1088</v>
      </c>
      <c r="W140" s="5">
        <f>((StoreOrders[[#This Row],[quantity]]*StoreOrders[[#This Row],[Price]]) -StoreOrders[[#This Row],[cost]])</f>
        <v>186.01</v>
      </c>
    </row>
    <row r="141" spans="1:23" x14ac:dyDescent="0.25">
      <c r="A141" t="s">
        <v>1586</v>
      </c>
      <c r="B141" s="1">
        <v>40554</v>
      </c>
      <c r="C141" s="13">
        <f>MONTH(StoreOrders[[#This Row],[order date]])</f>
        <v>1</v>
      </c>
      <c r="D141" s="13">
        <f>YEAR(StoreOrders[[#This Row],[order date]])</f>
        <v>2011</v>
      </c>
      <c r="E141" s="35" t="s">
        <v>1060</v>
      </c>
      <c r="F141" s="35" t="s">
        <v>1587</v>
      </c>
      <c r="G141" s="35" t="s">
        <v>1091</v>
      </c>
      <c r="H141" s="35" t="s">
        <v>1477</v>
      </c>
      <c r="I141" s="35" t="s">
        <v>1139</v>
      </c>
      <c r="J141" s="35" t="s">
        <v>1075</v>
      </c>
      <c r="K141" s="35" t="s">
        <v>1140</v>
      </c>
      <c r="L141" s="35" t="s">
        <v>1626</v>
      </c>
      <c r="M141" s="35" t="s">
        <v>1100</v>
      </c>
      <c r="N141" s="35" t="s">
        <v>1101</v>
      </c>
      <c r="O141" s="35" t="s">
        <v>1627</v>
      </c>
      <c r="P141" s="7">
        <v>78</v>
      </c>
      <c r="Q141" s="7">
        <v>2</v>
      </c>
      <c r="R141" s="12">
        <v>65</v>
      </c>
      <c r="S141" s="2">
        <v>0.25</v>
      </c>
      <c r="T141" s="5">
        <v>7.09</v>
      </c>
      <c r="U141" s="5">
        <f>StoreOrders[[#This Row],[shipping cost]] + (StoreOrders[[#This Row],[shipping cost]] * StoreOrders[[#This Row],[discount]])</f>
        <v>8.8625000000000007</v>
      </c>
      <c r="V141" t="s">
        <v>1070</v>
      </c>
      <c r="W141" s="5">
        <f>((StoreOrders[[#This Row],[quantity]]*StoreOrders[[#This Row],[Price]]) -StoreOrders[[#This Row],[cost]])</f>
        <v>121.1375</v>
      </c>
    </row>
    <row r="142" spans="1:23" x14ac:dyDescent="0.25">
      <c r="A142" t="s">
        <v>1575</v>
      </c>
      <c r="B142" s="1">
        <v>40554</v>
      </c>
      <c r="C142" s="13">
        <f>MONTH(StoreOrders[[#This Row],[order date]])</f>
        <v>1</v>
      </c>
      <c r="D142" s="13">
        <f>YEAR(StoreOrders[[#This Row],[order date]])</f>
        <v>2011</v>
      </c>
      <c r="E142" s="35" t="s">
        <v>1287</v>
      </c>
      <c r="F142" s="35" t="s">
        <v>1576</v>
      </c>
      <c r="G142" s="35" t="s">
        <v>1062</v>
      </c>
      <c r="H142" s="35" t="s">
        <v>1533</v>
      </c>
      <c r="I142" s="35" t="s">
        <v>1221</v>
      </c>
      <c r="J142" s="35" t="s">
        <v>1164</v>
      </c>
      <c r="K142" s="35" t="s">
        <v>1095</v>
      </c>
      <c r="L142" s="35" t="s">
        <v>1628</v>
      </c>
      <c r="M142" s="35" t="s">
        <v>1067</v>
      </c>
      <c r="N142" s="35" t="s">
        <v>1118</v>
      </c>
      <c r="O142" s="35" t="s">
        <v>1629</v>
      </c>
      <c r="P142" s="7">
        <v>140</v>
      </c>
      <c r="Q142" s="7">
        <v>3</v>
      </c>
      <c r="R142" s="12">
        <v>83</v>
      </c>
      <c r="S142" s="2">
        <v>0</v>
      </c>
      <c r="T142" s="5">
        <v>6.47</v>
      </c>
      <c r="U142" s="5">
        <f>StoreOrders[[#This Row],[shipping cost]] + (StoreOrders[[#This Row],[shipping cost]] * StoreOrders[[#This Row],[discount]])</f>
        <v>6.47</v>
      </c>
      <c r="V142" t="s">
        <v>1070</v>
      </c>
      <c r="W142" s="5">
        <f>((StoreOrders[[#This Row],[quantity]]*StoreOrders[[#This Row],[Price]]) -StoreOrders[[#This Row],[cost]])</f>
        <v>242.53</v>
      </c>
    </row>
    <row r="143" spans="1:23" x14ac:dyDescent="0.25">
      <c r="A143" t="s">
        <v>1621</v>
      </c>
      <c r="B143" s="1">
        <v>40554</v>
      </c>
      <c r="C143" s="13">
        <f>MONTH(StoreOrders[[#This Row],[order date]])</f>
        <v>1</v>
      </c>
      <c r="D143" s="13">
        <f>YEAR(StoreOrders[[#This Row],[order date]])</f>
        <v>2011</v>
      </c>
      <c r="E143" s="35" t="s">
        <v>1060</v>
      </c>
      <c r="F143" s="35" t="s">
        <v>1342</v>
      </c>
      <c r="G143" s="35" t="s">
        <v>1062</v>
      </c>
      <c r="H143" s="35" t="s">
        <v>1622</v>
      </c>
      <c r="I143" s="35" t="s">
        <v>1623</v>
      </c>
      <c r="J143" s="35" t="s">
        <v>1094</v>
      </c>
      <c r="K143" s="35" t="s">
        <v>1165</v>
      </c>
      <c r="L143" s="35" t="s">
        <v>1630</v>
      </c>
      <c r="M143" s="35" t="s">
        <v>1067</v>
      </c>
      <c r="N143" s="35" t="s">
        <v>1193</v>
      </c>
      <c r="O143" s="35" t="s">
        <v>1631</v>
      </c>
      <c r="P143" s="7">
        <v>55</v>
      </c>
      <c r="Q143" s="7">
        <v>1</v>
      </c>
      <c r="R143" s="12">
        <v>93</v>
      </c>
      <c r="S143" s="2">
        <v>0</v>
      </c>
      <c r="T143" s="5">
        <v>5.83</v>
      </c>
      <c r="U143" s="5">
        <f>StoreOrders[[#This Row],[shipping cost]] + (StoreOrders[[#This Row],[shipping cost]] * StoreOrders[[#This Row],[discount]])</f>
        <v>5.83</v>
      </c>
      <c r="V143" t="s">
        <v>1088</v>
      </c>
      <c r="W143" s="5">
        <f>((StoreOrders[[#This Row],[quantity]]*StoreOrders[[#This Row],[Price]]) -StoreOrders[[#This Row],[cost]])</f>
        <v>87.17</v>
      </c>
    </row>
    <row r="144" spans="1:23" x14ac:dyDescent="0.25">
      <c r="A144" t="s">
        <v>1632</v>
      </c>
      <c r="B144" s="1">
        <v>40554</v>
      </c>
      <c r="C144" s="13">
        <f>MONTH(StoreOrders[[#This Row],[order date]])</f>
        <v>1</v>
      </c>
      <c r="D144" s="13">
        <f>YEAR(StoreOrders[[#This Row],[order date]])</f>
        <v>2011</v>
      </c>
      <c r="E144" s="35" t="s">
        <v>1060</v>
      </c>
      <c r="F144" s="35" t="s">
        <v>1633</v>
      </c>
      <c r="G144" s="35" t="s">
        <v>1116</v>
      </c>
      <c r="H144" s="35" t="s">
        <v>1634</v>
      </c>
      <c r="I144" s="35" t="s">
        <v>1259</v>
      </c>
      <c r="J144" s="35" t="s">
        <v>1260</v>
      </c>
      <c r="K144" s="35" t="s">
        <v>1215</v>
      </c>
      <c r="L144" s="35" t="s">
        <v>1635</v>
      </c>
      <c r="M144" s="35" t="s">
        <v>1100</v>
      </c>
      <c r="N144" s="35" t="s">
        <v>1101</v>
      </c>
      <c r="O144" s="35" t="s">
        <v>1636</v>
      </c>
      <c r="P144" s="7">
        <v>52</v>
      </c>
      <c r="Q144" s="7">
        <v>1</v>
      </c>
      <c r="R144" s="12">
        <v>55</v>
      </c>
      <c r="S144" s="2">
        <v>0</v>
      </c>
      <c r="T144" s="5">
        <v>3.52</v>
      </c>
      <c r="U144" s="5">
        <f>StoreOrders[[#This Row],[shipping cost]] + (StoreOrders[[#This Row],[shipping cost]] * StoreOrders[[#This Row],[discount]])</f>
        <v>3.52</v>
      </c>
      <c r="V144" t="s">
        <v>1070</v>
      </c>
      <c r="W144" s="5">
        <f>((StoreOrders[[#This Row],[quantity]]*StoreOrders[[#This Row],[Price]]) -StoreOrders[[#This Row],[cost]])</f>
        <v>51.48</v>
      </c>
    </row>
    <row r="145" spans="1:23" x14ac:dyDescent="0.25">
      <c r="A145" t="s">
        <v>1594</v>
      </c>
      <c r="B145" s="1">
        <v>40554</v>
      </c>
      <c r="C145" s="13">
        <f>MONTH(StoreOrders[[#This Row],[order date]])</f>
        <v>1</v>
      </c>
      <c r="D145" s="13">
        <f>YEAR(StoreOrders[[#This Row],[order date]])</f>
        <v>2011</v>
      </c>
      <c r="E145" s="35" t="s">
        <v>1060</v>
      </c>
      <c r="F145" s="35" t="s">
        <v>1147</v>
      </c>
      <c r="G145" s="35" t="s">
        <v>1062</v>
      </c>
      <c r="H145" s="35" t="s">
        <v>1595</v>
      </c>
      <c r="I145" s="35" t="s">
        <v>1596</v>
      </c>
      <c r="J145" s="35" t="s">
        <v>1094</v>
      </c>
      <c r="K145" s="35" t="s">
        <v>1215</v>
      </c>
      <c r="L145" s="35" t="s">
        <v>1637</v>
      </c>
      <c r="M145" s="35" t="s">
        <v>1067</v>
      </c>
      <c r="N145" s="35" t="s">
        <v>1187</v>
      </c>
      <c r="O145" s="35" t="s">
        <v>1638</v>
      </c>
      <c r="P145" s="7">
        <v>40</v>
      </c>
      <c r="Q145" s="7">
        <v>5</v>
      </c>
      <c r="R145" s="12">
        <v>68</v>
      </c>
      <c r="S145" s="2">
        <v>0</v>
      </c>
      <c r="T145" s="5">
        <v>2.57</v>
      </c>
      <c r="U145" s="5">
        <f>StoreOrders[[#This Row],[shipping cost]] + (StoreOrders[[#This Row],[shipping cost]] * StoreOrders[[#This Row],[discount]])</f>
        <v>2.57</v>
      </c>
      <c r="V145" t="s">
        <v>1088</v>
      </c>
      <c r="W145" s="5">
        <f>((StoreOrders[[#This Row],[quantity]]*StoreOrders[[#This Row],[Price]]) -StoreOrders[[#This Row],[cost]])</f>
        <v>337.43</v>
      </c>
    </row>
    <row r="146" spans="1:23" x14ac:dyDescent="0.25">
      <c r="A146" t="s">
        <v>1639</v>
      </c>
      <c r="B146" s="1">
        <v>40554</v>
      </c>
      <c r="C146" s="13">
        <f>MONTH(StoreOrders[[#This Row],[order date]])</f>
        <v>1</v>
      </c>
      <c r="D146" s="13">
        <f>YEAR(StoreOrders[[#This Row],[order date]])</f>
        <v>2011</v>
      </c>
      <c r="E146" s="35" t="s">
        <v>1060</v>
      </c>
      <c r="F146" s="35" t="s">
        <v>1640</v>
      </c>
      <c r="G146" s="35" t="s">
        <v>1062</v>
      </c>
      <c r="H146" s="35" t="s">
        <v>1641</v>
      </c>
      <c r="I146" s="35" t="s">
        <v>1642</v>
      </c>
      <c r="J146" s="35" t="s">
        <v>1094</v>
      </c>
      <c r="K146" s="35" t="s">
        <v>1215</v>
      </c>
      <c r="L146" s="35" t="s">
        <v>1643</v>
      </c>
      <c r="M146" s="35" t="s">
        <v>1067</v>
      </c>
      <c r="N146" s="35" t="s">
        <v>1279</v>
      </c>
      <c r="O146" s="35" t="s">
        <v>1644</v>
      </c>
      <c r="P146" s="7">
        <v>22</v>
      </c>
      <c r="Q146" s="7">
        <v>3</v>
      </c>
      <c r="R146" s="12">
        <v>112</v>
      </c>
      <c r="S146" s="2">
        <v>0</v>
      </c>
      <c r="T146" s="5">
        <v>1.0900000000000001</v>
      </c>
      <c r="U146" s="5">
        <f>StoreOrders[[#This Row],[shipping cost]] + (StoreOrders[[#This Row],[shipping cost]] * StoreOrders[[#This Row],[discount]])</f>
        <v>1.0900000000000001</v>
      </c>
      <c r="V146" t="s">
        <v>1070</v>
      </c>
      <c r="W146" s="5">
        <f>((StoreOrders[[#This Row],[quantity]]*StoreOrders[[#This Row],[Price]]) -StoreOrders[[#This Row],[cost]])</f>
        <v>334.91</v>
      </c>
    </row>
    <row r="147" spans="1:23" x14ac:dyDescent="0.25">
      <c r="A147" t="s">
        <v>1581</v>
      </c>
      <c r="B147" s="1">
        <v>40554</v>
      </c>
      <c r="C147" s="13">
        <f>MONTH(StoreOrders[[#This Row],[order date]])</f>
        <v>1</v>
      </c>
      <c r="D147" s="13">
        <f>YEAR(StoreOrders[[#This Row],[order date]])</f>
        <v>2011</v>
      </c>
      <c r="E147" s="35" t="s">
        <v>1060</v>
      </c>
      <c r="F147" s="35" t="s">
        <v>1582</v>
      </c>
      <c r="G147" s="35" t="s">
        <v>1062</v>
      </c>
      <c r="H147" s="35" t="s">
        <v>1583</v>
      </c>
      <c r="I147" s="35" t="s">
        <v>1316</v>
      </c>
      <c r="J147" s="35" t="s">
        <v>1075</v>
      </c>
      <c r="K147" s="35" t="s">
        <v>1140</v>
      </c>
      <c r="L147" s="35" t="s">
        <v>1645</v>
      </c>
      <c r="M147" s="35" t="s">
        <v>1067</v>
      </c>
      <c r="N147" s="35" t="s">
        <v>1279</v>
      </c>
      <c r="O147" s="35" t="s">
        <v>1280</v>
      </c>
      <c r="P147" s="7">
        <v>5</v>
      </c>
      <c r="Q147" s="7">
        <v>1</v>
      </c>
      <c r="R147" s="12">
        <v>61</v>
      </c>
      <c r="S147" s="2">
        <v>0.17</v>
      </c>
      <c r="T147" s="5">
        <v>0.3</v>
      </c>
      <c r="U147" s="5">
        <f>StoreOrders[[#This Row],[shipping cost]] + (StoreOrders[[#This Row],[shipping cost]] * StoreOrders[[#This Row],[discount]])</f>
        <v>0.35099999999999998</v>
      </c>
      <c r="V147" t="s">
        <v>1070</v>
      </c>
      <c r="W147" s="5">
        <f>((StoreOrders[[#This Row],[quantity]]*StoreOrders[[#This Row],[Price]]) -StoreOrders[[#This Row],[cost]])</f>
        <v>60.649000000000001</v>
      </c>
    </row>
    <row r="148" spans="1:23" x14ac:dyDescent="0.25">
      <c r="A148" t="s">
        <v>1632</v>
      </c>
      <c r="B148" s="1">
        <v>40554</v>
      </c>
      <c r="C148" s="13">
        <f>MONTH(StoreOrders[[#This Row],[order date]])</f>
        <v>1</v>
      </c>
      <c r="D148" s="13">
        <f>YEAR(StoreOrders[[#This Row],[order date]])</f>
        <v>2011</v>
      </c>
      <c r="E148" s="35" t="s">
        <v>1060</v>
      </c>
      <c r="F148" s="35" t="s">
        <v>1633</v>
      </c>
      <c r="G148" s="35" t="s">
        <v>1116</v>
      </c>
      <c r="H148" s="35" t="s">
        <v>1634</v>
      </c>
      <c r="I148" s="35" t="s">
        <v>1259</v>
      </c>
      <c r="J148" s="35" t="s">
        <v>1260</v>
      </c>
      <c r="K148" s="35" t="s">
        <v>1215</v>
      </c>
      <c r="L148" s="35" t="s">
        <v>1646</v>
      </c>
      <c r="M148" s="35" t="s">
        <v>1067</v>
      </c>
      <c r="N148" s="35" t="s">
        <v>1187</v>
      </c>
      <c r="O148" s="35" t="s">
        <v>1647</v>
      </c>
      <c r="P148" s="7">
        <v>3</v>
      </c>
      <c r="Q148" s="7">
        <v>1</v>
      </c>
      <c r="R148" s="12">
        <v>86</v>
      </c>
      <c r="S148" s="2">
        <v>0</v>
      </c>
      <c r="T148" s="5">
        <v>0.22</v>
      </c>
      <c r="U148" s="5">
        <f>StoreOrders[[#This Row],[shipping cost]] + (StoreOrders[[#This Row],[shipping cost]] * StoreOrders[[#This Row],[discount]])</f>
        <v>0.22</v>
      </c>
      <c r="V148" t="s">
        <v>1070</v>
      </c>
      <c r="W148" s="5">
        <f>((StoreOrders[[#This Row],[quantity]]*StoreOrders[[#This Row],[Price]]) -StoreOrders[[#This Row],[cost]])</f>
        <v>85.78</v>
      </c>
    </row>
    <row r="149" spans="1:23" x14ac:dyDescent="0.25">
      <c r="A149" t="s">
        <v>1648</v>
      </c>
      <c r="B149" s="1">
        <v>40555</v>
      </c>
      <c r="C149" s="13">
        <f>MONTH(StoreOrders[[#This Row],[order date]])</f>
        <v>1</v>
      </c>
      <c r="D149" s="13">
        <f>YEAR(StoreOrders[[#This Row],[order date]])</f>
        <v>2011</v>
      </c>
      <c r="E149" s="35" t="s">
        <v>1060</v>
      </c>
      <c r="F149" s="35" t="s">
        <v>1649</v>
      </c>
      <c r="G149" s="35" t="s">
        <v>1116</v>
      </c>
      <c r="H149" s="35" t="s">
        <v>1650</v>
      </c>
      <c r="I149" s="35" t="s">
        <v>1221</v>
      </c>
      <c r="J149" s="35" t="s">
        <v>1164</v>
      </c>
      <c r="K149" s="35" t="s">
        <v>1095</v>
      </c>
      <c r="L149" s="35" t="s">
        <v>1651</v>
      </c>
      <c r="M149" s="35" t="s">
        <v>1110</v>
      </c>
      <c r="N149" s="35" t="s">
        <v>1176</v>
      </c>
      <c r="O149" s="35" t="s">
        <v>1652</v>
      </c>
      <c r="P149" s="7">
        <v>495</v>
      </c>
      <c r="Q149" s="7">
        <v>3</v>
      </c>
      <c r="R149" s="12">
        <v>118</v>
      </c>
      <c r="S149" s="2">
        <v>0</v>
      </c>
      <c r="T149" s="5">
        <v>54.55</v>
      </c>
      <c r="U149" s="5">
        <f>StoreOrders[[#This Row],[shipping cost]] + (StoreOrders[[#This Row],[shipping cost]] * StoreOrders[[#This Row],[discount]])</f>
        <v>54.55</v>
      </c>
      <c r="V149" t="s">
        <v>1070</v>
      </c>
      <c r="W149" s="5">
        <f>((StoreOrders[[#This Row],[quantity]]*StoreOrders[[#This Row],[Price]]) -StoreOrders[[#This Row],[cost]])</f>
        <v>299.45</v>
      </c>
    </row>
    <row r="150" spans="1:23" x14ac:dyDescent="0.25">
      <c r="A150" t="s">
        <v>1648</v>
      </c>
      <c r="B150" s="1">
        <v>40555</v>
      </c>
      <c r="C150" s="13">
        <f>MONTH(StoreOrders[[#This Row],[order date]])</f>
        <v>1</v>
      </c>
      <c r="D150" s="13">
        <f>YEAR(StoreOrders[[#This Row],[order date]])</f>
        <v>2011</v>
      </c>
      <c r="E150" s="35" t="s">
        <v>1060</v>
      </c>
      <c r="F150" s="35" t="s">
        <v>1649</v>
      </c>
      <c r="G150" s="35" t="s">
        <v>1116</v>
      </c>
      <c r="H150" s="35" t="s">
        <v>1650</v>
      </c>
      <c r="I150" s="35" t="s">
        <v>1221</v>
      </c>
      <c r="J150" s="35" t="s">
        <v>1164</v>
      </c>
      <c r="K150" s="35" t="s">
        <v>1095</v>
      </c>
      <c r="L150" s="35" t="s">
        <v>1653</v>
      </c>
      <c r="M150" s="35" t="s">
        <v>1110</v>
      </c>
      <c r="N150" s="35" t="s">
        <v>1126</v>
      </c>
      <c r="O150" s="35" t="s">
        <v>1158</v>
      </c>
      <c r="P150" s="7">
        <v>385</v>
      </c>
      <c r="Q150" s="7">
        <v>3</v>
      </c>
      <c r="R150" s="12">
        <v>76</v>
      </c>
      <c r="S150" s="2">
        <v>2E-3</v>
      </c>
      <c r="T150" s="5">
        <v>38.19</v>
      </c>
      <c r="U150" s="5">
        <f>StoreOrders[[#This Row],[shipping cost]] + (StoreOrders[[#This Row],[shipping cost]] * StoreOrders[[#This Row],[discount]])</f>
        <v>38.266379999999998</v>
      </c>
      <c r="V150" t="s">
        <v>1070</v>
      </c>
      <c r="W150" s="5">
        <f>((StoreOrders[[#This Row],[quantity]]*StoreOrders[[#This Row],[Price]]) -StoreOrders[[#This Row],[cost]])</f>
        <v>189.73362</v>
      </c>
    </row>
    <row r="151" spans="1:23" x14ac:dyDescent="0.25">
      <c r="A151" t="s">
        <v>1654</v>
      </c>
      <c r="B151" s="1">
        <v>40555</v>
      </c>
      <c r="C151" s="13">
        <f>MONTH(StoreOrders[[#This Row],[order date]])</f>
        <v>1</v>
      </c>
      <c r="D151" s="13">
        <f>YEAR(StoreOrders[[#This Row],[order date]])</f>
        <v>2011</v>
      </c>
      <c r="E151" s="35" t="s">
        <v>1060</v>
      </c>
      <c r="F151" s="35" t="s">
        <v>1655</v>
      </c>
      <c r="G151" s="35" t="s">
        <v>1116</v>
      </c>
      <c r="H151" s="35" t="s">
        <v>1656</v>
      </c>
      <c r="I151" s="35" t="s">
        <v>1657</v>
      </c>
      <c r="J151" s="35" t="s">
        <v>1094</v>
      </c>
      <c r="K151" s="35" t="s">
        <v>1165</v>
      </c>
      <c r="L151" s="35" t="s">
        <v>1658</v>
      </c>
      <c r="M151" s="35" t="s">
        <v>1100</v>
      </c>
      <c r="N151" s="35" t="s">
        <v>1151</v>
      </c>
      <c r="O151" s="35" t="s">
        <v>1659</v>
      </c>
      <c r="P151" s="7">
        <v>552</v>
      </c>
      <c r="Q151" s="7">
        <v>5</v>
      </c>
      <c r="R151" s="12">
        <v>103</v>
      </c>
      <c r="S151" s="2">
        <v>0.1</v>
      </c>
      <c r="T151" s="5">
        <v>35.979999999999997</v>
      </c>
      <c r="U151" s="5">
        <f>StoreOrders[[#This Row],[shipping cost]] + (StoreOrders[[#This Row],[shipping cost]] * StoreOrders[[#This Row],[discount]])</f>
        <v>39.577999999999996</v>
      </c>
      <c r="V151" t="s">
        <v>1070</v>
      </c>
      <c r="W151" s="5">
        <f>((StoreOrders[[#This Row],[quantity]]*StoreOrders[[#This Row],[Price]]) -StoreOrders[[#This Row],[cost]])</f>
        <v>475.42200000000003</v>
      </c>
    </row>
    <row r="152" spans="1:23" x14ac:dyDescent="0.25">
      <c r="A152" t="s">
        <v>1654</v>
      </c>
      <c r="B152" s="1">
        <v>40555</v>
      </c>
      <c r="C152" s="13">
        <f>MONTH(StoreOrders[[#This Row],[order date]])</f>
        <v>1</v>
      </c>
      <c r="D152" s="13">
        <f>YEAR(StoreOrders[[#This Row],[order date]])</f>
        <v>2011</v>
      </c>
      <c r="E152" s="35" t="s">
        <v>1060</v>
      </c>
      <c r="F152" s="35" t="s">
        <v>1655</v>
      </c>
      <c r="G152" s="35" t="s">
        <v>1116</v>
      </c>
      <c r="H152" s="35" t="s">
        <v>1656</v>
      </c>
      <c r="I152" s="35" t="s">
        <v>1657</v>
      </c>
      <c r="J152" s="35" t="s">
        <v>1094</v>
      </c>
      <c r="K152" s="35" t="s">
        <v>1165</v>
      </c>
      <c r="L152" s="35" t="s">
        <v>1660</v>
      </c>
      <c r="M152" s="35" t="s">
        <v>1110</v>
      </c>
      <c r="N152" s="35" t="s">
        <v>1111</v>
      </c>
      <c r="O152" s="35" t="s">
        <v>1661</v>
      </c>
      <c r="P152" s="7">
        <v>522</v>
      </c>
      <c r="Q152" s="7">
        <v>2</v>
      </c>
      <c r="R152" s="12">
        <v>56</v>
      </c>
      <c r="S152" s="2">
        <v>0</v>
      </c>
      <c r="T152" s="5">
        <v>28.92</v>
      </c>
      <c r="U152" s="5">
        <f>StoreOrders[[#This Row],[shipping cost]] + (StoreOrders[[#This Row],[shipping cost]] * StoreOrders[[#This Row],[discount]])</f>
        <v>28.92</v>
      </c>
      <c r="V152" t="s">
        <v>1070</v>
      </c>
      <c r="W152" s="5">
        <f>((StoreOrders[[#This Row],[quantity]]*StoreOrders[[#This Row],[Price]]) -StoreOrders[[#This Row],[cost]])</f>
        <v>83.08</v>
      </c>
    </row>
    <row r="153" spans="1:23" x14ac:dyDescent="0.25">
      <c r="A153" t="s">
        <v>1662</v>
      </c>
      <c r="B153" s="1">
        <v>40555</v>
      </c>
      <c r="C153" s="13">
        <f>MONTH(StoreOrders[[#This Row],[order date]])</f>
        <v>1</v>
      </c>
      <c r="D153" s="13">
        <f>YEAR(StoreOrders[[#This Row],[order date]])</f>
        <v>2011</v>
      </c>
      <c r="E153" s="35" t="s">
        <v>1060</v>
      </c>
      <c r="F153" s="35" t="s">
        <v>1663</v>
      </c>
      <c r="G153" s="35" t="s">
        <v>1091</v>
      </c>
      <c r="H153" s="35" t="s">
        <v>1148</v>
      </c>
      <c r="I153" s="35" t="s">
        <v>1149</v>
      </c>
      <c r="J153" s="35" t="s">
        <v>1094</v>
      </c>
      <c r="K153" s="35" t="s">
        <v>1095</v>
      </c>
      <c r="L153" s="35" t="s">
        <v>1664</v>
      </c>
      <c r="M153" s="35" t="s">
        <v>1100</v>
      </c>
      <c r="N153" s="35" t="s">
        <v>1134</v>
      </c>
      <c r="O153" s="35" t="s">
        <v>1665</v>
      </c>
      <c r="P153" s="7">
        <v>290</v>
      </c>
      <c r="Q153" s="7">
        <v>5</v>
      </c>
      <c r="R153" s="12">
        <v>110</v>
      </c>
      <c r="S153" s="2">
        <v>0</v>
      </c>
      <c r="T153" s="5">
        <v>18.63</v>
      </c>
      <c r="U153" s="5">
        <f>StoreOrders[[#This Row],[shipping cost]] + (StoreOrders[[#This Row],[shipping cost]] * StoreOrders[[#This Row],[discount]])</f>
        <v>18.63</v>
      </c>
      <c r="V153" t="s">
        <v>1070</v>
      </c>
      <c r="W153" s="5">
        <f>((StoreOrders[[#This Row],[quantity]]*StoreOrders[[#This Row],[Price]]) -StoreOrders[[#This Row],[cost]])</f>
        <v>531.37</v>
      </c>
    </row>
    <row r="154" spans="1:23" x14ac:dyDescent="0.25">
      <c r="A154" t="s">
        <v>1666</v>
      </c>
      <c r="B154" s="1">
        <v>40555</v>
      </c>
      <c r="C154" s="13">
        <f>MONTH(StoreOrders[[#This Row],[order date]])</f>
        <v>1</v>
      </c>
      <c r="D154" s="13">
        <f>YEAR(StoreOrders[[#This Row],[order date]])</f>
        <v>2011</v>
      </c>
      <c r="E154" s="35" t="s">
        <v>1287</v>
      </c>
      <c r="F154" s="35" t="s">
        <v>1667</v>
      </c>
      <c r="G154" s="35" t="s">
        <v>1062</v>
      </c>
      <c r="H154" s="35" t="s">
        <v>1148</v>
      </c>
      <c r="I154" s="35" t="s">
        <v>1149</v>
      </c>
      <c r="J154" s="35" t="s">
        <v>1094</v>
      </c>
      <c r="K154" s="35" t="s">
        <v>1095</v>
      </c>
      <c r="L154" s="35" t="s">
        <v>1668</v>
      </c>
      <c r="M154" s="35" t="s">
        <v>1067</v>
      </c>
      <c r="N154" s="35" t="s">
        <v>1097</v>
      </c>
      <c r="O154" s="35" t="s">
        <v>1669</v>
      </c>
      <c r="P154" s="7">
        <v>34</v>
      </c>
      <c r="Q154" s="7">
        <v>2</v>
      </c>
      <c r="R154" s="12">
        <v>74</v>
      </c>
      <c r="S154" s="2">
        <v>0.5</v>
      </c>
      <c r="T154" s="5">
        <v>7.31</v>
      </c>
      <c r="U154" s="5">
        <f>StoreOrders[[#This Row],[shipping cost]] + (StoreOrders[[#This Row],[shipping cost]] * StoreOrders[[#This Row],[discount]])</f>
        <v>10.965</v>
      </c>
      <c r="V154" t="s">
        <v>1070</v>
      </c>
      <c r="W154" s="5">
        <f>((StoreOrders[[#This Row],[quantity]]*StoreOrders[[#This Row],[Price]]) -StoreOrders[[#This Row],[cost]])</f>
        <v>137.035</v>
      </c>
    </row>
    <row r="155" spans="1:23" x14ac:dyDescent="0.25">
      <c r="A155" t="s">
        <v>1654</v>
      </c>
      <c r="B155" s="1">
        <v>40555</v>
      </c>
      <c r="C155" s="13">
        <f>MONTH(StoreOrders[[#This Row],[order date]])</f>
        <v>1</v>
      </c>
      <c r="D155" s="13">
        <f>YEAR(StoreOrders[[#This Row],[order date]])</f>
        <v>2011</v>
      </c>
      <c r="E155" s="35" t="s">
        <v>1060</v>
      </c>
      <c r="F155" s="35" t="s">
        <v>1655</v>
      </c>
      <c r="G155" s="35" t="s">
        <v>1116</v>
      </c>
      <c r="H155" s="35" t="s">
        <v>1656</v>
      </c>
      <c r="I155" s="35" t="s">
        <v>1657</v>
      </c>
      <c r="J155" s="35" t="s">
        <v>1094</v>
      </c>
      <c r="K155" s="35" t="s">
        <v>1165</v>
      </c>
      <c r="L155" s="35" t="s">
        <v>1599</v>
      </c>
      <c r="M155" s="35" t="s">
        <v>1067</v>
      </c>
      <c r="N155" s="35" t="s">
        <v>1193</v>
      </c>
      <c r="O155" s="35" t="s">
        <v>1600</v>
      </c>
      <c r="P155" s="7">
        <v>257</v>
      </c>
      <c r="Q155" s="7">
        <v>5</v>
      </c>
      <c r="R155" s="12">
        <v>102</v>
      </c>
      <c r="S155" s="2">
        <v>0</v>
      </c>
      <c r="T155" s="5">
        <v>7.28</v>
      </c>
      <c r="U155" s="5">
        <f>StoreOrders[[#This Row],[shipping cost]] + (StoreOrders[[#This Row],[shipping cost]] * StoreOrders[[#This Row],[discount]])</f>
        <v>7.28</v>
      </c>
      <c r="V155" t="s">
        <v>1070</v>
      </c>
      <c r="W155" s="5">
        <f>((StoreOrders[[#This Row],[quantity]]*StoreOrders[[#This Row],[Price]]) -StoreOrders[[#This Row],[cost]])</f>
        <v>502.72</v>
      </c>
    </row>
    <row r="156" spans="1:23" x14ac:dyDescent="0.25">
      <c r="A156" t="s">
        <v>1670</v>
      </c>
      <c r="B156" s="1">
        <v>40555</v>
      </c>
      <c r="C156" s="13">
        <f>MONTH(StoreOrders[[#This Row],[order date]])</f>
        <v>1</v>
      </c>
      <c r="D156" s="13">
        <f>YEAR(StoreOrders[[#This Row],[order date]])</f>
        <v>2011</v>
      </c>
      <c r="E156" s="35" t="s">
        <v>1287</v>
      </c>
      <c r="F156" s="35" t="s">
        <v>1671</v>
      </c>
      <c r="G156" s="35" t="s">
        <v>1062</v>
      </c>
      <c r="H156" s="35" t="s">
        <v>1672</v>
      </c>
      <c r="I156" s="35" t="s">
        <v>1259</v>
      </c>
      <c r="J156" s="35" t="s">
        <v>1260</v>
      </c>
      <c r="K156" s="35" t="s">
        <v>1344</v>
      </c>
      <c r="L156" s="35" t="s">
        <v>1673</v>
      </c>
      <c r="M156" s="35" t="s">
        <v>1100</v>
      </c>
      <c r="N156" s="35" t="s">
        <v>1101</v>
      </c>
      <c r="O156" s="35" t="s">
        <v>1674</v>
      </c>
      <c r="P156" s="7">
        <v>10</v>
      </c>
      <c r="Q156" s="7">
        <v>2</v>
      </c>
      <c r="R156" s="12">
        <v>55</v>
      </c>
      <c r="S156" s="2">
        <v>0</v>
      </c>
      <c r="T156" s="5">
        <v>2.69</v>
      </c>
      <c r="U156" s="5">
        <f>StoreOrders[[#This Row],[shipping cost]] + (StoreOrders[[#This Row],[shipping cost]] * StoreOrders[[#This Row],[discount]])</f>
        <v>2.69</v>
      </c>
      <c r="V156" t="s">
        <v>1120</v>
      </c>
      <c r="W156" s="5">
        <f>((StoreOrders[[#This Row],[quantity]]*StoreOrders[[#This Row],[Price]]) -StoreOrders[[#This Row],[cost]])</f>
        <v>107.31</v>
      </c>
    </row>
    <row r="157" spans="1:23" x14ac:dyDescent="0.25">
      <c r="A157" t="s">
        <v>1654</v>
      </c>
      <c r="B157" s="1">
        <v>40555</v>
      </c>
      <c r="C157" s="13">
        <f>MONTH(StoreOrders[[#This Row],[order date]])</f>
        <v>1</v>
      </c>
      <c r="D157" s="13">
        <f>YEAR(StoreOrders[[#This Row],[order date]])</f>
        <v>2011</v>
      </c>
      <c r="E157" s="35" t="s">
        <v>1060</v>
      </c>
      <c r="F157" s="35" t="s">
        <v>1655</v>
      </c>
      <c r="G157" s="35" t="s">
        <v>1116</v>
      </c>
      <c r="H157" s="35" t="s">
        <v>1656</v>
      </c>
      <c r="I157" s="35" t="s">
        <v>1657</v>
      </c>
      <c r="J157" s="35" t="s">
        <v>1094</v>
      </c>
      <c r="K157" s="35" t="s">
        <v>1165</v>
      </c>
      <c r="L157" s="35" t="s">
        <v>1675</v>
      </c>
      <c r="M157" s="35" t="s">
        <v>1067</v>
      </c>
      <c r="N157" s="35" t="s">
        <v>1279</v>
      </c>
      <c r="O157" s="35" t="s">
        <v>1676</v>
      </c>
      <c r="P157" s="7">
        <v>17</v>
      </c>
      <c r="Q157" s="7">
        <v>2</v>
      </c>
      <c r="R157" s="12">
        <v>80</v>
      </c>
      <c r="S157" s="2">
        <v>0</v>
      </c>
      <c r="T157" s="5">
        <v>2.08</v>
      </c>
      <c r="U157" s="5">
        <f>StoreOrders[[#This Row],[shipping cost]] + (StoreOrders[[#This Row],[shipping cost]] * StoreOrders[[#This Row],[discount]])</f>
        <v>2.08</v>
      </c>
      <c r="V157" t="s">
        <v>1070</v>
      </c>
      <c r="W157" s="5">
        <f>((StoreOrders[[#This Row],[quantity]]*StoreOrders[[#This Row],[Price]]) -StoreOrders[[#This Row],[cost]])</f>
        <v>157.91999999999999</v>
      </c>
    </row>
    <row r="158" spans="1:23" x14ac:dyDescent="0.25">
      <c r="A158" t="s">
        <v>1677</v>
      </c>
      <c r="B158" s="1">
        <v>40555</v>
      </c>
      <c r="C158" s="13">
        <f>MONTH(StoreOrders[[#This Row],[order date]])</f>
        <v>1</v>
      </c>
      <c r="D158" s="13">
        <f>YEAR(StoreOrders[[#This Row],[order date]])</f>
        <v>2011</v>
      </c>
      <c r="E158" s="35" t="s">
        <v>1060</v>
      </c>
      <c r="F158" s="35" t="s">
        <v>1678</v>
      </c>
      <c r="G158" s="35" t="s">
        <v>1116</v>
      </c>
      <c r="H158" s="35" t="s">
        <v>1459</v>
      </c>
      <c r="I158" s="35" t="s">
        <v>1460</v>
      </c>
      <c r="J158" s="35" t="s">
        <v>1065</v>
      </c>
      <c r="K158" s="35" t="s">
        <v>1065</v>
      </c>
      <c r="L158" s="35" t="s">
        <v>1679</v>
      </c>
      <c r="M158" s="35" t="s">
        <v>1067</v>
      </c>
      <c r="N158" s="35" t="s">
        <v>1068</v>
      </c>
      <c r="O158" s="35" t="s">
        <v>1680</v>
      </c>
      <c r="P158" s="7">
        <v>15</v>
      </c>
      <c r="Q158" s="7">
        <v>2</v>
      </c>
      <c r="R158" s="12">
        <v>108</v>
      </c>
      <c r="S158" s="2">
        <v>0.7</v>
      </c>
      <c r="T158" s="5">
        <v>1.27</v>
      </c>
      <c r="U158" s="5">
        <f>StoreOrders[[#This Row],[shipping cost]] + (StoreOrders[[#This Row],[shipping cost]] * StoreOrders[[#This Row],[discount]])</f>
        <v>2.1589999999999998</v>
      </c>
      <c r="V158" t="s">
        <v>1070</v>
      </c>
      <c r="W158" s="5">
        <f>((StoreOrders[[#This Row],[quantity]]*StoreOrders[[#This Row],[Price]]) -StoreOrders[[#This Row],[cost]])</f>
        <v>213.84100000000001</v>
      </c>
    </row>
    <row r="159" spans="1:23" x14ac:dyDescent="0.25">
      <c r="A159" t="s">
        <v>1677</v>
      </c>
      <c r="B159" s="1">
        <v>40555</v>
      </c>
      <c r="C159" s="13">
        <f>MONTH(StoreOrders[[#This Row],[order date]])</f>
        <v>1</v>
      </c>
      <c r="D159" s="13">
        <f>YEAR(StoreOrders[[#This Row],[order date]])</f>
        <v>2011</v>
      </c>
      <c r="E159" s="35" t="s">
        <v>1060</v>
      </c>
      <c r="F159" s="35" t="s">
        <v>1678</v>
      </c>
      <c r="G159" s="35" t="s">
        <v>1116</v>
      </c>
      <c r="H159" s="35" t="s">
        <v>1459</v>
      </c>
      <c r="I159" s="35" t="s">
        <v>1460</v>
      </c>
      <c r="J159" s="35" t="s">
        <v>1065</v>
      </c>
      <c r="K159" s="35" t="s">
        <v>1065</v>
      </c>
      <c r="L159" s="35" t="s">
        <v>1192</v>
      </c>
      <c r="M159" s="35" t="s">
        <v>1067</v>
      </c>
      <c r="N159" s="35" t="s">
        <v>1193</v>
      </c>
      <c r="O159" s="35" t="s">
        <v>1194</v>
      </c>
      <c r="P159" s="7">
        <v>16</v>
      </c>
      <c r="Q159" s="7">
        <v>1</v>
      </c>
      <c r="R159" s="12">
        <v>100</v>
      </c>
      <c r="S159" s="2">
        <v>0.7</v>
      </c>
      <c r="T159" s="5">
        <v>1.27</v>
      </c>
      <c r="U159" s="5">
        <f>StoreOrders[[#This Row],[shipping cost]] + (StoreOrders[[#This Row],[shipping cost]] * StoreOrders[[#This Row],[discount]])</f>
        <v>2.1589999999999998</v>
      </c>
      <c r="V159" t="s">
        <v>1070</v>
      </c>
      <c r="W159" s="5">
        <f>((StoreOrders[[#This Row],[quantity]]*StoreOrders[[#This Row],[Price]]) -StoreOrders[[#This Row],[cost]])</f>
        <v>97.840999999999994</v>
      </c>
    </row>
    <row r="160" spans="1:23" x14ac:dyDescent="0.25">
      <c r="A160" t="s">
        <v>1677</v>
      </c>
      <c r="B160" s="1">
        <v>40555</v>
      </c>
      <c r="C160" s="13">
        <f>MONTH(StoreOrders[[#This Row],[order date]])</f>
        <v>1</v>
      </c>
      <c r="D160" s="13">
        <f>YEAR(StoreOrders[[#This Row],[order date]])</f>
        <v>2011</v>
      </c>
      <c r="E160" s="35" t="s">
        <v>1060</v>
      </c>
      <c r="F160" s="35" t="s">
        <v>1678</v>
      </c>
      <c r="G160" s="35" t="s">
        <v>1116</v>
      </c>
      <c r="H160" s="35" t="s">
        <v>1459</v>
      </c>
      <c r="I160" s="35" t="s">
        <v>1460</v>
      </c>
      <c r="J160" s="35" t="s">
        <v>1065</v>
      </c>
      <c r="K160" s="35" t="s">
        <v>1065</v>
      </c>
      <c r="L160" s="35" t="s">
        <v>1681</v>
      </c>
      <c r="M160" s="35" t="s">
        <v>1067</v>
      </c>
      <c r="N160" s="35" t="s">
        <v>1187</v>
      </c>
      <c r="O160" s="35" t="s">
        <v>1682</v>
      </c>
      <c r="P160" s="7">
        <v>13</v>
      </c>
      <c r="Q160" s="7">
        <v>4</v>
      </c>
      <c r="R160" s="12">
        <v>65</v>
      </c>
      <c r="S160" s="2">
        <v>0.7</v>
      </c>
      <c r="T160" s="5">
        <v>0.62</v>
      </c>
      <c r="U160" s="5">
        <f>StoreOrders[[#This Row],[shipping cost]] + (StoreOrders[[#This Row],[shipping cost]] * StoreOrders[[#This Row],[discount]])</f>
        <v>1.054</v>
      </c>
      <c r="V160" t="s">
        <v>1070</v>
      </c>
      <c r="W160" s="5">
        <f>((StoreOrders[[#This Row],[quantity]]*StoreOrders[[#This Row],[Price]]) -StoreOrders[[#This Row],[cost]])</f>
        <v>258.94600000000003</v>
      </c>
    </row>
    <row r="161" spans="1:23" x14ac:dyDescent="0.25">
      <c r="A161" t="s">
        <v>1677</v>
      </c>
      <c r="B161" s="1">
        <v>40555</v>
      </c>
      <c r="C161" s="13">
        <f>MONTH(StoreOrders[[#This Row],[order date]])</f>
        <v>1</v>
      </c>
      <c r="D161" s="13">
        <f>YEAR(StoreOrders[[#This Row],[order date]])</f>
        <v>2011</v>
      </c>
      <c r="E161" s="35" t="s">
        <v>1060</v>
      </c>
      <c r="F161" s="35" t="s">
        <v>1678</v>
      </c>
      <c r="G161" s="35" t="s">
        <v>1116</v>
      </c>
      <c r="H161" s="35" t="s">
        <v>1459</v>
      </c>
      <c r="I161" s="35" t="s">
        <v>1460</v>
      </c>
      <c r="J161" s="35" t="s">
        <v>1065</v>
      </c>
      <c r="K161" s="35" t="s">
        <v>1065</v>
      </c>
      <c r="L161" s="35" t="s">
        <v>1683</v>
      </c>
      <c r="M161" s="35" t="s">
        <v>1067</v>
      </c>
      <c r="N161" s="35" t="s">
        <v>1078</v>
      </c>
      <c r="O161" s="35" t="s">
        <v>1684</v>
      </c>
      <c r="P161" s="7">
        <v>5</v>
      </c>
      <c r="Q161" s="7">
        <v>1</v>
      </c>
      <c r="R161" s="12">
        <v>70</v>
      </c>
      <c r="S161" s="2">
        <v>0.7</v>
      </c>
      <c r="T161" s="5">
        <v>0.43</v>
      </c>
      <c r="U161" s="5">
        <f>StoreOrders[[#This Row],[shipping cost]] + (StoreOrders[[#This Row],[shipping cost]] * StoreOrders[[#This Row],[discount]])</f>
        <v>0.73099999999999998</v>
      </c>
      <c r="V161" t="s">
        <v>1070</v>
      </c>
      <c r="W161" s="5">
        <f>((StoreOrders[[#This Row],[quantity]]*StoreOrders[[#This Row],[Price]]) -StoreOrders[[#This Row],[cost]])</f>
        <v>69.269000000000005</v>
      </c>
    </row>
    <row r="162" spans="1:23" x14ac:dyDescent="0.25">
      <c r="A162" t="s">
        <v>1677</v>
      </c>
      <c r="B162" s="1">
        <v>40555</v>
      </c>
      <c r="C162" s="13">
        <f>MONTH(StoreOrders[[#This Row],[order date]])</f>
        <v>1</v>
      </c>
      <c r="D162" s="13">
        <f>YEAR(StoreOrders[[#This Row],[order date]])</f>
        <v>2011</v>
      </c>
      <c r="E162" s="35" t="s">
        <v>1060</v>
      </c>
      <c r="F162" s="35" t="s">
        <v>1678</v>
      </c>
      <c r="G162" s="35" t="s">
        <v>1116</v>
      </c>
      <c r="H162" s="35" t="s">
        <v>1459</v>
      </c>
      <c r="I162" s="35" t="s">
        <v>1460</v>
      </c>
      <c r="J162" s="35" t="s">
        <v>1065</v>
      </c>
      <c r="K162" s="35" t="s">
        <v>1065</v>
      </c>
      <c r="L162" s="35" t="s">
        <v>1685</v>
      </c>
      <c r="M162" s="35" t="s">
        <v>1067</v>
      </c>
      <c r="N162" s="35" t="s">
        <v>1207</v>
      </c>
      <c r="O162" s="35" t="s">
        <v>1686</v>
      </c>
      <c r="P162" s="7">
        <v>3</v>
      </c>
      <c r="Q162" s="7">
        <v>1</v>
      </c>
      <c r="R162" s="12">
        <v>91</v>
      </c>
      <c r="S162" s="2">
        <v>0.7</v>
      </c>
      <c r="T162" s="5">
        <v>0.25</v>
      </c>
      <c r="U162" s="5">
        <f>StoreOrders[[#This Row],[shipping cost]] + (StoreOrders[[#This Row],[shipping cost]] * StoreOrders[[#This Row],[discount]])</f>
        <v>0.42499999999999999</v>
      </c>
      <c r="V162" t="s">
        <v>1070</v>
      </c>
      <c r="W162" s="5">
        <f>((StoreOrders[[#This Row],[quantity]]*StoreOrders[[#This Row],[Price]]) -StoreOrders[[#This Row],[cost]])</f>
        <v>90.575000000000003</v>
      </c>
    </row>
    <row r="163" spans="1:23" x14ac:dyDescent="0.25">
      <c r="A163" t="s">
        <v>1677</v>
      </c>
      <c r="B163" s="1">
        <v>40555</v>
      </c>
      <c r="C163" s="13">
        <f>MONTH(StoreOrders[[#This Row],[order date]])</f>
        <v>1</v>
      </c>
      <c r="D163" s="13">
        <f>YEAR(StoreOrders[[#This Row],[order date]])</f>
        <v>2011</v>
      </c>
      <c r="E163" s="35" t="s">
        <v>1060</v>
      </c>
      <c r="F163" s="35" t="s">
        <v>1678</v>
      </c>
      <c r="G163" s="35" t="s">
        <v>1116</v>
      </c>
      <c r="H163" s="35" t="s">
        <v>1459</v>
      </c>
      <c r="I163" s="35" t="s">
        <v>1460</v>
      </c>
      <c r="J163" s="35" t="s">
        <v>1065</v>
      </c>
      <c r="K163" s="35" t="s">
        <v>1065</v>
      </c>
      <c r="L163" s="35" t="s">
        <v>1687</v>
      </c>
      <c r="M163" s="35" t="s">
        <v>1067</v>
      </c>
      <c r="N163" s="35" t="s">
        <v>1068</v>
      </c>
      <c r="O163" s="35" t="s">
        <v>1688</v>
      </c>
      <c r="P163" s="7">
        <v>17</v>
      </c>
      <c r="Q163" s="7">
        <v>1</v>
      </c>
      <c r="R163" s="12">
        <v>59</v>
      </c>
      <c r="S163" s="2">
        <v>0.7</v>
      </c>
      <c r="T163" s="5">
        <v>0.24</v>
      </c>
      <c r="U163" s="5">
        <f>StoreOrders[[#This Row],[shipping cost]] + (StoreOrders[[#This Row],[shipping cost]] * StoreOrders[[#This Row],[discount]])</f>
        <v>0.40799999999999997</v>
      </c>
      <c r="V163" t="s">
        <v>1070</v>
      </c>
      <c r="W163" s="5">
        <f>((StoreOrders[[#This Row],[quantity]]*StoreOrders[[#This Row],[Price]]) -StoreOrders[[#This Row],[cost]])</f>
        <v>58.591999999999999</v>
      </c>
    </row>
    <row r="164" spans="1:23" x14ac:dyDescent="0.25">
      <c r="A164" t="s">
        <v>1689</v>
      </c>
      <c r="B164" s="1">
        <v>40556</v>
      </c>
      <c r="C164" s="13">
        <f>MONTH(StoreOrders[[#This Row],[order date]])</f>
        <v>1</v>
      </c>
      <c r="D164" s="13">
        <f>YEAR(StoreOrders[[#This Row],[order date]])</f>
        <v>2011</v>
      </c>
      <c r="E164" s="35" t="s">
        <v>1060</v>
      </c>
      <c r="F164" s="35" t="s">
        <v>1690</v>
      </c>
      <c r="G164" s="35" t="s">
        <v>1062</v>
      </c>
      <c r="H164" s="35" t="s">
        <v>1691</v>
      </c>
      <c r="I164" s="35" t="s">
        <v>1504</v>
      </c>
      <c r="J164" s="35" t="s">
        <v>1065</v>
      </c>
      <c r="K164" s="35" t="s">
        <v>1065</v>
      </c>
      <c r="L164" s="35" t="s">
        <v>1692</v>
      </c>
      <c r="M164" s="35" t="s">
        <v>1067</v>
      </c>
      <c r="N164" s="35" t="s">
        <v>1068</v>
      </c>
      <c r="O164" s="35" t="s">
        <v>1578</v>
      </c>
      <c r="P164" s="7">
        <v>794</v>
      </c>
      <c r="Q164" s="7">
        <v>4</v>
      </c>
      <c r="R164" s="12">
        <v>97</v>
      </c>
      <c r="S164" s="2">
        <v>0</v>
      </c>
      <c r="T164" s="5">
        <v>76.599999999999994</v>
      </c>
      <c r="U164" s="5">
        <f>StoreOrders[[#This Row],[shipping cost]] + (StoreOrders[[#This Row],[shipping cost]] * StoreOrders[[#This Row],[discount]])</f>
        <v>76.599999999999994</v>
      </c>
      <c r="V164" t="s">
        <v>1070</v>
      </c>
      <c r="W164" s="5">
        <f>((StoreOrders[[#This Row],[quantity]]*StoreOrders[[#This Row],[Price]]) -StoreOrders[[#This Row],[cost]])</f>
        <v>311.39999999999998</v>
      </c>
    </row>
    <row r="165" spans="1:23" x14ac:dyDescent="0.25">
      <c r="A165" t="s">
        <v>1689</v>
      </c>
      <c r="B165" s="1">
        <v>40556</v>
      </c>
      <c r="C165" s="13">
        <f>MONTH(StoreOrders[[#This Row],[order date]])</f>
        <v>1</v>
      </c>
      <c r="D165" s="13">
        <f>YEAR(StoreOrders[[#This Row],[order date]])</f>
        <v>2011</v>
      </c>
      <c r="E165" s="35" t="s">
        <v>1060</v>
      </c>
      <c r="F165" s="35" t="s">
        <v>1690</v>
      </c>
      <c r="G165" s="35" t="s">
        <v>1062</v>
      </c>
      <c r="H165" s="35" t="s">
        <v>1691</v>
      </c>
      <c r="I165" s="35" t="s">
        <v>1504</v>
      </c>
      <c r="J165" s="35" t="s">
        <v>1065</v>
      </c>
      <c r="K165" s="35" t="s">
        <v>1065</v>
      </c>
      <c r="L165" s="35" t="s">
        <v>1693</v>
      </c>
      <c r="M165" s="35" t="s">
        <v>1110</v>
      </c>
      <c r="N165" s="35" t="s">
        <v>1126</v>
      </c>
      <c r="O165" s="35" t="s">
        <v>1694</v>
      </c>
      <c r="P165" s="7">
        <v>1.2</v>
      </c>
      <c r="Q165" s="7">
        <v>4</v>
      </c>
      <c r="R165" s="12">
        <v>58</v>
      </c>
      <c r="S165" s="2">
        <v>0</v>
      </c>
      <c r="T165" s="5">
        <v>55.62</v>
      </c>
      <c r="U165" s="5">
        <f>StoreOrders[[#This Row],[shipping cost]] + (StoreOrders[[#This Row],[shipping cost]] * StoreOrders[[#This Row],[discount]])</f>
        <v>55.62</v>
      </c>
      <c r="V165" t="s">
        <v>1070</v>
      </c>
      <c r="W165" s="5">
        <f>((StoreOrders[[#This Row],[quantity]]*StoreOrders[[#This Row],[Price]]) -StoreOrders[[#This Row],[cost]])</f>
        <v>176.38</v>
      </c>
    </row>
    <row r="166" spans="1:23" x14ac:dyDescent="0.25">
      <c r="A166" t="s">
        <v>1695</v>
      </c>
      <c r="B166" s="1">
        <v>40556</v>
      </c>
      <c r="C166" s="13">
        <f>MONTH(StoreOrders[[#This Row],[order date]])</f>
        <v>1</v>
      </c>
      <c r="D166" s="13">
        <f>YEAR(StoreOrders[[#This Row],[order date]])</f>
        <v>2011</v>
      </c>
      <c r="E166" s="35" t="s">
        <v>1060</v>
      </c>
      <c r="F166" s="35" t="s">
        <v>1696</v>
      </c>
      <c r="G166" s="35" t="s">
        <v>1062</v>
      </c>
      <c r="H166" s="35" t="s">
        <v>1697</v>
      </c>
      <c r="I166" s="35" t="s">
        <v>1221</v>
      </c>
      <c r="J166" s="35" t="s">
        <v>1164</v>
      </c>
      <c r="K166" s="35" t="s">
        <v>1095</v>
      </c>
      <c r="L166" s="35" t="s">
        <v>1698</v>
      </c>
      <c r="M166" s="35" t="s">
        <v>1110</v>
      </c>
      <c r="N166" s="35" t="s">
        <v>1111</v>
      </c>
      <c r="O166" s="35" t="s">
        <v>1699</v>
      </c>
      <c r="P166" s="7">
        <v>201</v>
      </c>
      <c r="Q166" s="7">
        <v>1</v>
      </c>
      <c r="R166" s="12">
        <v>106</v>
      </c>
      <c r="S166" s="2">
        <v>0</v>
      </c>
      <c r="T166" s="5">
        <v>31.78</v>
      </c>
      <c r="U166" s="5">
        <f>StoreOrders[[#This Row],[shipping cost]] + (StoreOrders[[#This Row],[shipping cost]] * StoreOrders[[#This Row],[discount]])</f>
        <v>31.78</v>
      </c>
      <c r="V166" t="s">
        <v>1088</v>
      </c>
      <c r="W166" s="5">
        <f>((StoreOrders[[#This Row],[quantity]]*StoreOrders[[#This Row],[Price]]) -StoreOrders[[#This Row],[cost]])</f>
        <v>74.22</v>
      </c>
    </row>
    <row r="167" spans="1:23" x14ac:dyDescent="0.25">
      <c r="A167" t="s">
        <v>1700</v>
      </c>
      <c r="B167" s="1">
        <v>40556</v>
      </c>
      <c r="C167" s="13">
        <f>MONTH(StoreOrders[[#This Row],[order date]])</f>
        <v>1</v>
      </c>
      <c r="D167" s="13">
        <f>YEAR(StoreOrders[[#This Row],[order date]])</f>
        <v>2011</v>
      </c>
      <c r="E167" s="35" t="s">
        <v>1060</v>
      </c>
      <c r="F167" s="35" t="s">
        <v>1701</v>
      </c>
      <c r="G167" s="35" t="s">
        <v>1062</v>
      </c>
      <c r="H167" s="35" t="s">
        <v>1702</v>
      </c>
      <c r="I167" s="35" t="s">
        <v>1428</v>
      </c>
      <c r="J167" s="35" t="s">
        <v>1094</v>
      </c>
      <c r="K167" s="35" t="s">
        <v>1165</v>
      </c>
      <c r="L167" s="35" t="s">
        <v>1703</v>
      </c>
      <c r="M167" s="35" t="s">
        <v>1067</v>
      </c>
      <c r="N167" s="35" t="s">
        <v>1068</v>
      </c>
      <c r="O167" s="35" t="s">
        <v>1578</v>
      </c>
      <c r="P167" s="7">
        <v>198</v>
      </c>
      <c r="Q167" s="7">
        <v>2</v>
      </c>
      <c r="R167" s="12">
        <v>116</v>
      </c>
      <c r="S167" s="2">
        <v>0.5</v>
      </c>
      <c r="T167" s="5">
        <v>14.53</v>
      </c>
      <c r="U167" s="5">
        <f>StoreOrders[[#This Row],[shipping cost]] + (StoreOrders[[#This Row],[shipping cost]] * StoreOrders[[#This Row],[discount]])</f>
        <v>21.794999999999998</v>
      </c>
      <c r="V167" t="s">
        <v>1070</v>
      </c>
      <c r="W167" s="5">
        <f>((StoreOrders[[#This Row],[quantity]]*StoreOrders[[#This Row],[Price]]) -StoreOrders[[#This Row],[cost]])</f>
        <v>210.20500000000001</v>
      </c>
    </row>
    <row r="168" spans="1:23" x14ac:dyDescent="0.25">
      <c r="A168" t="s">
        <v>1689</v>
      </c>
      <c r="B168" s="1">
        <v>40556</v>
      </c>
      <c r="C168" s="13">
        <f>MONTH(StoreOrders[[#This Row],[order date]])</f>
        <v>1</v>
      </c>
      <c r="D168" s="13">
        <f>YEAR(StoreOrders[[#This Row],[order date]])</f>
        <v>2011</v>
      </c>
      <c r="E168" s="35" t="s">
        <v>1060</v>
      </c>
      <c r="F168" s="35" t="s">
        <v>1690</v>
      </c>
      <c r="G168" s="35" t="s">
        <v>1062</v>
      </c>
      <c r="H168" s="35" t="s">
        <v>1691</v>
      </c>
      <c r="I168" s="35" t="s">
        <v>1504</v>
      </c>
      <c r="J168" s="35" t="s">
        <v>1065</v>
      </c>
      <c r="K168" s="35" t="s">
        <v>1065</v>
      </c>
      <c r="L168" s="35" t="s">
        <v>1704</v>
      </c>
      <c r="M168" s="35" t="s">
        <v>1067</v>
      </c>
      <c r="N168" s="35" t="s">
        <v>1068</v>
      </c>
      <c r="O168" s="35" t="s">
        <v>1705</v>
      </c>
      <c r="P168" s="7">
        <v>38</v>
      </c>
      <c r="Q168" s="7">
        <v>2</v>
      </c>
      <c r="R168" s="12">
        <v>98</v>
      </c>
      <c r="S168" s="2">
        <v>0</v>
      </c>
      <c r="T168" s="5">
        <v>2.66</v>
      </c>
      <c r="U168" s="5">
        <f>StoreOrders[[#This Row],[shipping cost]] + (StoreOrders[[#This Row],[shipping cost]] * StoreOrders[[#This Row],[discount]])</f>
        <v>2.66</v>
      </c>
      <c r="V168" t="s">
        <v>1070</v>
      </c>
      <c r="W168" s="5">
        <f>((StoreOrders[[#This Row],[quantity]]*StoreOrders[[#This Row],[Price]]) -StoreOrders[[#This Row],[cost]])</f>
        <v>193.34</v>
      </c>
    </row>
    <row r="169" spans="1:23" x14ac:dyDescent="0.25">
      <c r="A169" t="s">
        <v>1706</v>
      </c>
      <c r="B169" s="1">
        <v>40556</v>
      </c>
      <c r="C169" s="13">
        <f>MONTH(StoreOrders[[#This Row],[order date]])</f>
        <v>1</v>
      </c>
      <c r="D169" s="13">
        <f>YEAR(StoreOrders[[#This Row],[order date]])</f>
        <v>2011</v>
      </c>
      <c r="E169" s="35" t="s">
        <v>1060</v>
      </c>
      <c r="F169" s="35" t="s">
        <v>1707</v>
      </c>
      <c r="G169" s="35" t="s">
        <v>1091</v>
      </c>
      <c r="H169" s="35" t="s">
        <v>1708</v>
      </c>
      <c r="I169" s="35" t="s">
        <v>1520</v>
      </c>
      <c r="J169" s="35" t="s">
        <v>1164</v>
      </c>
      <c r="K169" s="35" t="s">
        <v>1215</v>
      </c>
      <c r="L169" s="35" t="s">
        <v>1709</v>
      </c>
      <c r="M169" s="35" t="s">
        <v>1067</v>
      </c>
      <c r="N169" s="35" t="s">
        <v>1078</v>
      </c>
      <c r="O169" s="35" t="s">
        <v>1710</v>
      </c>
      <c r="P169" s="7">
        <v>26</v>
      </c>
      <c r="Q169" s="7">
        <v>5</v>
      </c>
      <c r="R169" s="12">
        <v>109</v>
      </c>
      <c r="S169" s="2">
        <v>0.4</v>
      </c>
      <c r="T169" s="5">
        <v>2.2000000000000002</v>
      </c>
      <c r="U169" s="5">
        <f>StoreOrders[[#This Row],[shipping cost]] + (StoreOrders[[#This Row],[shipping cost]] * StoreOrders[[#This Row],[discount]])</f>
        <v>3.08</v>
      </c>
      <c r="V169" t="s">
        <v>1088</v>
      </c>
      <c r="W169" s="5">
        <f>((StoreOrders[[#This Row],[quantity]]*StoreOrders[[#This Row],[Price]]) -StoreOrders[[#This Row],[cost]])</f>
        <v>541.91999999999996</v>
      </c>
    </row>
    <row r="170" spans="1:23" x14ac:dyDescent="0.25">
      <c r="A170" t="s">
        <v>1711</v>
      </c>
      <c r="B170" s="1">
        <v>40556</v>
      </c>
      <c r="C170" s="13">
        <f>MONTH(StoreOrders[[#This Row],[order date]])</f>
        <v>1</v>
      </c>
      <c r="D170" s="13">
        <f>YEAR(StoreOrders[[#This Row],[order date]])</f>
        <v>2011</v>
      </c>
      <c r="E170" s="35" t="s">
        <v>1060</v>
      </c>
      <c r="F170" s="35" t="s">
        <v>1712</v>
      </c>
      <c r="G170" s="35" t="s">
        <v>1062</v>
      </c>
      <c r="H170" s="35" t="s">
        <v>1713</v>
      </c>
      <c r="I170" s="35" t="s">
        <v>1093</v>
      </c>
      <c r="J170" s="35" t="s">
        <v>1094</v>
      </c>
      <c r="K170" s="35" t="s">
        <v>1095</v>
      </c>
      <c r="L170" s="35" t="s">
        <v>1714</v>
      </c>
      <c r="M170" s="35" t="s">
        <v>1067</v>
      </c>
      <c r="N170" s="35" t="s">
        <v>1193</v>
      </c>
      <c r="O170" s="35" t="s">
        <v>1715</v>
      </c>
      <c r="P170" s="7">
        <v>31</v>
      </c>
      <c r="Q170" s="7">
        <v>5</v>
      </c>
      <c r="R170" s="12">
        <v>91</v>
      </c>
      <c r="S170" s="2">
        <v>0.5</v>
      </c>
      <c r="T170" s="5">
        <v>2.16</v>
      </c>
      <c r="U170" s="5">
        <f>StoreOrders[[#This Row],[shipping cost]] + (StoreOrders[[#This Row],[shipping cost]] * StoreOrders[[#This Row],[discount]])</f>
        <v>3.24</v>
      </c>
      <c r="V170" t="s">
        <v>1070</v>
      </c>
      <c r="W170" s="5">
        <f>((StoreOrders[[#This Row],[quantity]]*StoreOrders[[#This Row],[Price]]) -StoreOrders[[#This Row],[cost]])</f>
        <v>451.76</v>
      </c>
    </row>
    <row r="171" spans="1:23" x14ac:dyDescent="0.25">
      <c r="A171" t="s">
        <v>1700</v>
      </c>
      <c r="B171" s="1">
        <v>40556</v>
      </c>
      <c r="C171" s="13">
        <f>MONTH(StoreOrders[[#This Row],[order date]])</f>
        <v>1</v>
      </c>
      <c r="D171" s="13">
        <f>YEAR(StoreOrders[[#This Row],[order date]])</f>
        <v>2011</v>
      </c>
      <c r="E171" s="35" t="s">
        <v>1060</v>
      </c>
      <c r="F171" s="35" t="s">
        <v>1701</v>
      </c>
      <c r="G171" s="35" t="s">
        <v>1062</v>
      </c>
      <c r="H171" s="35" t="s">
        <v>1702</v>
      </c>
      <c r="I171" s="35" t="s">
        <v>1428</v>
      </c>
      <c r="J171" s="35" t="s">
        <v>1094</v>
      </c>
      <c r="K171" s="35" t="s">
        <v>1165</v>
      </c>
      <c r="L171" s="35" t="s">
        <v>1716</v>
      </c>
      <c r="M171" s="35" t="s">
        <v>1067</v>
      </c>
      <c r="N171" s="35" t="s">
        <v>1097</v>
      </c>
      <c r="O171" s="35" t="s">
        <v>1717</v>
      </c>
      <c r="P171" s="7">
        <v>50</v>
      </c>
      <c r="Q171" s="7">
        <v>2</v>
      </c>
      <c r="R171" s="12">
        <v>57</v>
      </c>
      <c r="S171" s="2">
        <v>0.5</v>
      </c>
      <c r="T171" s="5">
        <v>1.51</v>
      </c>
      <c r="U171" s="5">
        <f>StoreOrders[[#This Row],[shipping cost]] + (StoreOrders[[#This Row],[shipping cost]] * StoreOrders[[#This Row],[discount]])</f>
        <v>2.2650000000000001</v>
      </c>
      <c r="V171" t="s">
        <v>1070</v>
      </c>
      <c r="W171" s="5">
        <f>((StoreOrders[[#This Row],[quantity]]*StoreOrders[[#This Row],[Price]]) -StoreOrders[[#This Row],[cost]])</f>
        <v>111.735</v>
      </c>
    </row>
    <row r="172" spans="1:23" x14ac:dyDescent="0.25">
      <c r="A172" t="s">
        <v>1700</v>
      </c>
      <c r="B172" s="1">
        <v>40556</v>
      </c>
      <c r="C172" s="13">
        <f>MONTH(StoreOrders[[#This Row],[order date]])</f>
        <v>1</v>
      </c>
      <c r="D172" s="13">
        <f>YEAR(StoreOrders[[#This Row],[order date]])</f>
        <v>2011</v>
      </c>
      <c r="E172" s="35" t="s">
        <v>1060</v>
      </c>
      <c r="F172" s="35" t="s">
        <v>1701</v>
      </c>
      <c r="G172" s="35" t="s">
        <v>1062</v>
      </c>
      <c r="H172" s="35" t="s">
        <v>1702</v>
      </c>
      <c r="I172" s="35" t="s">
        <v>1428</v>
      </c>
      <c r="J172" s="35" t="s">
        <v>1094</v>
      </c>
      <c r="K172" s="35" t="s">
        <v>1165</v>
      </c>
      <c r="L172" s="35" t="s">
        <v>1718</v>
      </c>
      <c r="M172" s="35" t="s">
        <v>1067</v>
      </c>
      <c r="N172" s="35" t="s">
        <v>1187</v>
      </c>
      <c r="O172" s="35" t="s">
        <v>1719</v>
      </c>
      <c r="P172" s="7">
        <v>22</v>
      </c>
      <c r="Q172" s="7">
        <v>4</v>
      </c>
      <c r="R172" s="12">
        <v>78</v>
      </c>
      <c r="S172" s="2">
        <v>0.5</v>
      </c>
      <c r="T172" s="5">
        <v>1.29</v>
      </c>
      <c r="U172" s="5">
        <f>StoreOrders[[#This Row],[shipping cost]] + (StoreOrders[[#This Row],[shipping cost]] * StoreOrders[[#This Row],[discount]])</f>
        <v>1.9350000000000001</v>
      </c>
      <c r="V172" t="s">
        <v>1070</v>
      </c>
      <c r="W172" s="5">
        <f>((StoreOrders[[#This Row],[quantity]]*StoreOrders[[#This Row],[Price]]) -StoreOrders[[#This Row],[cost]])</f>
        <v>310.065</v>
      </c>
    </row>
    <row r="173" spans="1:23" x14ac:dyDescent="0.25">
      <c r="A173" t="s">
        <v>1720</v>
      </c>
      <c r="B173" s="1">
        <v>40556</v>
      </c>
      <c r="C173" s="13">
        <f>MONTH(StoreOrders[[#This Row],[order date]])</f>
        <v>1</v>
      </c>
      <c r="D173" s="13">
        <f>YEAR(StoreOrders[[#This Row],[order date]])</f>
        <v>2011</v>
      </c>
      <c r="E173" s="35" t="s">
        <v>1060</v>
      </c>
      <c r="F173" s="35" t="s">
        <v>1721</v>
      </c>
      <c r="G173" s="35" t="s">
        <v>1116</v>
      </c>
      <c r="H173" s="35" t="s">
        <v>1722</v>
      </c>
      <c r="I173" s="35" t="s">
        <v>1074</v>
      </c>
      <c r="J173" s="35" t="s">
        <v>1075</v>
      </c>
      <c r="K173" s="35" t="s">
        <v>1076</v>
      </c>
      <c r="L173" s="35" t="s">
        <v>1723</v>
      </c>
      <c r="M173" s="35" t="s">
        <v>1067</v>
      </c>
      <c r="N173" s="35" t="s">
        <v>1187</v>
      </c>
      <c r="O173" s="35" t="s">
        <v>1724</v>
      </c>
      <c r="P173" s="7">
        <v>16</v>
      </c>
      <c r="Q173" s="7">
        <v>2</v>
      </c>
      <c r="R173" s="12">
        <v>119</v>
      </c>
      <c r="S173" s="2">
        <v>0.1</v>
      </c>
      <c r="T173" s="5">
        <v>0.72</v>
      </c>
      <c r="U173" s="5">
        <f>StoreOrders[[#This Row],[shipping cost]] + (StoreOrders[[#This Row],[shipping cost]] * StoreOrders[[#This Row],[discount]])</f>
        <v>0.79199999999999993</v>
      </c>
      <c r="V173" t="s">
        <v>1070</v>
      </c>
      <c r="W173" s="5">
        <f>((StoreOrders[[#This Row],[quantity]]*StoreOrders[[#This Row],[Price]]) -StoreOrders[[#This Row],[cost]])</f>
        <v>237.208</v>
      </c>
    </row>
    <row r="174" spans="1:23" x14ac:dyDescent="0.25">
      <c r="A174" t="s">
        <v>1700</v>
      </c>
      <c r="B174" s="1">
        <v>40556</v>
      </c>
      <c r="C174" s="13">
        <f>MONTH(StoreOrders[[#This Row],[order date]])</f>
        <v>1</v>
      </c>
      <c r="D174" s="13">
        <f>YEAR(StoreOrders[[#This Row],[order date]])</f>
        <v>2011</v>
      </c>
      <c r="E174" s="35" t="s">
        <v>1060</v>
      </c>
      <c r="F174" s="35" t="s">
        <v>1701</v>
      </c>
      <c r="G174" s="35" t="s">
        <v>1062</v>
      </c>
      <c r="H174" s="35" t="s">
        <v>1702</v>
      </c>
      <c r="I174" s="35" t="s">
        <v>1428</v>
      </c>
      <c r="J174" s="35" t="s">
        <v>1094</v>
      </c>
      <c r="K174" s="35" t="s">
        <v>1165</v>
      </c>
      <c r="L174" s="35" t="s">
        <v>1725</v>
      </c>
      <c r="M174" s="35" t="s">
        <v>1067</v>
      </c>
      <c r="N174" s="35" t="s">
        <v>1279</v>
      </c>
      <c r="O174" s="35" t="s">
        <v>1726</v>
      </c>
      <c r="P174" s="7">
        <v>9</v>
      </c>
      <c r="Q174" s="7">
        <v>3</v>
      </c>
      <c r="R174" s="12">
        <v>108</v>
      </c>
      <c r="S174" s="2">
        <v>0.5</v>
      </c>
      <c r="T174" s="5">
        <v>0.43</v>
      </c>
      <c r="U174" s="5">
        <f>StoreOrders[[#This Row],[shipping cost]] + (StoreOrders[[#This Row],[shipping cost]] * StoreOrders[[#This Row],[discount]])</f>
        <v>0.64500000000000002</v>
      </c>
      <c r="V174" t="s">
        <v>1070</v>
      </c>
      <c r="W174" s="5">
        <f>((StoreOrders[[#This Row],[quantity]]*StoreOrders[[#This Row],[Price]]) -StoreOrders[[#This Row],[cost]])</f>
        <v>323.35500000000002</v>
      </c>
    </row>
    <row r="175" spans="1:23" x14ac:dyDescent="0.25">
      <c r="A175" t="s">
        <v>1727</v>
      </c>
      <c r="B175" s="1">
        <v>40557</v>
      </c>
      <c r="C175" s="13">
        <f>MONTH(StoreOrders[[#This Row],[order date]])</f>
        <v>1</v>
      </c>
      <c r="D175" s="13">
        <f>YEAR(StoreOrders[[#This Row],[order date]])</f>
        <v>2011</v>
      </c>
      <c r="E175" s="35" t="s">
        <v>1060</v>
      </c>
      <c r="F175" s="35" t="s">
        <v>1563</v>
      </c>
      <c r="G175" s="35" t="s">
        <v>1062</v>
      </c>
      <c r="H175" s="35" t="s">
        <v>1390</v>
      </c>
      <c r="I175" s="35" t="s">
        <v>1259</v>
      </c>
      <c r="J175" s="35" t="s">
        <v>1260</v>
      </c>
      <c r="K175" s="35" t="s">
        <v>1391</v>
      </c>
      <c r="L175" s="35" t="s">
        <v>1728</v>
      </c>
      <c r="M175" s="35" t="s">
        <v>1067</v>
      </c>
      <c r="N175" s="35" t="s">
        <v>1068</v>
      </c>
      <c r="O175" s="35" t="s">
        <v>1729</v>
      </c>
      <c r="P175" s="7">
        <v>1.3260000000000001</v>
      </c>
      <c r="Q175" s="7">
        <v>5</v>
      </c>
      <c r="R175" s="12">
        <v>112</v>
      </c>
      <c r="S175" s="2">
        <v>0</v>
      </c>
      <c r="T175" s="5">
        <v>187.65</v>
      </c>
      <c r="U175" s="5">
        <f>StoreOrders[[#This Row],[shipping cost]] + (StoreOrders[[#This Row],[shipping cost]] * StoreOrders[[#This Row],[discount]])</f>
        <v>187.65</v>
      </c>
      <c r="V175" t="s">
        <v>1088</v>
      </c>
      <c r="W175" s="5">
        <f>((StoreOrders[[#This Row],[quantity]]*StoreOrders[[#This Row],[Price]]) -StoreOrders[[#This Row],[cost]])</f>
        <v>372.35</v>
      </c>
    </row>
    <row r="176" spans="1:23" x14ac:dyDescent="0.25">
      <c r="A176" t="s">
        <v>1730</v>
      </c>
      <c r="B176" s="1">
        <v>40557</v>
      </c>
      <c r="C176" s="13">
        <f>MONTH(StoreOrders[[#This Row],[order date]])</f>
        <v>1</v>
      </c>
      <c r="D176" s="13">
        <f>YEAR(StoreOrders[[#This Row],[order date]])</f>
        <v>2011</v>
      </c>
      <c r="E176" s="35" t="s">
        <v>1081</v>
      </c>
      <c r="F176" s="35" t="s">
        <v>1731</v>
      </c>
      <c r="G176" s="35" t="s">
        <v>1116</v>
      </c>
      <c r="H176" s="35" t="s">
        <v>1732</v>
      </c>
      <c r="I176" s="35" t="s">
        <v>1259</v>
      </c>
      <c r="J176" s="35" t="s">
        <v>1260</v>
      </c>
      <c r="K176" s="35" t="s">
        <v>1215</v>
      </c>
      <c r="L176" s="35" t="s">
        <v>1733</v>
      </c>
      <c r="M176" s="35" t="s">
        <v>1067</v>
      </c>
      <c r="N176" s="35" t="s">
        <v>1068</v>
      </c>
      <c r="O176" s="35" t="s">
        <v>1734</v>
      </c>
      <c r="P176" s="7">
        <v>573</v>
      </c>
      <c r="Q176" s="7">
        <v>6</v>
      </c>
      <c r="R176" s="12">
        <v>101</v>
      </c>
      <c r="S176" s="2">
        <v>0</v>
      </c>
      <c r="T176" s="5">
        <v>146.29</v>
      </c>
      <c r="U176" s="5">
        <f>StoreOrders[[#This Row],[shipping cost]] + (StoreOrders[[#This Row],[shipping cost]] * StoreOrders[[#This Row],[discount]])</f>
        <v>146.29</v>
      </c>
      <c r="V176" t="s">
        <v>1120</v>
      </c>
      <c r="W176" s="5">
        <f>((StoreOrders[[#This Row],[quantity]]*StoreOrders[[#This Row],[Price]]) -StoreOrders[[#This Row],[cost]])</f>
        <v>459.71000000000004</v>
      </c>
    </row>
    <row r="177" spans="1:23" x14ac:dyDescent="0.25">
      <c r="A177" t="s">
        <v>1730</v>
      </c>
      <c r="B177" s="1">
        <v>40557</v>
      </c>
      <c r="C177" s="13">
        <f>MONTH(StoreOrders[[#This Row],[order date]])</f>
        <v>1</v>
      </c>
      <c r="D177" s="13">
        <f>YEAR(StoreOrders[[#This Row],[order date]])</f>
        <v>2011</v>
      </c>
      <c r="E177" s="35" t="s">
        <v>1081</v>
      </c>
      <c r="F177" s="35" t="s">
        <v>1731</v>
      </c>
      <c r="G177" s="35" t="s">
        <v>1116</v>
      </c>
      <c r="H177" s="35" t="s">
        <v>1732</v>
      </c>
      <c r="I177" s="35" t="s">
        <v>1259</v>
      </c>
      <c r="J177" s="35" t="s">
        <v>1260</v>
      </c>
      <c r="K177" s="35" t="s">
        <v>1215</v>
      </c>
      <c r="L177" s="35" t="s">
        <v>1735</v>
      </c>
      <c r="M177" s="35" t="s">
        <v>1110</v>
      </c>
      <c r="N177" s="35" t="s">
        <v>1176</v>
      </c>
      <c r="O177" s="35" t="s">
        <v>1736</v>
      </c>
      <c r="P177" s="7">
        <v>647</v>
      </c>
      <c r="Q177" s="7">
        <v>6</v>
      </c>
      <c r="R177" s="12">
        <v>82</v>
      </c>
      <c r="S177" s="2">
        <v>0</v>
      </c>
      <c r="T177" s="5">
        <v>141.35</v>
      </c>
      <c r="U177" s="5">
        <f>StoreOrders[[#This Row],[shipping cost]] + (StoreOrders[[#This Row],[shipping cost]] * StoreOrders[[#This Row],[discount]])</f>
        <v>141.35</v>
      </c>
      <c r="V177" t="s">
        <v>1120</v>
      </c>
      <c r="W177" s="5">
        <f>((StoreOrders[[#This Row],[quantity]]*StoreOrders[[#This Row],[Price]]) -StoreOrders[[#This Row],[cost]])</f>
        <v>350.65</v>
      </c>
    </row>
    <row r="178" spans="1:23" x14ac:dyDescent="0.25">
      <c r="A178" t="s">
        <v>1737</v>
      </c>
      <c r="B178" s="1">
        <v>40557</v>
      </c>
      <c r="C178" s="13">
        <f>MONTH(StoreOrders[[#This Row],[order date]])</f>
        <v>1</v>
      </c>
      <c r="D178" s="13">
        <f>YEAR(StoreOrders[[#This Row],[order date]])</f>
        <v>2011</v>
      </c>
      <c r="E178" s="35" t="s">
        <v>1060</v>
      </c>
      <c r="F178" s="35" t="s">
        <v>1738</v>
      </c>
      <c r="G178" s="35" t="s">
        <v>1091</v>
      </c>
      <c r="H178" s="35" t="s">
        <v>1622</v>
      </c>
      <c r="I178" s="35" t="s">
        <v>1623</v>
      </c>
      <c r="J178" s="35" t="s">
        <v>1094</v>
      </c>
      <c r="K178" s="35" t="s">
        <v>1165</v>
      </c>
      <c r="L178" s="35" t="s">
        <v>1739</v>
      </c>
      <c r="M178" s="35" t="s">
        <v>1110</v>
      </c>
      <c r="N178" s="35" t="s">
        <v>1111</v>
      </c>
      <c r="O178" s="35" t="s">
        <v>1740</v>
      </c>
      <c r="P178" s="7">
        <v>486</v>
      </c>
      <c r="Q178" s="7">
        <v>3</v>
      </c>
      <c r="R178" s="12">
        <v>63</v>
      </c>
      <c r="S178" s="2">
        <v>0</v>
      </c>
      <c r="T178" s="5">
        <v>53.02</v>
      </c>
      <c r="U178" s="5">
        <f>StoreOrders[[#This Row],[shipping cost]] + (StoreOrders[[#This Row],[shipping cost]] * StoreOrders[[#This Row],[discount]])</f>
        <v>53.02</v>
      </c>
      <c r="V178" t="s">
        <v>1088</v>
      </c>
      <c r="W178" s="5">
        <f>((StoreOrders[[#This Row],[quantity]]*StoreOrders[[#This Row],[Price]]) -StoreOrders[[#This Row],[cost]])</f>
        <v>135.97999999999999</v>
      </c>
    </row>
    <row r="179" spans="1:23" x14ac:dyDescent="0.25">
      <c r="A179" t="s">
        <v>1741</v>
      </c>
      <c r="B179" s="1">
        <v>40557</v>
      </c>
      <c r="C179" s="13">
        <f>MONTH(StoreOrders[[#This Row],[order date]])</f>
        <v>1</v>
      </c>
      <c r="D179" s="13">
        <f>YEAR(StoreOrders[[#This Row],[order date]])</f>
        <v>2011</v>
      </c>
      <c r="E179" s="35" t="s">
        <v>1081</v>
      </c>
      <c r="F179" s="35" t="s">
        <v>1742</v>
      </c>
      <c r="G179" s="35" t="s">
        <v>1062</v>
      </c>
      <c r="H179" s="35" t="s">
        <v>1743</v>
      </c>
      <c r="I179" s="35" t="s">
        <v>1259</v>
      </c>
      <c r="J179" s="35" t="s">
        <v>1260</v>
      </c>
      <c r="K179" s="35" t="s">
        <v>1215</v>
      </c>
      <c r="L179" s="35" t="s">
        <v>1744</v>
      </c>
      <c r="M179" s="35" t="s">
        <v>1100</v>
      </c>
      <c r="N179" s="35" t="s">
        <v>1134</v>
      </c>
      <c r="O179" s="35" t="s">
        <v>1745</v>
      </c>
      <c r="P179" s="7">
        <v>546</v>
      </c>
      <c r="Q179" s="7">
        <v>6</v>
      </c>
      <c r="R179" s="12">
        <v>72</v>
      </c>
      <c r="S179" s="2">
        <v>0</v>
      </c>
      <c r="T179" s="5">
        <v>52.32</v>
      </c>
      <c r="U179" s="5">
        <f>StoreOrders[[#This Row],[shipping cost]] + (StoreOrders[[#This Row],[shipping cost]] * StoreOrders[[#This Row],[discount]])</f>
        <v>52.32</v>
      </c>
      <c r="V179" t="s">
        <v>1070</v>
      </c>
      <c r="W179" s="5">
        <f>((StoreOrders[[#This Row],[quantity]]*StoreOrders[[#This Row],[Price]]) -StoreOrders[[#This Row],[cost]])</f>
        <v>379.68</v>
      </c>
    </row>
    <row r="180" spans="1:23" x14ac:dyDescent="0.25">
      <c r="A180" t="s">
        <v>1737</v>
      </c>
      <c r="B180" s="1">
        <v>40557</v>
      </c>
      <c r="C180" s="13">
        <f>MONTH(StoreOrders[[#This Row],[order date]])</f>
        <v>1</v>
      </c>
      <c r="D180" s="13">
        <f>YEAR(StoreOrders[[#This Row],[order date]])</f>
        <v>2011</v>
      </c>
      <c r="E180" s="35" t="s">
        <v>1060</v>
      </c>
      <c r="F180" s="35" t="s">
        <v>1738</v>
      </c>
      <c r="G180" s="35" t="s">
        <v>1091</v>
      </c>
      <c r="H180" s="35" t="s">
        <v>1622</v>
      </c>
      <c r="I180" s="35" t="s">
        <v>1623</v>
      </c>
      <c r="J180" s="35" t="s">
        <v>1094</v>
      </c>
      <c r="K180" s="35" t="s">
        <v>1165</v>
      </c>
      <c r="L180" s="35" t="s">
        <v>1746</v>
      </c>
      <c r="M180" s="35" t="s">
        <v>1110</v>
      </c>
      <c r="N180" s="35" t="s">
        <v>1167</v>
      </c>
      <c r="O180" s="35" t="s">
        <v>1747</v>
      </c>
      <c r="P180" s="7">
        <v>440</v>
      </c>
      <c r="Q180" s="7">
        <v>6</v>
      </c>
      <c r="R180" s="12">
        <v>111</v>
      </c>
      <c r="S180" s="2">
        <v>0</v>
      </c>
      <c r="T180" s="5">
        <v>49.92</v>
      </c>
      <c r="U180" s="5">
        <f>StoreOrders[[#This Row],[shipping cost]] + (StoreOrders[[#This Row],[shipping cost]] * StoreOrders[[#This Row],[discount]])</f>
        <v>49.92</v>
      </c>
      <c r="V180" t="s">
        <v>1088</v>
      </c>
      <c r="W180" s="5">
        <f>((StoreOrders[[#This Row],[quantity]]*StoreOrders[[#This Row],[Price]]) -StoreOrders[[#This Row],[cost]])</f>
        <v>616.08000000000004</v>
      </c>
    </row>
    <row r="181" spans="1:23" x14ac:dyDescent="0.25">
      <c r="A181" t="s">
        <v>1727</v>
      </c>
      <c r="B181" s="1">
        <v>40557</v>
      </c>
      <c r="C181" s="13">
        <f>MONTH(StoreOrders[[#This Row],[order date]])</f>
        <v>1</v>
      </c>
      <c r="D181" s="13">
        <f>YEAR(StoreOrders[[#This Row],[order date]])</f>
        <v>2011</v>
      </c>
      <c r="E181" s="35" t="s">
        <v>1060</v>
      </c>
      <c r="F181" s="35" t="s">
        <v>1563</v>
      </c>
      <c r="G181" s="35" t="s">
        <v>1062</v>
      </c>
      <c r="H181" s="35" t="s">
        <v>1390</v>
      </c>
      <c r="I181" s="35" t="s">
        <v>1259</v>
      </c>
      <c r="J181" s="35" t="s">
        <v>1260</v>
      </c>
      <c r="K181" s="35" t="s">
        <v>1391</v>
      </c>
      <c r="L181" s="35" t="s">
        <v>1748</v>
      </c>
      <c r="M181" s="35" t="s">
        <v>1100</v>
      </c>
      <c r="N181" s="35" t="s">
        <v>1151</v>
      </c>
      <c r="O181" s="35" t="s">
        <v>1749</v>
      </c>
      <c r="P181" s="7">
        <v>334</v>
      </c>
      <c r="Q181" s="7">
        <v>3</v>
      </c>
      <c r="R181" s="12">
        <v>89</v>
      </c>
      <c r="S181" s="2">
        <v>0.15</v>
      </c>
      <c r="T181" s="5">
        <v>40.44</v>
      </c>
      <c r="U181" s="5">
        <f>StoreOrders[[#This Row],[shipping cost]] + (StoreOrders[[#This Row],[shipping cost]] * StoreOrders[[#This Row],[discount]])</f>
        <v>46.506</v>
      </c>
      <c r="V181" t="s">
        <v>1088</v>
      </c>
      <c r="W181" s="5">
        <f>((StoreOrders[[#This Row],[quantity]]*StoreOrders[[#This Row],[Price]]) -StoreOrders[[#This Row],[cost]])</f>
        <v>220.494</v>
      </c>
    </row>
    <row r="182" spans="1:23" x14ac:dyDescent="0.25">
      <c r="A182" t="s">
        <v>1737</v>
      </c>
      <c r="B182" s="1">
        <v>40557</v>
      </c>
      <c r="C182" s="13">
        <f>MONTH(StoreOrders[[#This Row],[order date]])</f>
        <v>1</v>
      </c>
      <c r="D182" s="13">
        <f>YEAR(StoreOrders[[#This Row],[order date]])</f>
        <v>2011</v>
      </c>
      <c r="E182" s="35" t="s">
        <v>1060</v>
      </c>
      <c r="F182" s="35" t="s">
        <v>1738</v>
      </c>
      <c r="G182" s="35" t="s">
        <v>1091</v>
      </c>
      <c r="H182" s="35" t="s">
        <v>1622</v>
      </c>
      <c r="I182" s="35" t="s">
        <v>1623</v>
      </c>
      <c r="J182" s="35" t="s">
        <v>1094</v>
      </c>
      <c r="K182" s="35" t="s">
        <v>1165</v>
      </c>
      <c r="L182" s="35" t="s">
        <v>1750</v>
      </c>
      <c r="M182" s="35" t="s">
        <v>1067</v>
      </c>
      <c r="N182" s="35" t="s">
        <v>1097</v>
      </c>
      <c r="O182" s="35" t="s">
        <v>1751</v>
      </c>
      <c r="P182" s="7">
        <v>224</v>
      </c>
      <c r="Q182" s="7">
        <v>11</v>
      </c>
      <c r="R182" s="12">
        <v>95</v>
      </c>
      <c r="S182" s="2">
        <v>0</v>
      </c>
      <c r="T182" s="5">
        <v>30.34</v>
      </c>
      <c r="U182" s="5">
        <f>StoreOrders[[#This Row],[shipping cost]] + (StoreOrders[[#This Row],[shipping cost]] * StoreOrders[[#This Row],[discount]])</f>
        <v>30.34</v>
      </c>
      <c r="V182" t="s">
        <v>1088</v>
      </c>
      <c r="W182" s="5">
        <f>((StoreOrders[[#This Row],[quantity]]*StoreOrders[[#This Row],[Price]]) -StoreOrders[[#This Row],[cost]])</f>
        <v>1014.66</v>
      </c>
    </row>
    <row r="183" spans="1:23" x14ac:dyDescent="0.25">
      <c r="A183" t="s">
        <v>1752</v>
      </c>
      <c r="B183" s="1">
        <v>40557</v>
      </c>
      <c r="C183" s="13">
        <f>MONTH(StoreOrders[[#This Row],[order date]])</f>
        <v>1</v>
      </c>
      <c r="D183" s="13">
        <f>YEAR(StoreOrders[[#This Row],[order date]])</f>
        <v>2011</v>
      </c>
      <c r="E183" s="35" t="s">
        <v>1060</v>
      </c>
      <c r="F183" s="35" t="s">
        <v>1753</v>
      </c>
      <c r="G183" s="35" t="s">
        <v>1116</v>
      </c>
      <c r="H183" s="35" t="s">
        <v>1754</v>
      </c>
      <c r="I183" s="35" t="s">
        <v>1755</v>
      </c>
      <c r="J183" s="35" t="s">
        <v>1164</v>
      </c>
      <c r="K183" s="35" t="s">
        <v>1165</v>
      </c>
      <c r="L183" s="35" t="s">
        <v>1756</v>
      </c>
      <c r="M183" s="35" t="s">
        <v>1100</v>
      </c>
      <c r="N183" s="35" t="s">
        <v>1151</v>
      </c>
      <c r="O183" s="35" t="s">
        <v>1757</v>
      </c>
      <c r="P183" s="7">
        <v>393</v>
      </c>
      <c r="Q183" s="7">
        <v>3</v>
      </c>
      <c r="R183" s="12">
        <v>101</v>
      </c>
      <c r="S183" s="2">
        <v>0</v>
      </c>
      <c r="T183" s="5">
        <v>27.67</v>
      </c>
      <c r="U183" s="5">
        <f>StoreOrders[[#This Row],[shipping cost]] + (StoreOrders[[#This Row],[shipping cost]] * StoreOrders[[#This Row],[discount]])</f>
        <v>27.67</v>
      </c>
      <c r="V183" t="s">
        <v>1070</v>
      </c>
      <c r="W183" s="5">
        <f>((StoreOrders[[#This Row],[quantity]]*StoreOrders[[#This Row],[Price]]) -StoreOrders[[#This Row],[cost]])</f>
        <v>275.33</v>
      </c>
    </row>
    <row r="184" spans="1:23" x14ac:dyDescent="0.25">
      <c r="A184" t="s">
        <v>1758</v>
      </c>
      <c r="B184" s="1">
        <v>40557</v>
      </c>
      <c r="C184" s="13">
        <f>MONTH(StoreOrders[[#This Row],[order date]])</f>
        <v>1</v>
      </c>
      <c r="D184" s="13">
        <f>YEAR(StoreOrders[[#This Row],[order date]])</f>
        <v>2011</v>
      </c>
      <c r="E184" s="35" t="s">
        <v>1287</v>
      </c>
      <c r="F184" s="35" t="s">
        <v>1759</v>
      </c>
      <c r="G184" s="35" t="s">
        <v>1062</v>
      </c>
      <c r="H184" s="35" t="s">
        <v>1760</v>
      </c>
      <c r="I184" s="35" t="s">
        <v>1221</v>
      </c>
      <c r="J184" s="35" t="s">
        <v>1164</v>
      </c>
      <c r="K184" s="35" t="s">
        <v>1095</v>
      </c>
      <c r="L184" s="35" t="s">
        <v>1761</v>
      </c>
      <c r="M184" s="35" t="s">
        <v>1067</v>
      </c>
      <c r="N184" s="35" t="s">
        <v>1204</v>
      </c>
      <c r="O184" s="35" t="s">
        <v>1762</v>
      </c>
      <c r="P184" s="7">
        <v>106</v>
      </c>
      <c r="Q184" s="7">
        <v>4</v>
      </c>
      <c r="R184" s="12">
        <v>64</v>
      </c>
      <c r="S184" s="2">
        <v>0</v>
      </c>
      <c r="T184" s="5">
        <v>26.23</v>
      </c>
      <c r="U184" s="5">
        <f>StoreOrders[[#This Row],[shipping cost]] + (StoreOrders[[#This Row],[shipping cost]] * StoreOrders[[#This Row],[discount]])</f>
        <v>26.23</v>
      </c>
      <c r="V184" t="s">
        <v>1088</v>
      </c>
      <c r="W184" s="5">
        <f>((StoreOrders[[#This Row],[quantity]]*StoreOrders[[#This Row],[Price]]) -StoreOrders[[#This Row],[cost]])</f>
        <v>229.77</v>
      </c>
    </row>
    <row r="185" spans="1:23" x14ac:dyDescent="0.25">
      <c r="A185" t="s">
        <v>1763</v>
      </c>
      <c r="B185" s="1">
        <v>40557</v>
      </c>
      <c r="C185" s="13">
        <f>MONTH(StoreOrders[[#This Row],[order date]])</f>
        <v>1</v>
      </c>
      <c r="D185" s="13">
        <f>YEAR(StoreOrders[[#This Row],[order date]])</f>
        <v>2011</v>
      </c>
      <c r="E185" s="35" t="s">
        <v>1060</v>
      </c>
      <c r="F185" s="35" t="s">
        <v>1764</v>
      </c>
      <c r="G185" s="35" t="s">
        <v>1091</v>
      </c>
      <c r="H185" s="35" t="s">
        <v>1765</v>
      </c>
      <c r="I185" s="35" t="s">
        <v>1555</v>
      </c>
      <c r="J185" s="35" t="s">
        <v>1065</v>
      </c>
      <c r="K185" s="35" t="s">
        <v>1065</v>
      </c>
      <c r="L185" s="35" t="s">
        <v>1548</v>
      </c>
      <c r="M185" s="35" t="s">
        <v>1067</v>
      </c>
      <c r="N185" s="35" t="s">
        <v>1193</v>
      </c>
      <c r="O185" s="35" t="s">
        <v>1549</v>
      </c>
      <c r="P185" s="7">
        <v>136</v>
      </c>
      <c r="Q185" s="7">
        <v>12</v>
      </c>
      <c r="R185" s="12">
        <v>77</v>
      </c>
      <c r="S185" s="2">
        <v>0</v>
      </c>
      <c r="T185" s="5">
        <v>23.89</v>
      </c>
      <c r="U185" s="5">
        <f>StoreOrders[[#This Row],[shipping cost]] + (StoreOrders[[#This Row],[shipping cost]] * StoreOrders[[#This Row],[discount]])</f>
        <v>23.89</v>
      </c>
      <c r="V185" t="s">
        <v>1128</v>
      </c>
      <c r="W185" s="5">
        <f>((StoreOrders[[#This Row],[quantity]]*StoreOrders[[#This Row],[Price]]) -StoreOrders[[#This Row],[cost]])</f>
        <v>900.11</v>
      </c>
    </row>
    <row r="186" spans="1:23" x14ac:dyDescent="0.25">
      <c r="A186" t="s">
        <v>1730</v>
      </c>
      <c r="B186" s="1">
        <v>40557</v>
      </c>
      <c r="C186" s="13">
        <f>MONTH(StoreOrders[[#This Row],[order date]])</f>
        <v>1</v>
      </c>
      <c r="D186" s="13">
        <f>YEAR(StoreOrders[[#This Row],[order date]])</f>
        <v>2011</v>
      </c>
      <c r="E186" s="35" t="s">
        <v>1081</v>
      </c>
      <c r="F186" s="35" t="s">
        <v>1731</v>
      </c>
      <c r="G186" s="35" t="s">
        <v>1116</v>
      </c>
      <c r="H186" s="35" t="s">
        <v>1732</v>
      </c>
      <c r="I186" s="35" t="s">
        <v>1259</v>
      </c>
      <c r="J186" s="35" t="s">
        <v>1260</v>
      </c>
      <c r="K186" s="35" t="s">
        <v>1215</v>
      </c>
      <c r="L186" s="35" t="s">
        <v>1766</v>
      </c>
      <c r="M186" s="35" t="s">
        <v>1067</v>
      </c>
      <c r="N186" s="35" t="s">
        <v>1204</v>
      </c>
      <c r="O186" s="35" t="s">
        <v>1767</v>
      </c>
      <c r="P186" s="7">
        <v>51</v>
      </c>
      <c r="Q186" s="7">
        <v>3</v>
      </c>
      <c r="R186" s="12">
        <v>96</v>
      </c>
      <c r="S186" s="2">
        <v>0</v>
      </c>
      <c r="T186" s="5">
        <v>12.66</v>
      </c>
      <c r="U186" s="5">
        <f>StoreOrders[[#This Row],[shipping cost]] + (StoreOrders[[#This Row],[shipping cost]] * StoreOrders[[#This Row],[discount]])</f>
        <v>12.66</v>
      </c>
      <c r="V186" t="s">
        <v>1120</v>
      </c>
      <c r="W186" s="5">
        <f>((StoreOrders[[#This Row],[quantity]]*StoreOrders[[#This Row],[Price]]) -StoreOrders[[#This Row],[cost]])</f>
        <v>275.33999999999997</v>
      </c>
    </row>
    <row r="187" spans="1:23" x14ac:dyDescent="0.25">
      <c r="A187" t="s">
        <v>1752</v>
      </c>
      <c r="B187" s="1">
        <v>40557</v>
      </c>
      <c r="C187" s="13">
        <f>MONTH(StoreOrders[[#This Row],[order date]])</f>
        <v>1</v>
      </c>
      <c r="D187" s="13">
        <f>YEAR(StoreOrders[[#This Row],[order date]])</f>
        <v>2011</v>
      </c>
      <c r="E187" s="35" t="s">
        <v>1060</v>
      </c>
      <c r="F187" s="35" t="s">
        <v>1753</v>
      </c>
      <c r="G187" s="35" t="s">
        <v>1116</v>
      </c>
      <c r="H187" s="35" t="s">
        <v>1754</v>
      </c>
      <c r="I187" s="35" t="s">
        <v>1755</v>
      </c>
      <c r="J187" s="35" t="s">
        <v>1164</v>
      </c>
      <c r="K187" s="35" t="s">
        <v>1165</v>
      </c>
      <c r="L187" s="35" t="s">
        <v>1768</v>
      </c>
      <c r="M187" s="35" t="s">
        <v>1067</v>
      </c>
      <c r="N187" s="35" t="s">
        <v>1097</v>
      </c>
      <c r="O187" s="35" t="s">
        <v>1104</v>
      </c>
      <c r="P187" s="7">
        <v>246</v>
      </c>
      <c r="Q187" s="7">
        <v>12</v>
      </c>
      <c r="R187" s="12">
        <v>80</v>
      </c>
      <c r="S187" s="2">
        <v>0</v>
      </c>
      <c r="T187" s="5">
        <v>11.88</v>
      </c>
      <c r="U187" s="5">
        <f>StoreOrders[[#This Row],[shipping cost]] + (StoreOrders[[#This Row],[shipping cost]] * StoreOrders[[#This Row],[discount]])</f>
        <v>11.88</v>
      </c>
      <c r="V187" t="s">
        <v>1070</v>
      </c>
      <c r="W187" s="5">
        <f>((StoreOrders[[#This Row],[quantity]]*StoreOrders[[#This Row],[Price]]) -StoreOrders[[#This Row],[cost]])</f>
        <v>948.12</v>
      </c>
    </row>
    <row r="188" spans="1:23" x14ac:dyDescent="0.25">
      <c r="A188" t="s">
        <v>1769</v>
      </c>
      <c r="B188" s="1">
        <v>40557</v>
      </c>
      <c r="C188" s="13">
        <f>MONTH(StoreOrders[[#This Row],[order date]])</f>
        <v>1</v>
      </c>
      <c r="D188" s="13">
        <f>YEAR(StoreOrders[[#This Row],[order date]])</f>
        <v>2011</v>
      </c>
      <c r="E188" s="35" t="s">
        <v>1060</v>
      </c>
      <c r="F188" s="35" t="s">
        <v>1770</v>
      </c>
      <c r="G188" s="35" t="s">
        <v>1062</v>
      </c>
      <c r="H188" s="35" t="s">
        <v>1771</v>
      </c>
      <c r="I188" s="35" t="s">
        <v>1613</v>
      </c>
      <c r="J188" s="35" t="s">
        <v>1085</v>
      </c>
      <c r="K188" s="35" t="s">
        <v>1085</v>
      </c>
      <c r="L188" s="35" t="s">
        <v>1772</v>
      </c>
      <c r="M188" s="35" t="s">
        <v>1067</v>
      </c>
      <c r="N188" s="35" t="s">
        <v>1068</v>
      </c>
      <c r="O188" s="35" t="s">
        <v>1528</v>
      </c>
      <c r="P188" s="7">
        <v>110</v>
      </c>
      <c r="Q188" s="7">
        <v>2</v>
      </c>
      <c r="R188" s="12">
        <v>117</v>
      </c>
      <c r="S188" s="2">
        <v>0.6</v>
      </c>
      <c r="T188" s="5">
        <v>11.53</v>
      </c>
      <c r="U188" s="5">
        <f>StoreOrders[[#This Row],[shipping cost]] + (StoreOrders[[#This Row],[shipping cost]] * StoreOrders[[#This Row],[discount]])</f>
        <v>18.448</v>
      </c>
      <c r="V188" t="s">
        <v>1070</v>
      </c>
      <c r="W188" s="5">
        <f>((StoreOrders[[#This Row],[quantity]]*StoreOrders[[#This Row],[Price]]) -StoreOrders[[#This Row],[cost]])</f>
        <v>215.55199999999999</v>
      </c>
    </row>
    <row r="189" spans="1:23" x14ac:dyDescent="0.25">
      <c r="A189" t="s">
        <v>1773</v>
      </c>
      <c r="B189" s="1">
        <v>40557</v>
      </c>
      <c r="C189" s="13">
        <f>MONTH(StoreOrders[[#This Row],[order date]])</f>
        <v>1</v>
      </c>
      <c r="D189" s="13">
        <f>YEAR(StoreOrders[[#This Row],[order date]])</f>
        <v>2011</v>
      </c>
      <c r="E189" s="35" t="s">
        <v>1060</v>
      </c>
      <c r="F189" s="35" t="s">
        <v>1774</v>
      </c>
      <c r="G189" s="35" t="s">
        <v>1116</v>
      </c>
      <c r="H189" s="35" t="s">
        <v>1138</v>
      </c>
      <c r="I189" s="35" t="s">
        <v>1139</v>
      </c>
      <c r="J189" s="35" t="s">
        <v>1075</v>
      </c>
      <c r="K189" s="35" t="s">
        <v>1140</v>
      </c>
      <c r="L189" s="35" t="s">
        <v>1775</v>
      </c>
      <c r="M189" s="35" t="s">
        <v>1100</v>
      </c>
      <c r="N189" s="35" t="s">
        <v>1101</v>
      </c>
      <c r="O189" s="35" t="s">
        <v>1776</v>
      </c>
      <c r="P189" s="7">
        <v>99</v>
      </c>
      <c r="Q189" s="7">
        <v>3</v>
      </c>
      <c r="R189" s="12">
        <v>54</v>
      </c>
      <c r="S189" s="2">
        <v>0.25</v>
      </c>
      <c r="T189" s="5">
        <v>9.7100000000000009</v>
      </c>
      <c r="U189" s="5">
        <f>StoreOrders[[#This Row],[shipping cost]] + (StoreOrders[[#This Row],[shipping cost]] * StoreOrders[[#This Row],[discount]])</f>
        <v>12.137500000000001</v>
      </c>
      <c r="V189" t="s">
        <v>1128</v>
      </c>
      <c r="W189" s="5">
        <f>((StoreOrders[[#This Row],[quantity]]*StoreOrders[[#This Row],[Price]]) -StoreOrders[[#This Row],[cost]])</f>
        <v>149.86250000000001</v>
      </c>
    </row>
    <row r="190" spans="1:23" x14ac:dyDescent="0.25">
      <c r="A190" t="s">
        <v>1773</v>
      </c>
      <c r="B190" s="1">
        <v>40557</v>
      </c>
      <c r="C190" s="13">
        <f>MONTH(StoreOrders[[#This Row],[order date]])</f>
        <v>1</v>
      </c>
      <c r="D190" s="13">
        <f>YEAR(StoreOrders[[#This Row],[order date]])</f>
        <v>2011</v>
      </c>
      <c r="E190" s="35" t="s">
        <v>1060</v>
      </c>
      <c r="F190" s="35" t="s">
        <v>1774</v>
      </c>
      <c r="G190" s="35" t="s">
        <v>1116</v>
      </c>
      <c r="H190" s="35" t="s">
        <v>1138</v>
      </c>
      <c r="I190" s="35" t="s">
        <v>1139</v>
      </c>
      <c r="J190" s="35" t="s">
        <v>1075</v>
      </c>
      <c r="K190" s="35" t="s">
        <v>1140</v>
      </c>
      <c r="L190" s="35" t="s">
        <v>1777</v>
      </c>
      <c r="M190" s="35" t="s">
        <v>1067</v>
      </c>
      <c r="N190" s="35" t="s">
        <v>1068</v>
      </c>
      <c r="O190" s="35" t="s">
        <v>1778</v>
      </c>
      <c r="P190" s="7">
        <v>80</v>
      </c>
      <c r="Q190" s="7">
        <v>3</v>
      </c>
      <c r="R190" s="12">
        <v>114</v>
      </c>
      <c r="S190" s="2">
        <v>0.45</v>
      </c>
      <c r="T190" s="5">
        <v>9.43</v>
      </c>
      <c r="U190" s="5">
        <f>StoreOrders[[#This Row],[shipping cost]] + (StoreOrders[[#This Row],[shipping cost]] * StoreOrders[[#This Row],[discount]])</f>
        <v>13.673500000000001</v>
      </c>
      <c r="V190" t="s">
        <v>1128</v>
      </c>
      <c r="W190" s="5">
        <f>((StoreOrders[[#This Row],[quantity]]*StoreOrders[[#This Row],[Price]]) -StoreOrders[[#This Row],[cost]])</f>
        <v>328.32650000000001</v>
      </c>
    </row>
    <row r="191" spans="1:23" x14ac:dyDescent="0.25">
      <c r="A191" t="s">
        <v>1752</v>
      </c>
      <c r="B191" s="1">
        <v>40557</v>
      </c>
      <c r="C191" s="13">
        <f>MONTH(StoreOrders[[#This Row],[order date]])</f>
        <v>1</v>
      </c>
      <c r="D191" s="13">
        <f>YEAR(StoreOrders[[#This Row],[order date]])</f>
        <v>2011</v>
      </c>
      <c r="E191" s="35" t="s">
        <v>1060</v>
      </c>
      <c r="F191" s="35" t="s">
        <v>1753</v>
      </c>
      <c r="G191" s="35" t="s">
        <v>1116</v>
      </c>
      <c r="H191" s="35" t="s">
        <v>1754</v>
      </c>
      <c r="I191" s="35" t="s">
        <v>1755</v>
      </c>
      <c r="J191" s="35" t="s">
        <v>1164</v>
      </c>
      <c r="K191" s="35" t="s">
        <v>1165</v>
      </c>
      <c r="L191" s="35" t="s">
        <v>1779</v>
      </c>
      <c r="M191" s="35" t="s">
        <v>1067</v>
      </c>
      <c r="N191" s="35" t="s">
        <v>1068</v>
      </c>
      <c r="O191" s="35" t="s">
        <v>1780</v>
      </c>
      <c r="P191" s="7">
        <v>109</v>
      </c>
      <c r="Q191" s="7">
        <v>3</v>
      </c>
      <c r="R191" s="12">
        <v>88</v>
      </c>
      <c r="S191" s="2">
        <v>0</v>
      </c>
      <c r="T191" s="5">
        <v>6.11</v>
      </c>
      <c r="U191" s="5">
        <f>StoreOrders[[#This Row],[shipping cost]] + (StoreOrders[[#This Row],[shipping cost]] * StoreOrders[[#This Row],[discount]])</f>
        <v>6.11</v>
      </c>
      <c r="V191" t="s">
        <v>1070</v>
      </c>
      <c r="W191" s="5">
        <f>((StoreOrders[[#This Row],[quantity]]*StoreOrders[[#This Row],[Price]]) -StoreOrders[[#This Row],[cost]])</f>
        <v>257.89</v>
      </c>
    </row>
    <row r="192" spans="1:23" x14ac:dyDescent="0.25">
      <c r="A192" t="s">
        <v>1769</v>
      </c>
      <c r="B192" s="1">
        <v>40557</v>
      </c>
      <c r="C192" s="13">
        <f>MONTH(StoreOrders[[#This Row],[order date]])</f>
        <v>1</v>
      </c>
      <c r="D192" s="13">
        <f>YEAR(StoreOrders[[#This Row],[order date]])</f>
        <v>2011</v>
      </c>
      <c r="E192" s="35" t="s">
        <v>1060</v>
      </c>
      <c r="F192" s="35" t="s">
        <v>1770</v>
      </c>
      <c r="G192" s="35" t="s">
        <v>1062</v>
      </c>
      <c r="H192" s="35" t="s">
        <v>1771</v>
      </c>
      <c r="I192" s="35" t="s">
        <v>1613</v>
      </c>
      <c r="J192" s="35" t="s">
        <v>1085</v>
      </c>
      <c r="K192" s="35" t="s">
        <v>1085</v>
      </c>
      <c r="L192" s="35" t="s">
        <v>1692</v>
      </c>
      <c r="M192" s="35" t="s">
        <v>1067</v>
      </c>
      <c r="N192" s="35" t="s">
        <v>1068</v>
      </c>
      <c r="O192" s="35" t="s">
        <v>1578</v>
      </c>
      <c r="P192" s="7">
        <v>79</v>
      </c>
      <c r="Q192" s="7">
        <v>1</v>
      </c>
      <c r="R192" s="12">
        <v>105</v>
      </c>
      <c r="S192" s="2">
        <v>0.6</v>
      </c>
      <c r="T192" s="5">
        <v>5.84</v>
      </c>
      <c r="U192" s="5">
        <f>StoreOrders[[#This Row],[shipping cost]] + (StoreOrders[[#This Row],[shipping cost]] * StoreOrders[[#This Row],[discount]])</f>
        <v>9.3439999999999994</v>
      </c>
      <c r="V192" t="s">
        <v>1070</v>
      </c>
      <c r="W192" s="5">
        <f>((StoreOrders[[#This Row],[quantity]]*StoreOrders[[#This Row],[Price]]) -StoreOrders[[#This Row],[cost]])</f>
        <v>95.656000000000006</v>
      </c>
    </row>
    <row r="193" spans="1:23" x14ac:dyDescent="0.25">
      <c r="A193" t="s">
        <v>1769</v>
      </c>
      <c r="B193" s="1">
        <v>40557</v>
      </c>
      <c r="C193" s="13">
        <f>MONTH(StoreOrders[[#This Row],[order date]])</f>
        <v>1</v>
      </c>
      <c r="D193" s="13">
        <f>YEAR(StoreOrders[[#This Row],[order date]])</f>
        <v>2011</v>
      </c>
      <c r="E193" s="35" t="s">
        <v>1060</v>
      </c>
      <c r="F193" s="35" t="s">
        <v>1770</v>
      </c>
      <c r="G193" s="35" t="s">
        <v>1062</v>
      </c>
      <c r="H193" s="35" t="s">
        <v>1771</v>
      </c>
      <c r="I193" s="35" t="s">
        <v>1613</v>
      </c>
      <c r="J193" s="35" t="s">
        <v>1085</v>
      </c>
      <c r="K193" s="35" t="s">
        <v>1085</v>
      </c>
      <c r="L193" s="35" t="s">
        <v>1781</v>
      </c>
      <c r="M193" s="35" t="s">
        <v>1067</v>
      </c>
      <c r="N193" s="35" t="s">
        <v>1078</v>
      </c>
      <c r="O193" s="35" t="s">
        <v>1782</v>
      </c>
      <c r="P193" s="7">
        <v>74</v>
      </c>
      <c r="Q193" s="7">
        <v>4</v>
      </c>
      <c r="R193" s="12">
        <v>61</v>
      </c>
      <c r="S193" s="2">
        <v>0.6</v>
      </c>
      <c r="T193" s="5">
        <v>4.4800000000000004</v>
      </c>
      <c r="U193" s="5">
        <f>StoreOrders[[#This Row],[shipping cost]] + (StoreOrders[[#This Row],[shipping cost]] * StoreOrders[[#This Row],[discount]])</f>
        <v>7.168000000000001</v>
      </c>
      <c r="V193" t="s">
        <v>1070</v>
      </c>
      <c r="W193" s="5">
        <f>((StoreOrders[[#This Row],[quantity]]*StoreOrders[[#This Row],[Price]]) -StoreOrders[[#This Row],[cost]])</f>
        <v>236.83199999999999</v>
      </c>
    </row>
    <row r="194" spans="1:23" x14ac:dyDescent="0.25">
      <c r="A194" t="s">
        <v>1752</v>
      </c>
      <c r="B194" s="1">
        <v>40557</v>
      </c>
      <c r="C194" s="13">
        <f>MONTH(StoreOrders[[#This Row],[order date]])</f>
        <v>1</v>
      </c>
      <c r="D194" s="13">
        <f>YEAR(StoreOrders[[#This Row],[order date]])</f>
        <v>2011</v>
      </c>
      <c r="E194" s="35" t="s">
        <v>1060</v>
      </c>
      <c r="F194" s="35" t="s">
        <v>1753</v>
      </c>
      <c r="G194" s="35" t="s">
        <v>1116</v>
      </c>
      <c r="H194" s="35" t="s">
        <v>1754</v>
      </c>
      <c r="I194" s="35" t="s">
        <v>1755</v>
      </c>
      <c r="J194" s="35" t="s">
        <v>1164</v>
      </c>
      <c r="K194" s="35" t="s">
        <v>1165</v>
      </c>
      <c r="L194" s="35" t="s">
        <v>1783</v>
      </c>
      <c r="M194" s="35" t="s">
        <v>1067</v>
      </c>
      <c r="N194" s="35" t="s">
        <v>1279</v>
      </c>
      <c r="O194" s="35" t="s">
        <v>1784</v>
      </c>
      <c r="P194" s="7">
        <v>66</v>
      </c>
      <c r="Q194" s="7">
        <v>8</v>
      </c>
      <c r="R194" s="12">
        <v>54</v>
      </c>
      <c r="S194" s="2">
        <v>0</v>
      </c>
      <c r="T194" s="5">
        <v>3.61</v>
      </c>
      <c r="U194" s="5">
        <f>StoreOrders[[#This Row],[shipping cost]] + (StoreOrders[[#This Row],[shipping cost]] * StoreOrders[[#This Row],[discount]])</f>
        <v>3.61</v>
      </c>
      <c r="V194" t="s">
        <v>1070</v>
      </c>
      <c r="W194" s="5">
        <f>((StoreOrders[[#This Row],[quantity]]*StoreOrders[[#This Row],[Price]]) -StoreOrders[[#This Row],[cost]])</f>
        <v>428.39</v>
      </c>
    </row>
    <row r="195" spans="1:23" x14ac:dyDescent="0.25">
      <c r="A195" t="s">
        <v>1727</v>
      </c>
      <c r="B195" s="1">
        <v>40557</v>
      </c>
      <c r="C195" s="13">
        <f>MONTH(StoreOrders[[#This Row],[order date]])</f>
        <v>1</v>
      </c>
      <c r="D195" s="13">
        <f>YEAR(StoreOrders[[#This Row],[order date]])</f>
        <v>2011</v>
      </c>
      <c r="E195" s="35" t="s">
        <v>1060</v>
      </c>
      <c r="F195" s="35" t="s">
        <v>1563</v>
      </c>
      <c r="G195" s="35" t="s">
        <v>1062</v>
      </c>
      <c r="H195" s="35" t="s">
        <v>1390</v>
      </c>
      <c r="I195" s="35" t="s">
        <v>1259</v>
      </c>
      <c r="J195" s="35" t="s">
        <v>1260</v>
      </c>
      <c r="K195" s="35" t="s">
        <v>1391</v>
      </c>
      <c r="L195" s="35" t="s">
        <v>1785</v>
      </c>
      <c r="M195" s="35" t="s">
        <v>1067</v>
      </c>
      <c r="N195" s="35" t="s">
        <v>1193</v>
      </c>
      <c r="O195" s="35" t="s">
        <v>1786</v>
      </c>
      <c r="P195" s="7">
        <v>20</v>
      </c>
      <c r="Q195" s="7">
        <v>5</v>
      </c>
      <c r="R195" s="12">
        <v>109</v>
      </c>
      <c r="S195" s="2">
        <v>0</v>
      </c>
      <c r="T195" s="5">
        <v>3.03</v>
      </c>
      <c r="U195" s="5">
        <f>StoreOrders[[#This Row],[shipping cost]] + (StoreOrders[[#This Row],[shipping cost]] * StoreOrders[[#This Row],[discount]])</f>
        <v>3.03</v>
      </c>
      <c r="V195" t="s">
        <v>1088</v>
      </c>
      <c r="W195" s="5">
        <f>((StoreOrders[[#This Row],[quantity]]*StoreOrders[[#This Row],[Price]]) -StoreOrders[[#This Row],[cost]])</f>
        <v>541.97</v>
      </c>
    </row>
    <row r="196" spans="1:23" x14ac:dyDescent="0.25">
      <c r="A196" t="s">
        <v>1730</v>
      </c>
      <c r="B196" s="1">
        <v>40557</v>
      </c>
      <c r="C196" s="13">
        <f>MONTH(StoreOrders[[#This Row],[order date]])</f>
        <v>1</v>
      </c>
      <c r="D196" s="13">
        <f>YEAR(StoreOrders[[#This Row],[order date]])</f>
        <v>2011</v>
      </c>
      <c r="E196" s="35" t="s">
        <v>1081</v>
      </c>
      <c r="F196" s="35" t="s">
        <v>1731</v>
      </c>
      <c r="G196" s="35" t="s">
        <v>1116</v>
      </c>
      <c r="H196" s="35" t="s">
        <v>1732</v>
      </c>
      <c r="I196" s="35" t="s">
        <v>1259</v>
      </c>
      <c r="J196" s="35" t="s">
        <v>1260</v>
      </c>
      <c r="K196" s="35" t="s">
        <v>1215</v>
      </c>
      <c r="L196" s="35" t="s">
        <v>1787</v>
      </c>
      <c r="M196" s="35" t="s">
        <v>1067</v>
      </c>
      <c r="N196" s="35" t="s">
        <v>1204</v>
      </c>
      <c r="O196" s="35" t="s">
        <v>1788</v>
      </c>
      <c r="P196" s="7">
        <v>11</v>
      </c>
      <c r="Q196" s="7">
        <v>2</v>
      </c>
      <c r="R196" s="12">
        <v>117</v>
      </c>
      <c r="S196" s="2">
        <v>0</v>
      </c>
      <c r="T196" s="5">
        <v>2.88</v>
      </c>
      <c r="U196" s="5">
        <f>StoreOrders[[#This Row],[shipping cost]] + (StoreOrders[[#This Row],[shipping cost]] * StoreOrders[[#This Row],[discount]])</f>
        <v>2.88</v>
      </c>
      <c r="V196" t="s">
        <v>1120</v>
      </c>
      <c r="W196" s="5">
        <f>((StoreOrders[[#This Row],[quantity]]*StoreOrders[[#This Row],[Price]]) -StoreOrders[[#This Row],[cost]])</f>
        <v>231.12</v>
      </c>
    </row>
    <row r="197" spans="1:23" x14ac:dyDescent="0.25">
      <c r="A197" t="s">
        <v>1789</v>
      </c>
      <c r="B197" s="1">
        <v>40557</v>
      </c>
      <c r="C197" s="13">
        <f>MONTH(StoreOrders[[#This Row],[order date]])</f>
        <v>1</v>
      </c>
      <c r="D197" s="13">
        <f>YEAR(StoreOrders[[#This Row],[order date]])</f>
        <v>2011</v>
      </c>
      <c r="E197" s="35" t="s">
        <v>1060</v>
      </c>
      <c r="F197" s="35" t="s">
        <v>1790</v>
      </c>
      <c r="G197" s="35" t="s">
        <v>1062</v>
      </c>
      <c r="H197" s="35" t="s">
        <v>1791</v>
      </c>
      <c r="I197" s="35" t="s">
        <v>1259</v>
      </c>
      <c r="J197" s="35" t="s">
        <v>1260</v>
      </c>
      <c r="K197" s="35" t="s">
        <v>1344</v>
      </c>
      <c r="L197" s="35" t="s">
        <v>1792</v>
      </c>
      <c r="M197" s="35" t="s">
        <v>1067</v>
      </c>
      <c r="N197" s="35" t="s">
        <v>1097</v>
      </c>
      <c r="O197" s="35" t="s">
        <v>1793</v>
      </c>
      <c r="P197" s="7">
        <v>37</v>
      </c>
      <c r="Q197" s="7">
        <v>7</v>
      </c>
      <c r="R197" s="12">
        <v>65</v>
      </c>
      <c r="S197" s="2">
        <v>0.2</v>
      </c>
      <c r="T197" s="5">
        <v>1.46</v>
      </c>
      <c r="U197" s="5">
        <f>StoreOrders[[#This Row],[shipping cost]] + (StoreOrders[[#This Row],[shipping cost]] * StoreOrders[[#This Row],[discount]])</f>
        <v>1.752</v>
      </c>
      <c r="V197" t="s">
        <v>1070</v>
      </c>
      <c r="W197" s="5">
        <f>((StoreOrders[[#This Row],[quantity]]*StoreOrders[[#This Row],[Price]]) -StoreOrders[[#This Row],[cost]])</f>
        <v>453.24799999999999</v>
      </c>
    </row>
    <row r="198" spans="1:23" x14ac:dyDescent="0.25">
      <c r="A198" t="s">
        <v>1730</v>
      </c>
      <c r="B198" s="1">
        <v>40557</v>
      </c>
      <c r="C198" s="13">
        <f>MONTH(StoreOrders[[#This Row],[order date]])</f>
        <v>1</v>
      </c>
      <c r="D198" s="13">
        <f>YEAR(StoreOrders[[#This Row],[order date]])</f>
        <v>2011</v>
      </c>
      <c r="E198" s="35" t="s">
        <v>1081</v>
      </c>
      <c r="F198" s="35" t="s">
        <v>1731</v>
      </c>
      <c r="G198" s="35" t="s">
        <v>1116</v>
      </c>
      <c r="H198" s="35" t="s">
        <v>1732</v>
      </c>
      <c r="I198" s="35" t="s">
        <v>1259</v>
      </c>
      <c r="J198" s="35" t="s">
        <v>1260</v>
      </c>
      <c r="K198" s="35" t="s">
        <v>1215</v>
      </c>
      <c r="L198" s="35" t="s">
        <v>1794</v>
      </c>
      <c r="M198" s="35" t="s">
        <v>1067</v>
      </c>
      <c r="N198" s="35" t="s">
        <v>1279</v>
      </c>
      <c r="O198" s="35" t="s">
        <v>1788</v>
      </c>
      <c r="P198" s="7">
        <v>6</v>
      </c>
      <c r="Q198" s="7">
        <v>3</v>
      </c>
      <c r="R198" s="12">
        <v>83</v>
      </c>
      <c r="S198" s="2">
        <v>0</v>
      </c>
      <c r="T198" s="5">
        <v>0.85</v>
      </c>
      <c r="U198" s="5">
        <f>StoreOrders[[#This Row],[shipping cost]] + (StoreOrders[[#This Row],[shipping cost]] * StoreOrders[[#This Row],[discount]])</f>
        <v>0.85</v>
      </c>
      <c r="V198" t="s">
        <v>1120</v>
      </c>
      <c r="W198" s="5">
        <f>((StoreOrders[[#This Row],[quantity]]*StoreOrders[[#This Row],[Price]]) -StoreOrders[[#This Row],[cost]])</f>
        <v>248.15</v>
      </c>
    </row>
    <row r="199" spans="1:23" x14ac:dyDescent="0.25">
      <c r="A199" t="s">
        <v>1769</v>
      </c>
      <c r="B199" s="1">
        <v>40557</v>
      </c>
      <c r="C199" s="13">
        <f>MONTH(StoreOrders[[#This Row],[order date]])</f>
        <v>1</v>
      </c>
      <c r="D199" s="13">
        <f>YEAR(StoreOrders[[#This Row],[order date]])</f>
        <v>2011</v>
      </c>
      <c r="E199" s="35" t="s">
        <v>1060</v>
      </c>
      <c r="F199" s="35" t="s">
        <v>1770</v>
      </c>
      <c r="G199" s="35" t="s">
        <v>1062</v>
      </c>
      <c r="H199" s="35" t="s">
        <v>1771</v>
      </c>
      <c r="I199" s="35" t="s">
        <v>1613</v>
      </c>
      <c r="J199" s="35" t="s">
        <v>1085</v>
      </c>
      <c r="K199" s="35" t="s">
        <v>1085</v>
      </c>
      <c r="L199" s="35" t="s">
        <v>1795</v>
      </c>
      <c r="M199" s="35" t="s">
        <v>1067</v>
      </c>
      <c r="N199" s="35" t="s">
        <v>1193</v>
      </c>
      <c r="O199" s="35" t="s">
        <v>1796</v>
      </c>
      <c r="P199" s="7">
        <v>79</v>
      </c>
      <c r="Q199" s="7">
        <v>4</v>
      </c>
      <c r="R199" s="12">
        <v>99</v>
      </c>
      <c r="S199" s="2">
        <v>0.6</v>
      </c>
      <c r="T199" s="5">
        <v>0.43</v>
      </c>
      <c r="U199" s="5">
        <f>StoreOrders[[#This Row],[shipping cost]] + (StoreOrders[[#This Row],[shipping cost]] * StoreOrders[[#This Row],[discount]])</f>
        <v>0.68799999999999994</v>
      </c>
      <c r="V199" t="s">
        <v>1070</v>
      </c>
      <c r="W199" s="5">
        <f>((StoreOrders[[#This Row],[quantity]]*StoreOrders[[#This Row],[Price]]) -StoreOrders[[#This Row],[cost]])</f>
        <v>395.31200000000001</v>
      </c>
    </row>
    <row r="200" spans="1:23" x14ac:dyDescent="0.25">
      <c r="A200" t="s">
        <v>1789</v>
      </c>
      <c r="B200" s="1">
        <v>40557</v>
      </c>
      <c r="C200" s="13">
        <f>MONTH(StoreOrders[[#This Row],[order date]])</f>
        <v>1</v>
      </c>
      <c r="D200" s="13">
        <f>YEAR(StoreOrders[[#This Row],[order date]])</f>
        <v>2011</v>
      </c>
      <c r="E200" s="35" t="s">
        <v>1060</v>
      </c>
      <c r="F200" s="35" t="s">
        <v>1790</v>
      </c>
      <c r="G200" s="35" t="s">
        <v>1062</v>
      </c>
      <c r="H200" s="35" t="s">
        <v>1791</v>
      </c>
      <c r="I200" s="35" t="s">
        <v>1259</v>
      </c>
      <c r="J200" s="35" t="s">
        <v>1260</v>
      </c>
      <c r="K200" s="35" t="s">
        <v>1344</v>
      </c>
      <c r="L200" s="35" t="s">
        <v>1797</v>
      </c>
      <c r="M200" s="35" t="s">
        <v>1067</v>
      </c>
      <c r="N200" s="35" t="s">
        <v>1279</v>
      </c>
      <c r="O200" s="35" t="s">
        <v>1798</v>
      </c>
      <c r="P200" s="7">
        <v>3</v>
      </c>
      <c r="Q200" s="7">
        <v>2</v>
      </c>
      <c r="R200" s="12">
        <v>54</v>
      </c>
      <c r="S200" s="2">
        <v>0.7</v>
      </c>
      <c r="T200" s="5">
        <v>0.27</v>
      </c>
      <c r="U200" s="5">
        <f>StoreOrders[[#This Row],[shipping cost]] + (StoreOrders[[#This Row],[shipping cost]] * StoreOrders[[#This Row],[discount]])</f>
        <v>0.45900000000000002</v>
      </c>
      <c r="V200" t="s">
        <v>1070</v>
      </c>
      <c r="W200" s="5">
        <f>((StoreOrders[[#This Row],[quantity]]*StoreOrders[[#This Row],[Price]]) -StoreOrders[[#This Row],[cost]])</f>
        <v>107.541</v>
      </c>
    </row>
    <row r="201" spans="1:23" x14ac:dyDescent="0.25">
      <c r="A201" t="s">
        <v>1799</v>
      </c>
      <c r="B201" s="1">
        <v>40558</v>
      </c>
      <c r="C201" s="13">
        <f>MONTH(StoreOrders[[#This Row],[order date]])</f>
        <v>1</v>
      </c>
      <c r="D201" s="13">
        <f>YEAR(StoreOrders[[#This Row],[order date]])</f>
        <v>2011</v>
      </c>
      <c r="E201" s="35" t="s">
        <v>1081</v>
      </c>
      <c r="F201" s="35" t="s">
        <v>1800</v>
      </c>
      <c r="G201" s="35" t="s">
        <v>1116</v>
      </c>
      <c r="H201" s="35" t="s">
        <v>1656</v>
      </c>
      <c r="I201" s="35" t="s">
        <v>1657</v>
      </c>
      <c r="J201" s="35" t="s">
        <v>1094</v>
      </c>
      <c r="K201" s="35" t="s">
        <v>1165</v>
      </c>
      <c r="L201" s="35" t="s">
        <v>1801</v>
      </c>
      <c r="M201" s="35" t="s">
        <v>1110</v>
      </c>
      <c r="N201" s="35" t="s">
        <v>1126</v>
      </c>
      <c r="O201" s="35" t="s">
        <v>1802</v>
      </c>
      <c r="P201" s="7">
        <v>527</v>
      </c>
      <c r="Q201" s="7">
        <v>2</v>
      </c>
      <c r="R201" s="12">
        <v>112</v>
      </c>
      <c r="S201" s="2">
        <v>0</v>
      </c>
      <c r="T201" s="5">
        <v>92.1</v>
      </c>
      <c r="U201" s="5">
        <f>StoreOrders[[#This Row],[shipping cost]] + (StoreOrders[[#This Row],[shipping cost]] * StoreOrders[[#This Row],[discount]])</f>
        <v>92.1</v>
      </c>
      <c r="V201" t="s">
        <v>1070</v>
      </c>
      <c r="W201" s="5">
        <f>((StoreOrders[[#This Row],[quantity]]*StoreOrders[[#This Row],[Price]]) -StoreOrders[[#This Row],[cost]])</f>
        <v>131.9</v>
      </c>
    </row>
    <row r="202" spans="1:23" x14ac:dyDescent="0.25">
      <c r="A202" t="s">
        <v>1803</v>
      </c>
      <c r="B202" s="1">
        <v>40558</v>
      </c>
      <c r="C202" s="13">
        <f>MONTH(StoreOrders[[#This Row],[order date]])</f>
        <v>1</v>
      </c>
      <c r="D202" s="13">
        <f>YEAR(StoreOrders[[#This Row],[order date]])</f>
        <v>2011</v>
      </c>
      <c r="E202" s="35" t="s">
        <v>1287</v>
      </c>
      <c r="F202" s="35" t="s">
        <v>1804</v>
      </c>
      <c r="G202" s="35" t="s">
        <v>1091</v>
      </c>
      <c r="H202" s="35" t="s">
        <v>1805</v>
      </c>
      <c r="I202" s="35" t="s">
        <v>1234</v>
      </c>
      <c r="J202" s="35" t="s">
        <v>1094</v>
      </c>
      <c r="K202" s="35" t="s">
        <v>1165</v>
      </c>
      <c r="L202" s="35" t="s">
        <v>1806</v>
      </c>
      <c r="M202" s="35" t="s">
        <v>1100</v>
      </c>
      <c r="N202" s="35" t="s">
        <v>1151</v>
      </c>
      <c r="O202" s="35" t="s">
        <v>1807</v>
      </c>
      <c r="P202" s="7">
        <v>652</v>
      </c>
      <c r="Q202" s="7">
        <v>2</v>
      </c>
      <c r="R202" s="12">
        <v>118</v>
      </c>
      <c r="S202" s="2">
        <v>0.1</v>
      </c>
      <c r="T202" s="5">
        <v>88.52</v>
      </c>
      <c r="U202" s="5">
        <f>StoreOrders[[#This Row],[shipping cost]] + (StoreOrders[[#This Row],[shipping cost]] * StoreOrders[[#This Row],[discount]])</f>
        <v>97.372</v>
      </c>
      <c r="V202" t="s">
        <v>1070</v>
      </c>
      <c r="W202" s="5">
        <f>((StoreOrders[[#This Row],[quantity]]*StoreOrders[[#This Row],[Price]]) -StoreOrders[[#This Row],[cost]])</f>
        <v>138.62799999999999</v>
      </c>
    </row>
    <row r="203" spans="1:23" x14ac:dyDescent="0.25">
      <c r="A203" t="s">
        <v>1808</v>
      </c>
      <c r="B203" s="1">
        <v>40558</v>
      </c>
      <c r="C203" s="13">
        <f>MONTH(StoreOrders[[#This Row],[order date]])</f>
        <v>1</v>
      </c>
      <c r="D203" s="13">
        <f>YEAR(StoreOrders[[#This Row],[order date]])</f>
        <v>2011</v>
      </c>
      <c r="E203" s="35" t="s">
        <v>1287</v>
      </c>
      <c r="F203" s="35" t="s">
        <v>1809</v>
      </c>
      <c r="G203" s="35" t="s">
        <v>1091</v>
      </c>
      <c r="H203" s="35" t="s">
        <v>1810</v>
      </c>
      <c r="I203" s="35" t="s">
        <v>1811</v>
      </c>
      <c r="J203" s="35" t="s">
        <v>1164</v>
      </c>
      <c r="K203" s="35" t="s">
        <v>1228</v>
      </c>
      <c r="L203" s="35" t="s">
        <v>1812</v>
      </c>
      <c r="M203" s="35" t="s">
        <v>1100</v>
      </c>
      <c r="N203" s="35" t="s">
        <v>1134</v>
      </c>
      <c r="O203" s="35" t="s">
        <v>1813</v>
      </c>
      <c r="P203" s="7">
        <v>265</v>
      </c>
      <c r="Q203" s="7">
        <v>3</v>
      </c>
      <c r="R203" s="12">
        <v>80</v>
      </c>
      <c r="S203" s="2">
        <v>0.2</v>
      </c>
      <c r="T203" s="5">
        <v>43.56</v>
      </c>
      <c r="U203" s="5">
        <f>StoreOrders[[#This Row],[shipping cost]] + (StoreOrders[[#This Row],[shipping cost]] * StoreOrders[[#This Row],[discount]])</f>
        <v>52.272000000000006</v>
      </c>
      <c r="V203" t="s">
        <v>1070</v>
      </c>
      <c r="W203" s="5">
        <f>((StoreOrders[[#This Row],[quantity]]*StoreOrders[[#This Row],[Price]]) -StoreOrders[[#This Row],[cost]])</f>
        <v>187.72800000000001</v>
      </c>
    </row>
    <row r="204" spans="1:23" x14ac:dyDescent="0.25">
      <c r="A204" t="s">
        <v>1814</v>
      </c>
      <c r="B204" s="1">
        <v>40558</v>
      </c>
      <c r="C204" s="13">
        <f>MONTH(StoreOrders[[#This Row],[order date]])</f>
        <v>1</v>
      </c>
      <c r="D204" s="13">
        <f>YEAR(StoreOrders[[#This Row],[order date]])</f>
        <v>2011</v>
      </c>
      <c r="E204" s="35" t="s">
        <v>1114</v>
      </c>
      <c r="F204" s="35" t="s">
        <v>1815</v>
      </c>
      <c r="G204" s="35" t="s">
        <v>1062</v>
      </c>
      <c r="H204" s="35" t="s">
        <v>1816</v>
      </c>
      <c r="I204" s="35" t="s">
        <v>1316</v>
      </c>
      <c r="J204" s="35" t="s">
        <v>1075</v>
      </c>
      <c r="K204" s="35" t="s">
        <v>1140</v>
      </c>
      <c r="L204" s="35" t="s">
        <v>1817</v>
      </c>
      <c r="M204" s="35" t="s">
        <v>1067</v>
      </c>
      <c r="N204" s="35" t="s">
        <v>1193</v>
      </c>
      <c r="O204" s="35" t="s">
        <v>1600</v>
      </c>
      <c r="P204" s="7">
        <v>150</v>
      </c>
      <c r="Q204" s="7">
        <v>4</v>
      </c>
      <c r="R204" s="12">
        <v>91</v>
      </c>
      <c r="S204" s="2">
        <v>0.27</v>
      </c>
      <c r="T204" s="5">
        <v>21.15</v>
      </c>
      <c r="U204" s="5">
        <f>StoreOrders[[#This Row],[shipping cost]] + (StoreOrders[[#This Row],[shipping cost]] * StoreOrders[[#This Row],[discount]])</f>
        <v>26.860499999999998</v>
      </c>
      <c r="V204" t="s">
        <v>1120</v>
      </c>
      <c r="W204" s="5">
        <f>((StoreOrders[[#This Row],[quantity]]*StoreOrders[[#This Row],[Price]]) -StoreOrders[[#This Row],[cost]])</f>
        <v>337.1395</v>
      </c>
    </row>
    <row r="205" spans="1:23" x14ac:dyDescent="0.25">
      <c r="A205" t="s">
        <v>1814</v>
      </c>
      <c r="B205" s="1">
        <v>40558</v>
      </c>
      <c r="C205" s="13">
        <f>MONTH(StoreOrders[[#This Row],[order date]])</f>
        <v>1</v>
      </c>
      <c r="D205" s="13">
        <f>YEAR(StoreOrders[[#This Row],[order date]])</f>
        <v>2011</v>
      </c>
      <c r="E205" s="35" t="s">
        <v>1114</v>
      </c>
      <c r="F205" s="35" t="s">
        <v>1815</v>
      </c>
      <c r="G205" s="35" t="s">
        <v>1062</v>
      </c>
      <c r="H205" s="35" t="s">
        <v>1816</v>
      </c>
      <c r="I205" s="35" t="s">
        <v>1316</v>
      </c>
      <c r="J205" s="35" t="s">
        <v>1075</v>
      </c>
      <c r="K205" s="35" t="s">
        <v>1140</v>
      </c>
      <c r="L205" s="35" t="s">
        <v>1818</v>
      </c>
      <c r="M205" s="35" t="s">
        <v>1067</v>
      </c>
      <c r="N205" s="35" t="s">
        <v>1193</v>
      </c>
      <c r="O205" s="35" t="s">
        <v>1819</v>
      </c>
      <c r="P205" s="7">
        <v>51</v>
      </c>
      <c r="Q205" s="7">
        <v>3</v>
      </c>
      <c r="R205" s="12">
        <v>89</v>
      </c>
      <c r="S205" s="2">
        <v>0.27</v>
      </c>
      <c r="T205" s="5">
        <v>21.13</v>
      </c>
      <c r="U205" s="5">
        <f>StoreOrders[[#This Row],[shipping cost]] + (StoreOrders[[#This Row],[shipping cost]] * StoreOrders[[#This Row],[discount]])</f>
        <v>26.835099999999997</v>
      </c>
      <c r="V205" t="s">
        <v>1120</v>
      </c>
      <c r="W205" s="5">
        <f>((StoreOrders[[#This Row],[quantity]]*StoreOrders[[#This Row],[Price]]) -StoreOrders[[#This Row],[cost]])</f>
        <v>240.16489999999999</v>
      </c>
    </row>
    <row r="206" spans="1:23" x14ac:dyDescent="0.25">
      <c r="A206" t="s">
        <v>1799</v>
      </c>
      <c r="B206" s="1">
        <v>40558</v>
      </c>
      <c r="C206" s="13">
        <f>MONTH(StoreOrders[[#This Row],[order date]])</f>
        <v>1</v>
      </c>
      <c r="D206" s="13">
        <f>YEAR(StoreOrders[[#This Row],[order date]])</f>
        <v>2011</v>
      </c>
      <c r="E206" s="35" t="s">
        <v>1081</v>
      </c>
      <c r="F206" s="35" t="s">
        <v>1800</v>
      </c>
      <c r="G206" s="35" t="s">
        <v>1116</v>
      </c>
      <c r="H206" s="35" t="s">
        <v>1656</v>
      </c>
      <c r="I206" s="35" t="s">
        <v>1657</v>
      </c>
      <c r="J206" s="35" t="s">
        <v>1094</v>
      </c>
      <c r="K206" s="35" t="s">
        <v>1165</v>
      </c>
      <c r="L206" s="35" t="s">
        <v>1820</v>
      </c>
      <c r="M206" s="35" t="s">
        <v>1067</v>
      </c>
      <c r="N206" s="35" t="s">
        <v>1118</v>
      </c>
      <c r="O206" s="35" t="s">
        <v>1821</v>
      </c>
      <c r="P206" s="7">
        <v>249</v>
      </c>
      <c r="Q206" s="7">
        <v>1</v>
      </c>
      <c r="R206" s="12">
        <v>78</v>
      </c>
      <c r="S206" s="2">
        <v>0.1</v>
      </c>
      <c r="T206" s="5">
        <v>15.08</v>
      </c>
      <c r="U206" s="5">
        <f>StoreOrders[[#This Row],[shipping cost]] + (StoreOrders[[#This Row],[shipping cost]] * StoreOrders[[#This Row],[discount]])</f>
        <v>16.588000000000001</v>
      </c>
      <c r="V206" t="s">
        <v>1070</v>
      </c>
      <c r="W206" s="5">
        <f>((StoreOrders[[#This Row],[quantity]]*StoreOrders[[#This Row],[Price]]) -StoreOrders[[#This Row],[cost]])</f>
        <v>61.411999999999999</v>
      </c>
    </row>
    <row r="207" spans="1:23" x14ac:dyDescent="0.25">
      <c r="A207" t="s">
        <v>1822</v>
      </c>
      <c r="B207" s="1">
        <v>40558</v>
      </c>
      <c r="C207" s="13">
        <f>MONTH(StoreOrders[[#This Row],[order date]])</f>
        <v>1</v>
      </c>
      <c r="D207" s="13">
        <f>YEAR(StoreOrders[[#This Row],[order date]])</f>
        <v>2011</v>
      </c>
      <c r="E207" s="35" t="s">
        <v>1287</v>
      </c>
      <c r="F207" s="35" t="s">
        <v>1823</v>
      </c>
      <c r="G207" s="35" t="s">
        <v>1116</v>
      </c>
      <c r="H207" s="35" t="s">
        <v>1343</v>
      </c>
      <c r="I207" s="35" t="s">
        <v>1259</v>
      </c>
      <c r="J207" s="35" t="s">
        <v>1260</v>
      </c>
      <c r="K207" s="35" t="s">
        <v>1344</v>
      </c>
      <c r="L207" s="35" t="s">
        <v>1824</v>
      </c>
      <c r="M207" s="35" t="s">
        <v>1100</v>
      </c>
      <c r="N207" s="35" t="s">
        <v>1151</v>
      </c>
      <c r="O207" s="35" t="s">
        <v>1825</v>
      </c>
      <c r="P207" s="7">
        <v>62</v>
      </c>
      <c r="Q207" s="7">
        <v>4</v>
      </c>
      <c r="R207" s="12">
        <v>72</v>
      </c>
      <c r="S207" s="2">
        <v>0.5</v>
      </c>
      <c r="T207" s="5">
        <v>10.96</v>
      </c>
      <c r="U207" s="5">
        <f>StoreOrders[[#This Row],[shipping cost]] + (StoreOrders[[#This Row],[shipping cost]] * StoreOrders[[#This Row],[discount]])</f>
        <v>16.440000000000001</v>
      </c>
      <c r="V207" t="s">
        <v>1088</v>
      </c>
      <c r="W207" s="5">
        <f>((StoreOrders[[#This Row],[quantity]]*StoreOrders[[#This Row],[Price]]) -StoreOrders[[#This Row],[cost]])</f>
        <v>271.56</v>
      </c>
    </row>
    <row r="208" spans="1:23" x14ac:dyDescent="0.25">
      <c r="A208" t="s">
        <v>1799</v>
      </c>
      <c r="B208" s="1">
        <v>40558</v>
      </c>
      <c r="C208" s="13">
        <f>MONTH(StoreOrders[[#This Row],[order date]])</f>
        <v>1</v>
      </c>
      <c r="D208" s="13">
        <f>YEAR(StoreOrders[[#This Row],[order date]])</f>
        <v>2011</v>
      </c>
      <c r="E208" s="35" t="s">
        <v>1081</v>
      </c>
      <c r="F208" s="35" t="s">
        <v>1800</v>
      </c>
      <c r="G208" s="35" t="s">
        <v>1116</v>
      </c>
      <c r="H208" s="35" t="s">
        <v>1656</v>
      </c>
      <c r="I208" s="35" t="s">
        <v>1657</v>
      </c>
      <c r="J208" s="35" t="s">
        <v>1094</v>
      </c>
      <c r="K208" s="35" t="s">
        <v>1165</v>
      </c>
      <c r="L208" s="35" t="s">
        <v>1826</v>
      </c>
      <c r="M208" s="35" t="s">
        <v>1067</v>
      </c>
      <c r="N208" s="35" t="s">
        <v>1097</v>
      </c>
      <c r="O208" s="35" t="s">
        <v>1827</v>
      </c>
      <c r="P208" s="7">
        <v>170</v>
      </c>
      <c r="Q208" s="7">
        <v>5</v>
      </c>
      <c r="R208" s="12">
        <v>59</v>
      </c>
      <c r="S208" s="2">
        <v>0</v>
      </c>
      <c r="T208" s="5">
        <v>8.42</v>
      </c>
      <c r="U208" s="5">
        <f>StoreOrders[[#This Row],[shipping cost]] + (StoreOrders[[#This Row],[shipping cost]] * StoreOrders[[#This Row],[discount]])</f>
        <v>8.42</v>
      </c>
      <c r="V208" t="s">
        <v>1070</v>
      </c>
      <c r="W208" s="5">
        <f>((StoreOrders[[#This Row],[quantity]]*StoreOrders[[#This Row],[Price]]) -StoreOrders[[#This Row],[cost]])</f>
        <v>286.58</v>
      </c>
    </row>
    <row r="209" spans="1:23" x14ac:dyDescent="0.25">
      <c r="A209" t="s">
        <v>1799</v>
      </c>
      <c r="B209" s="1">
        <v>40558</v>
      </c>
      <c r="C209" s="13">
        <f>MONTH(StoreOrders[[#This Row],[order date]])</f>
        <v>1</v>
      </c>
      <c r="D209" s="13">
        <f>YEAR(StoreOrders[[#This Row],[order date]])</f>
        <v>2011</v>
      </c>
      <c r="E209" s="35" t="s">
        <v>1081</v>
      </c>
      <c r="F209" s="35" t="s">
        <v>1800</v>
      </c>
      <c r="G209" s="35" t="s">
        <v>1116</v>
      </c>
      <c r="H209" s="35" t="s">
        <v>1656</v>
      </c>
      <c r="I209" s="35" t="s">
        <v>1657</v>
      </c>
      <c r="J209" s="35" t="s">
        <v>1094</v>
      </c>
      <c r="K209" s="35" t="s">
        <v>1165</v>
      </c>
      <c r="L209" s="35" t="s">
        <v>1828</v>
      </c>
      <c r="M209" s="35" t="s">
        <v>1067</v>
      </c>
      <c r="N209" s="35" t="s">
        <v>1078</v>
      </c>
      <c r="O209" s="35" t="s">
        <v>1829</v>
      </c>
      <c r="P209" s="7">
        <v>55</v>
      </c>
      <c r="Q209" s="7">
        <v>2</v>
      </c>
      <c r="R209" s="12">
        <v>101</v>
      </c>
      <c r="S209" s="2">
        <v>0</v>
      </c>
      <c r="T209" s="5">
        <v>4.12</v>
      </c>
      <c r="U209" s="5">
        <f>StoreOrders[[#This Row],[shipping cost]] + (StoreOrders[[#This Row],[shipping cost]] * StoreOrders[[#This Row],[discount]])</f>
        <v>4.12</v>
      </c>
      <c r="V209" t="s">
        <v>1070</v>
      </c>
      <c r="W209" s="5">
        <f>((StoreOrders[[#This Row],[quantity]]*StoreOrders[[#This Row],[Price]]) -StoreOrders[[#This Row],[cost]])</f>
        <v>197.88</v>
      </c>
    </row>
    <row r="210" spans="1:23" x14ac:dyDescent="0.25">
      <c r="A210" t="s">
        <v>1830</v>
      </c>
      <c r="B210" s="1">
        <v>40558</v>
      </c>
      <c r="C210" s="13">
        <f>MONTH(StoreOrders[[#This Row],[order date]])</f>
        <v>1</v>
      </c>
      <c r="D210" s="13">
        <f>YEAR(StoreOrders[[#This Row],[order date]])</f>
        <v>2011</v>
      </c>
      <c r="E210" s="35" t="s">
        <v>1060</v>
      </c>
      <c r="F210" s="35" t="s">
        <v>1342</v>
      </c>
      <c r="G210" s="35" t="s">
        <v>1062</v>
      </c>
      <c r="H210" s="35" t="s">
        <v>1831</v>
      </c>
      <c r="I210" s="35" t="s">
        <v>1460</v>
      </c>
      <c r="J210" s="35" t="s">
        <v>1065</v>
      </c>
      <c r="K210" s="35" t="s">
        <v>1065</v>
      </c>
      <c r="L210" s="35" t="s">
        <v>1832</v>
      </c>
      <c r="M210" s="35" t="s">
        <v>1100</v>
      </c>
      <c r="N210" s="35" t="s">
        <v>1134</v>
      </c>
      <c r="O210" s="35" t="s">
        <v>1833</v>
      </c>
      <c r="P210" s="7">
        <v>45</v>
      </c>
      <c r="Q210" s="7">
        <v>1</v>
      </c>
      <c r="R210" s="12">
        <v>117</v>
      </c>
      <c r="S210" s="2">
        <v>0.7</v>
      </c>
      <c r="T210" s="5">
        <v>3.43</v>
      </c>
      <c r="U210" s="5">
        <f>StoreOrders[[#This Row],[shipping cost]] + (StoreOrders[[#This Row],[shipping cost]] * StoreOrders[[#This Row],[discount]])</f>
        <v>5.8309999999999995</v>
      </c>
      <c r="V210" t="s">
        <v>1070</v>
      </c>
      <c r="W210" s="5">
        <f>((StoreOrders[[#This Row],[quantity]]*StoreOrders[[#This Row],[Price]]) -StoreOrders[[#This Row],[cost]])</f>
        <v>111.169</v>
      </c>
    </row>
    <row r="211" spans="1:23" x14ac:dyDescent="0.25">
      <c r="A211" t="s">
        <v>1830</v>
      </c>
      <c r="B211" s="1">
        <v>40558</v>
      </c>
      <c r="C211" s="13">
        <f>MONTH(StoreOrders[[#This Row],[order date]])</f>
        <v>1</v>
      </c>
      <c r="D211" s="13">
        <f>YEAR(StoreOrders[[#This Row],[order date]])</f>
        <v>2011</v>
      </c>
      <c r="E211" s="35" t="s">
        <v>1060</v>
      </c>
      <c r="F211" s="35" t="s">
        <v>1342</v>
      </c>
      <c r="G211" s="35" t="s">
        <v>1062</v>
      </c>
      <c r="H211" s="35" t="s">
        <v>1831</v>
      </c>
      <c r="I211" s="35" t="s">
        <v>1460</v>
      </c>
      <c r="J211" s="35" t="s">
        <v>1065</v>
      </c>
      <c r="K211" s="35" t="s">
        <v>1065</v>
      </c>
      <c r="L211" s="35" t="s">
        <v>1685</v>
      </c>
      <c r="M211" s="35" t="s">
        <v>1067</v>
      </c>
      <c r="N211" s="35" t="s">
        <v>1207</v>
      </c>
      <c r="O211" s="35" t="s">
        <v>1686</v>
      </c>
      <c r="P211" s="7">
        <v>19</v>
      </c>
      <c r="Q211" s="7">
        <v>6</v>
      </c>
      <c r="R211" s="12">
        <v>66</v>
      </c>
      <c r="S211" s="2">
        <v>0.7</v>
      </c>
      <c r="T211" s="5">
        <v>1.46</v>
      </c>
      <c r="U211" s="5">
        <f>StoreOrders[[#This Row],[shipping cost]] + (StoreOrders[[#This Row],[shipping cost]] * StoreOrders[[#This Row],[discount]])</f>
        <v>2.4820000000000002</v>
      </c>
      <c r="V211" t="s">
        <v>1070</v>
      </c>
      <c r="W211" s="5">
        <f>((StoreOrders[[#This Row],[quantity]]*StoreOrders[[#This Row],[Price]]) -StoreOrders[[#This Row],[cost]])</f>
        <v>393.51799999999997</v>
      </c>
    </row>
    <row r="212" spans="1:23" x14ac:dyDescent="0.25">
      <c r="A212" t="s">
        <v>1830</v>
      </c>
      <c r="B212" s="1">
        <v>40558</v>
      </c>
      <c r="C212" s="13">
        <f>MONTH(StoreOrders[[#This Row],[order date]])</f>
        <v>1</v>
      </c>
      <c r="D212" s="13">
        <f>YEAR(StoreOrders[[#This Row],[order date]])</f>
        <v>2011</v>
      </c>
      <c r="E212" s="35" t="s">
        <v>1060</v>
      </c>
      <c r="F212" s="35" t="s">
        <v>1342</v>
      </c>
      <c r="G212" s="35" t="s">
        <v>1062</v>
      </c>
      <c r="H212" s="35" t="s">
        <v>1831</v>
      </c>
      <c r="I212" s="35" t="s">
        <v>1460</v>
      </c>
      <c r="J212" s="35" t="s">
        <v>1065</v>
      </c>
      <c r="K212" s="35" t="s">
        <v>1065</v>
      </c>
      <c r="L212" s="35" t="s">
        <v>1834</v>
      </c>
      <c r="M212" s="35" t="s">
        <v>1067</v>
      </c>
      <c r="N212" s="35" t="s">
        <v>1193</v>
      </c>
      <c r="O212" s="35" t="s">
        <v>1835</v>
      </c>
      <c r="P212" s="7">
        <v>15</v>
      </c>
      <c r="Q212" s="7">
        <v>2</v>
      </c>
      <c r="R212" s="12">
        <v>107</v>
      </c>
      <c r="S212" s="2">
        <v>0.7</v>
      </c>
      <c r="T212" s="5">
        <v>1.02</v>
      </c>
      <c r="U212" s="5">
        <f>StoreOrders[[#This Row],[shipping cost]] + (StoreOrders[[#This Row],[shipping cost]] * StoreOrders[[#This Row],[discount]])</f>
        <v>1.734</v>
      </c>
      <c r="V212" t="s">
        <v>1070</v>
      </c>
      <c r="W212" s="5">
        <f>((StoreOrders[[#This Row],[quantity]]*StoreOrders[[#This Row],[Price]]) -StoreOrders[[#This Row],[cost]])</f>
        <v>212.26599999999999</v>
      </c>
    </row>
    <row r="213" spans="1:23" x14ac:dyDescent="0.25">
      <c r="A213" t="s">
        <v>1799</v>
      </c>
      <c r="B213" s="1">
        <v>40558</v>
      </c>
      <c r="C213" s="13">
        <f>MONTH(StoreOrders[[#This Row],[order date]])</f>
        <v>1</v>
      </c>
      <c r="D213" s="13">
        <f>YEAR(StoreOrders[[#This Row],[order date]])</f>
        <v>2011</v>
      </c>
      <c r="E213" s="35" t="s">
        <v>1081</v>
      </c>
      <c r="F213" s="35" t="s">
        <v>1800</v>
      </c>
      <c r="G213" s="35" t="s">
        <v>1116</v>
      </c>
      <c r="H213" s="35" t="s">
        <v>1656</v>
      </c>
      <c r="I213" s="35" t="s">
        <v>1657</v>
      </c>
      <c r="J213" s="35" t="s">
        <v>1094</v>
      </c>
      <c r="K213" s="35" t="s">
        <v>1165</v>
      </c>
      <c r="L213" s="35" t="s">
        <v>1836</v>
      </c>
      <c r="M213" s="35" t="s">
        <v>1067</v>
      </c>
      <c r="N213" s="35" t="s">
        <v>1187</v>
      </c>
      <c r="O213" s="35" t="s">
        <v>1837</v>
      </c>
      <c r="P213" s="7">
        <v>21</v>
      </c>
      <c r="Q213" s="7">
        <v>2</v>
      </c>
      <c r="R213" s="12">
        <v>109</v>
      </c>
      <c r="S213" s="2">
        <v>0</v>
      </c>
      <c r="T213" s="5">
        <v>0.76</v>
      </c>
      <c r="U213" s="5">
        <f>StoreOrders[[#This Row],[shipping cost]] + (StoreOrders[[#This Row],[shipping cost]] * StoreOrders[[#This Row],[discount]])</f>
        <v>0.76</v>
      </c>
      <c r="V213" t="s">
        <v>1070</v>
      </c>
      <c r="W213" s="5">
        <f>((StoreOrders[[#This Row],[quantity]]*StoreOrders[[#This Row],[Price]]) -StoreOrders[[#This Row],[cost]])</f>
        <v>217.24</v>
      </c>
    </row>
    <row r="214" spans="1:23" x14ac:dyDescent="0.25">
      <c r="A214" t="s">
        <v>1838</v>
      </c>
      <c r="B214" s="1">
        <v>40559</v>
      </c>
      <c r="C214" s="13">
        <f>MONTH(StoreOrders[[#This Row],[order date]])</f>
        <v>1</v>
      </c>
      <c r="D214" s="13">
        <f>YEAR(StoreOrders[[#This Row],[order date]])</f>
        <v>2011</v>
      </c>
      <c r="E214" s="35" t="s">
        <v>1287</v>
      </c>
      <c r="F214" s="35" t="s">
        <v>1839</v>
      </c>
      <c r="G214" s="35" t="s">
        <v>1062</v>
      </c>
      <c r="H214" s="35" t="s">
        <v>1407</v>
      </c>
      <c r="I214" s="35" t="s">
        <v>1259</v>
      </c>
      <c r="J214" s="35" t="s">
        <v>1260</v>
      </c>
      <c r="K214" s="35" t="s">
        <v>1215</v>
      </c>
      <c r="L214" s="35" t="s">
        <v>1840</v>
      </c>
      <c r="M214" s="35" t="s">
        <v>1110</v>
      </c>
      <c r="N214" s="35" t="s">
        <v>1176</v>
      </c>
      <c r="O214" s="35" t="s">
        <v>1841</v>
      </c>
      <c r="P214" s="7">
        <v>150</v>
      </c>
      <c r="Q214" s="7">
        <v>5</v>
      </c>
      <c r="R214" s="12">
        <v>54</v>
      </c>
      <c r="S214" s="2">
        <v>0</v>
      </c>
      <c r="T214" s="5">
        <v>45.24</v>
      </c>
      <c r="U214" s="5">
        <f>StoreOrders[[#This Row],[shipping cost]] + (StoreOrders[[#This Row],[shipping cost]] * StoreOrders[[#This Row],[discount]])</f>
        <v>45.24</v>
      </c>
      <c r="V214" t="s">
        <v>1120</v>
      </c>
      <c r="W214" s="5">
        <f>((StoreOrders[[#This Row],[quantity]]*StoreOrders[[#This Row],[Price]]) -StoreOrders[[#This Row],[cost]])</f>
        <v>224.76</v>
      </c>
    </row>
    <row r="215" spans="1:23" x14ac:dyDescent="0.25">
      <c r="A215" t="s">
        <v>1842</v>
      </c>
      <c r="B215" s="1">
        <v>40560</v>
      </c>
      <c r="C215" s="13">
        <f>MONTH(StoreOrders[[#This Row],[order date]])</f>
        <v>1</v>
      </c>
      <c r="D215" s="13">
        <f>YEAR(StoreOrders[[#This Row],[order date]])</f>
        <v>2011</v>
      </c>
      <c r="E215" s="35" t="s">
        <v>1060</v>
      </c>
      <c r="F215" s="35" t="s">
        <v>1843</v>
      </c>
      <c r="G215" s="35" t="s">
        <v>1116</v>
      </c>
      <c r="H215" s="35" t="s">
        <v>1844</v>
      </c>
      <c r="I215" s="35" t="s">
        <v>1845</v>
      </c>
      <c r="J215" s="35" t="s">
        <v>1164</v>
      </c>
      <c r="K215" s="35" t="s">
        <v>1165</v>
      </c>
      <c r="L215" s="35" t="s">
        <v>1653</v>
      </c>
      <c r="M215" s="35" t="s">
        <v>1110</v>
      </c>
      <c r="N215" s="35" t="s">
        <v>1126</v>
      </c>
      <c r="O215" s="35" t="s">
        <v>1158</v>
      </c>
      <c r="P215" s="7">
        <v>1.4119999999999999</v>
      </c>
      <c r="Q215" s="7">
        <v>11</v>
      </c>
      <c r="R215" s="12">
        <v>77</v>
      </c>
      <c r="S215" s="2">
        <v>2E-3</v>
      </c>
      <c r="T215" s="5">
        <v>159.52000000000001</v>
      </c>
      <c r="U215" s="5">
        <f>StoreOrders[[#This Row],[shipping cost]] + (StoreOrders[[#This Row],[shipping cost]] * StoreOrders[[#This Row],[discount]])</f>
        <v>159.83904000000001</v>
      </c>
      <c r="V215" t="s">
        <v>1088</v>
      </c>
      <c r="W215" s="5">
        <f>((StoreOrders[[#This Row],[quantity]]*StoreOrders[[#This Row],[Price]]) -StoreOrders[[#This Row],[cost]])</f>
        <v>687.16095999999993</v>
      </c>
    </row>
    <row r="216" spans="1:23" x14ac:dyDescent="0.25">
      <c r="A216" t="s">
        <v>1846</v>
      </c>
      <c r="B216" s="1">
        <v>40560</v>
      </c>
      <c r="C216" s="13">
        <f>MONTH(StoreOrders[[#This Row],[order date]])</f>
        <v>1</v>
      </c>
      <c r="D216" s="13">
        <f>YEAR(StoreOrders[[#This Row],[order date]])</f>
        <v>2011</v>
      </c>
      <c r="E216" s="35" t="s">
        <v>1081</v>
      </c>
      <c r="F216" s="35" t="s">
        <v>1847</v>
      </c>
      <c r="G216" s="35" t="s">
        <v>1116</v>
      </c>
      <c r="H216" s="35" t="s">
        <v>1310</v>
      </c>
      <c r="I216" s="35" t="s">
        <v>1234</v>
      </c>
      <c r="J216" s="35" t="s">
        <v>1094</v>
      </c>
      <c r="K216" s="35" t="s">
        <v>1165</v>
      </c>
      <c r="L216" s="35" t="s">
        <v>1848</v>
      </c>
      <c r="M216" s="35" t="s">
        <v>1067</v>
      </c>
      <c r="N216" s="35" t="s">
        <v>1193</v>
      </c>
      <c r="O216" s="35" t="s">
        <v>1849</v>
      </c>
      <c r="P216" s="7">
        <v>300</v>
      </c>
      <c r="Q216" s="7">
        <v>11</v>
      </c>
      <c r="R216" s="12">
        <v>67</v>
      </c>
      <c r="S216" s="2">
        <v>0</v>
      </c>
      <c r="T216" s="5">
        <v>38.700000000000003</v>
      </c>
      <c r="U216" s="5">
        <f>StoreOrders[[#This Row],[shipping cost]] + (StoreOrders[[#This Row],[shipping cost]] * StoreOrders[[#This Row],[discount]])</f>
        <v>38.700000000000003</v>
      </c>
      <c r="V216" t="s">
        <v>1088</v>
      </c>
      <c r="W216" s="5">
        <f>((StoreOrders[[#This Row],[quantity]]*StoreOrders[[#This Row],[Price]]) -StoreOrders[[#This Row],[cost]])</f>
        <v>698.3</v>
      </c>
    </row>
    <row r="217" spans="1:23" x14ac:dyDescent="0.25">
      <c r="A217" t="s">
        <v>1850</v>
      </c>
      <c r="B217" s="1">
        <v>40560</v>
      </c>
      <c r="C217" s="13">
        <f>MONTH(StoreOrders[[#This Row],[order date]])</f>
        <v>1</v>
      </c>
      <c r="D217" s="13">
        <f>YEAR(StoreOrders[[#This Row],[order date]])</f>
        <v>2011</v>
      </c>
      <c r="E217" s="35" t="s">
        <v>1081</v>
      </c>
      <c r="F217" s="35" t="s">
        <v>1851</v>
      </c>
      <c r="G217" s="35" t="s">
        <v>1062</v>
      </c>
      <c r="H217" s="35" t="s">
        <v>1343</v>
      </c>
      <c r="I217" s="35" t="s">
        <v>1259</v>
      </c>
      <c r="J217" s="35" t="s">
        <v>1260</v>
      </c>
      <c r="K217" s="35" t="s">
        <v>1344</v>
      </c>
      <c r="L217" s="35" t="s">
        <v>1852</v>
      </c>
      <c r="M217" s="35" t="s">
        <v>1100</v>
      </c>
      <c r="N217" s="35" t="s">
        <v>1101</v>
      </c>
      <c r="O217" s="35" t="s">
        <v>1853</v>
      </c>
      <c r="P217" s="7">
        <v>127</v>
      </c>
      <c r="Q217" s="7">
        <v>6</v>
      </c>
      <c r="R217" s="12">
        <v>92</v>
      </c>
      <c r="S217" s="2">
        <v>0.2</v>
      </c>
      <c r="T217" s="5">
        <v>36.4</v>
      </c>
      <c r="U217" s="5">
        <f>StoreOrders[[#This Row],[shipping cost]] + (StoreOrders[[#This Row],[shipping cost]] * StoreOrders[[#This Row],[discount]])</f>
        <v>43.68</v>
      </c>
      <c r="V217" t="s">
        <v>1120</v>
      </c>
      <c r="W217" s="5">
        <f>((StoreOrders[[#This Row],[quantity]]*StoreOrders[[#This Row],[Price]]) -StoreOrders[[#This Row],[cost]])</f>
        <v>508.32</v>
      </c>
    </row>
    <row r="218" spans="1:23" x14ac:dyDescent="0.25">
      <c r="A218" t="s">
        <v>1850</v>
      </c>
      <c r="B218" s="1">
        <v>40560</v>
      </c>
      <c r="C218" s="13">
        <f>MONTH(StoreOrders[[#This Row],[order date]])</f>
        <v>1</v>
      </c>
      <c r="D218" s="13">
        <f>YEAR(StoreOrders[[#This Row],[order date]])</f>
        <v>2011</v>
      </c>
      <c r="E218" s="35" t="s">
        <v>1081</v>
      </c>
      <c r="F218" s="35" t="s">
        <v>1851</v>
      </c>
      <c r="G218" s="35" t="s">
        <v>1062</v>
      </c>
      <c r="H218" s="35" t="s">
        <v>1343</v>
      </c>
      <c r="I218" s="35" t="s">
        <v>1259</v>
      </c>
      <c r="J218" s="35" t="s">
        <v>1260</v>
      </c>
      <c r="K218" s="35" t="s">
        <v>1344</v>
      </c>
      <c r="L218" s="35" t="s">
        <v>1854</v>
      </c>
      <c r="M218" s="35" t="s">
        <v>1110</v>
      </c>
      <c r="N218" s="35" t="s">
        <v>1167</v>
      </c>
      <c r="O218" s="35" t="s">
        <v>1855</v>
      </c>
      <c r="P218" s="7">
        <v>124</v>
      </c>
      <c r="Q218" s="7">
        <v>3</v>
      </c>
      <c r="R218" s="12">
        <v>65</v>
      </c>
      <c r="S218" s="2">
        <v>0.4</v>
      </c>
      <c r="T218" s="5">
        <v>26.12</v>
      </c>
      <c r="U218" s="5">
        <f>StoreOrders[[#This Row],[shipping cost]] + (StoreOrders[[#This Row],[shipping cost]] * StoreOrders[[#This Row],[discount]])</f>
        <v>36.567999999999998</v>
      </c>
      <c r="V218" t="s">
        <v>1120</v>
      </c>
      <c r="W218" s="5">
        <f>((StoreOrders[[#This Row],[quantity]]*StoreOrders[[#This Row],[Price]]) -StoreOrders[[#This Row],[cost]])</f>
        <v>158.43200000000002</v>
      </c>
    </row>
    <row r="219" spans="1:23" x14ac:dyDescent="0.25">
      <c r="A219" t="s">
        <v>1850</v>
      </c>
      <c r="B219" s="1">
        <v>40560</v>
      </c>
      <c r="C219" s="13">
        <f>MONTH(StoreOrders[[#This Row],[order date]])</f>
        <v>1</v>
      </c>
      <c r="D219" s="13">
        <f>YEAR(StoreOrders[[#This Row],[order date]])</f>
        <v>2011</v>
      </c>
      <c r="E219" s="35" t="s">
        <v>1081</v>
      </c>
      <c r="F219" s="35" t="s">
        <v>1851</v>
      </c>
      <c r="G219" s="35" t="s">
        <v>1062</v>
      </c>
      <c r="H219" s="35" t="s">
        <v>1343</v>
      </c>
      <c r="I219" s="35" t="s">
        <v>1259</v>
      </c>
      <c r="J219" s="35" t="s">
        <v>1260</v>
      </c>
      <c r="K219" s="35" t="s">
        <v>1344</v>
      </c>
      <c r="L219" s="35" t="s">
        <v>1856</v>
      </c>
      <c r="M219" s="35" t="s">
        <v>1067</v>
      </c>
      <c r="N219" s="35" t="s">
        <v>1187</v>
      </c>
      <c r="O219" s="35" t="s">
        <v>1857</v>
      </c>
      <c r="P219" s="7">
        <v>30</v>
      </c>
      <c r="Q219" s="7">
        <v>3</v>
      </c>
      <c r="R219" s="12">
        <v>103</v>
      </c>
      <c r="S219" s="2">
        <v>0.2</v>
      </c>
      <c r="T219" s="5">
        <v>10.17</v>
      </c>
      <c r="U219" s="5">
        <f>StoreOrders[[#This Row],[shipping cost]] + (StoreOrders[[#This Row],[shipping cost]] * StoreOrders[[#This Row],[discount]])</f>
        <v>12.204000000000001</v>
      </c>
      <c r="V219" t="s">
        <v>1120</v>
      </c>
      <c r="W219" s="5">
        <f>((StoreOrders[[#This Row],[quantity]]*StoreOrders[[#This Row],[Price]]) -StoreOrders[[#This Row],[cost]])</f>
        <v>296.79599999999999</v>
      </c>
    </row>
    <row r="220" spans="1:23" x14ac:dyDescent="0.25">
      <c r="A220" t="s">
        <v>1846</v>
      </c>
      <c r="B220" s="1">
        <v>40560</v>
      </c>
      <c r="C220" s="13">
        <f>MONTH(StoreOrders[[#This Row],[order date]])</f>
        <v>1</v>
      </c>
      <c r="D220" s="13">
        <f>YEAR(StoreOrders[[#This Row],[order date]])</f>
        <v>2011</v>
      </c>
      <c r="E220" s="35" t="s">
        <v>1081</v>
      </c>
      <c r="F220" s="35" t="s">
        <v>1847</v>
      </c>
      <c r="G220" s="35" t="s">
        <v>1116</v>
      </c>
      <c r="H220" s="35" t="s">
        <v>1310</v>
      </c>
      <c r="I220" s="35" t="s">
        <v>1234</v>
      </c>
      <c r="J220" s="35" t="s">
        <v>1094</v>
      </c>
      <c r="K220" s="35" t="s">
        <v>1165</v>
      </c>
      <c r="L220" s="35" t="s">
        <v>1858</v>
      </c>
      <c r="M220" s="35" t="s">
        <v>1067</v>
      </c>
      <c r="N220" s="35" t="s">
        <v>1068</v>
      </c>
      <c r="O220" s="35" t="s">
        <v>1705</v>
      </c>
      <c r="P220" s="7">
        <v>84</v>
      </c>
      <c r="Q220" s="7">
        <v>5</v>
      </c>
      <c r="R220" s="12">
        <v>96</v>
      </c>
      <c r="S220" s="2">
        <v>0.1</v>
      </c>
      <c r="T220" s="5">
        <v>7.33</v>
      </c>
      <c r="U220" s="5">
        <f>StoreOrders[[#This Row],[shipping cost]] + (StoreOrders[[#This Row],[shipping cost]] * StoreOrders[[#This Row],[discount]])</f>
        <v>8.0630000000000006</v>
      </c>
      <c r="V220" t="s">
        <v>1088</v>
      </c>
      <c r="W220" s="5">
        <f>((StoreOrders[[#This Row],[quantity]]*StoreOrders[[#This Row],[Price]]) -StoreOrders[[#This Row],[cost]])</f>
        <v>471.93700000000001</v>
      </c>
    </row>
    <row r="221" spans="1:23" x14ac:dyDescent="0.25">
      <c r="A221" t="s">
        <v>1846</v>
      </c>
      <c r="B221" s="1">
        <v>40560</v>
      </c>
      <c r="C221" s="13">
        <f>MONTH(StoreOrders[[#This Row],[order date]])</f>
        <v>1</v>
      </c>
      <c r="D221" s="13">
        <f>YEAR(StoreOrders[[#This Row],[order date]])</f>
        <v>2011</v>
      </c>
      <c r="E221" s="35" t="s">
        <v>1081</v>
      </c>
      <c r="F221" s="35" t="s">
        <v>1847</v>
      </c>
      <c r="G221" s="35" t="s">
        <v>1116</v>
      </c>
      <c r="H221" s="35" t="s">
        <v>1310</v>
      </c>
      <c r="I221" s="35" t="s">
        <v>1234</v>
      </c>
      <c r="J221" s="35" t="s">
        <v>1094</v>
      </c>
      <c r="K221" s="35" t="s">
        <v>1165</v>
      </c>
      <c r="L221" s="35" t="s">
        <v>1859</v>
      </c>
      <c r="M221" s="35" t="s">
        <v>1067</v>
      </c>
      <c r="N221" s="35" t="s">
        <v>1068</v>
      </c>
      <c r="O221" s="35" t="s">
        <v>1860</v>
      </c>
      <c r="P221" s="7">
        <v>95</v>
      </c>
      <c r="Q221" s="7">
        <v>4</v>
      </c>
      <c r="R221" s="12">
        <v>59</v>
      </c>
      <c r="S221" s="2">
        <v>0.1</v>
      </c>
      <c r="T221" s="5">
        <v>6.56</v>
      </c>
      <c r="U221" s="5">
        <f>StoreOrders[[#This Row],[shipping cost]] + (StoreOrders[[#This Row],[shipping cost]] * StoreOrders[[#This Row],[discount]])</f>
        <v>7.2159999999999993</v>
      </c>
      <c r="V221" t="s">
        <v>1088</v>
      </c>
      <c r="W221" s="5">
        <f>((StoreOrders[[#This Row],[quantity]]*StoreOrders[[#This Row],[Price]]) -StoreOrders[[#This Row],[cost]])</f>
        <v>228.78399999999999</v>
      </c>
    </row>
    <row r="222" spans="1:23" x14ac:dyDescent="0.25">
      <c r="A222" t="s">
        <v>1846</v>
      </c>
      <c r="B222" s="1">
        <v>40560</v>
      </c>
      <c r="C222" s="13">
        <f>MONTH(StoreOrders[[#This Row],[order date]])</f>
        <v>1</v>
      </c>
      <c r="D222" s="13">
        <f>YEAR(StoreOrders[[#This Row],[order date]])</f>
        <v>2011</v>
      </c>
      <c r="E222" s="35" t="s">
        <v>1081</v>
      </c>
      <c r="F222" s="35" t="s">
        <v>1847</v>
      </c>
      <c r="G222" s="35" t="s">
        <v>1116</v>
      </c>
      <c r="H222" s="35" t="s">
        <v>1310</v>
      </c>
      <c r="I222" s="35" t="s">
        <v>1234</v>
      </c>
      <c r="J222" s="35" t="s">
        <v>1094</v>
      </c>
      <c r="K222" s="35" t="s">
        <v>1165</v>
      </c>
      <c r="L222" s="35" t="s">
        <v>1861</v>
      </c>
      <c r="M222" s="35" t="s">
        <v>1067</v>
      </c>
      <c r="N222" s="35" t="s">
        <v>1068</v>
      </c>
      <c r="O222" s="35" t="s">
        <v>1862</v>
      </c>
      <c r="P222" s="7">
        <v>46</v>
      </c>
      <c r="Q222" s="7">
        <v>3</v>
      </c>
      <c r="R222" s="12">
        <v>83</v>
      </c>
      <c r="S222" s="2">
        <v>0.1</v>
      </c>
      <c r="T222" s="5">
        <v>6.46</v>
      </c>
      <c r="U222" s="5">
        <f>StoreOrders[[#This Row],[shipping cost]] + (StoreOrders[[#This Row],[shipping cost]] * StoreOrders[[#This Row],[discount]])</f>
        <v>7.1059999999999999</v>
      </c>
      <c r="V222" t="s">
        <v>1088</v>
      </c>
      <c r="W222" s="5">
        <f>((StoreOrders[[#This Row],[quantity]]*StoreOrders[[#This Row],[Price]]) -StoreOrders[[#This Row],[cost]])</f>
        <v>241.89400000000001</v>
      </c>
    </row>
    <row r="223" spans="1:23" x14ac:dyDescent="0.25">
      <c r="A223" t="s">
        <v>1863</v>
      </c>
      <c r="B223" s="1">
        <v>40560</v>
      </c>
      <c r="C223" s="13">
        <f>MONTH(StoreOrders[[#This Row],[order date]])</f>
        <v>1</v>
      </c>
      <c r="D223" s="13">
        <f>YEAR(StoreOrders[[#This Row],[order date]])</f>
        <v>2011</v>
      </c>
      <c r="E223" s="35" t="s">
        <v>1287</v>
      </c>
      <c r="F223" s="35" t="s">
        <v>1864</v>
      </c>
      <c r="G223" s="35" t="s">
        <v>1062</v>
      </c>
      <c r="H223" s="35" t="s">
        <v>1865</v>
      </c>
      <c r="I223" s="35" t="s">
        <v>1074</v>
      </c>
      <c r="J223" s="35" t="s">
        <v>1075</v>
      </c>
      <c r="K223" s="35" t="s">
        <v>1076</v>
      </c>
      <c r="L223" s="35" t="s">
        <v>1866</v>
      </c>
      <c r="M223" s="35" t="s">
        <v>1067</v>
      </c>
      <c r="N223" s="35" t="s">
        <v>1279</v>
      </c>
      <c r="O223" s="35" t="s">
        <v>1867</v>
      </c>
      <c r="P223" s="7">
        <v>37</v>
      </c>
      <c r="Q223" s="7">
        <v>4</v>
      </c>
      <c r="R223" s="12">
        <v>90</v>
      </c>
      <c r="S223" s="2">
        <v>0.4</v>
      </c>
      <c r="T223" s="5">
        <v>5.48</v>
      </c>
      <c r="U223" s="5">
        <f>StoreOrders[[#This Row],[shipping cost]] + (StoreOrders[[#This Row],[shipping cost]] * StoreOrders[[#This Row],[discount]])</f>
        <v>7.6720000000000006</v>
      </c>
      <c r="V223" t="s">
        <v>1088</v>
      </c>
      <c r="W223" s="5">
        <f>((StoreOrders[[#This Row],[quantity]]*StoreOrders[[#This Row],[Price]]) -StoreOrders[[#This Row],[cost]])</f>
        <v>352.32799999999997</v>
      </c>
    </row>
    <row r="224" spans="1:23" x14ac:dyDescent="0.25">
      <c r="A224" t="s">
        <v>1850</v>
      </c>
      <c r="B224" s="1">
        <v>40560</v>
      </c>
      <c r="C224" s="13">
        <f>MONTH(StoreOrders[[#This Row],[order date]])</f>
        <v>1</v>
      </c>
      <c r="D224" s="13">
        <f>YEAR(StoreOrders[[#This Row],[order date]])</f>
        <v>2011</v>
      </c>
      <c r="E224" s="35" t="s">
        <v>1081</v>
      </c>
      <c r="F224" s="35" t="s">
        <v>1851</v>
      </c>
      <c r="G224" s="35" t="s">
        <v>1062</v>
      </c>
      <c r="H224" s="35" t="s">
        <v>1343</v>
      </c>
      <c r="I224" s="35" t="s">
        <v>1259</v>
      </c>
      <c r="J224" s="35" t="s">
        <v>1260</v>
      </c>
      <c r="K224" s="35" t="s">
        <v>1344</v>
      </c>
      <c r="L224" s="35" t="s">
        <v>1868</v>
      </c>
      <c r="M224" s="35" t="s">
        <v>1067</v>
      </c>
      <c r="N224" s="35" t="s">
        <v>1279</v>
      </c>
      <c r="O224" s="35" t="s">
        <v>1869</v>
      </c>
      <c r="P224" s="7">
        <v>19</v>
      </c>
      <c r="Q224" s="7">
        <v>2</v>
      </c>
      <c r="R224" s="12">
        <v>97</v>
      </c>
      <c r="S224" s="2">
        <v>0.7</v>
      </c>
      <c r="T224" s="5">
        <v>5.26</v>
      </c>
      <c r="U224" s="5">
        <f>StoreOrders[[#This Row],[shipping cost]] + (StoreOrders[[#This Row],[shipping cost]] * StoreOrders[[#This Row],[discount]])</f>
        <v>8.9420000000000002</v>
      </c>
      <c r="V224" t="s">
        <v>1120</v>
      </c>
      <c r="W224" s="5">
        <f>((StoreOrders[[#This Row],[quantity]]*StoreOrders[[#This Row],[Price]]) -StoreOrders[[#This Row],[cost]])</f>
        <v>185.05799999999999</v>
      </c>
    </row>
    <row r="225" spans="1:23" x14ac:dyDescent="0.25">
      <c r="A225" t="s">
        <v>1870</v>
      </c>
      <c r="B225" s="1">
        <v>40560</v>
      </c>
      <c r="C225" s="13">
        <f>MONTH(StoreOrders[[#This Row],[order date]])</f>
        <v>1</v>
      </c>
      <c r="D225" s="13">
        <f>YEAR(StoreOrders[[#This Row],[order date]])</f>
        <v>2011</v>
      </c>
      <c r="E225" s="35" t="s">
        <v>1060</v>
      </c>
      <c r="F225" s="35" t="s">
        <v>1871</v>
      </c>
      <c r="G225" s="35" t="s">
        <v>1091</v>
      </c>
      <c r="H225" s="35" t="s">
        <v>1073</v>
      </c>
      <c r="I225" s="35" t="s">
        <v>1074</v>
      </c>
      <c r="J225" s="35" t="s">
        <v>1075</v>
      </c>
      <c r="K225" s="35" t="s">
        <v>1076</v>
      </c>
      <c r="L225" s="35" t="s">
        <v>1872</v>
      </c>
      <c r="M225" s="35" t="s">
        <v>1067</v>
      </c>
      <c r="N225" s="35" t="s">
        <v>1193</v>
      </c>
      <c r="O225" s="35" t="s">
        <v>1873</v>
      </c>
      <c r="P225" s="7">
        <v>19</v>
      </c>
      <c r="Q225" s="7">
        <v>2</v>
      </c>
      <c r="R225" s="12">
        <v>107</v>
      </c>
      <c r="S225" s="2">
        <v>0.1</v>
      </c>
      <c r="T225" s="5">
        <v>3.96</v>
      </c>
      <c r="U225" s="5">
        <f>StoreOrders[[#This Row],[shipping cost]] + (StoreOrders[[#This Row],[shipping cost]] * StoreOrders[[#This Row],[discount]])</f>
        <v>4.3559999999999999</v>
      </c>
      <c r="V225" t="s">
        <v>1088</v>
      </c>
      <c r="W225" s="5">
        <f>((StoreOrders[[#This Row],[quantity]]*StoreOrders[[#This Row],[Price]]) -StoreOrders[[#This Row],[cost]])</f>
        <v>209.64400000000001</v>
      </c>
    </row>
    <row r="226" spans="1:23" x14ac:dyDescent="0.25">
      <c r="A226" t="s">
        <v>1874</v>
      </c>
      <c r="B226" s="1">
        <v>40560</v>
      </c>
      <c r="C226" s="13">
        <f>MONTH(StoreOrders[[#This Row],[order date]])</f>
        <v>1</v>
      </c>
      <c r="D226" s="13">
        <f>YEAR(StoreOrders[[#This Row],[order date]])</f>
        <v>2011</v>
      </c>
      <c r="E226" s="35" t="s">
        <v>1060</v>
      </c>
      <c r="F226" s="35" t="s">
        <v>1875</v>
      </c>
      <c r="G226" s="35" t="s">
        <v>1091</v>
      </c>
      <c r="H226" s="35" t="s">
        <v>1876</v>
      </c>
      <c r="I226" s="35" t="s">
        <v>1877</v>
      </c>
      <c r="J226" s="35" t="s">
        <v>1094</v>
      </c>
      <c r="K226" s="35" t="s">
        <v>1095</v>
      </c>
      <c r="L226" s="35" t="s">
        <v>1878</v>
      </c>
      <c r="M226" s="35" t="s">
        <v>1067</v>
      </c>
      <c r="N226" s="35" t="s">
        <v>1187</v>
      </c>
      <c r="O226" s="35" t="s">
        <v>1879</v>
      </c>
      <c r="P226" s="7">
        <v>17</v>
      </c>
      <c r="Q226" s="7">
        <v>3</v>
      </c>
      <c r="R226" s="12">
        <v>66</v>
      </c>
      <c r="S226" s="2">
        <v>0.5</v>
      </c>
      <c r="T226" s="5">
        <v>0.4</v>
      </c>
      <c r="U226" s="5">
        <f>StoreOrders[[#This Row],[shipping cost]] + (StoreOrders[[#This Row],[shipping cost]] * StoreOrders[[#This Row],[discount]])</f>
        <v>0.60000000000000009</v>
      </c>
      <c r="V226" t="s">
        <v>1128</v>
      </c>
      <c r="W226" s="5">
        <f>((StoreOrders[[#This Row],[quantity]]*StoreOrders[[#This Row],[Price]]) -StoreOrders[[#This Row],[cost]])</f>
        <v>197.4</v>
      </c>
    </row>
    <row r="227" spans="1:23" x14ac:dyDescent="0.25">
      <c r="A227" t="s">
        <v>1880</v>
      </c>
      <c r="B227" s="1">
        <v>40561</v>
      </c>
      <c r="C227" s="13">
        <f>MONTH(StoreOrders[[#This Row],[order date]])</f>
        <v>1</v>
      </c>
      <c r="D227" s="13">
        <f>YEAR(StoreOrders[[#This Row],[order date]])</f>
        <v>2011</v>
      </c>
      <c r="E227" s="35" t="s">
        <v>1287</v>
      </c>
      <c r="F227" s="35" t="s">
        <v>1881</v>
      </c>
      <c r="G227" s="35" t="s">
        <v>1116</v>
      </c>
      <c r="H227" s="35" t="s">
        <v>1882</v>
      </c>
      <c r="I227" s="35" t="s">
        <v>1200</v>
      </c>
      <c r="J227" s="35" t="s">
        <v>1065</v>
      </c>
      <c r="K227" s="35" t="s">
        <v>1065</v>
      </c>
      <c r="L227" s="35" t="s">
        <v>1883</v>
      </c>
      <c r="M227" s="35" t="s">
        <v>1067</v>
      </c>
      <c r="N227" s="35" t="s">
        <v>1068</v>
      </c>
      <c r="O227" s="35" t="s">
        <v>1884</v>
      </c>
      <c r="P227" s="7">
        <v>746</v>
      </c>
      <c r="Q227" s="7">
        <v>4</v>
      </c>
      <c r="R227" s="12">
        <v>95</v>
      </c>
      <c r="S227" s="2">
        <v>0.1</v>
      </c>
      <c r="T227" s="5">
        <v>132.29</v>
      </c>
      <c r="U227" s="5">
        <f>StoreOrders[[#This Row],[shipping cost]] + (StoreOrders[[#This Row],[shipping cost]] * StoreOrders[[#This Row],[discount]])</f>
        <v>145.51900000000001</v>
      </c>
      <c r="V227" t="s">
        <v>1070</v>
      </c>
      <c r="W227" s="5">
        <f>((StoreOrders[[#This Row],[quantity]]*StoreOrders[[#This Row],[Price]]) -StoreOrders[[#This Row],[cost]])</f>
        <v>234.48099999999999</v>
      </c>
    </row>
    <row r="228" spans="1:23" x14ac:dyDescent="0.25">
      <c r="A228" t="s">
        <v>1885</v>
      </c>
      <c r="B228" s="1">
        <v>40561</v>
      </c>
      <c r="C228" s="13">
        <f>MONTH(StoreOrders[[#This Row],[order date]])</f>
        <v>1</v>
      </c>
      <c r="D228" s="13">
        <f>YEAR(StoreOrders[[#This Row],[order date]])</f>
        <v>2011</v>
      </c>
      <c r="E228" s="35" t="s">
        <v>1287</v>
      </c>
      <c r="F228" s="35" t="s">
        <v>1886</v>
      </c>
      <c r="G228" s="35" t="s">
        <v>1116</v>
      </c>
      <c r="H228" s="35" t="s">
        <v>1887</v>
      </c>
      <c r="I228" s="35" t="s">
        <v>1596</v>
      </c>
      <c r="J228" s="35" t="s">
        <v>1094</v>
      </c>
      <c r="K228" s="35" t="s">
        <v>1215</v>
      </c>
      <c r="L228" s="35" t="s">
        <v>1888</v>
      </c>
      <c r="M228" s="35" t="s">
        <v>1067</v>
      </c>
      <c r="N228" s="35" t="s">
        <v>1207</v>
      </c>
      <c r="O228" s="35" t="s">
        <v>1889</v>
      </c>
      <c r="P228" s="7">
        <v>108</v>
      </c>
      <c r="Q228" s="7">
        <v>8</v>
      </c>
      <c r="R228" s="12">
        <v>112</v>
      </c>
      <c r="S228" s="2">
        <v>0</v>
      </c>
      <c r="T228" s="5">
        <v>18.36</v>
      </c>
      <c r="U228" s="5">
        <f>StoreOrders[[#This Row],[shipping cost]] + (StoreOrders[[#This Row],[shipping cost]] * StoreOrders[[#This Row],[discount]])</f>
        <v>18.36</v>
      </c>
      <c r="V228" t="s">
        <v>1120</v>
      </c>
      <c r="W228" s="5">
        <f>((StoreOrders[[#This Row],[quantity]]*StoreOrders[[#This Row],[Price]]) -StoreOrders[[#This Row],[cost]])</f>
        <v>877.64</v>
      </c>
    </row>
    <row r="229" spans="1:23" x14ac:dyDescent="0.25">
      <c r="A229" t="s">
        <v>1890</v>
      </c>
      <c r="B229" s="1">
        <v>40561</v>
      </c>
      <c r="C229" s="13">
        <f>MONTH(StoreOrders[[#This Row],[order date]])</f>
        <v>1</v>
      </c>
      <c r="D229" s="13">
        <f>YEAR(StoreOrders[[#This Row],[order date]])</f>
        <v>2011</v>
      </c>
      <c r="E229" s="35" t="s">
        <v>1060</v>
      </c>
      <c r="F229" s="35" t="s">
        <v>1891</v>
      </c>
      <c r="G229" s="35" t="s">
        <v>1062</v>
      </c>
      <c r="H229" s="35" t="s">
        <v>1892</v>
      </c>
      <c r="I229" s="35" t="s">
        <v>1214</v>
      </c>
      <c r="J229" s="35" t="s">
        <v>1164</v>
      </c>
      <c r="K229" s="35" t="s">
        <v>1215</v>
      </c>
      <c r="L229" s="35" t="s">
        <v>1893</v>
      </c>
      <c r="M229" s="35" t="s">
        <v>1067</v>
      </c>
      <c r="N229" s="35" t="s">
        <v>1207</v>
      </c>
      <c r="O229" s="35" t="s">
        <v>1894</v>
      </c>
      <c r="P229" s="7">
        <v>38</v>
      </c>
      <c r="Q229" s="7">
        <v>3</v>
      </c>
      <c r="R229" s="12">
        <v>59</v>
      </c>
      <c r="S229" s="2">
        <v>0</v>
      </c>
      <c r="T229" s="5">
        <v>4.7</v>
      </c>
      <c r="U229" s="5">
        <f>StoreOrders[[#This Row],[shipping cost]] + (StoreOrders[[#This Row],[shipping cost]] * StoreOrders[[#This Row],[discount]])</f>
        <v>4.7</v>
      </c>
      <c r="V229" t="s">
        <v>1070</v>
      </c>
      <c r="W229" s="5">
        <f>((StoreOrders[[#This Row],[quantity]]*StoreOrders[[#This Row],[Price]]) -StoreOrders[[#This Row],[cost]])</f>
        <v>172.3</v>
      </c>
    </row>
    <row r="230" spans="1:23" x14ac:dyDescent="0.25">
      <c r="A230" t="s">
        <v>1895</v>
      </c>
      <c r="B230" s="1">
        <v>40561</v>
      </c>
      <c r="C230" s="13">
        <f>MONTH(StoreOrders[[#This Row],[order date]])</f>
        <v>1</v>
      </c>
      <c r="D230" s="13">
        <f>YEAR(StoreOrders[[#This Row],[order date]])</f>
        <v>2011</v>
      </c>
      <c r="E230" s="35" t="s">
        <v>1081</v>
      </c>
      <c r="F230" s="35" t="s">
        <v>1896</v>
      </c>
      <c r="G230" s="35" t="s">
        <v>1062</v>
      </c>
      <c r="H230" s="35" t="s">
        <v>1897</v>
      </c>
      <c r="I230" s="35" t="s">
        <v>1877</v>
      </c>
      <c r="J230" s="35" t="s">
        <v>1094</v>
      </c>
      <c r="K230" s="35" t="s">
        <v>1095</v>
      </c>
      <c r="L230" s="35" t="s">
        <v>1898</v>
      </c>
      <c r="M230" s="35" t="s">
        <v>1067</v>
      </c>
      <c r="N230" s="35" t="s">
        <v>1279</v>
      </c>
      <c r="O230" s="35" t="s">
        <v>1899</v>
      </c>
      <c r="P230" s="7">
        <v>26</v>
      </c>
      <c r="Q230" s="7">
        <v>1</v>
      </c>
      <c r="R230" s="12">
        <v>54</v>
      </c>
      <c r="S230" s="2">
        <v>0.5</v>
      </c>
      <c r="T230" s="5">
        <v>2.5299999999999998</v>
      </c>
      <c r="U230" s="5">
        <f>StoreOrders[[#This Row],[shipping cost]] + (StoreOrders[[#This Row],[shipping cost]] * StoreOrders[[#This Row],[discount]])</f>
        <v>3.7949999999999999</v>
      </c>
      <c r="V230" t="s">
        <v>1088</v>
      </c>
      <c r="W230" s="5">
        <f>((StoreOrders[[#This Row],[quantity]]*StoreOrders[[#This Row],[Price]]) -StoreOrders[[#This Row],[cost]])</f>
        <v>50.204999999999998</v>
      </c>
    </row>
    <row r="231" spans="1:23" x14ac:dyDescent="0.25">
      <c r="A231" t="s">
        <v>1900</v>
      </c>
      <c r="B231" s="1">
        <v>40561</v>
      </c>
      <c r="C231" s="13">
        <f>MONTH(StoreOrders[[#This Row],[order date]])</f>
        <v>1</v>
      </c>
      <c r="D231" s="13">
        <f>YEAR(StoreOrders[[#This Row],[order date]])</f>
        <v>2011</v>
      </c>
      <c r="E231" s="35" t="s">
        <v>1287</v>
      </c>
      <c r="F231" s="35" t="s">
        <v>1901</v>
      </c>
      <c r="G231" s="35" t="s">
        <v>1062</v>
      </c>
      <c r="H231" s="35" t="s">
        <v>1902</v>
      </c>
      <c r="I231" s="35" t="s">
        <v>1903</v>
      </c>
      <c r="J231" s="35" t="s">
        <v>1085</v>
      </c>
      <c r="K231" s="35" t="s">
        <v>1085</v>
      </c>
      <c r="L231" s="35" t="s">
        <v>1904</v>
      </c>
      <c r="M231" s="35" t="s">
        <v>1067</v>
      </c>
      <c r="N231" s="35" t="s">
        <v>1279</v>
      </c>
      <c r="O231" s="35" t="s">
        <v>1905</v>
      </c>
      <c r="P231" s="7">
        <v>14</v>
      </c>
      <c r="Q231" s="7">
        <v>1</v>
      </c>
      <c r="R231" s="12">
        <v>67</v>
      </c>
      <c r="S231" s="2">
        <v>0</v>
      </c>
      <c r="T231" s="5">
        <v>2.48</v>
      </c>
      <c r="U231" s="5">
        <f>StoreOrders[[#This Row],[shipping cost]] + (StoreOrders[[#This Row],[shipping cost]] * StoreOrders[[#This Row],[discount]])</f>
        <v>2.48</v>
      </c>
      <c r="V231" t="s">
        <v>1088</v>
      </c>
      <c r="W231" s="5">
        <f>((StoreOrders[[#This Row],[quantity]]*StoreOrders[[#This Row],[Price]]) -StoreOrders[[#This Row],[cost]])</f>
        <v>64.52</v>
      </c>
    </row>
    <row r="232" spans="1:23" x14ac:dyDescent="0.25">
      <c r="A232" t="s">
        <v>1906</v>
      </c>
      <c r="B232" s="1">
        <v>40562</v>
      </c>
      <c r="C232" s="13">
        <f>MONTH(StoreOrders[[#This Row],[order date]])</f>
        <v>1</v>
      </c>
      <c r="D232" s="13">
        <f>YEAR(StoreOrders[[#This Row],[order date]])</f>
        <v>2011</v>
      </c>
      <c r="E232" s="35" t="s">
        <v>1287</v>
      </c>
      <c r="F232" s="35" t="s">
        <v>1907</v>
      </c>
      <c r="G232" s="35" t="s">
        <v>1062</v>
      </c>
      <c r="H232" s="35" t="s">
        <v>1908</v>
      </c>
      <c r="I232" s="35" t="s">
        <v>1909</v>
      </c>
      <c r="J232" s="35" t="s">
        <v>1065</v>
      </c>
      <c r="K232" s="35" t="s">
        <v>1065</v>
      </c>
      <c r="L232" s="35" t="s">
        <v>1910</v>
      </c>
      <c r="M232" s="35" t="s">
        <v>1067</v>
      </c>
      <c r="N232" s="35" t="s">
        <v>1193</v>
      </c>
      <c r="O232" s="35" t="s">
        <v>1292</v>
      </c>
      <c r="P232" s="7">
        <v>418</v>
      </c>
      <c r="Q232" s="7">
        <v>14</v>
      </c>
      <c r="R232" s="12">
        <v>81</v>
      </c>
      <c r="S232" s="2">
        <v>0</v>
      </c>
      <c r="T232" s="5">
        <v>143.66999999999999</v>
      </c>
      <c r="U232" s="5">
        <f>StoreOrders[[#This Row],[shipping cost]] + (StoreOrders[[#This Row],[shipping cost]] * StoreOrders[[#This Row],[discount]])</f>
        <v>143.66999999999999</v>
      </c>
      <c r="V232" t="s">
        <v>1120</v>
      </c>
      <c r="W232" s="5">
        <f>((StoreOrders[[#This Row],[quantity]]*StoreOrders[[#This Row],[Price]]) -StoreOrders[[#This Row],[cost]])</f>
        <v>990.33</v>
      </c>
    </row>
    <row r="233" spans="1:23" x14ac:dyDescent="0.25">
      <c r="A233" t="s">
        <v>1911</v>
      </c>
      <c r="B233" s="1">
        <v>40562</v>
      </c>
      <c r="C233" s="13">
        <f>MONTH(StoreOrders[[#This Row],[order date]])</f>
        <v>1</v>
      </c>
      <c r="D233" s="13">
        <f>YEAR(StoreOrders[[#This Row],[order date]])</f>
        <v>2011</v>
      </c>
      <c r="E233" s="35" t="s">
        <v>1287</v>
      </c>
      <c r="F233" s="35" t="s">
        <v>1912</v>
      </c>
      <c r="G233" s="35" t="s">
        <v>1091</v>
      </c>
      <c r="H233" s="35" t="s">
        <v>1913</v>
      </c>
      <c r="I233" s="35" t="s">
        <v>1642</v>
      </c>
      <c r="J233" s="35" t="s">
        <v>1094</v>
      </c>
      <c r="K233" s="35" t="s">
        <v>1215</v>
      </c>
      <c r="L233" s="35" t="s">
        <v>1914</v>
      </c>
      <c r="M233" s="35" t="s">
        <v>1067</v>
      </c>
      <c r="N233" s="35" t="s">
        <v>1279</v>
      </c>
      <c r="O233" s="35" t="s">
        <v>1915</v>
      </c>
      <c r="P233" s="7">
        <v>145</v>
      </c>
      <c r="Q233" s="7">
        <v>3</v>
      </c>
      <c r="R233" s="12">
        <v>91</v>
      </c>
      <c r="S233" s="2">
        <v>0</v>
      </c>
      <c r="T233" s="5">
        <v>58.25</v>
      </c>
      <c r="U233" s="5">
        <f>StoreOrders[[#This Row],[shipping cost]] + (StoreOrders[[#This Row],[shipping cost]] * StoreOrders[[#This Row],[discount]])</f>
        <v>58.25</v>
      </c>
      <c r="V233" t="s">
        <v>1120</v>
      </c>
      <c r="W233" s="5">
        <f>((StoreOrders[[#This Row],[quantity]]*StoreOrders[[#This Row],[Price]]) -StoreOrders[[#This Row],[cost]])</f>
        <v>214.75</v>
      </c>
    </row>
    <row r="234" spans="1:23" x14ac:dyDescent="0.25">
      <c r="A234" t="s">
        <v>1916</v>
      </c>
      <c r="B234" s="1">
        <v>40562</v>
      </c>
      <c r="C234" s="13">
        <f>MONTH(StoreOrders[[#This Row],[order date]])</f>
        <v>1</v>
      </c>
      <c r="D234" s="13">
        <f>YEAR(StoreOrders[[#This Row],[order date]])</f>
        <v>2011</v>
      </c>
      <c r="E234" s="35" t="s">
        <v>1060</v>
      </c>
      <c r="F234" s="35" t="s">
        <v>1917</v>
      </c>
      <c r="G234" s="35" t="s">
        <v>1116</v>
      </c>
      <c r="H234" s="35" t="s">
        <v>1754</v>
      </c>
      <c r="I234" s="35" t="s">
        <v>1755</v>
      </c>
      <c r="J234" s="35" t="s">
        <v>1164</v>
      </c>
      <c r="K234" s="35" t="s">
        <v>1165</v>
      </c>
      <c r="L234" s="35" t="s">
        <v>1918</v>
      </c>
      <c r="M234" s="35" t="s">
        <v>1110</v>
      </c>
      <c r="N234" s="35" t="s">
        <v>1111</v>
      </c>
      <c r="O234" s="35" t="s">
        <v>1919</v>
      </c>
      <c r="P234" s="7">
        <v>716</v>
      </c>
      <c r="Q234" s="7">
        <v>4</v>
      </c>
      <c r="R234" s="12">
        <v>104</v>
      </c>
      <c r="S234" s="2">
        <v>0</v>
      </c>
      <c r="T234" s="5">
        <v>36.29</v>
      </c>
      <c r="U234" s="5">
        <f>StoreOrders[[#This Row],[shipping cost]] + (StoreOrders[[#This Row],[shipping cost]] * StoreOrders[[#This Row],[discount]])</f>
        <v>36.29</v>
      </c>
      <c r="V234" t="s">
        <v>1070</v>
      </c>
      <c r="W234" s="5">
        <f>((StoreOrders[[#This Row],[quantity]]*StoreOrders[[#This Row],[Price]]) -StoreOrders[[#This Row],[cost]])</f>
        <v>379.71</v>
      </c>
    </row>
    <row r="235" spans="1:23" x14ac:dyDescent="0.25">
      <c r="A235" t="s">
        <v>1916</v>
      </c>
      <c r="B235" s="1">
        <v>40562</v>
      </c>
      <c r="C235" s="13">
        <f>MONTH(StoreOrders[[#This Row],[order date]])</f>
        <v>1</v>
      </c>
      <c r="D235" s="13">
        <f>YEAR(StoreOrders[[#This Row],[order date]])</f>
        <v>2011</v>
      </c>
      <c r="E235" s="35" t="s">
        <v>1060</v>
      </c>
      <c r="F235" s="35" t="s">
        <v>1917</v>
      </c>
      <c r="G235" s="35" t="s">
        <v>1116</v>
      </c>
      <c r="H235" s="35" t="s">
        <v>1754</v>
      </c>
      <c r="I235" s="35" t="s">
        <v>1755</v>
      </c>
      <c r="J235" s="35" t="s">
        <v>1164</v>
      </c>
      <c r="K235" s="35" t="s">
        <v>1165</v>
      </c>
      <c r="L235" s="35" t="s">
        <v>1920</v>
      </c>
      <c r="M235" s="35" t="s">
        <v>1100</v>
      </c>
      <c r="N235" s="35" t="s">
        <v>1151</v>
      </c>
      <c r="O235" s="35" t="s">
        <v>1921</v>
      </c>
      <c r="P235" s="7">
        <v>226</v>
      </c>
      <c r="Q235" s="7">
        <v>2</v>
      </c>
      <c r="R235" s="12">
        <v>118</v>
      </c>
      <c r="S235" s="2">
        <v>0</v>
      </c>
      <c r="T235" s="5">
        <v>25.81</v>
      </c>
      <c r="U235" s="5">
        <f>StoreOrders[[#This Row],[shipping cost]] + (StoreOrders[[#This Row],[shipping cost]] * StoreOrders[[#This Row],[discount]])</f>
        <v>25.81</v>
      </c>
      <c r="V235" t="s">
        <v>1070</v>
      </c>
      <c r="W235" s="5">
        <f>((StoreOrders[[#This Row],[quantity]]*StoreOrders[[#This Row],[Price]]) -StoreOrders[[#This Row],[cost]])</f>
        <v>210.19</v>
      </c>
    </row>
    <row r="236" spans="1:23" x14ac:dyDescent="0.25">
      <c r="A236" t="s">
        <v>1922</v>
      </c>
      <c r="B236" s="1">
        <v>40562</v>
      </c>
      <c r="C236" s="13">
        <f>MONTH(StoreOrders[[#This Row],[order date]])</f>
        <v>1</v>
      </c>
      <c r="D236" s="13">
        <f>YEAR(StoreOrders[[#This Row],[order date]])</f>
        <v>2011</v>
      </c>
      <c r="E236" s="35" t="s">
        <v>1060</v>
      </c>
      <c r="F236" s="35" t="s">
        <v>1923</v>
      </c>
      <c r="G236" s="35" t="s">
        <v>1116</v>
      </c>
      <c r="H236" s="35" t="s">
        <v>1924</v>
      </c>
      <c r="I236" s="35" t="s">
        <v>1925</v>
      </c>
      <c r="J236" s="35" t="s">
        <v>1075</v>
      </c>
      <c r="K236" s="35" t="s">
        <v>1140</v>
      </c>
      <c r="L236" s="35" t="s">
        <v>1926</v>
      </c>
      <c r="M236" s="35" t="s">
        <v>1110</v>
      </c>
      <c r="N236" s="35" t="s">
        <v>1126</v>
      </c>
      <c r="O236" s="35" t="s">
        <v>1927</v>
      </c>
      <c r="P236" s="7">
        <v>278</v>
      </c>
      <c r="Q236" s="7">
        <v>3</v>
      </c>
      <c r="R236" s="12">
        <v>84</v>
      </c>
      <c r="S236" s="2">
        <v>0.37</v>
      </c>
      <c r="T236" s="5">
        <v>21.22</v>
      </c>
      <c r="U236" s="5">
        <f>StoreOrders[[#This Row],[shipping cost]] + (StoreOrders[[#This Row],[shipping cost]] * StoreOrders[[#This Row],[discount]])</f>
        <v>29.071399999999997</v>
      </c>
      <c r="V236" t="s">
        <v>1070</v>
      </c>
      <c r="W236" s="5">
        <f>((StoreOrders[[#This Row],[quantity]]*StoreOrders[[#This Row],[Price]]) -StoreOrders[[#This Row],[cost]])</f>
        <v>222.92860000000002</v>
      </c>
    </row>
    <row r="237" spans="1:23" x14ac:dyDescent="0.25">
      <c r="A237" t="s">
        <v>1911</v>
      </c>
      <c r="B237" s="1">
        <v>40562</v>
      </c>
      <c r="C237" s="13">
        <f>MONTH(StoreOrders[[#This Row],[order date]])</f>
        <v>1</v>
      </c>
      <c r="D237" s="13">
        <f>YEAR(StoreOrders[[#This Row],[order date]])</f>
        <v>2011</v>
      </c>
      <c r="E237" s="35" t="s">
        <v>1287</v>
      </c>
      <c r="F237" s="35" t="s">
        <v>1912</v>
      </c>
      <c r="G237" s="35" t="s">
        <v>1091</v>
      </c>
      <c r="H237" s="35" t="s">
        <v>1913</v>
      </c>
      <c r="I237" s="35" t="s">
        <v>1642</v>
      </c>
      <c r="J237" s="35" t="s">
        <v>1094</v>
      </c>
      <c r="K237" s="35" t="s">
        <v>1215</v>
      </c>
      <c r="L237" s="35" t="s">
        <v>1859</v>
      </c>
      <c r="M237" s="35" t="s">
        <v>1067</v>
      </c>
      <c r="N237" s="35" t="s">
        <v>1068</v>
      </c>
      <c r="O237" s="35" t="s">
        <v>1860</v>
      </c>
      <c r="P237" s="7">
        <v>48</v>
      </c>
      <c r="Q237" s="7">
        <v>3</v>
      </c>
      <c r="R237" s="12">
        <v>110</v>
      </c>
      <c r="S237" s="2">
        <v>0.4</v>
      </c>
      <c r="T237" s="5">
        <v>15.23</v>
      </c>
      <c r="U237" s="5">
        <f>StoreOrders[[#This Row],[shipping cost]] + (StoreOrders[[#This Row],[shipping cost]] * StoreOrders[[#This Row],[discount]])</f>
        <v>21.322000000000003</v>
      </c>
      <c r="V237" t="s">
        <v>1120</v>
      </c>
      <c r="W237" s="5">
        <f>((StoreOrders[[#This Row],[quantity]]*StoreOrders[[#This Row],[Price]]) -StoreOrders[[#This Row],[cost]])</f>
        <v>308.678</v>
      </c>
    </row>
    <row r="238" spans="1:23" x14ac:dyDescent="0.25">
      <c r="A238" t="s">
        <v>1906</v>
      </c>
      <c r="B238" s="1">
        <v>40562</v>
      </c>
      <c r="C238" s="13">
        <f>MONTH(StoreOrders[[#This Row],[order date]])</f>
        <v>1</v>
      </c>
      <c r="D238" s="13">
        <f>YEAR(StoreOrders[[#This Row],[order date]])</f>
        <v>2011</v>
      </c>
      <c r="E238" s="35" t="s">
        <v>1287</v>
      </c>
      <c r="F238" s="35" t="s">
        <v>1907</v>
      </c>
      <c r="G238" s="35" t="s">
        <v>1062</v>
      </c>
      <c r="H238" s="35" t="s">
        <v>1908</v>
      </c>
      <c r="I238" s="35" t="s">
        <v>1909</v>
      </c>
      <c r="J238" s="35" t="s">
        <v>1065</v>
      </c>
      <c r="K238" s="35" t="s">
        <v>1065</v>
      </c>
      <c r="L238" s="35" t="s">
        <v>1928</v>
      </c>
      <c r="M238" s="35" t="s">
        <v>1110</v>
      </c>
      <c r="N238" s="35" t="s">
        <v>1176</v>
      </c>
      <c r="O238" s="35" t="s">
        <v>1929</v>
      </c>
      <c r="P238" s="7">
        <v>41</v>
      </c>
      <c r="Q238" s="7">
        <v>1</v>
      </c>
      <c r="R238" s="12">
        <v>64</v>
      </c>
      <c r="S238" s="2">
        <v>0</v>
      </c>
      <c r="T238" s="5">
        <v>12.68</v>
      </c>
      <c r="U238" s="5">
        <f>StoreOrders[[#This Row],[shipping cost]] + (StoreOrders[[#This Row],[shipping cost]] * StoreOrders[[#This Row],[discount]])</f>
        <v>12.68</v>
      </c>
      <c r="V238" t="s">
        <v>1120</v>
      </c>
      <c r="W238" s="5">
        <f>((StoreOrders[[#This Row],[quantity]]*StoreOrders[[#This Row],[Price]]) -StoreOrders[[#This Row],[cost]])</f>
        <v>51.32</v>
      </c>
    </row>
    <row r="239" spans="1:23" x14ac:dyDescent="0.25">
      <c r="A239" t="s">
        <v>1930</v>
      </c>
      <c r="B239" s="1">
        <v>40562</v>
      </c>
      <c r="C239" s="13">
        <f>MONTH(StoreOrders[[#This Row],[order date]])</f>
        <v>1</v>
      </c>
      <c r="D239" s="13">
        <f>YEAR(StoreOrders[[#This Row],[order date]])</f>
        <v>2011</v>
      </c>
      <c r="E239" s="35" t="s">
        <v>1081</v>
      </c>
      <c r="F239" s="35" t="s">
        <v>1931</v>
      </c>
      <c r="G239" s="35" t="s">
        <v>1116</v>
      </c>
      <c r="H239" s="35" t="s">
        <v>1932</v>
      </c>
      <c r="I239" s="35" t="s">
        <v>1259</v>
      </c>
      <c r="J239" s="35" t="s">
        <v>1260</v>
      </c>
      <c r="K239" s="35" t="s">
        <v>1391</v>
      </c>
      <c r="L239" s="35" t="s">
        <v>1933</v>
      </c>
      <c r="M239" s="35" t="s">
        <v>1067</v>
      </c>
      <c r="N239" s="35" t="s">
        <v>1118</v>
      </c>
      <c r="O239" s="35" t="s">
        <v>1934</v>
      </c>
      <c r="P239" s="7">
        <v>65</v>
      </c>
      <c r="Q239" s="7">
        <v>4</v>
      </c>
      <c r="R239" s="12">
        <v>120</v>
      </c>
      <c r="S239" s="2">
        <v>0.2</v>
      </c>
      <c r="T239" s="5">
        <v>5.04</v>
      </c>
      <c r="U239" s="5">
        <f>StoreOrders[[#This Row],[shipping cost]] + (StoreOrders[[#This Row],[shipping cost]] * StoreOrders[[#This Row],[discount]])</f>
        <v>6.048</v>
      </c>
      <c r="V239" t="s">
        <v>1088</v>
      </c>
      <c r="W239" s="5">
        <f>((StoreOrders[[#This Row],[quantity]]*StoreOrders[[#This Row],[Price]]) -StoreOrders[[#This Row],[cost]])</f>
        <v>473.952</v>
      </c>
    </row>
    <row r="240" spans="1:23" x14ac:dyDescent="0.25">
      <c r="A240" t="s">
        <v>1916</v>
      </c>
      <c r="B240" s="1">
        <v>40562</v>
      </c>
      <c r="C240" s="13">
        <f>MONTH(StoreOrders[[#This Row],[order date]])</f>
        <v>1</v>
      </c>
      <c r="D240" s="13">
        <f>YEAR(StoreOrders[[#This Row],[order date]])</f>
        <v>2011</v>
      </c>
      <c r="E240" s="35" t="s">
        <v>1060</v>
      </c>
      <c r="F240" s="35" t="s">
        <v>1917</v>
      </c>
      <c r="G240" s="35" t="s">
        <v>1116</v>
      </c>
      <c r="H240" s="35" t="s">
        <v>1754</v>
      </c>
      <c r="I240" s="35" t="s">
        <v>1755</v>
      </c>
      <c r="J240" s="35" t="s">
        <v>1164</v>
      </c>
      <c r="K240" s="35" t="s">
        <v>1165</v>
      </c>
      <c r="L240" s="35" t="s">
        <v>1935</v>
      </c>
      <c r="M240" s="35" t="s">
        <v>1110</v>
      </c>
      <c r="N240" s="35" t="s">
        <v>1176</v>
      </c>
      <c r="O240" s="35" t="s">
        <v>1936</v>
      </c>
      <c r="P240" s="7">
        <v>53</v>
      </c>
      <c r="Q240" s="7">
        <v>2</v>
      </c>
      <c r="R240" s="12">
        <v>93</v>
      </c>
      <c r="S240" s="2">
        <v>0</v>
      </c>
      <c r="T240" s="5">
        <v>4.0999999999999996</v>
      </c>
      <c r="U240" s="5">
        <f>StoreOrders[[#This Row],[shipping cost]] + (StoreOrders[[#This Row],[shipping cost]] * StoreOrders[[#This Row],[discount]])</f>
        <v>4.0999999999999996</v>
      </c>
      <c r="V240" t="s">
        <v>1070</v>
      </c>
      <c r="W240" s="5">
        <f>((StoreOrders[[#This Row],[quantity]]*StoreOrders[[#This Row],[Price]]) -StoreOrders[[#This Row],[cost]])</f>
        <v>181.9</v>
      </c>
    </row>
    <row r="241" spans="1:23" x14ac:dyDescent="0.25">
      <c r="A241" t="s">
        <v>1937</v>
      </c>
      <c r="B241" s="1">
        <v>40562</v>
      </c>
      <c r="C241" s="13">
        <f>MONTH(StoreOrders[[#This Row],[order date]])</f>
        <v>1</v>
      </c>
      <c r="D241" s="13">
        <f>YEAR(StoreOrders[[#This Row],[order date]])</f>
        <v>2011</v>
      </c>
      <c r="E241" s="35" t="s">
        <v>1287</v>
      </c>
      <c r="F241" s="35" t="s">
        <v>1938</v>
      </c>
      <c r="G241" s="35" t="s">
        <v>1116</v>
      </c>
      <c r="H241" s="35" t="s">
        <v>1939</v>
      </c>
      <c r="I241" s="35" t="s">
        <v>1642</v>
      </c>
      <c r="J241" s="35" t="s">
        <v>1094</v>
      </c>
      <c r="K241" s="35" t="s">
        <v>1215</v>
      </c>
      <c r="L241" s="35" t="s">
        <v>1940</v>
      </c>
      <c r="M241" s="35" t="s">
        <v>1067</v>
      </c>
      <c r="N241" s="35" t="s">
        <v>1204</v>
      </c>
      <c r="O241" s="35" t="s">
        <v>1941</v>
      </c>
      <c r="P241" s="7">
        <v>48</v>
      </c>
      <c r="Q241" s="7">
        <v>3</v>
      </c>
      <c r="R241" s="12">
        <v>101</v>
      </c>
      <c r="S241" s="2">
        <v>0</v>
      </c>
      <c r="T241" s="5">
        <v>3.54</v>
      </c>
      <c r="U241" s="5">
        <f>StoreOrders[[#This Row],[shipping cost]] + (StoreOrders[[#This Row],[shipping cost]] * StoreOrders[[#This Row],[discount]])</f>
        <v>3.54</v>
      </c>
      <c r="V241" t="s">
        <v>1088</v>
      </c>
      <c r="W241" s="5">
        <f>((StoreOrders[[#This Row],[quantity]]*StoreOrders[[#This Row],[Price]]) -StoreOrders[[#This Row],[cost]])</f>
        <v>299.45999999999998</v>
      </c>
    </row>
    <row r="242" spans="1:23" x14ac:dyDescent="0.25">
      <c r="A242" t="s">
        <v>1942</v>
      </c>
      <c r="B242" s="1">
        <v>40562</v>
      </c>
      <c r="C242" s="13">
        <f>MONTH(StoreOrders[[#This Row],[order date]])</f>
        <v>1</v>
      </c>
      <c r="D242" s="13">
        <f>YEAR(StoreOrders[[#This Row],[order date]])</f>
        <v>2011</v>
      </c>
      <c r="E242" s="35" t="s">
        <v>1081</v>
      </c>
      <c r="F242" s="35" t="s">
        <v>1943</v>
      </c>
      <c r="G242" s="35" t="s">
        <v>1116</v>
      </c>
      <c r="H242" s="35" t="s">
        <v>1944</v>
      </c>
      <c r="I242" s="35" t="s">
        <v>1108</v>
      </c>
      <c r="J242" s="35" t="s">
        <v>1108</v>
      </c>
      <c r="K242" s="35" t="s">
        <v>1108</v>
      </c>
      <c r="L242" s="35" t="s">
        <v>1945</v>
      </c>
      <c r="M242" s="35" t="s">
        <v>1067</v>
      </c>
      <c r="N242" s="35" t="s">
        <v>1207</v>
      </c>
      <c r="O242" s="35" t="s">
        <v>1946</v>
      </c>
      <c r="P242" s="7">
        <v>16</v>
      </c>
      <c r="Q242" s="7">
        <v>1</v>
      </c>
      <c r="R242" s="12">
        <v>98</v>
      </c>
      <c r="S242" s="2">
        <v>0</v>
      </c>
      <c r="T242" s="5">
        <v>1.4</v>
      </c>
      <c r="U242" s="5">
        <f>StoreOrders[[#This Row],[shipping cost]] + (StoreOrders[[#This Row],[shipping cost]] * StoreOrders[[#This Row],[discount]])</f>
        <v>1.4</v>
      </c>
      <c r="V242" t="s">
        <v>1070</v>
      </c>
      <c r="W242" s="5">
        <f>((StoreOrders[[#This Row],[quantity]]*StoreOrders[[#This Row],[Price]]) -StoreOrders[[#This Row],[cost]])</f>
        <v>96.6</v>
      </c>
    </row>
    <row r="243" spans="1:23" x14ac:dyDescent="0.25">
      <c r="A243" t="s">
        <v>1947</v>
      </c>
      <c r="B243" s="1">
        <v>40563</v>
      </c>
      <c r="C243" s="13">
        <f>MONTH(StoreOrders[[#This Row],[order date]])</f>
        <v>1</v>
      </c>
      <c r="D243" s="13">
        <f>YEAR(StoreOrders[[#This Row],[order date]])</f>
        <v>2011</v>
      </c>
      <c r="E243" s="35" t="s">
        <v>1114</v>
      </c>
      <c r="F243" s="35" t="s">
        <v>1948</v>
      </c>
      <c r="G243" s="35" t="s">
        <v>1091</v>
      </c>
      <c r="H243" s="35" t="s">
        <v>1331</v>
      </c>
      <c r="I243" s="35" t="s">
        <v>1332</v>
      </c>
      <c r="J243" s="35" t="s">
        <v>1065</v>
      </c>
      <c r="K243" s="35" t="s">
        <v>1065</v>
      </c>
      <c r="L243" s="35" t="s">
        <v>1949</v>
      </c>
      <c r="M243" s="35" t="s">
        <v>1100</v>
      </c>
      <c r="N243" s="35" t="s">
        <v>1151</v>
      </c>
      <c r="O243" s="35" t="s">
        <v>1950</v>
      </c>
      <c r="P243" s="7">
        <v>825</v>
      </c>
      <c r="Q243" s="7">
        <v>2</v>
      </c>
      <c r="R243" s="12">
        <v>59</v>
      </c>
      <c r="S243" s="2">
        <v>0</v>
      </c>
      <c r="T243" s="5">
        <v>88.97</v>
      </c>
      <c r="U243" s="5">
        <f>StoreOrders[[#This Row],[shipping cost]] + (StoreOrders[[#This Row],[shipping cost]] * StoreOrders[[#This Row],[discount]])</f>
        <v>88.97</v>
      </c>
      <c r="V243" t="s">
        <v>1088</v>
      </c>
      <c r="W243" s="5">
        <f>((StoreOrders[[#This Row],[quantity]]*StoreOrders[[#This Row],[Price]]) -StoreOrders[[#This Row],[cost]])</f>
        <v>29.03</v>
      </c>
    </row>
    <row r="244" spans="1:23" x14ac:dyDescent="0.25">
      <c r="A244" t="s">
        <v>1951</v>
      </c>
      <c r="B244" s="1">
        <v>40563</v>
      </c>
      <c r="C244" s="13">
        <f>MONTH(StoreOrders[[#This Row],[order date]])</f>
        <v>1</v>
      </c>
      <c r="D244" s="13">
        <f>YEAR(StoreOrders[[#This Row],[order date]])</f>
        <v>2011</v>
      </c>
      <c r="E244" s="35" t="s">
        <v>1114</v>
      </c>
      <c r="F244" s="35" t="s">
        <v>1952</v>
      </c>
      <c r="G244" s="35" t="s">
        <v>1116</v>
      </c>
      <c r="H244" s="35" t="s">
        <v>1953</v>
      </c>
      <c r="I244" s="35" t="s">
        <v>1221</v>
      </c>
      <c r="J244" s="35" t="s">
        <v>1164</v>
      </c>
      <c r="K244" s="35" t="s">
        <v>1095</v>
      </c>
      <c r="L244" s="35" t="s">
        <v>1954</v>
      </c>
      <c r="M244" s="35" t="s">
        <v>1067</v>
      </c>
      <c r="N244" s="35" t="s">
        <v>1118</v>
      </c>
      <c r="O244" s="35" t="s">
        <v>1955</v>
      </c>
      <c r="P244" s="7">
        <v>372</v>
      </c>
      <c r="Q244" s="7">
        <v>2</v>
      </c>
      <c r="R244" s="12">
        <v>70</v>
      </c>
      <c r="S244" s="2">
        <v>0</v>
      </c>
      <c r="T244" s="5">
        <v>82.67</v>
      </c>
      <c r="U244" s="5">
        <f>StoreOrders[[#This Row],[shipping cost]] + (StoreOrders[[#This Row],[shipping cost]] * StoreOrders[[#This Row],[discount]])</f>
        <v>82.67</v>
      </c>
      <c r="V244" t="s">
        <v>1120</v>
      </c>
      <c r="W244" s="5">
        <f>((StoreOrders[[#This Row],[quantity]]*StoreOrders[[#This Row],[Price]]) -StoreOrders[[#This Row],[cost]])</f>
        <v>57.33</v>
      </c>
    </row>
    <row r="245" spans="1:23" x14ac:dyDescent="0.25">
      <c r="A245" t="s">
        <v>1956</v>
      </c>
      <c r="B245" s="1">
        <v>40563</v>
      </c>
      <c r="C245" s="13">
        <f>MONTH(StoreOrders[[#This Row],[order date]])</f>
        <v>1</v>
      </c>
      <c r="D245" s="13">
        <f>YEAR(StoreOrders[[#This Row],[order date]])</f>
        <v>2011</v>
      </c>
      <c r="E245" s="35" t="s">
        <v>1287</v>
      </c>
      <c r="F245" s="35" t="s">
        <v>1957</v>
      </c>
      <c r="G245" s="35" t="s">
        <v>1062</v>
      </c>
      <c r="H245" s="35" t="s">
        <v>1958</v>
      </c>
      <c r="I245" s="35" t="s">
        <v>1259</v>
      </c>
      <c r="J245" s="35" t="s">
        <v>1260</v>
      </c>
      <c r="K245" s="35" t="s">
        <v>1391</v>
      </c>
      <c r="L245" s="35" t="s">
        <v>1959</v>
      </c>
      <c r="M245" s="35" t="s">
        <v>1100</v>
      </c>
      <c r="N245" s="35" t="s">
        <v>1151</v>
      </c>
      <c r="O245" s="35" t="s">
        <v>1960</v>
      </c>
      <c r="P245" s="7">
        <v>181</v>
      </c>
      <c r="Q245" s="7">
        <v>5</v>
      </c>
      <c r="R245" s="12">
        <v>102</v>
      </c>
      <c r="S245" s="2">
        <v>0.7</v>
      </c>
      <c r="T245" s="5">
        <v>29.68</v>
      </c>
      <c r="U245" s="5">
        <f>StoreOrders[[#This Row],[shipping cost]] + (StoreOrders[[#This Row],[shipping cost]] * StoreOrders[[#This Row],[discount]])</f>
        <v>50.456000000000003</v>
      </c>
      <c r="V245" t="s">
        <v>1070</v>
      </c>
      <c r="W245" s="5">
        <f>((StoreOrders[[#This Row],[quantity]]*StoreOrders[[#This Row],[Price]]) -StoreOrders[[#This Row],[cost]])</f>
        <v>459.54399999999998</v>
      </c>
    </row>
    <row r="246" spans="1:23" x14ac:dyDescent="0.25">
      <c r="A246" t="s">
        <v>1961</v>
      </c>
      <c r="B246" s="1">
        <v>40563</v>
      </c>
      <c r="C246" s="13">
        <f>MONTH(StoreOrders[[#This Row],[order date]])</f>
        <v>1</v>
      </c>
      <c r="D246" s="13">
        <f>YEAR(StoreOrders[[#This Row],[order date]])</f>
        <v>2011</v>
      </c>
      <c r="E246" s="35" t="s">
        <v>1287</v>
      </c>
      <c r="F246" s="35" t="s">
        <v>1962</v>
      </c>
      <c r="G246" s="35" t="s">
        <v>1062</v>
      </c>
      <c r="H246" s="35" t="s">
        <v>1191</v>
      </c>
      <c r="I246" s="35" t="s">
        <v>1172</v>
      </c>
      <c r="J246" s="35" t="s">
        <v>1085</v>
      </c>
      <c r="K246" s="35" t="s">
        <v>1085</v>
      </c>
      <c r="L246" s="35" t="s">
        <v>1963</v>
      </c>
      <c r="M246" s="35" t="s">
        <v>1100</v>
      </c>
      <c r="N246" s="35" t="s">
        <v>1134</v>
      </c>
      <c r="O246" s="35" t="s">
        <v>1964</v>
      </c>
      <c r="P246" s="7">
        <v>141</v>
      </c>
      <c r="Q246" s="7">
        <v>1</v>
      </c>
      <c r="R246" s="12">
        <v>92</v>
      </c>
      <c r="S246" s="2">
        <v>0</v>
      </c>
      <c r="T246" s="5">
        <v>20.93</v>
      </c>
      <c r="U246" s="5">
        <f>StoreOrders[[#This Row],[shipping cost]] + (StoreOrders[[#This Row],[shipping cost]] * StoreOrders[[#This Row],[discount]])</f>
        <v>20.93</v>
      </c>
      <c r="V246" t="s">
        <v>1070</v>
      </c>
      <c r="W246" s="5">
        <f>((StoreOrders[[#This Row],[quantity]]*StoreOrders[[#This Row],[Price]]) -StoreOrders[[#This Row],[cost]])</f>
        <v>71.069999999999993</v>
      </c>
    </row>
    <row r="247" spans="1:23" x14ac:dyDescent="0.25">
      <c r="A247" t="s">
        <v>1965</v>
      </c>
      <c r="B247" s="1">
        <v>40563</v>
      </c>
      <c r="C247" s="13">
        <f>MONTH(StoreOrders[[#This Row],[order date]])</f>
        <v>1</v>
      </c>
      <c r="D247" s="13">
        <f>YEAR(StoreOrders[[#This Row],[order date]])</f>
        <v>2011</v>
      </c>
      <c r="E247" s="35" t="s">
        <v>1060</v>
      </c>
      <c r="F247" s="35" t="s">
        <v>1966</v>
      </c>
      <c r="G247" s="35" t="s">
        <v>1091</v>
      </c>
      <c r="H247" s="35" t="s">
        <v>1967</v>
      </c>
      <c r="I247" s="35" t="s">
        <v>1221</v>
      </c>
      <c r="J247" s="35" t="s">
        <v>1164</v>
      </c>
      <c r="K247" s="35" t="s">
        <v>1095</v>
      </c>
      <c r="L247" s="35" t="s">
        <v>1968</v>
      </c>
      <c r="M247" s="35" t="s">
        <v>1100</v>
      </c>
      <c r="N247" s="35" t="s">
        <v>1151</v>
      </c>
      <c r="O247" s="35" t="s">
        <v>1969</v>
      </c>
      <c r="P247" s="7">
        <v>196</v>
      </c>
      <c r="Q247" s="7">
        <v>1</v>
      </c>
      <c r="R247" s="12">
        <v>58</v>
      </c>
      <c r="S247" s="2">
        <v>0.2</v>
      </c>
      <c r="T247" s="5">
        <v>17.079999999999998</v>
      </c>
      <c r="U247" s="5">
        <f>StoreOrders[[#This Row],[shipping cost]] + (StoreOrders[[#This Row],[shipping cost]] * StoreOrders[[#This Row],[discount]])</f>
        <v>20.495999999999999</v>
      </c>
      <c r="V247" t="s">
        <v>1070</v>
      </c>
      <c r="W247" s="5">
        <f>((StoreOrders[[#This Row],[quantity]]*StoreOrders[[#This Row],[Price]]) -StoreOrders[[#This Row],[cost]])</f>
        <v>37.504000000000005</v>
      </c>
    </row>
    <row r="248" spans="1:23" x14ac:dyDescent="0.25">
      <c r="A248" t="s">
        <v>1956</v>
      </c>
      <c r="B248" s="1">
        <v>40563</v>
      </c>
      <c r="C248" s="13">
        <f>MONTH(StoreOrders[[#This Row],[order date]])</f>
        <v>1</v>
      </c>
      <c r="D248" s="13">
        <f>YEAR(StoreOrders[[#This Row],[order date]])</f>
        <v>2011</v>
      </c>
      <c r="E248" s="35" t="s">
        <v>1287</v>
      </c>
      <c r="F248" s="35" t="s">
        <v>1957</v>
      </c>
      <c r="G248" s="35" t="s">
        <v>1062</v>
      </c>
      <c r="H248" s="35" t="s">
        <v>1958</v>
      </c>
      <c r="I248" s="35" t="s">
        <v>1259</v>
      </c>
      <c r="J248" s="35" t="s">
        <v>1260</v>
      </c>
      <c r="K248" s="35" t="s">
        <v>1391</v>
      </c>
      <c r="L248" s="35" t="s">
        <v>1970</v>
      </c>
      <c r="M248" s="35" t="s">
        <v>1067</v>
      </c>
      <c r="N248" s="35" t="s">
        <v>1097</v>
      </c>
      <c r="O248" s="35" t="s">
        <v>1971</v>
      </c>
      <c r="P248" s="7">
        <v>56</v>
      </c>
      <c r="Q248" s="7">
        <v>4</v>
      </c>
      <c r="R248" s="12">
        <v>108</v>
      </c>
      <c r="S248" s="2">
        <v>0.2</v>
      </c>
      <c r="T248" s="5">
        <v>14.49</v>
      </c>
      <c r="U248" s="5">
        <f>StoreOrders[[#This Row],[shipping cost]] + (StoreOrders[[#This Row],[shipping cost]] * StoreOrders[[#This Row],[discount]])</f>
        <v>17.388000000000002</v>
      </c>
      <c r="V248" t="s">
        <v>1070</v>
      </c>
      <c r="W248" s="5">
        <f>((StoreOrders[[#This Row],[quantity]]*StoreOrders[[#This Row],[Price]]) -StoreOrders[[#This Row],[cost]])</f>
        <v>414.61200000000002</v>
      </c>
    </row>
    <row r="249" spans="1:23" x14ac:dyDescent="0.25">
      <c r="A249" t="s">
        <v>1947</v>
      </c>
      <c r="B249" s="1">
        <v>40563</v>
      </c>
      <c r="C249" s="13">
        <f>MONTH(StoreOrders[[#This Row],[order date]])</f>
        <v>1</v>
      </c>
      <c r="D249" s="13">
        <f>YEAR(StoreOrders[[#This Row],[order date]])</f>
        <v>2011</v>
      </c>
      <c r="E249" s="35" t="s">
        <v>1114</v>
      </c>
      <c r="F249" s="35" t="s">
        <v>1948</v>
      </c>
      <c r="G249" s="35" t="s">
        <v>1091</v>
      </c>
      <c r="H249" s="35" t="s">
        <v>1331</v>
      </c>
      <c r="I249" s="35" t="s">
        <v>1332</v>
      </c>
      <c r="J249" s="35" t="s">
        <v>1065</v>
      </c>
      <c r="K249" s="35" t="s">
        <v>1065</v>
      </c>
      <c r="L249" s="35" t="s">
        <v>1972</v>
      </c>
      <c r="M249" s="35" t="s">
        <v>1067</v>
      </c>
      <c r="N249" s="35" t="s">
        <v>1068</v>
      </c>
      <c r="O249" s="35" t="s">
        <v>1625</v>
      </c>
      <c r="P249" s="7">
        <v>49</v>
      </c>
      <c r="Q249" s="7">
        <v>1</v>
      </c>
      <c r="R249" s="12">
        <v>56</v>
      </c>
      <c r="S249" s="2">
        <v>0</v>
      </c>
      <c r="T249" s="5">
        <v>11.64</v>
      </c>
      <c r="U249" s="5">
        <f>StoreOrders[[#This Row],[shipping cost]] + (StoreOrders[[#This Row],[shipping cost]] * StoreOrders[[#This Row],[discount]])</f>
        <v>11.64</v>
      </c>
      <c r="V249" t="s">
        <v>1088</v>
      </c>
      <c r="W249" s="5">
        <f>((StoreOrders[[#This Row],[quantity]]*StoreOrders[[#This Row],[Price]]) -StoreOrders[[#This Row],[cost]])</f>
        <v>44.36</v>
      </c>
    </row>
    <row r="250" spans="1:23" x14ac:dyDescent="0.25">
      <c r="A250" t="s">
        <v>1956</v>
      </c>
      <c r="B250" s="1">
        <v>40563</v>
      </c>
      <c r="C250" s="13">
        <f>MONTH(StoreOrders[[#This Row],[order date]])</f>
        <v>1</v>
      </c>
      <c r="D250" s="13">
        <f>YEAR(StoreOrders[[#This Row],[order date]])</f>
        <v>2011</v>
      </c>
      <c r="E250" s="35" t="s">
        <v>1287</v>
      </c>
      <c r="F250" s="35" t="s">
        <v>1957</v>
      </c>
      <c r="G250" s="35" t="s">
        <v>1062</v>
      </c>
      <c r="H250" s="35" t="s">
        <v>1958</v>
      </c>
      <c r="I250" s="35" t="s">
        <v>1259</v>
      </c>
      <c r="J250" s="35" t="s">
        <v>1260</v>
      </c>
      <c r="K250" s="35" t="s">
        <v>1391</v>
      </c>
      <c r="L250" s="35" t="s">
        <v>1973</v>
      </c>
      <c r="M250" s="35" t="s">
        <v>1067</v>
      </c>
      <c r="N250" s="35" t="s">
        <v>1204</v>
      </c>
      <c r="O250" s="35" t="s">
        <v>1974</v>
      </c>
      <c r="P250" s="7">
        <v>109</v>
      </c>
      <c r="Q250" s="7">
        <v>5</v>
      </c>
      <c r="R250" s="12">
        <v>95</v>
      </c>
      <c r="S250" s="2">
        <v>0.2</v>
      </c>
      <c r="T250" s="5">
        <v>10.39</v>
      </c>
      <c r="U250" s="5">
        <f>StoreOrders[[#This Row],[shipping cost]] + (StoreOrders[[#This Row],[shipping cost]] * StoreOrders[[#This Row],[discount]])</f>
        <v>12.468</v>
      </c>
      <c r="V250" t="s">
        <v>1070</v>
      </c>
      <c r="W250" s="5">
        <f>((StoreOrders[[#This Row],[quantity]]*StoreOrders[[#This Row],[Price]]) -StoreOrders[[#This Row],[cost]])</f>
        <v>462.53199999999998</v>
      </c>
    </row>
    <row r="251" spans="1:23" x14ac:dyDescent="0.25">
      <c r="A251" t="s">
        <v>1975</v>
      </c>
      <c r="B251" s="1">
        <v>40563</v>
      </c>
      <c r="C251" s="13">
        <f>MONTH(StoreOrders[[#This Row],[order date]])</f>
        <v>1</v>
      </c>
      <c r="D251" s="13">
        <f>YEAR(StoreOrders[[#This Row],[order date]])</f>
        <v>2011</v>
      </c>
      <c r="E251" s="35" t="s">
        <v>1060</v>
      </c>
      <c r="F251" s="35" t="s">
        <v>1976</v>
      </c>
      <c r="G251" s="35" t="s">
        <v>1062</v>
      </c>
      <c r="H251" s="35" t="s">
        <v>1310</v>
      </c>
      <c r="I251" s="35" t="s">
        <v>1234</v>
      </c>
      <c r="J251" s="35" t="s">
        <v>1094</v>
      </c>
      <c r="K251" s="35" t="s">
        <v>1165</v>
      </c>
      <c r="L251" s="35" t="s">
        <v>1977</v>
      </c>
      <c r="M251" s="35" t="s">
        <v>1067</v>
      </c>
      <c r="N251" s="35" t="s">
        <v>1193</v>
      </c>
      <c r="O251" s="35" t="s">
        <v>1978</v>
      </c>
      <c r="P251" s="7">
        <v>58</v>
      </c>
      <c r="Q251" s="7">
        <v>2</v>
      </c>
      <c r="R251" s="12">
        <v>111</v>
      </c>
      <c r="S251" s="2">
        <v>0</v>
      </c>
      <c r="T251" s="5">
        <v>8.77</v>
      </c>
      <c r="U251" s="5">
        <f>StoreOrders[[#This Row],[shipping cost]] + (StoreOrders[[#This Row],[shipping cost]] * StoreOrders[[#This Row],[discount]])</f>
        <v>8.77</v>
      </c>
      <c r="V251" t="s">
        <v>1088</v>
      </c>
      <c r="W251" s="5">
        <f>((StoreOrders[[#This Row],[quantity]]*StoreOrders[[#This Row],[Price]]) -StoreOrders[[#This Row],[cost]])</f>
        <v>213.23</v>
      </c>
    </row>
    <row r="252" spans="1:23" x14ac:dyDescent="0.25">
      <c r="A252" t="s">
        <v>1947</v>
      </c>
      <c r="B252" s="1">
        <v>40563</v>
      </c>
      <c r="C252" s="13">
        <f>MONTH(StoreOrders[[#This Row],[order date]])</f>
        <v>1</v>
      </c>
      <c r="D252" s="13">
        <f>YEAR(StoreOrders[[#This Row],[order date]])</f>
        <v>2011</v>
      </c>
      <c r="E252" s="35" t="s">
        <v>1114</v>
      </c>
      <c r="F252" s="35" t="s">
        <v>1948</v>
      </c>
      <c r="G252" s="35" t="s">
        <v>1091</v>
      </c>
      <c r="H252" s="35" t="s">
        <v>1331</v>
      </c>
      <c r="I252" s="35" t="s">
        <v>1332</v>
      </c>
      <c r="J252" s="35" t="s">
        <v>1065</v>
      </c>
      <c r="K252" s="35" t="s">
        <v>1065</v>
      </c>
      <c r="L252" s="35" t="s">
        <v>1979</v>
      </c>
      <c r="M252" s="35" t="s">
        <v>1067</v>
      </c>
      <c r="N252" s="35" t="s">
        <v>1068</v>
      </c>
      <c r="O252" s="35" t="s">
        <v>1980</v>
      </c>
      <c r="P252" s="7">
        <v>48</v>
      </c>
      <c r="Q252" s="7">
        <v>1</v>
      </c>
      <c r="R252" s="12">
        <v>118</v>
      </c>
      <c r="S252" s="2">
        <v>0</v>
      </c>
      <c r="T252" s="5">
        <v>7.92</v>
      </c>
      <c r="U252" s="5">
        <f>StoreOrders[[#This Row],[shipping cost]] + (StoreOrders[[#This Row],[shipping cost]] * StoreOrders[[#This Row],[discount]])</f>
        <v>7.92</v>
      </c>
      <c r="V252" t="s">
        <v>1088</v>
      </c>
      <c r="W252" s="5">
        <f>((StoreOrders[[#This Row],[quantity]]*StoreOrders[[#This Row],[Price]]) -StoreOrders[[#This Row],[cost]])</f>
        <v>110.08</v>
      </c>
    </row>
    <row r="253" spans="1:23" x14ac:dyDescent="0.25">
      <c r="A253" t="s">
        <v>1981</v>
      </c>
      <c r="B253" s="1">
        <v>40563</v>
      </c>
      <c r="C253" s="13">
        <f>MONTH(StoreOrders[[#This Row],[order date]])</f>
        <v>1</v>
      </c>
      <c r="D253" s="13">
        <f>YEAR(StoreOrders[[#This Row],[order date]])</f>
        <v>2011</v>
      </c>
      <c r="E253" s="35" t="s">
        <v>1060</v>
      </c>
      <c r="F253" s="35" t="s">
        <v>1982</v>
      </c>
      <c r="G253" s="35" t="s">
        <v>1062</v>
      </c>
      <c r="H253" s="35" t="s">
        <v>1983</v>
      </c>
      <c r="I253" s="35" t="s">
        <v>1460</v>
      </c>
      <c r="J253" s="35" t="s">
        <v>1065</v>
      </c>
      <c r="K253" s="35" t="s">
        <v>1065</v>
      </c>
      <c r="L253" s="35" t="s">
        <v>1984</v>
      </c>
      <c r="M253" s="35" t="s">
        <v>1067</v>
      </c>
      <c r="N253" s="35" t="s">
        <v>1097</v>
      </c>
      <c r="O253" s="35" t="s">
        <v>1985</v>
      </c>
      <c r="P253" s="7">
        <v>37</v>
      </c>
      <c r="Q253" s="7">
        <v>4</v>
      </c>
      <c r="R253" s="12">
        <v>107</v>
      </c>
      <c r="S253" s="2">
        <v>0.7</v>
      </c>
      <c r="T253" s="5">
        <v>6.08</v>
      </c>
      <c r="U253" s="5">
        <f>StoreOrders[[#This Row],[shipping cost]] + (StoreOrders[[#This Row],[shipping cost]] * StoreOrders[[#This Row],[discount]])</f>
        <v>10.335999999999999</v>
      </c>
      <c r="V253" t="s">
        <v>1088</v>
      </c>
      <c r="W253" s="5">
        <f>((StoreOrders[[#This Row],[quantity]]*StoreOrders[[#This Row],[Price]]) -StoreOrders[[#This Row],[cost]])</f>
        <v>417.66399999999999</v>
      </c>
    </row>
    <row r="254" spans="1:23" x14ac:dyDescent="0.25">
      <c r="A254" t="s">
        <v>1956</v>
      </c>
      <c r="B254" s="1">
        <v>40563</v>
      </c>
      <c r="C254" s="13">
        <f>MONTH(StoreOrders[[#This Row],[order date]])</f>
        <v>1</v>
      </c>
      <c r="D254" s="13">
        <f>YEAR(StoreOrders[[#This Row],[order date]])</f>
        <v>2011</v>
      </c>
      <c r="E254" s="35" t="s">
        <v>1287</v>
      </c>
      <c r="F254" s="35" t="s">
        <v>1957</v>
      </c>
      <c r="G254" s="35" t="s">
        <v>1062</v>
      </c>
      <c r="H254" s="35" t="s">
        <v>1958</v>
      </c>
      <c r="I254" s="35" t="s">
        <v>1259</v>
      </c>
      <c r="J254" s="35" t="s">
        <v>1260</v>
      </c>
      <c r="K254" s="35" t="s">
        <v>1391</v>
      </c>
      <c r="L254" s="35" t="s">
        <v>1986</v>
      </c>
      <c r="M254" s="35" t="s">
        <v>1067</v>
      </c>
      <c r="N254" s="35" t="s">
        <v>1279</v>
      </c>
      <c r="O254" s="35" t="s">
        <v>1987</v>
      </c>
      <c r="P254" s="7">
        <v>32</v>
      </c>
      <c r="Q254" s="7">
        <v>10</v>
      </c>
      <c r="R254" s="12">
        <v>98</v>
      </c>
      <c r="S254" s="2">
        <v>0.7</v>
      </c>
      <c r="T254" s="5">
        <v>6.03</v>
      </c>
      <c r="U254" s="5">
        <f>StoreOrders[[#This Row],[shipping cost]] + (StoreOrders[[#This Row],[shipping cost]] * StoreOrders[[#This Row],[discount]])</f>
        <v>10.251000000000001</v>
      </c>
      <c r="V254" t="s">
        <v>1070</v>
      </c>
      <c r="W254" s="5">
        <f>((StoreOrders[[#This Row],[quantity]]*StoreOrders[[#This Row],[Price]]) -StoreOrders[[#This Row],[cost]])</f>
        <v>969.74900000000002</v>
      </c>
    </row>
    <row r="255" spans="1:23" x14ac:dyDescent="0.25">
      <c r="A255" t="s">
        <v>1981</v>
      </c>
      <c r="B255" s="1">
        <v>40563</v>
      </c>
      <c r="C255" s="13">
        <f>MONTH(StoreOrders[[#This Row],[order date]])</f>
        <v>1</v>
      </c>
      <c r="D255" s="13">
        <f>YEAR(StoreOrders[[#This Row],[order date]])</f>
        <v>2011</v>
      </c>
      <c r="E255" s="35" t="s">
        <v>1060</v>
      </c>
      <c r="F255" s="35" t="s">
        <v>1982</v>
      </c>
      <c r="G255" s="35" t="s">
        <v>1062</v>
      </c>
      <c r="H255" s="35" t="s">
        <v>1983</v>
      </c>
      <c r="I255" s="35" t="s">
        <v>1460</v>
      </c>
      <c r="J255" s="35" t="s">
        <v>1065</v>
      </c>
      <c r="K255" s="35" t="s">
        <v>1065</v>
      </c>
      <c r="L255" s="35" t="s">
        <v>1988</v>
      </c>
      <c r="M255" s="35" t="s">
        <v>1067</v>
      </c>
      <c r="N255" s="35" t="s">
        <v>1068</v>
      </c>
      <c r="O255" s="35" t="s">
        <v>1989</v>
      </c>
      <c r="P255" s="7">
        <v>24</v>
      </c>
      <c r="Q255" s="7">
        <v>4</v>
      </c>
      <c r="R255" s="12">
        <v>58</v>
      </c>
      <c r="S255" s="2">
        <v>0.7</v>
      </c>
      <c r="T255" s="5">
        <v>3.74</v>
      </c>
      <c r="U255" s="5">
        <f>StoreOrders[[#This Row],[shipping cost]] + (StoreOrders[[#This Row],[shipping cost]] * StoreOrders[[#This Row],[discount]])</f>
        <v>6.3580000000000005</v>
      </c>
      <c r="V255" t="s">
        <v>1088</v>
      </c>
      <c r="W255" s="5">
        <f>((StoreOrders[[#This Row],[quantity]]*StoreOrders[[#This Row],[Price]]) -StoreOrders[[#This Row],[cost]])</f>
        <v>225.642</v>
      </c>
    </row>
    <row r="256" spans="1:23" x14ac:dyDescent="0.25">
      <c r="A256" t="s">
        <v>1990</v>
      </c>
      <c r="B256" s="1">
        <v>40563</v>
      </c>
      <c r="C256" s="13">
        <f>MONTH(StoreOrders[[#This Row],[order date]])</f>
        <v>1</v>
      </c>
      <c r="D256" s="13">
        <f>YEAR(StoreOrders[[#This Row],[order date]])</f>
        <v>2011</v>
      </c>
      <c r="E256" s="35" t="s">
        <v>1081</v>
      </c>
      <c r="F256" s="35" t="s">
        <v>1991</v>
      </c>
      <c r="G256" s="35" t="s">
        <v>1062</v>
      </c>
      <c r="H256" s="35" t="s">
        <v>1992</v>
      </c>
      <c r="I256" s="35" t="s">
        <v>1993</v>
      </c>
      <c r="J256" s="35" t="s">
        <v>1085</v>
      </c>
      <c r="K256" s="35" t="s">
        <v>1085</v>
      </c>
      <c r="L256" s="35" t="s">
        <v>1994</v>
      </c>
      <c r="M256" s="35" t="s">
        <v>1067</v>
      </c>
      <c r="N256" s="35" t="s">
        <v>1187</v>
      </c>
      <c r="O256" s="35" t="s">
        <v>1995</v>
      </c>
      <c r="P256" s="7">
        <v>10</v>
      </c>
      <c r="Q256" s="7">
        <v>1</v>
      </c>
      <c r="R256" s="12">
        <v>91</v>
      </c>
      <c r="S256" s="2">
        <v>0</v>
      </c>
      <c r="T256" s="5">
        <v>2.0499999999999998</v>
      </c>
      <c r="U256" s="5">
        <f>StoreOrders[[#This Row],[shipping cost]] + (StoreOrders[[#This Row],[shipping cost]] * StoreOrders[[#This Row],[discount]])</f>
        <v>2.0499999999999998</v>
      </c>
      <c r="V256" t="s">
        <v>1088</v>
      </c>
      <c r="W256" s="5">
        <f>((StoreOrders[[#This Row],[quantity]]*StoreOrders[[#This Row],[Price]]) -StoreOrders[[#This Row],[cost]])</f>
        <v>88.95</v>
      </c>
    </row>
    <row r="257" spans="1:23" x14ac:dyDescent="0.25">
      <c r="A257" t="s">
        <v>1990</v>
      </c>
      <c r="B257" s="1">
        <v>40563</v>
      </c>
      <c r="C257" s="13">
        <f>MONTH(StoreOrders[[#This Row],[order date]])</f>
        <v>1</v>
      </c>
      <c r="D257" s="13">
        <f>YEAR(StoreOrders[[#This Row],[order date]])</f>
        <v>2011</v>
      </c>
      <c r="E257" s="35" t="s">
        <v>1081</v>
      </c>
      <c r="F257" s="35" t="s">
        <v>1991</v>
      </c>
      <c r="G257" s="35" t="s">
        <v>1062</v>
      </c>
      <c r="H257" s="35" t="s">
        <v>1992</v>
      </c>
      <c r="I257" s="35" t="s">
        <v>1993</v>
      </c>
      <c r="J257" s="35" t="s">
        <v>1085</v>
      </c>
      <c r="K257" s="35" t="s">
        <v>1085</v>
      </c>
      <c r="L257" s="35" t="s">
        <v>1996</v>
      </c>
      <c r="M257" s="35" t="s">
        <v>1067</v>
      </c>
      <c r="N257" s="35" t="s">
        <v>1187</v>
      </c>
      <c r="O257" s="35" t="s">
        <v>1997</v>
      </c>
      <c r="P257" s="7">
        <v>11</v>
      </c>
      <c r="Q257" s="7">
        <v>1</v>
      </c>
      <c r="R257" s="12">
        <v>119</v>
      </c>
      <c r="S257" s="2">
        <v>0</v>
      </c>
      <c r="T257" s="5">
        <v>1.48</v>
      </c>
      <c r="U257" s="5">
        <f>StoreOrders[[#This Row],[shipping cost]] + (StoreOrders[[#This Row],[shipping cost]] * StoreOrders[[#This Row],[discount]])</f>
        <v>1.48</v>
      </c>
      <c r="V257" t="s">
        <v>1088</v>
      </c>
      <c r="W257" s="5">
        <f>((StoreOrders[[#This Row],[quantity]]*StoreOrders[[#This Row],[Price]]) -StoreOrders[[#This Row],[cost]])</f>
        <v>117.52</v>
      </c>
    </row>
    <row r="258" spans="1:23" x14ac:dyDescent="0.25">
      <c r="A258" t="s">
        <v>1998</v>
      </c>
      <c r="B258" s="1">
        <v>40563</v>
      </c>
      <c r="C258" s="13">
        <f>MONTH(StoreOrders[[#This Row],[order date]])</f>
        <v>1</v>
      </c>
      <c r="D258" s="13">
        <f>YEAR(StoreOrders[[#This Row],[order date]])</f>
        <v>2011</v>
      </c>
      <c r="E258" s="35" t="s">
        <v>1081</v>
      </c>
      <c r="F258" s="35" t="s">
        <v>1999</v>
      </c>
      <c r="G258" s="35" t="s">
        <v>1062</v>
      </c>
      <c r="H258" s="35" t="s">
        <v>1865</v>
      </c>
      <c r="I258" s="35" t="s">
        <v>1074</v>
      </c>
      <c r="J258" s="35" t="s">
        <v>1075</v>
      </c>
      <c r="K258" s="35" t="s">
        <v>1076</v>
      </c>
      <c r="L258" s="35" t="s">
        <v>1601</v>
      </c>
      <c r="M258" s="35" t="s">
        <v>1100</v>
      </c>
      <c r="N258" s="35" t="s">
        <v>1101</v>
      </c>
      <c r="O258" s="35" t="s">
        <v>1602</v>
      </c>
      <c r="P258" s="7">
        <v>139</v>
      </c>
      <c r="Q258" s="7">
        <v>3</v>
      </c>
      <c r="R258" s="12">
        <v>60</v>
      </c>
      <c r="S258" s="2">
        <v>0.1</v>
      </c>
      <c r="T258" s="5">
        <v>1.23</v>
      </c>
      <c r="U258" s="5">
        <f>StoreOrders[[#This Row],[shipping cost]] + (StoreOrders[[#This Row],[shipping cost]] * StoreOrders[[#This Row],[discount]])</f>
        <v>1.353</v>
      </c>
      <c r="V258" t="s">
        <v>1070</v>
      </c>
      <c r="W258" s="5">
        <f>((StoreOrders[[#This Row],[quantity]]*StoreOrders[[#This Row],[Price]]) -StoreOrders[[#This Row],[cost]])</f>
        <v>178.64699999999999</v>
      </c>
    </row>
    <row r="259" spans="1:23" x14ac:dyDescent="0.25">
      <c r="A259" t="s">
        <v>2000</v>
      </c>
      <c r="B259" s="1">
        <v>40564</v>
      </c>
      <c r="C259" s="13">
        <f>MONTH(StoreOrders[[#This Row],[order date]])</f>
        <v>1</v>
      </c>
      <c r="D259" s="13">
        <f>YEAR(StoreOrders[[#This Row],[order date]])</f>
        <v>2011</v>
      </c>
      <c r="E259" s="35" t="s">
        <v>1060</v>
      </c>
      <c r="F259" s="35" t="s">
        <v>2001</v>
      </c>
      <c r="G259" s="35" t="s">
        <v>1062</v>
      </c>
      <c r="H259" s="35" t="s">
        <v>2002</v>
      </c>
      <c r="I259" s="35" t="s">
        <v>1755</v>
      </c>
      <c r="J259" s="35" t="s">
        <v>1164</v>
      </c>
      <c r="K259" s="35" t="s">
        <v>1165</v>
      </c>
      <c r="L259" s="35" t="s">
        <v>2003</v>
      </c>
      <c r="M259" s="35" t="s">
        <v>1100</v>
      </c>
      <c r="N259" s="35" t="s">
        <v>1144</v>
      </c>
      <c r="O259" s="35" t="s">
        <v>2004</v>
      </c>
      <c r="P259" s="7">
        <v>2.7970000000000002</v>
      </c>
      <c r="Q259" s="7">
        <v>6</v>
      </c>
      <c r="R259" s="12">
        <v>73</v>
      </c>
      <c r="S259" s="2">
        <v>0.2</v>
      </c>
      <c r="T259" s="5">
        <v>320.38</v>
      </c>
      <c r="U259" s="5">
        <f>StoreOrders[[#This Row],[shipping cost]] + (StoreOrders[[#This Row],[shipping cost]] * StoreOrders[[#This Row],[discount]])</f>
        <v>384.45600000000002</v>
      </c>
      <c r="V259" t="s">
        <v>1128</v>
      </c>
      <c r="W259" s="5">
        <f>((StoreOrders[[#This Row],[quantity]]*StoreOrders[[#This Row],[Price]]) -StoreOrders[[#This Row],[cost]])</f>
        <v>53.543999999999983</v>
      </c>
    </row>
    <row r="260" spans="1:23" x14ac:dyDescent="0.25">
      <c r="A260" t="s">
        <v>2005</v>
      </c>
      <c r="B260" s="1">
        <v>40564</v>
      </c>
      <c r="C260" s="13">
        <f>MONTH(StoreOrders[[#This Row],[order date]])</f>
        <v>1</v>
      </c>
      <c r="D260" s="13">
        <f>YEAR(StoreOrders[[#This Row],[order date]])</f>
        <v>2011</v>
      </c>
      <c r="E260" s="35" t="s">
        <v>1060</v>
      </c>
      <c r="F260" s="35" t="s">
        <v>2006</v>
      </c>
      <c r="G260" s="35" t="s">
        <v>1116</v>
      </c>
      <c r="H260" s="35" t="s">
        <v>2007</v>
      </c>
      <c r="I260" s="35" t="s">
        <v>2008</v>
      </c>
      <c r="J260" s="35" t="s">
        <v>1085</v>
      </c>
      <c r="K260" s="35" t="s">
        <v>1085</v>
      </c>
      <c r="L260" s="35" t="s">
        <v>2009</v>
      </c>
      <c r="M260" s="35" t="s">
        <v>1067</v>
      </c>
      <c r="N260" s="35" t="s">
        <v>1068</v>
      </c>
      <c r="O260" s="35" t="s">
        <v>2010</v>
      </c>
      <c r="P260" s="7">
        <v>1.244</v>
      </c>
      <c r="Q260" s="7">
        <v>6</v>
      </c>
      <c r="R260" s="12">
        <v>105</v>
      </c>
      <c r="S260" s="2">
        <v>0</v>
      </c>
      <c r="T260" s="5">
        <v>88.66</v>
      </c>
      <c r="U260" s="5">
        <f>StoreOrders[[#This Row],[shipping cost]] + (StoreOrders[[#This Row],[shipping cost]] * StoreOrders[[#This Row],[discount]])</f>
        <v>88.66</v>
      </c>
      <c r="V260" t="s">
        <v>1070</v>
      </c>
      <c r="W260" s="5">
        <f>((StoreOrders[[#This Row],[quantity]]*StoreOrders[[#This Row],[Price]]) -StoreOrders[[#This Row],[cost]])</f>
        <v>541.34</v>
      </c>
    </row>
    <row r="261" spans="1:23" x14ac:dyDescent="0.25">
      <c r="A261" t="s">
        <v>2011</v>
      </c>
      <c r="B261" s="1">
        <v>40564</v>
      </c>
      <c r="C261" s="13">
        <f>MONTH(StoreOrders[[#This Row],[order date]])</f>
        <v>1</v>
      </c>
      <c r="D261" s="13">
        <f>YEAR(StoreOrders[[#This Row],[order date]])</f>
        <v>2011</v>
      </c>
      <c r="E261" s="35" t="s">
        <v>1060</v>
      </c>
      <c r="F261" s="35" t="s">
        <v>2001</v>
      </c>
      <c r="G261" s="35" t="s">
        <v>1062</v>
      </c>
      <c r="H261" s="35" t="s">
        <v>2012</v>
      </c>
      <c r="I261" s="35" t="s">
        <v>1259</v>
      </c>
      <c r="J261" s="35" t="s">
        <v>1260</v>
      </c>
      <c r="K261" s="35" t="s">
        <v>1215</v>
      </c>
      <c r="L261" s="35" t="s">
        <v>2013</v>
      </c>
      <c r="M261" s="35" t="s">
        <v>1100</v>
      </c>
      <c r="N261" s="35" t="s">
        <v>1134</v>
      </c>
      <c r="O261" s="35" t="s">
        <v>2014</v>
      </c>
      <c r="P261" s="7">
        <v>1.0680000000000001</v>
      </c>
      <c r="Q261" s="7">
        <v>3</v>
      </c>
      <c r="R261" s="12">
        <v>56</v>
      </c>
      <c r="S261" s="2">
        <v>0</v>
      </c>
      <c r="T261" s="5">
        <v>85.72</v>
      </c>
      <c r="U261" s="5">
        <f>StoreOrders[[#This Row],[shipping cost]] + (StoreOrders[[#This Row],[shipping cost]] * StoreOrders[[#This Row],[discount]])</f>
        <v>85.72</v>
      </c>
      <c r="V261" t="s">
        <v>1070</v>
      </c>
      <c r="W261" s="5">
        <f>((StoreOrders[[#This Row],[quantity]]*StoreOrders[[#This Row],[Price]]) -StoreOrders[[#This Row],[cost]])</f>
        <v>82.28</v>
      </c>
    </row>
    <row r="262" spans="1:23" x14ac:dyDescent="0.25">
      <c r="A262" t="s">
        <v>2011</v>
      </c>
      <c r="B262" s="1">
        <v>40564</v>
      </c>
      <c r="C262" s="13">
        <f>MONTH(StoreOrders[[#This Row],[order date]])</f>
        <v>1</v>
      </c>
      <c r="D262" s="13">
        <f>YEAR(StoreOrders[[#This Row],[order date]])</f>
        <v>2011</v>
      </c>
      <c r="E262" s="35" t="s">
        <v>1060</v>
      </c>
      <c r="F262" s="35" t="s">
        <v>2001</v>
      </c>
      <c r="G262" s="35" t="s">
        <v>1062</v>
      </c>
      <c r="H262" s="35" t="s">
        <v>2012</v>
      </c>
      <c r="I262" s="35" t="s">
        <v>1259</v>
      </c>
      <c r="J262" s="35" t="s">
        <v>1260</v>
      </c>
      <c r="K262" s="35" t="s">
        <v>1215</v>
      </c>
      <c r="L262" s="35" t="s">
        <v>2015</v>
      </c>
      <c r="M262" s="35" t="s">
        <v>1110</v>
      </c>
      <c r="N262" s="35" t="s">
        <v>1167</v>
      </c>
      <c r="O262" s="35" t="s">
        <v>2016</v>
      </c>
      <c r="P262" s="7">
        <v>700</v>
      </c>
      <c r="Q262" s="7">
        <v>7</v>
      </c>
      <c r="R262" s="12">
        <v>106</v>
      </c>
      <c r="S262" s="2">
        <v>0</v>
      </c>
      <c r="T262" s="5">
        <v>31.52</v>
      </c>
      <c r="U262" s="5">
        <f>StoreOrders[[#This Row],[shipping cost]] + (StoreOrders[[#This Row],[shipping cost]] * StoreOrders[[#This Row],[discount]])</f>
        <v>31.52</v>
      </c>
      <c r="V262" t="s">
        <v>1070</v>
      </c>
      <c r="W262" s="5">
        <f>((StoreOrders[[#This Row],[quantity]]*StoreOrders[[#This Row],[Price]]) -StoreOrders[[#This Row],[cost]])</f>
        <v>710.48</v>
      </c>
    </row>
    <row r="263" spans="1:23" x14ac:dyDescent="0.25">
      <c r="A263" t="s">
        <v>2000</v>
      </c>
      <c r="B263" s="1">
        <v>40564</v>
      </c>
      <c r="C263" s="13">
        <f>MONTH(StoreOrders[[#This Row],[order date]])</f>
        <v>1</v>
      </c>
      <c r="D263" s="13">
        <f>YEAR(StoreOrders[[#This Row],[order date]])</f>
        <v>2011</v>
      </c>
      <c r="E263" s="35" t="s">
        <v>1060</v>
      </c>
      <c r="F263" s="35" t="s">
        <v>2001</v>
      </c>
      <c r="G263" s="35" t="s">
        <v>1062</v>
      </c>
      <c r="H263" s="35" t="s">
        <v>2002</v>
      </c>
      <c r="I263" s="35" t="s">
        <v>1755</v>
      </c>
      <c r="J263" s="35" t="s">
        <v>1164</v>
      </c>
      <c r="K263" s="35" t="s">
        <v>1165</v>
      </c>
      <c r="L263" s="35" t="s">
        <v>2017</v>
      </c>
      <c r="M263" s="35" t="s">
        <v>1110</v>
      </c>
      <c r="N263" s="35" t="s">
        <v>1167</v>
      </c>
      <c r="O263" s="35" t="s">
        <v>2018</v>
      </c>
      <c r="P263" s="7">
        <v>405</v>
      </c>
      <c r="Q263" s="7">
        <v>4</v>
      </c>
      <c r="R263" s="12">
        <v>100</v>
      </c>
      <c r="S263" s="2">
        <v>0</v>
      </c>
      <c r="T263" s="5">
        <v>26.73</v>
      </c>
      <c r="U263" s="5">
        <f>StoreOrders[[#This Row],[shipping cost]] + (StoreOrders[[#This Row],[shipping cost]] * StoreOrders[[#This Row],[discount]])</f>
        <v>26.73</v>
      </c>
      <c r="V263" t="s">
        <v>1128</v>
      </c>
      <c r="W263" s="5">
        <f>((StoreOrders[[#This Row],[quantity]]*StoreOrders[[#This Row],[Price]]) -StoreOrders[[#This Row],[cost]])</f>
        <v>373.27</v>
      </c>
    </row>
    <row r="264" spans="1:23" x14ac:dyDescent="0.25">
      <c r="A264" t="s">
        <v>2005</v>
      </c>
      <c r="B264" s="1">
        <v>40564</v>
      </c>
      <c r="C264" s="13">
        <f>MONTH(StoreOrders[[#This Row],[order date]])</f>
        <v>1</v>
      </c>
      <c r="D264" s="13">
        <f>YEAR(StoreOrders[[#This Row],[order date]])</f>
        <v>2011</v>
      </c>
      <c r="E264" s="35" t="s">
        <v>1060</v>
      </c>
      <c r="F264" s="35" t="s">
        <v>2006</v>
      </c>
      <c r="G264" s="35" t="s">
        <v>1116</v>
      </c>
      <c r="H264" s="35" t="s">
        <v>2007</v>
      </c>
      <c r="I264" s="35" t="s">
        <v>2008</v>
      </c>
      <c r="J264" s="35" t="s">
        <v>1085</v>
      </c>
      <c r="K264" s="35" t="s">
        <v>1085</v>
      </c>
      <c r="L264" s="35" t="s">
        <v>2019</v>
      </c>
      <c r="M264" s="35" t="s">
        <v>1100</v>
      </c>
      <c r="N264" s="35" t="s">
        <v>1134</v>
      </c>
      <c r="O264" s="35" t="s">
        <v>2020</v>
      </c>
      <c r="P264" s="7">
        <v>277</v>
      </c>
      <c r="Q264" s="7">
        <v>2</v>
      </c>
      <c r="R264" s="12">
        <v>84</v>
      </c>
      <c r="S264" s="2">
        <v>0</v>
      </c>
      <c r="T264" s="5">
        <v>24.75</v>
      </c>
      <c r="U264" s="5">
        <f>StoreOrders[[#This Row],[shipping cost]] + (StoreOrders[[#This Row],[shipping cost]] * StoreOrders[[#This Row],[discount]])</f>
        <v>24.75</v>
      </c>
      <c r="V264" t="s">
        <v>1070</v>
      </c>
      <c r="W264" s="5">
        <f>((StoreOrders[[#This Row],[quantity]]*StoreOrders[[#This Row],[Price]]) -StoreOrders[[#This Row],[cost]])</f>
        <v>143.25</v>
      </c>
    </row>
    <row r="265" spans="1:23" x14ac:dyDescent="0.25">
      <c r="A265" t="s">
        <v>2021</v>
      </c>
      <c r="B265" s="1">
        <v>40564</v>
      </c>
      <c r="C265" s="13">
        <f>MONTH(StoreOrders[[#This Row],[order date]])</f>
        <v>1</v>
      </c>
      <c r="D265" s="13">
        <f>YEAR(StoreOrders[[#This Row],[order date]])</f>
        <v>2011</v>
      </c>
      <c r="E265" s="35" t="s">
        <v>1060</v>
      </c>
      <c r="F265" s="35" t="s">
        <v>2022</v>
      </c>
      <c r="G265" s="35" t="s">
        <v>1062</v>
      </c>
      <c r="H265" s="35" t="s">
        <v>2023</v>
      </c>
      <c r="I265" s="35" t="s">
        <v>1259</v>
      </c>
      <c r="J265" s="35" t="s">
        <v>1260</v>
      </c>
      <c r="K265" s="35" t="s">
        <v>1165</v>
      </c>
      <c r="L265" s="35" t="s">
        <v>2024</v>
      </c>
      <c r="M265" s="35" t="s">
        <v>1100</v>
      </c>
      <c r="N265" s="35" t="s">
        <v>1101</v>
      </c>
      <c r="O265" s="35" t="s">
        <v>2025</v>
      </c>
      <c r="P265" s="7">
        <v>273</v>
      </c>
      <c r="Q265" s="7">
        <v>3</v>
      </c>
      <c r="R265" s="12">
        <v>75</v>
      </c>
      <c r="S265" s="2">
        <v>0</v>
      </c>
      <c r="T265" s="5">
        <v>20.68</v>
      </c>
      <c r="U265" s="5">
        <f>StoreOrders[[#This Row],[shipping cost]] + (StoreOrders[[#This Row],[shipping cost]] * StoreOrders[[#This Row],[discount]])</f>
        <v>20.68</v>
      </c>
      <c r="V265" t="s">
        <v>1070</v>
      </c>
      <c r="W265" s="5">
        <f>((StoreOrders[[#This Row],[quantity]]*StoreOrders[[#This Row],[Price]]) -StoreOrders[[#This Row],[cost]])</f>
        <v>204.32</v>
      </c>
    </row>
    <row r="266" spans="1:23" x14ac:dyDescent="0.25">
      <c r="A266" t="s">
        <v>2000</v>
      </c>
      <c r="B266" s="1">
        <v>40564</v>
      </c>
      <c r="C266" s="13">
        <f>MONTH(StoreOrders[[#This Row],[order date]])</f>
        <v>1</v>
      </c>
      <c r="D266" s="13">
        <f>YEAR(StoreOrders[[#This Row],[order date]])</f>
        <v>2011</v>
      </c>
      <c r="E266" s="35" t="s">
        <v>1060</v>
      </c>
      <c r="F266" s="35" t="s">
        <v>2001</v>
      </c>
      <c r="G266" s="35" t="s">
        <v>1062</v>
      </c>
      <c r="H266" s="35" t="s">
        <v>2002</v>
      </c>
      <c r="I266" s="35" t="s">
        <v>1755</v>
      </c>
      <c r="J266" s="35" t="s">
        <v>1164</v>
      </c>
      <c r="K266" s="35" t="s">
        <v>1165</v>
      </c>
      <c r="L266" s="35" t="s">
        <v>2026</v>
      </c>
      <c r="M266" s="35" t="s">
        <v>1110</v>
      </c>
      <c r="N266" s="35" t="s">
        <v>1167</v>
      </c>
      <c r="O266" s="35" t="s">
        <v>2027</v>
      </c>
      <c r="P266" s="7">
        <v>182</v>
      </c>
      <c r="Q266" s="7">
        <v>2</v>
      </c>
      <c r="R266" s="12">
        <v>103</v>
      </c>
      <c r="S266" s="2">
        <v>0</v>
      </c>
      <c r="T266" s="5">
        <v>19.100000000000001</v>
      </c>
      <c r="U266" s="5">
        <f>StoreOrders[[#This Row],[shipping cost]] + (StoreOrders[[#This Row],[shipping cost]] * StoreOrders[[#This Row],[discount]])</f>
        <v>19.100000000000001</v>
      </c>
      <c r="V266" t="s">
        <v>1128</v>
      </c>
      <c r="W266" s="5">
        <f>((StoreOrders[[#This Row],[quantity]]*StoreOrders[[#This Row],[Price]]) -StoreOrders[[#This Row],[cost]])</f>
        <v>186.9</v>
      </c>
    </row>
    <row r="267" spans="1:23" x14ac:dyDescent="0.25">
      <c r="A267" t="s">
        <v>2028</v>
      </c>
      <c r="B267" s="1">
        <v>40564</v>
      </c>
      <c r="C267" s="13">
        <f>MONTH(StoreOrders[[#This Row],[order date]])</f>
        <v>1</v>
      </c>
      <c r="D267" s="13">
        <f>YEAR(StoreOrders[[#This Row],[order date]])</f>
        <v>2011</v>
      </c>
      <c r="E267" s="35" t="s">
        <v>1060</v>
      </c>
      <c r="F267" s="35" t="s">
        <v>2029</v>
      </c>
      <c r="G267" s="35" t="s">
        <v>1062</v>
      </c>
      <c r="H267" s="35" t="s">
        <v>2030</v>
      </c>
      <c r="I267" s="35" t="s">
        <v>1657</v>
      </c>
      <c r="J267" s="35" t="s">
        <v>1094</v>
      </c>
      <c r="K267" s="35" t="s">
        <v>1165</v>
      </c>
      <c r="L267" s="35" t="s">
        <v>2031</v>
      </c>
      <c r="M267" s="35" t="s">
        <v>1110</v>
      </c>
      <c r="N267" s="35" t="s">
        <v>1176</v>
      </c>
      <c r="O267" s="35" t="s">
        <v>2032</v>
      </c>
      <c r="P267" s="7">
        <v>495</v>
      </c>
      <c r="Q267" s="7">
        <v>2</v>
      </c>
      <c r="R267" s="12">
        <v>95</v>
      </c>
      <c r="S267" s="2">
        <v>0</v>
      </c>
      <c r="T267" s="5">
        <v>18.43</v>
      </c>
      <c r="U267" s="5">
        <f>StoreOrders[[#This Row],[shipping cost]] + (StoreOrders[[#This Row],[shipping cost]] * StoreOrders[[#This Row],[discount]])</f>
        <v>18.43</v>
      </c>
      <c r="V267" t="s">
        <v>1070</v>
      </c>
      <c r="W267" s="5">
        <f>((StoreOrders[[#This Row],[quantity]]*StoreOrders[[#This Row],[Price]]) -StoreOrders[[#This Row],[cost]])</f>
        <v>171.57</v>
      </c>
    </row>
    <row r="268" spans="1:23" x14ac:dyDescent="0.25">
      <c r="A268" t="s">
        <v>2021</v>
      </c>
      <c r="B268" s="1">
        <v>40564</v>
      </c>
      <c r="C268" s="13">
        <f>MONTH(StoreOrders[[#This Row],[order date]])</f>
        <v>1</v>
      </c>
      <c r="D268" s="13">
        <f>YEAR(StoreOrders[[#This Row],[order date]])</f>
        <v>2011</v>
      </c>
      <c r="E268" s="35" t="s">
        <v>1060</v>
      </c>
      <c r="F268" s="35" t="s">
        <v>2022</v>
      </c>
      <c r="G268" s="35" t="s">
        <v>1062</v>
      </c>
      <c r="H268" s="35" t="s">
        <v>2023</v>
      </c>
      <c r="I268" s="35" t="s">
        <v>1259</v>
      </c>
      <c r="J268" s="35" t="s">
        <v>1260</v>
      </c>
      <c r="K268" s="35" t="s">
        <v>1165</v>
      </c>
      <c r="L268" s="35" t="s">
        <v>2033</v>
      </c>
      <c r="M268" s="35" t="s">
        <v>1067</v>
      </c>
      <c r="N268" s="35" t="s">
        <v>1118</v>
      </c>
      <c r="O268" s="35" t="s">
        <v>2034</v>
      </c>
      <c r="P268" s="7">
        <v>248</v>
      </c>
      <c r="Q268" s="7">
        <v>4</v>
      </c>
      <c r="R268" s="12">
        <v>90</v>
      </c>
      <c r="S268" s="2">
        <v>0.1</v>
      </c>
      <c r="T268" s="5">
        <v>14.53</v>
      </c>
      <c r="U268" s="5">
        <f>StoreOrders[[#This Row],[shipping cost]] + (StoreOrders[[#This Row],[shipping cost]] * StoreOrders[[#This Row],[discount]])</f>
        <v>15.982999999999999</v>
      </c>
      <c r="V268" t="s">
        <v>1070</v>
      </c>
      <c r="W268" s="5">
        <f>((StoreOrders[[#This Row],[quantity]]*StoreOrders[[#This Row],[Price]]) -StoreOrders[[#This Row],[cost]])</f>
        <v>344.017</v>
      </c>
    </row>
    <row r="269" spans="1:23" x14ac:dyDescent="0.25">
      <c r="A269" t="s">
        <v>2000</v>
      </c>
      <c r="B269" s="1">
        <v>40564</v>
      </c>
      <c r="C269" s="13">
        <f>MONTH(StoreOrders[[#This Row],[order date]])</f>
        <v>1</v>
      </c>
      <c r="D269" s="13">
        <f>YEAR(StoreOrders[[#This Row],[order date]])</f>
        <v>2011</v>
      </c>
      <c r="E269" s="35" t="s">
        <v>1060</v>
      </c>
      <c r="F269" s="35" t="s">
        <v>2001</v>
      </c>
      <c r="G269" s="35" t="s">
        <v>1062</v>
      </c>
      <c r="H269" s="35" t="s">
        <v>2002</v>
      </c>
      <c r="I269" s="35" t="s">
        <v>1755</v>
      </c>
      <c r="J269" s="35" t="s">
        <v>1164</v>
      </c>
      <c r="K269" s="35" t="s">
        <v>1165</v>
      </c>
      <c r="L269" s="35" t="s">
        <v>2035</v>
      </c>
      <c r="M269" s="35" t="s">
        <v>1067</v>
      </c>
      <c r="N269" s="35" t="s">
        <v>1078</v>
      </c>
      <c r="O269" s="35" t="s">
        <v>2036</v>
      </c>
      <c r="P269" s="7">
        <v>107</v>
      </c>
      <c r="Q269" s="7">
        <v>5</v>
      </c>
      <c r="R269" s="12">
        <v>74</v>
      </c>
      <c r="S269" s="2">
        <v>0</v>
      </c>
      <c r="T269" s="5">
        <v>8.92</v>
      </c>
      <c r="U269" s="5">
        <f>StoreOrders[[#This Row],[shipping cost]] + (StoreOrders[[#This Row],[shipping cost]] * StoreOrders[[#This Row],[discount]])</f>
        <v>8.92</v>
      </c>
      <c r="V269" t="s">
        <v>1128</v>
      </c>
      <c r="W269" s="5">
        <f>((StoreOrders[[#This Row],[quantity]]*StoreOrders[[#This Row],[Price]]) -StoreOrders[[#This Row],[cost]])</f>
        <v>361.08</v>
      </c>
    </row>
    <row r="270" spans="1:23" x14ac:dyDescent="0.25">
      <c r="A270" t="s">
        <v>2021</v>
      </c>
      <c r="B270" s="1">
        <v>40564</v>
      </c>
      <c r="C270" s="13">
        <f>MONTH(StoreOrders[[#This Row],[order date]])</f>
        <v>1</v>
      </c>
      <c r="D270" s="13">
        <f>YEAR(StoreOrders[[#This Row],[order date]])</f>
        <v>2011</v>
      </c>
      <c r="E270" s="35" t="s">
        <v>1060</v>
      </c>
      <c r="F270" s="35" t="s">
        <v>2022</v>
      </c>
      <c r="G270" s="35" t="s">
        <v>1062</v>
      </c>
      <c r="H270" s="35" t="s">
        <v>2023</v>
      </c>
      <c r="I270" s="35" t="s">
        <v>1259</v>
      </c>
      <c r="J270" s="35" t="s">
        <v>1260</v>
      </c>
      <c r="K270" s="35" t="s">
        <v>1165</v>
      </c>
      <c r="L270" s="35" t="s">
        <v>2037</v>
      </c>
      <c r="M270" s="35" t="s">
        <v>1067</v>
      </c>
      <c r="N270" s="35" t="s">
        <v>1068</v>
      </c>
      <c r="O270" s="35" t="s">
        <v>2038</v>
      </c>
      <c r="P270" s="7">
        <v>67</v>
      </c>
      <c r="Q270" s="7">
        <v>2</v>
      </c>
      <c r="R270" s="12">
        <v>63</v>
      </c>
      <c r="S270" s="2">
        <v>0</v>
      </c>
      <c r="T270" s="5">
        <v>8.4</v>
      </c>
      <c r="U270" s="5">
        <f>StoreOrders[[#This Row],[shipping cost]] + (StoreOrders[[#This Row],[shipping cost]] * StoreOrders[[#This Row],[discount]])</f>
        <v>8.4</v>
      </c>
      <c r="V270" t="s">
        <v>1070</v>
      </c>
      <c r="W270" s="5">
        <f>((StoreOrders[[#This Row],[quantity]]*StoreOrders[[#This Row],[Price]]) -StoreOrders[[#This Row],[cost]])</f>
        <v>117.6</v>
      </c>
    </row>
    <row r="271" spans="1:23" x14ac:dyDescent="0.25">
      <c r="A271" t="s">
        <v>2005</v>
      </c>
      <c r="B271" s="1">
        <v>40564</v>
      </c>
      <c r="C271" s="13">
        <f>MONTH(StoreOrders[[#This Row],[order date]])</f>
        <v>1</v>
      </c>
      <c r="D271" s="13">
        <f>YEAR(StoreOrders[[#This Row],[order date]])</f>
        <v>2011</v>
      </c>
      <c r="E271" s="35" t="s">
        <v>1060</v>
      </c>
      <c r="F271" s="35" t="s">
        <v>2006</v>
      </c>
      <c r="G271" s="35" t="s">
        <v>1116</v>
      </c>
      <c r="H271" s="35" t="s">
        <v>2007</v>
      </c>
      <c r="I271" s="35" t="s">
        <v>2008</v>
      </c>
      <c r="J271" s="35" t="s">
        <v>1085</v>
      </c>
      <c r="K271" s="35" t="s">
        <v>1085</v>
      </c>
      <c r="L271" s="35" t="s">
        <v>2039</v>
      </c>
      <c r="M271" s="35" t="s">
        <v>1067</v>
      </c>
      <c r="N271" s="35" t="s">
        <v>1078</v>
      </c>
      <c r="O271" s="35" t="s">
        <v>2040</v>
      </c>
      <c r="P271" s="7">
        <v>85</v>
      </c>
      <c r="Q271" s="7">
        <v>2</v>
      </c>
      <c r="R271" s="12">
        <v>88</v>
      </c>
      <c r="S271" s="2">
        <v>0</v>
      </c>
      <c r="T271" s="5">
        <v>6.06</v>
      </c>
      <c r="U271" s="5">
        <f>StoreOrders[[#This Row],[shipping cost]] + (StoreOrders[[#This Row],[shipping cost]] * StoreOrders[[#This Row],[discount]])</f>
        <v>6.06</v>
      </c>
      <c r="V271" t="s">
        <v>1070</v>
      </c>
      <c r="W271" s="5">
        <f>((StoreOrders[[#This Row],[quantity]]*StoreOrders[[#This Row],[Price]]) -StoreOrders[[#This Row],[cost]])</f>
        <v>169.94</v>
      </c>
    </row>
    <row r="272" spans="1:23" x14ac:dyDescent="0.25">
      <c r="A272" t="s">
        <v>2000</v>
      </c>
      <c r="B272" s="1">
        <v>40564</v>
      </c>
      <c r="C272" s="13">
        <f>MONTH(StoreOrders[[#This Row],[order date]])</f>
        <v>1</v>
      </c>
      <c r="D272" s="13">
        <f>YEAR(StoreOrders[[#This Row],[order date]])</f>
        <v>2011</v>
      </c>
      <c r="E272" s="35" t="s">
        <v>1060</v>
      </c>
      <c r="F272" s="35" t="s">
        <v>2001</v>
      </c>
      <c r="G272" s="35" t="s">
        <v>1062</v>
      </c>
      <c r="H272" s="35" t="s">
        <v>2002</v>
      </c>
      <c r="I272" s="35" t="s">
        <v>1755</v>
      </c>
      <c r="J272" s="35" t="s">
        <v>1164</v>
      </c>
      <c r="K272" s="35" t="s">
        <v>1165</v>
      </c>
      <c r="L272" s="35" t="s">
        <v>2041</v>
      </c>
      <c r="M272" s="35" t="s">
        <v>1067</v>
      </c>
      <c r="N272" s="35" t="s">
        <v>1279</v>
      </c>
      <c r="O272" s="35" t="s">
        <v>1544</v>
      </c>
      <c r="P272" s="7">
        <v>61</v>
      </c>
      <c r="Q272" s="7">
        <v>8</v>
      </c>
      <c r="R272" s="12">
        <v>117</v>
      </c>
      <c r="S272" s="2">
        <v>0</v>
      </c>
      <c r="T272" s="5">
        <v>5.22</v>
      </c>
      <c r="U272" s="5">
        <f>StoreOrders[[#This Row],[shipping cost]] + (StoreOrders[[#This Row],[shipping cost]] * StoreOrders[[#This Row],[discount]])</f>
        <v>5.22</v>
      </c>
      <c r="V272" t="s">
        <v>1128</v>
      </c>
      <c r="W272" s="5">
        <f>((StoreOrders[[#This Row],[quantity]]*StoreOrders[[#This Row],[Price]]) -StoreOrders[[#This Row],[cost]])</f>
        <v>930.78</v>
      </c>
    </row>
    <row r="273" spans="1:23" x14ac:dyDescent="0.25">
      <c r="A273" t="s">
        <v>2021</v>
      </c>
      <c r="B273" s="1">
        <v>40564</v>
      </c>
      <c r="C273" s="13">
        <f>MONTH(StoreOrders[[#This Row],[order date]])</f>
        <v>1</v>
      </c>
      <c r="D273" s="13">
        <f>YEAR(StoreOrders[[#This Row],[order date]])</f>
        <v>2011</v>
      </c>
      <c r="E273" s="35" t="s">
        <v>1060</v>
      </c>
      <c r="F273" s="35" t="s">
        <v>2022</v>
      </c>
      <c r="G273" s="35" t="s">
        <v>1062</v>
      </c>
      <c r="H273" s="35" t="s">
        <v>2023</v>
      </c>
      <c r="I273" s="35" t="s">
        <v>1259</v>
      </c>
      <c r="J273" s="35" t="s">
        <v>1260</v>
      </c>
      <c r="K273" s="35" t="s">
        <v>1165</v>
      </c>
      <c r="L273" s="35" t="s">
        <v>2042</v>
      </c>
      <c r="M273" s="35" t="s">
        <v>1067</v>
      </c>
      <c r="N273" s="35" t="s">
        <v>1193</v>
      </c>
      <c r="O273" s="35" t="s">
        <v>2043</v>
      </c>
      <c r="P273" s="7">
        <v>44</v>
      </c>
      <c r="Q273" s="7">
        <v>3</v>
      </c>
      <c r="R273" s="12">
        <v>69</v>
      </c>
      <c r="S273" s="2">
        <v>0</v>
      </c>
      <c r="T273" s="5">
        <v>4.88</v>
      </c>
      <c r="U273" s="5">
        <f>StoreOrders[[#This Row],[shipping cost]] + (StoreOrders[[#This Row],[shipping cost]] * StoreOrders[[#This Row],[discount]])</f>
        <v>4.88</v>
      </c>
      <c r="V273" t="s">
        <v>1070</v>
      </c>
      <c r="W273" s="5">
        <f>((StoreOrders[[#This Row],[quantity]]*StoreOrders[[#This Row],[Price]]) -StoreOrders[[#This Row],[cost]])</f>
        <v>202.12</v>
      </c>
    </row>
    <row r="274" spans="1:23" x14ac:dyDescent="0.25">
      <c r="A274" t="s">
        <v>2044</v>
      </c>
      <c r="B274" s="1">
        <v>40564</v>
      </c>
      <c r="C274" s="13">
        <f>MONTH(StoreOrders[[#This Row],[order date]])</f>
        <v>1</v>
      </c>
      <c r="D274" s="13">
        <f>YEAR(StoreOrders[[#This Row],[order date]])</f>
        <v>2011</v>
      </c>
      <c r="E274" s="35" t="s">
        <v>1060</v>
      </c>
      <c r="F274" s="35" t="s">
        <v>2045</v>
      </c>
      <c r="G274" s="35" t="s">
        <v>1116</v>
      </c>
      <c r="H274" s="35" t="s">
        <v>1191</v>
      </c>
      <c r="I274" s="35" t="s">
        <v>1172</v>
      </c>
      <c r="J274" s="35" t="s">
        <v>1085</v>
      </c>
      <c r="K274" s="35" t="s">
        <v>1085</v>
      </c>
      <c r="L274" s="35" t="s">
        <v>2046</v>
      </c>
      <c r="M274" s="35" t="s">
        <v>1067</v>
      </c>
      <c r="N274" s="35" t="s">
        <v>1068</v>
      </c>
      <c r="O274" s="35" t="s">
        <v>2047</v>
      </c>
      <c r="P274" s="7">
        <v>61</v>
      </c>
      <c r="Q274" s="7">
        <v>1</v>
      </c>
      <c r="R274" s="12">
        <v>104</v>
      </c>
      <c r="S274" s="2">
        <v>0</v>
      </c>
      <c r="T274" s="5">
        <v>4.6100000000000003</v>
      </c>
      <c r="U274" s="5">
        <f>StoreOrders[[#This Row],[shipping cost]] + (StoreOrders[[#This Row],[shipping cost]] * StoreOrders[[#This Row],[discount]])</f>
        <v>4.6100000000000003</v>
      </c>
      <c r="V274" t="s">
        <v>1070</v>
      </c>
      <c r="W274" s="5">
        <f>((StoreOrders[[#This Row],[quantity]]*StoreOrders[[#This Row],[Price]]) -StoreOrders[[#This Row],[cost]])</f>
        <v>99.39</v>
      </c>
    </row>
    <row r="275" spans="1:23" x14ac:dyDescent="0.25">
      <c r="A275" t="s">
        <v>2048</v>
      </c>
      <c r="B275" s="1">
        <v>40564</v>
      </c>
      <c r="C275" s="13">
        <f>MONTH(StoreOrders[[#This Row],[order date]])</f>
        <v>1</v>
      </c>
      <c r="D275" s="13">
        <f>YEAR(StoreOrders[[#This Row],[order date]])</f>
        <v>2011</v>
      </c>
      <c r="E275" s="35" t="s">
        <v>1060</v>
      </c>
      <c r="F275" s="35" t="s">
        <v>2049</v>
      </c>
      <c r="G275" s="35" t="s">
        <v>1116</v>
      </c>
      <c r="H275" s="35" t="s">
        <v>2050</v>
      </c>
      <c r="I275" s="35" t="s">
        <v>1259</v>
      </c>
      <c r="J275" s="35" t="s">
        <v>1260</v>
      </c>
      <c r="K275" s="35" t="s">
        <v>1215</v>
      </c>
      <c r="L275" s="35" t="s">
        <v>2051</v>
      </c>
      <c r="M275" s="35" t="s">
        <v>1067</v>
      </c>
      <c r="N275" s="35" t="s">
        <v>1279</v>
      </c>
      <c r="O275" s="35" t="s">
        <v>2052</v>
      </c>
      <c r="P275" s="7">
        <v>67</v>
      </c>
      <c r="Q275" s="7">
        <v>1</v>
      </c>
      <c r="R275" s="12">
        <v>109</v>
      </c>
      <c r="S275" s="2">
        <v>0.7</v>
      </c>
      <c r="T275" s="5">
        <v>3</v>
      </c>
      <c r="U275" s="5">
        <f>StoreOrders[[#This Row],[shipping cost]] + (StoreOrders[[#This Row],[shipping cost]] * StoreOrders[[#This Row],[discount]])</f>
        <v>5.0999999999999996</v>
      </c>
      <c r="V275" t="s">
        <v>1070</v>
      </c>
      <c r="W275" s="5">
        <f>((StoreOrders[[#This Row],[quantity]]*StoreOrders[[#This Row],[Price]]) -StoreOrders[[#This Row],[cost]])</f>
        <v>103.9</v>
      </c>
    </row>
    <row r="276" spans="1:23" x14ac:dyDescent="0.25">
      <c r="A276" t="s">
        <v>2011</v>
      </c>
      <c r="B276" s="1">
        <v>40564</v>
      </c>
      <c r="C276" s="13">
        <f>MONTH(StoreOrders[[#This Row],[order date]])</f>
        <v>1</v>
      </c>
      <c r="D276" s="13">
        <f>YEAR(StoreOrders[[#This Row],[order date]])</f>
        <v>2011</v>
      </c>
      <c r="E276" s="35" t="s">
        <v>1060</v>
      </c>
      <c r="F276" s="35" t="s">
        <v>2001</v>
      </c>
      <c r="G276" s="35" t="s">
        <v>1062</v>
      </c>
      <c r="H276" s="35" t="s">
        <v>2012</v>
      </c>
      <c r="I276" s="35" t="s">
        <v>1259</v>
      </c>
      <c r="J276" s="35" t="s">
        <v>1260</v>
      </c>
      <c r="K276" s="35" t="s">
        <v>1215</v>
      </c>
      <c r="L276" s="35" t="s">
        <v>2053</v>
      </c>
      <c r="M276" s="35" t="s">
        <v>1067</v>
      </c>
      <c r="N276" s="35" t="s">
        <v>1204</v>
      </c>
      <c r="O276" s="35" t="s">
        <v>1788</v>
      </c>
      <c r="P276" s="7">
        <v>23</v>
      </c>
      <c r="Q276" s="7">
        <v>3</v>
      </c>
      <c r="R276" s="12">
        <v>90</v>
      </c>
      <c r="S276" s="2">
        <v>0</v>
      </c>
      <c r="T276" s="5">
        <v>2.6</v>
      </c>
      <c r="U276" s="5">
        <f>StoreOrders[[#This Row],[shipping cost]] + (StoreOrders[[#This Row],[shipping cost]] * StoreOrders[[#This Row],[discount]])</f>
        <v>2.6</v>
      </c>
      <c r="V276" t="s">
        <v>1070</v>
      </c>
      <c r="W276" s="5">
        <f>((StoreOrders[[#This Row],[quantity]]*StoreOrders[[#This Row],[Price]]) -StoreOrders[[#This Row],[cost]])</f>
        <v>267.39999999999998</v>
      </c>
    </row>
    <row r="277" spans="1:23" x14ac:dyDescent="0.25">
      <c r="A277" t="s">
        <v>2011</v>
      </c>
      <c r="B277" s="1">
        <v>40564</v>
      </c>
      <c r="C277" s="13">
        <f>MONTH(StoreOrders[[#This Row],[order date]])</f>
        <v>1</v>
      </c>
      <c r="D277" s="13">
        <f>YEAR(StoreOrders[[#This Row],[order date]])</f>
        <v>2011</v>
      </c>
      <c r="E277" s="35" t="s">
        <v>1060</v>
      </c>
      <c r="F277" s="35" t="s">
        <v>2001</v>
      </c>
      <c r="G277" s="35" t="s">
        <v>1062</v>
      </c>
      <c r="H277" s="35" t="s">
        <v>2012</v>
      </c>
      <c r="I277" s="35" t="s">
        <v>1259</v>
      </c>
      <c r="J277" s="35" t="s">
        <v>1260</v>
      </c>
      <c r="K277" s="35" t="s">
        <v>1215</v>
      </c>
      <c r="L277" s="35" t="s">
        <v>2054</v>
      </c>
      <c r="M277" s="35" t="s">
        <v>1100</v>
      </c>
      <c r="N277" s="35" t="s">
        <v>1101</v>
      </c>
      <c r="O277" s="35" t="s">
        <v>2055</v>
      </c>
      <c r="P277" s="7">
        <v>39</v>
      </c>
      <c r="Q277" s="7">
        <v>4</v>
      </c>
      <c r="R277" s="12">
        <v>80</v>
      </c>
      <c r="S277" s="2">
        <v>0</v>
      </c>
      <c r="T277" s="5">
        <v>2.57</v>
      </c>
      <c r="U277" s="5">
        <f>StoreOrders[[#This Row],[shipping cost]] + (StoreOrders[[#This Row],[shipping cost]] * StoreOrders[[#This Row],[discount]])</f>
        <v>2.57</v>
      </c>
      <c r="V277" t="s">
        <v>1070</v>
      </c>
      <c r="W277" s="5">
        <f>((StoreOrders[[#This Row],[quantity]]*StoreOrders[[#This Row],[Price]]) -StoreOrders[[#This Row],[cost]])</f>
        <v>317.43</v>
      </c>
    </row>
    <row r="278" spans="1:23" x14ac:dyDescent="0.25">
      <c r="A278" t="s">
        <v>2056</v>
      </c>
      <c r="B278" s="1">
        <v>40564</v>
      </c>
      <c r="C278" s="13">
        <f>MONTH(StoreOrders[[#This Row],[order date]])</f>
        <v>1</v>
      </c>
      <c r="D278" s="13">
        <f>YEAR(StoreOrders[[#This Row],[order date]])</f>
        <v>2011</v>
      </c>
      <c r="E278" s="35" t="s">
        <v>1060</v>
      </c>
      <c r="F278" s="35" t="s">
        <v>1923</v>
      </c>
      <c r="G278" s="35" t="s">
        <v>1116</v>
      </c>
      <c r="H278" s="35" t="s">
        <v>1564</v>
      </c>
      <c r="I278" s="35" t="s">
        <v>1183</v>
      </c>
      <c r="J278" s="35" t="s">
        <v>1075</v>
      </c>
      <c r="K278" s="35" t="s">
        <v>1140</v>
      </c>
      <c r="L278" s="35" t="s">
        <v>2057</v>
      </c>
      <c r="M278" s="35" t="s">
        <v>1067</v>
      </c>
      <c r="N278" s="35" t="s">
        <v>1193</v>
      </c>
      <c r="O278" s="35" t="s">
        <v>2058</v>
      </c>
      <c r="P278" s="7">
        <v>52</v>
      </c>
      <c r="Q278" s="7">
        <v>2</v>
      </c>
      <c r="R278" s="12">
        <v>61</v>
      </c>
      <c r="S278" s="2">
        <v>0.47</v>
      </c>
      <c r="T278" s="5">
        <v>2.02</v>
      </c>
      <c r="U278" s="5">
        <f>StoreOrders[[#This Row],[shipping cost]] + (StoreOrders[[#This Row],[shipping cost]] * StoreOrders[[#This Row],[discount]])</f>
        <v>2.9693999999999998</v>
      </c>
      <c r="V278" t="s">
        <v>1070</v>
      </c>
      <c r="W278" s="5">
        <f>((StoreOrders[[#This Row],[quantity]]*StoreOrders[[#This Row],[Price]]) -StoreOrders[[#This Row],[cost]])</f>
        <v>119.03060000000001</v>
      </c>
    </row>
    <row r="279" spans="1:23" x14ac:dyDescent="0.25">
      <c r="A279" t="s">
        <v>2021</v>
      </c>
      <c r="B279" s="1">
        <v>40564</v>
      </c>
      <c r="C279" s="13">
        <f>MONTH(StoreOrders[[#This Row],[order date]])</f>
        <v>1</v>
      </c>
      <c r="D279" s="13">
        <f>YEAR(StoreOrders[[#This Row],[order date]])</f>
        <v>2011</v>
      </c>
      <c r="E279" s="35" t="s">
        <v>1060</v>
      </c>
      <c r="F279" s="35" t="s">
        <v>2022</v>
      </c>
      <c r="G279" s="35" t="s">
        <v>1062</v>
      </c>
      <c r="H279" s="35" t="s">
        <v>2023</v>
      </c>
      <c r="I279" s="35" t="s">
        <v>1259</v>
      </c>
      <c r="J279" s="35" t="s">
        <v>1260</v>
      </c>
      <c r="K279" s="35" t="s">
        <v>1165</v>
      </c>
      <c r="L279" s="35" t="s">
        <v>2059</v>
      </c>
      <c r="M279" s="35" t="s">
        <v>1067</v>
      </c>
      <c r="N279" s="35" t="s">
        <v>1279</v>
      </c>
      <c r="O279" s="35" t="s">
        <v>2060</v>
      </c>
      <c r="P279" s="7">
        <v>30</v>
      </c>
      <c r="Q279" s="7">
        <v>5</v>
      </c>
      <c r="R279" s="12">
        <v>97</v>
      </c>
      <c r="S279" s="2">
        <v>0</v>
      </c>
      <c r="T279" s="5">
        <v>1.98</v>
      </c>
      <c r="U279" s="5">
        <f>StoreOrders[[#This Row],[shipping cost]] + (StoreOrders[[#This Row],[shipping cost]] * StoreOrders[[#This Row],[discount]])</f>
        <v>1.98</v>
      </c>
      <c r="V279" t="s">
        <v>1070</v>
      </c>
      <c r="W279" s="5">
        <f>((StoreOrders[[#This Row],[quantity]]*StoreOrders[[#This Row],[Price]]) -StoreOrders[[#This Row],[cost]])</f>
        <v>483.02</v>
      </c>
    </row>
    <row r="280" spans="1:23" x14ac:dyDescent="0.25">
      <c r="A280" t="s">
        <v>2005</v>
      </c>
      <c r="B280" s="1">
        <v>40564</v>
      </c>
      <c r="C280" s="13">
        <f>MONTH(StoreOrders[[#This Row],[order date]])</f>
        <v>1</v>
      </c>
      <c r="D280" s="13">
        <f>YEAR(StoreOrders[[#This Row],[order date]])</f>
        <v>2011</v>
      </c>
      <c r="E280" s="35" t="s">
        <v>1060</v>
      </c>
      <c r="F280" s="35" t="s">
        <v>2006</v>
      </c>
      <c r="G280" s="35" t="s">
        <v>1116</v>
      </c>
      <c r="H280" s="35" t="s">
        <v>2007</v>
      </c>
      <c r="I280" s="35" t="s">
        <v>2008</v>
      </c>
      <c r="J280" s="35" t="s">
        <v>1085</v>
      </c>
      <c r="K280" s="35" t="s">
        <v>1085</v>
      </c>
      <c r="L280" s="35" t="s">
        <v>2061</v>
      </c>
      <c r="M280" s="35" t="s">
        <v>1067</v>
      </c>
      <c r="N280" s="35" t="s">
        <v>1204</v>
      </c>
      <c r="O280" s="35" t="s">
        <v>2062</v>
      </c>
      <c r="P280" s="7">
        <v>27</v>
      </c>
      <c r="Q280" s="7">
        <v>1</v>
      </c>
      <c r="R280" s="12">
        <v>107</v>
      </c>
      <c r="S280" s="2">
        <v>0</v>
      </c>
      <c r="T280" s="5">
        <v>1.58</v>
      </c>
      <c r="U280" s="5">
        <f>StoreOrders[[#This Row],[shipping cost]] + (StoreOrders[[#This Row],[shipping cost]] * StoreOrders[[#This Row],[discount]])</f>
        <v>1.58</v>
      </c>
      <c r="V280" t="s">
        <v>1070</v>
      </c>
      <c r="W280" s="5">
        <f>((StoreOrders[[#This Row],[quantity]]*StoreOrders[[#This Row],[Price]]) -StoreOrders[[#This Row],[cost]])</f>
        <v>105.42</v>
      </c>
    </row>
    <row r="281" spans="1:23" x14ac:dyDescent="0.25">
      <c r="A281" t="s">
        <v>2000</v>
      </c>
      <c r="B281" s="1">
        <v>40564</v>
      </c>
      <c r="C281" s="13">
        <f>MONTH(StoreOrders[[#This Row],[order date]])</f>
        <v>1</v>
      </c>
      <c r="D281" s="13">
        <f>YEAR(StoreOrders[[#This Row],[order date]])</f>
        <v>2011</v>
      </c>
      <c r="E281" s="35" t="s">
        <v>1060</v>
      </c>
      <c r="F281" s="35" t="s">
        <v>2001</v>
      </c>
      <c r="G281" s="35" t="s">
        <v>1062</v>
      </c>
      <c r="H281" s="35" t="s">
        <v>2002</v>
      </c>
      <c r="I281" s="35" t="s">
        <v>1755</v>
      </c>
      <c r="J281" s="35" t="s">
        <v>1164</v>
      </c>
      <c r="K281" s="35" t="s">
        <v>1165</v>
      </c>
      <c r="L281" s="35" t="s">
        <v>2063</v>
      </c>
      <c r="M281" s="35" t="s">
        <v>1067</v>
      </c>
      <c r="N281" s="35" t="s">
        <v>1279</v>
      </c>
      <c r="O281" s="35" t="s">
        <v>2064</v>
      </c>
      <c r="P281" s="7">
        <v>18</v>
      </c>
      <c r="Q281" s="7">
        <v>2</v>
      </c>
      <c r="R281" s="12">
        <v>83</v>
      </c>
      <c r="S281" s="2">
        <v>0</v>
      </c>
      <c r="T281" s="5">
        <v>1.29</v>
      </c>
      <c r="U281" s="5">
        <f>StoreOrders[[#This Row],[shipping cost]] + (StoreOrders[[#This Row],[shipping cost]] * StoreOrders[[#This Row],[discount]])</f>
        <v>1.29</v>
      </c>
      <c r="V281" t="s">
        <v>1128</v>
      </c>
      <c r="W281" s="5">
        <f>((StoreOrders[[#This Row],[quantity]]*StoreOrders[[#This Row],[Price]]) -StoreOrders[[#This Row],[cost]])</f>
        <v>164.71</v>
      </c>
    </row>
    <row r="282" spans="1:23" x14ac:dyDescent="0.25">
      <c r="A282" t="s">
        <v>2011</v>
      </c>
      <c r="B282" s="1">
        <v>40564</v>
      </c>
      <c r="C282" s="13">
        <f>MONTH(StoreOrders[[#This Row],[order date]])</f>
        <v>1</v>
      </c>
      <c r="D282" s="13">
        <f>YEAR(StoreOrders[[#This Row],[order date]])</f>
        <v>2011</v>
      </c>
      <c r="E282" s="35" t="s">
        <v>1060</v>
      </c>
      <c r="F282" s="35" t="s">
        <v>2001</v>
      </c>
      <c r="G282" s="35" t="s">
        <v>1062</v>
      </c>
      <c r="H282" s="35" t="s">
        <v>2012</v>
      </c>
      <c r="I282" s="35" t="s">
        <v>1259</v>
      </c>
      <c r="J282" s="35" t="s">
        <v>1260</v>
      </c>
      <c r="K282" s="35" t="s">
        <v>1215</v>
      </c>
      <c r="L282" s="35" t="s">
        <v>2065</v>
      </c>
      <c r="M282" s="35" t="s">
        <v>1067</v>
      </c>
      <c r="N282" s="35" t="s">
        <v>1193</v>
      </c>
      <c r="O282" s="35" t="s">
        <v>2066</v>
      </c>
      <c r="P282" s="7">
        <v>23</v>
      </c>
      <c r="Q282" s="7">
        <v>7</v>
      </c>
      <c r="R282" s="12">
        <v>115</v>
      </c>
      <c r="S282" s="2">
        <v>0</v>
      </c>
      <c r="T282" s="5">
        <v>1.22</v>
      </c>
      <c r="U282" s="5">
        <f>StoreOrders[[#This Row],[shipping cost]] + (StoreOrders[[#This Row],[shipping cost]] * StoreOrders[[#This Row],[discount]])</f>
        <v>1.22</v>
      </c>
      <c r="V282" t="s">
        <v>1070</v>
      </c>
      <c r="W282" s="5">
        <f>((StoreOrders[[#This Row],[quantity]]*StoreOrders[[#This Row],[Price]]) -StoreOrders[[#This Row],[cost]])</f>
        <v>803.78</v>
      </c>
    </row>
    <row r="283" spans="1:23" x14ac:dyDescent="0.25">
      <c r="A283" t="s">
        <v>2021</v>
      </c>
      <c r="B283" s="1">
        <v>40564</v>
      </c>
      <c r="C283" s="13">
        <f>MONTH(StoreOrders[[#This Row],[order date]])</f>
        <v>1</v>
      </c>
      <c r="D283" s="13">
        <f>YEAR(StoreOrders[[#This Row],[order date]])</f>
        <v>2011</v>
      </c>
      <c r="E283" s="35" t="s">
        <v>1060</v>
      </c>
      <c r="F283" s="35" t="s">
        <v>2022</v>
      </c>
      <c r="G283" s="35" t="s">
        <v>1062</v>
      </c>
      <c r="H283" s="35" t="s">
        <v>2023</v>
      </c>
      <c r="I283" s="35" t="s">
        <v>1259</v>
      </c>
      <c r="J283" s="35" t="s">
        <v>1260</v>
      </c>
      <c r="K283" s="35" t="s">
        <v>1165</v>
      </c>
      <c r="L283" s="35" t="s">
        <v>2067</v>
      </c>
      <c r="M283" s="35" t="s">
        <v>1067</v>
      </c>
      <c r="N283" s="35" t="s">
        <v>1279</v>
      </c>
      <c r="O283" s="35" t="s">
        <v>2068</v>
      </c>
      <c r="P283" s="7">
        <v>19</v>
      </c>
      <c r="Q283" s="7">
        <v>5</v>
      </c>
      <c r="R283" s="12">
        <v>70</v>
      </c>
      <c r="S283" s="2">
        <v>0</v>
      </c>
      <c r="T283" s="5">
        <v>1.21</v>
      </c>
      <c r="U283" s="5">
        <f>StoreOrders[[#This Row],[shipping cost]] + (StoreOrders[[#This Row],[shipping cost]] * StoreOrders[[#This Row],[discount]])</f>
        <v>1.21</v>
      </c>
      <c r="V283" t="s">
        <v>1070</v>
      </c>
      <c r="W283" s="5">
        <f>((StoreOrders[[#This Row],[quantity]]*StoreOrders[[#This Row],[Price]]) -StoreOrders[[#This Row],[cost]])</f>
        <v>348.79</v>
      </c>
    </row>
    <row r="284" spans="1:23" x14ac:dyDescent="0.25">
      <c r="A284" t="s">
        <v>2021</v>
      </c>
      <c r="B284" s="1">
        <v>40564</v>
      </c>
      <c r="C284" s="13">
        <f>MONTH(StoreOrders[[#This Row],[order date]])</f>
        <v>1</v>
      </c>
      <c r="D284" s="13">
        <f>YEAR(StoreOrders[[#This Row],[order date]])</f>
        <v>2011</v>
      </c>
      <c r="E284" s="35" t="s">
        <v>1060</v>
      </c>
      <c r="F284" s="35" t="s">
        <v>2022</v>
      </c>
      <c r="G284" s="35" t="s">
        <v>1062</v>
      </c>
      <c r="H284" s="35" t="s">
        <v>2023</v>
      </c>
      <c r="I284" s="35" t="s">
        <v>1259</v>
      </c>
      <c r="J284" s="35" t="s">
        <v>1260</v>
      </c>
      <c r="K284" s="35" t="s">
        <v>1165</v>
      </c>
      <c r="L284" s="35" t="s">
        <v>2069</v>
      </c>
      <c r="M284" s="35" t="s">
        <v>1067</v>
      </c>
      <c r="N284" s="35" t="s">
        <v>1068</v>
      </c>
      <c r="O284" s="35" t="s">
        <v>2070</v>
      </c>
      <c r="P284" s="7">
        <v>14</v>
      </c>
      <c r="Q284" s="7">
        <v>1</v>
      </c>
      <c r="R284" s="12">
        <v>118</v>
      </c>
      <c r="S284" s="2">
        <v>0</v>
      </c>
      <c r="T284" s="5">
        <v>1.1399999999999999</v>
      </c>
      <c r="U284" s="5">
        <f>StoreOrders[[#This Row],[shipping cost]] + (StoreOrders[[#This Row],[shipping cost]] * StoreOrders[[#This Row],[discount]])</f>
        <v>1.1399999999999999</v>
      </c>
      <c r="V284" t="s">
        <v>1070</v>
      </c>
      <c r="W284" s="5">
        <f>((StoreOrders[[#This Row],[quantity]]*StoreOrders[[#This Row],[Price]]) -StoreOrders[[#This Row],[cost]])</f>
        <v>116.86</v>
      </c>
    </row>
    <row r="285" spans="1:23" x14ac:dyDescent="0.25">
      <c r="A285" t="s">
        <v>2071</v>
      </c>
      <c r="B285" s="1">
        <v>40564</v>
      </c>
      <c r="C285" s="13">
        <f>MONTH(StoreOrders[[#This Row],[order date]])</f>
        <v>1</v>
      </c>
      <c r="D285" s="13">
        <f>YEAR(StoreOrders[[#This Row],[order date]])</f>
        <v>2011</v>
      </c>
      <c r="E285" s="35" t="s">
        <v>1060</v>
      </c>
      <c r="F285" s="35" t="s">
        <v>2072</v>
      </c>
      <c r="G285" s="35" t="s">
        <v>1062</v>
      </c>
      <c r="H285" s="35" t="s">
        <v>1390</v>
      </c>
      <c r="I285" s="35" t="s">
        <v>1259</v>
      </c>
      <c r="J285" s="35" t="s">
        <v>1260</v>
      </c>
      <c r="K285" s="35" t="s">
        <v>1391</v>
      </c>
      <c r="L285" s="35" t="s">
        <v>2073</v>
      </c>
      <c r="M285" s="35" t="s">
        <v>1067</v>
      </c>
      <c r="N285" s="35" t="s">
        <v>1097</v>
      </c>
      <c r="O285" s="35" t="s">
        <v>2074</v>
      </c>
      <c r="P285" s="7">
        <v>19</v>
      </c>
      <c r="Q285" s="7">
        <v>2</v>
      </c>
      <c r="R285" s="12">
        <v>56</v>
      </c>
      <c r="S285" s="2">
        <v>0</v>
      </c>
      <c r="T285" s="5">
        <v>0.94</v>
      </c>
      <c r="U285" s="5">
        <f>StoreOrders[[#This Row],[shipping cost]] + (StoreOrders[[#This Row],[shipping cost]] * StoreOrders[[#This Row],[discount]])</f>
        <v>0.94</v>
      </c>
      <c r="V285" t="s">
        <v>1070</v>
      </c>
      <c r="W285" s="5">
        <f>((StoreOrders[[#This Row],[quantity]]*StoreOrders[[#This Row],[Price]]) -StoreOrders[[#This Row],[cost]])</f>
        <v>111.06</v>
      </c>
    </row>
    <row r="286" spans="1:23" x14ac:dyDescent="0.25">
      <c r="A286" t="s">
        <v>2021</v>
      </c>
      <c r="B286" s="1">
        <v>40564</v>
      </c>
      <c r="C286" s="13">
        <f>MONTH(StoreOrders[[#This Row],[order date]])</f>
        <v>1</v>
      </c>
      <c r="D286" s="13">
        <f>YEAR(StoreOrders[[#This Row],[order date]])</f>
        <v>2011</v>
      </c>
      <c r="E286" s="35" t="s">
        <v>1060</v>
      </c>
      <c r="F286" s="35" t="s">
        <v>2022</v>
      </c>
      <c r="G286" s="35" t="s">
        <v>1062</v>
      </c>
      <c r="H286" s="35" t="s">
        <v>2023</v>
      </c>
      <c r="I286" s="35" t="s">
        <v>1259</v>
      </c>
      <c r="J286" s="35" t="s">
        <v>1260</v>
      </c>
      <c r="K286" s="35" t="s">
        <v>1165</v>
      </c>
      <c r="L286" s="35" t="s">
        <v>2075</v>
      </c>
      <c r="M286" s="35" t="s">
        <v>1100</v>
      </c>
      <c r="N286" s="35" t="s">
        <v>1101</v>
      </c>
      <c r="O286" s="35" t="s">
        <v>2076</v>
      </c>
      <c r="P286" s="7">
        <v>15</v>
      </c>
      <c r="Q286" s="7">
        <v>3</v>
      </c>
      <c r="R286" s="12">
        <v>94</v>
      </c>
      <c r="S286" s="2">
        <v>0</v>
      </c>
      <c r="T286" s="5">
        <v>0.71</v>
      </c>
      <c r="U286" s="5">
        <f>StoreOrders[[#This Row],[shipping cost]] + (StoreOrders[[#This Row],[shipping cost]] * StoreOrders[[#This Row],[discount]])</f>
        <v>0.71</v>
      </c>
      <c r="V286" t="s">
        <v>1070</v>
      </c>
      <c r="W286" s="5">
        <f>((StoreOrders[[#This Row],[quantity]]*StoreOrders[[#This Row],[Price]]) -StoreOrders[[#This Row],[cost]])</f>
        <v>281.29000000000002</v>
      </c>
    </row>
    <row r="287" spans="1:23" x14ac:dyDescent="0.25">
      <c r="A287" t="s">
        <v>2071</v>
      </c>
      <c r="B287" s="1">
        <v>40564</v>
      </c>
      <c r="C287" s="13">
        <f>MONTH(StoreOrders[[#This Row],[order date]])</f>
        <v>1</v>
      </c>
      <c r="D287" s="13">
        <f>YEAR(StoreOrders[[#This Row],[order date]])</f>
        <v>2011</v>
      </c>
      <c r="E287" s="35" t="s">
        <v>1060</v>
      </c>
      <c r="F287" s="35" t="s">
        <v>2072</v>
      </c>
      <c r="G287" s="35" t="s">
        <v>1062</v>
      </c>
      <c r="H287" s="35" t="s">
        <v>1390</v>
      </c>
      <c r="I287" s="35" t="s">
        <v>1259</v>
      </c>
      <c r="J287" s="35" t="s">
        <v>1260</v>
      </c>
      <c r="K287" s="35" t="s">
        <v>1391</v>
      </c>
      <c r="L287" s="35" t="s">
        <v>2054</v>
      </c>
      <c r="M287" s="35" t="s">
        <v>1100</v>
      </c>
      <c r="N287" s="35" t="s">
        <v>1101</v>
      </c>
      <c r="O287" s="35" t="s">
        <v>2055</v>
      </c>
      <c r="P287" s="7">
        <v>19</v>
      </c>
      <c r="Q287" s="7">
        <v>2</v>
      </c>
      <c r="R287" s="12">
        <v>73</v>
      </c>
      <c r="S287" s="2">
        <v>0</v>
      </c>
      <c r="T287" s="5">
        <v>0.64</v>
      </c>
      <c r="U287" s="5">
        <f>StoreOrders[[#This Row],[shipping cost]] + (StoreOrders[[#This Row],[shipping cost]] * StoreOrders[[#This Row],[discount]])</f>
        <v>0.64</v>
      </c>
      <c r="V287" t="s">
        <v>1070</v>
      </c>
      <c r="W287" s="5">
        <f>((StoreOrders[[#This Row],[quantity]]*StoreOrders[[#This Row],[Price]]) -StoreOrders[[#This Row],[cost]])</f>
        <v>145.36000000000001</v>
      </c>
    </row>
    <row r="288" spans="1:23" x14ac:dyDescent="0.25">
      <c r="A288" t="s">
        <v>2011</v>
      </c>
      <c r="B288" s="1">
        <v>40564</v>
      </c>
      <c r="C288" s="13">
        <f>MONTH(StoreOrders[[#This Row],[order date]])</f>
        <v>1</v>
      </c>
      <c r="D288" s="13">
        <f>YEAR(StoreOrders[[#This Row],[order date]])</f>
        <v>2011</v>
      </c>
      <c r="E288" s="35" t="s">
        <v>1060</v>
      </c>
      <c r="F288" s="35" t="s">
        <v>2001</v>
      </c>
      <c r="G288" s="35" t="s">
        <v>1062</v>
      </c>
      <c r="H288" s="35" t="s">
        <v>2012</v>
      </c>
      <c r="I288" s="35" t="s">
        <v>1259</v>
      </c>
      <c r="J288" s="35" t="s">
        <v>1260</v>
      </c>
      <c r="K288" s="35" t="s">
        <v>1215</v>
      </c>
      <c r="L288" s="35" t="s">
        <v>2077</v>
      </c>
      <c r="M288" s="35" t="s">
        <v>1067</v>
      </c>
      <c r="N288" s="35" t="s">
        <v>1193</v>
      </c>
      <c r="O288" s="35" t="s">
        <v>2078</v>
      </c>
      <c r="P288" s="7">
        <v>7</v>
      </c>
      <c r="Q288" s="7">
        <v>3</v>
      </c>
      <c r="R288" s="12">
        <v>61</v>
      </c>
      <c r="S288" s="2">
        <v>0</v>
      </c>
      <c r="T288" s="5">
        <v>0.47</v>
      </c>
      <c r="U288" s="5">
        <f>StoreOrders[[#This Row],[shipping cost]] + (StoreOrders[[#This Row],[shipping cost]] * StoreOrders[[#This Row],[discount]])</f>
        <v>0.47</v>
      </c>
      <c r="V288" t="s">
        <v>1070</v>
      </c>
      <c r="W288" s="5">
        <f>((StoreOrders[[#This Row],[quantity]]*StoreOrders[[#This Row],[Price]]) -StoreOrders[[#This Row],[cost]])</f>
        <v>182.53</v>
      </c>
    </row>
    <row r="289" spans="1:23" x14ac:dyDescent="0.25">
      <c r="A289" t="s">
        <v>2079</v>
      </c>
      <c r="B289" s="1">
        <v>40565</v>
      </c>
      <c r="C289" s="13">
        <f>MONTH(StoreOrders[[#This Row],[order date]])</f>
        <v>1</v>
      </c>
      <c r="D289" s="13">
        <f>YEAR(StoreOrders[[#This Row],[order date]])</f>
        <v>2011</v>
      </c>
      <c r="E289" s="35" t="s">
        <v>1060</v>
      </c>
      <c r="F289" s="35" t="s">
        <v>2080</v>
      </c>
      <c r="G289" s="35" t="s">
        <v>1091</v>
      </c>
      <c r="H289" s="35" t="s">
        <v>2081</v>
      </c>
      <c r="I289" s="35" t="s">
        <v>1642</v>
      </c>
      <c r="J289" s="35" t="s">
        <v>1094</v>
      </c>
      <c r="K289" s="35" t="s">
        <v>1215</v>
      </c>
      <c r="L289" s="35" t="s">
        <v>2082</v>
      </c>
      <c r="M289" s="35" t="s">
        <v>1067</v>
      </c>
      <c r="N289" s="35" t="s">
        <v>1068</v>
      </c>
      <c r="O289" s="35" t="s">
        <v>2083</v>
      </c>
      <c r="P289" s="7">
        <v>889</v>
      </c>
      <c r="Q289" s="7">
        <v>7</v>
      </c>
      <c r="R289" s="12">
        <v>120</v>
      </c>
      <c r="S289" s="2">
        <v>0.4</v>
      </c>
      <c r="T289" s="5">
        <v>96.45</v>
      </c>
      <c r="U289" s="5">
        <f>StoreOrders[[#This Row],[shipping cost]] + (StoreOrders[[#This Row],[shipping cost]] * StoreOrders[[#This Row],[discount]])</f>
        <v>135.03</v>
      </c>
      <c r="V289" t="s">
        <v>1088</v>
      </c>
      <c r="W289" s="5">
        <f>((StoreOrders[[#This Row],[quantity]]*StoreOrders[[#This Row],[Price]]) -StoreOrders[[#This Row],[cost]])</f>
        <v>704.97</v>
      </c>
    </row>
    <row r="290" spans="1:23" x14ac:dyDescent="0.25">
      <c r="A290" t="s">
        <v>2079</v>
      </c>
      <c r="B290" s="1">
        <v>40565</v>
      </c>
      <c r="C290" s="13">
        <f>MONTH(StoreOrders[[#This Row],[order date]])</f>
        <v>1</v>
      </c>
      <c r="D290" s="13">
        <f>YEAR(StoreOrders[[#This Row],[order date]])</f>
        <v>2011</v>
      </c>
      <c r="E290" s="35" t="s">
        <v>1060</v>
      </c>
      <c r="F290" s="35" t="s">
        <v>2080</v>
      </c>
      <c r="G290" s="35" t="s">
        <v>1091</v>
      </c>
      <c r="H290" s="35" t="s">
        <v>2081</v>
      </c>
      <c r="I290" s="35" t="s">
        <v>1642</v>
      </c>
      <c r="J290" s="35" t="s">
        <v>1094</v>
      </c>
      <c r="K290" s="35" t="s">
        <v>1215</v>
      </c>
      <c r="L290" s="35" t="s">
        <v>2084</v>
      </c>
      <c r="M290" s="35" t="s">
        <v>1100</v>
      </c>
      <c r="N290" s="35" t="s">
        <v>1151</v>
      </c>
      <c r="O290" s="35" t="s">
        <v>1950</v>
      </c>
      <c r="P290" s="7">
        <v>825</v>
      </c>
      <c r="Q290" s="7">
        <v>2</v>
      </c>
      <c r="R290" s="12">
        <v>82</v>
      </c>
      <c r="S290" s="2">
        <v>0</v>
      </c>
      <c r="T290" s="5">
        <v>77.08</v>
      </c>
      <c r="U290" s="5">
        <f>StoreOrders[[#This Row],[shipping cost]] + (StoreOrders[[#This Row],[shipping cost]] * StoreOrders[[#This Row],[discount]])</f>
        <v>77.08</v>
      </c>
      <c r="V290" t="s">
        <v>1088</v>
      </c>
      <c r="W290" s="5">
        <f>((StoreOrders[[#This Row],[quantity]]*StoreOrders[[#This Row],[Price]]) -StoreOrders[[#This Row],[cost]])</f>
        <v>86.92</v>
      </c>
    </row>
    <row r="291" spans="1:23" x14ac:dyDescent="0.25">
      <c r="A291" t="s">
        <v>2085</v>
      </c>
      <c r="B291" s="1">
        <v>40565</v>
      </c>
      <c r="C291" s="13">
        <f>MONTH(StoreOrders[[#This Row],[order date]])</f>
        <v>1</v>
      </c>
      <c r="D291" s="13">
        <f>YEAR(StoreOrders[[#This Row],[order date]])</f>
        <v>2011</v>
      </c>
      <c r="E291" s="35" t="s">
        <v>1060</v>
      </c>
      <c r="F291" s="35" t="s">
        <v>2086</v>
      </c>
      <c r="G291" s="35" t="s">
        <v>1091</v>
      </c>
      <c r="H291" s="35" t="s">
        <v>2087</v>
      </c>
      <c r="I291" s="35" t="s">
        <v>2088</v>
      </c>
      <c r="J291" s="35" t="s">
        <v>1094</v>
      </c>
      <c r="K291" s="35" t="s">
        <v>1165</v>
      </c>
      <c r="L291" s="35" t="s">
        <v>2089</v>
      </c>
      <c r="M291" s="35" t="s">
        <v>1067</v>
      </c>
      <c r="N291" s="35" t="s">
        <v>1068</v>
      </c>
      <c r="O291" s="35" t="s">
        <v>2090</v>
      </c>
      <c r="P291" s="7">
        <v>666</v>
      </c>
      <c r="Q291" s="7">
        <v>5</v>
      </c>
      <c r="R291" s="12">
        <v>65</v>
      </c>
      <c r="S291" s="2">
        <v>0</v>
      </c>
      <c r="T291" s="5">
        <v>73.27</v>
      </c>
      <c r="U291" s="5">
        <f>StoreOrders[[#This Row],[shipping cost]] + (StoreOrders[[#This Row],[shipping cost]] * StoreOrders[[#This Row],[discount]])</f>
        <v>73.27</v>
      </c>
      <c r="V291" t="s">
        <v>1070</v>
      </c>
      <c r="W291" s="5">
        <f>((StoreOrders[[#This Row],[quantity]]*StoreOrders[[#This Row],[Price]]) -StoreOrders[[#This Row],[cost]])</f>
        <v>251.73000000000002</v>
      </c>
    </row>
    <row r="292" spans="1:23" x14ac:dyDescent="0.25">
      <c r="A292" t="s">
        <v>2091</v>
      </c>
      <c r="B292" s="1">
        <v>40565</v>
      </c>
      <c r="C292" s="13">
        <f>MONTH(StoreOrders[[#This Row],[order date]])</f>
        <v>1</v>
      </c>
      <c r="D292" s="13">
        <f>YEAR(StoreOrders[[#This Row],[order date]])</f>
        <v>2011</v>
      </c>
      <c r="E292" s="35" t="s">
        <v>1287</v>
      </c>
      <c r="F292" s="35" t="s">
        <v>2092</v>
      </c>
      <c r="G292" s="35" t="s">
        <v>1062</v>
      </c>
      <c r="H292" s="35" t="s">
        <v>1492</v>
      </c>
      <c r="I292" s="35" t="s">
        <v>1074</v>
      </c>
      <c r="J292" s="35" t="s">
        <v>1075</v>
      </c>
      <c r="K292" s="35" t="s">
        <v>1076</v>
      </c>
      <c r="L292" s="35" t="s">
        <v>2093</v>
      </c>
      <c r="M292" s="35" t="s">
        <v>1067</v>
      </c>
      <c r="N292" s="35" t="s">
        <v>1193</v>
      </c>
      <c r="O292" s="35" t="s">
        <v>2094</v>
      </c>
      <c r="P292" s="7">
        <v>60</v>
      </c>
      <c r="Q292" s="7">
        <v>6</v>
      </c>
      <c r="R292" s="12">
        <v>95</v>
      </c>
      <c r="S292" s="2">
        <v>0.4</v>
      </c>
      <c r="T292" s="5">
        <v>27.43</v>
      </c>
      <c r="U292" s="5">
        <f>StoreOrders[[#This Row],[shipping cost]] + (StoreOrders[[#This Row],[shipping cost]] * StoreOrders[[#This Row],[discount]])</f>
        <v>38.402000000000001</v>
      </c>
      <c r="V292" t="s">
        <v>1120</v>
      </c>
      <c r="W292" s="5">
        <f>((StoreOrders[[#This Row],[quantity]]*StoreOrders[[#This Row],[Price]]) -StoreOrders[[#This Row],[cost]])</f>
        <v>531.59799999999996</v>
      </c>
    </row>
    <row r="293" spans="1:23" x14ac:dyDescent="0.25">
      <c r="A293" t="s">
        <v>2095</v>
      </c>
      <c r="B293" s="1">
        <v>40565</v>
      </c>
      <c r="C293" s="13">
        <f>MONTH(StoreOrders[[#This Row],[order date]])</f>
        <v>1</v>
      </c>
      <c r="D293" s="13">
        <f>YEAR(StoreOrders[[#This Row],[order date]])</f>
        <v>2011</v>
      </c>
      <c r="E293" s="35" t="s">
        <v>1287</v>
      </c>
      <c r="F293" s="35" t="s">
        <v>2096</v>
      </c>
      <c r="G293" s="35" t="s">
        <v>1116</v>
      </c>
      <c r="H293" s="35" t="s">
        <v>2097</v>
      </c>
      <c r="I293" s="35" t="s">
        <v>2098</v>
      </c>
      <c r="J293" s="35" t="s">
        <v>1065</v>
      </c>
      <c r="K293" s="35" t="s">
        <v>1065</v>
      </c>
      <c r="L293" s="35" t="s">
        <v>2099</v>
      </c>
      <c r="M293" s="35" t="s">
        <v>1067</v>
      </c>
      <c r="N293" s="35" t="s">
        <v>1068</v>
      </c>
      <c r="O293" s="35" t="s">
        <v>2100</v>
      </c>
      <c r="P293" s="7">
        <v>95</v>
      </c>
      <c r="Q293" s="7">
        <v>2</v>
      </c>
      <c r="R293" s="12">
        <v>107</v>
      </c>
      <c r="S293" s="2">
        <v>0</v>
      </c>
      <c r="T293" s="5">
        <v>21.6</v>
      </c>
      <c r="U293" s="5">
        <f>StoreOrders[[#This Row],[shipping cost]] + (StoreOrders[[#This Row],[shipping cost]] * StoreOrders[[#This Row],[discount]])</f>
        <v>21.6</v>
      </c>
      <c r="V293" t="s">
        <v>1088</v>
      </c>
      <c r="W293" s="5">
        <f>((StoreOrders[[#This Row],[quantity]]*StoreOrders[[#This Row],[Price]]) -StoreOrders[[#This Row],[cost]])</f>
        <v>192.4</v>
      </c>
    </row>
    <row r="294" spans="1:23" x14ac:dyDescent="0.25">
      <c r="A294" t="s">
        <v>2101</v>
      </c>
      <c r="B294" s="1">
        <v>40565</v>
      </c>
      <c r="C294" s="13">
        <f>MONTH(StoreOrders[[#This Row],[order date]])</f>
        <v>1</v>
      </c>
      <c r="D294" s="13">
        <f>YEAR(StoreOrders[[#This Row],[order date]])</f>
        <v>2011</v>
      </c>
      <c r="E294" s="35" t="s">
        <v>1060</v>
      </c>
      <c r="F294" s="35" t="s">
        <v>2102</v>
      </c>
      <c r="G294" s="35" t="s">
        <v>1116</v>
      </c>
      <c r="H294" s="35" t="s">
        <v>2103</v>
      </c>
      <c r="I294" s="35" t="s">
        <v>1234</v>
      </c>
      <c r="J294" s="35" t="s">
        <v>1094</v>
      </c>
      <c r="K294" s="35" t="s">
        <v>1165</v>
      </c>
      <c r="L294" s="35" t="s">
        <v>2104</v>
      </c>
      <c r="M294" s="35" t="s">
        <v>1067</v>
      </c>
      <c r="N294" s="35" t="s">
        <v>1279</v>
      </c>
      <c r="O294" s="35" t="s">
        <v>2105</v>
      </c>
      <c r="P294" s="7">
        <v>202</v>
      </c>
      <c r="Q294" s="7">
        <v>4</v>
      </c>
      <c r="R294" s="12">
        <v>58</v>
      </c>
      <c r="S294" s="2">
        <v>0</v>
      </c>
      <c r="T294" s="5">
        <v>18.96</v>
      </c>
      <c r="U294" s="5">
        <f>StoreOrders[[#This Row],[shipping cost]] + (StoreOrders[[#This Row],[shipping cost]] * StoreOrders[[#This Row],[discount]])</f>
        <v>18.96</v>
      </c>
      <c r="V294" t="s">
        <v>1070</v>
      </c>
      <c r="W294" s="5">
        <f>((StoreOrders[[#This Row],[quantity]]*StoreOrders[[#This Row],[Price]]) -StoreOrders[[#This Row],[cost]])</f>
        <v>213.04</v>
      </c>
    </row>
    <row r="295" spans="1:23" x14ac:dyDescent="0.25">
      <c r="A295" t="s">
        <v>2106</v>
      </c>
      <c r="B295" s="1">
        <v>40565</v>
      </c>
      <c r="C295" s="13">
        <f>MONTH(StoreOrders[[#This Row],[order date]])</f>
        <v>1</v>
      </c>
      <c r="D295" s="13">
        <f>YEAR(StoreOrders[[#This Row],[order date]])</f>
        <v>2011</v>
      </c>
      <c r="E295" s="35" t="s">
        <v>1060</v>
      </c>
      <c r="F295" s="35" t="s">
        <v>2107</v>
      </c>
      <c r="G295" s="35" t="s">
        <v>1062</v>
      </c>
      <c r="H295" s="35" t="s">
        <v>2108</v>
      </c>
      <c r="I295" s="35" t="s">
        <v>1845</v>
      </c>
      <c r="J295" s="35" t="s">
        <v>1164</v>
      </c>
      <c r="K295" s="35" t="s">
        <v>1165</v>
      </c>
      <c r="L295" s="35" t="s">
        <v>2109</v>
      </c>
      <c r="M295" s="35" t="s">
        <v>1100</v>
      </c>
      <c r="N295" s="35" t="s">
        <v>1151</v>
      </c>
      <c r="O295" s="35" t="s">
        <v>2110</v>
      </c>
      <c r="P295" s="7">
        <v>259</v>
      </c>
      <c r="Q295" s="7">
        <v>2</v>
      </c>
      <c r="R295" s="12">
        <v>78</v>
      </c>
      <c r="S295" s="2">
        <v>0</v>
      </c>
      <c r="T295" s="5">
        <v>11.91</v>
      </c>
      <c r="U295" s="5">
        <f>StoreOrders[[#This Row],[shipping cost]] + (StoreOrders[[#This Row],[shipping cost]] * StoreOrders[[#This Row],[discount]])</f>
        <v>11.91</v>
      </c>
      <c r="V295" t="s">
        <v>1070</v>
      </c>
      <c r="W295" s="5">
        <f>((StoreOrders[[#This Row],[quantity]]*StoreOrders[[#This Row],[Price]]) -StoreOrders[[#This Row],[cost]])</f>
        <v>144.09</v>
      </c>
    </row>
    <row r="296" spans="1:23" x14ac:dyDescent="0.25">
      <c r="A296" t="s">
        <v>2111</v>
      </c>
      <c r="B296" s="1">
        <v>40565</v>
      </c>
      <c r="C296" s="13">
        <f>MONTH(StoreOrders[[#This Row],[order date]])</f>
        <v>1</v>
      </c>
      <c r="D296" s="13">
        <f>YEAR(StoreOrders[[#This Row],[order date]])</f>
        <v>2011</v>
      </c>
      <c r="E296" s="35" t="s">
        <v>1060</v>
      </c>
      <c r="F296" s="35" t="s">
        <v>2112</v>
      </c>
      <c r="G296" s="35" t="s">
        <v>1116</v>
      </c>
      <c r="H296" s="35" t="s">
        <v>2113</v>
      </c>
      <c r="I296" s="35" t="s">
        <v>2114</v>
      </c>
      <c r="J296" s="35" t="s">
        <v>1164</v>
      </c>
      <c r="K296" s="35" t="s">
        <v>1215</v>
      </c>
      <c r="L296" s="35" t="s">
        <v>2115</v>
      </c>
      <c r="M296" s="35" t="s">
        <v>1100</v>
      </c>
      <c r="N296" s="35" t="s">
        <v>1134</v>
      </c>
      <c r="O296" s="35" t="s">
        <v>2116</v>
      </c>
      <c r="P296" s="7">
        <v>219</v>
      </c>
      <c r="Q296" s="7">
        <v>4</v>
      </c>
      <c r="R296" s="12">
        <v>90</v>
      </c>
      <c r="S296" s="2">
        <v>0</v>
      </c>
      <c r="T296" s="5">
        <v>10.23</v>
      </c>
      <c r="U296" s="5">
        <f>StoreOrders[[#This Row],[shipping cost]] + (StoreOrders[[#This Row],[shipping cost]] * StoreOrders[[#This Row],[discount]])</f>
        <v>10.23</v>
      </c>
      <c r="V296" t="s">
        <v>1070</v>
      </c>
      <c r="W296" s="5">
        <f>((StoreOrders[[#This Row],[quantity]]*StoreOrders[[#This Row],[Price]]) -StoreOrders[[#This Row],[cost]])</f>
        <v>349.77</v>
      </c>
    </row>
    <row r="297" spans="1:23" x14ac:dyDescent="0.25">
      <c r="A297" t="s">
        <v>2111</v>
      </c>
      <c r="B297" s="1">
        <v>40565</v>
      </c>
      <c r="C297" s="13">
        <f>MONTH(StoreOrders[[#This Row],[order date]])</f>
        <v>1</v>
      </c>
      <c r="D297" s="13">
        <f>YEAR(StoreOrders[[#This Row],[order date]])</f>
        <v>2011</v>
      </c>
      <c r="E297" s="35" t="s">
        <v>1060</v>
      </c>
      <c r="F297" s="35" t="s">
        <v>2112</v>
      </c>
      <c r="G297" s="35" t="s">
        <v>1116</v>
      </c>
      <c r="H297" s="35" t="s">
        <v>2113</v>
      </c>
      <c r="I297" s="35" t="s">
        <v>2114</v>
      </c>
      <c r="J297" s="35" t="s">
        <v>1164</v>
      </c>
      <c r="K297" s="35" t="s">
        <v>1215</v>
      </c>
      <c r="L297" s="35" t="s">
        <v>2117</v>
      </c>
      <c r="M297" s="35" t="s">
        <v>1110</v>
      </c>
      <c r="N297" s="35" t="s">
        <v>1176</v>
      </c>
      <c r="O297" s="35" t="s">
        <v>2118</v>
      </c>
      <c r="P297" s="7">
        <v>109</v>
      </c>
      <c r="Q297" s="7">
        <v>2</v>
      </c>
      <c r="R297" s="12">
        <v>118</v>
      </c>
      <c r="S297" s="2">
        <v>0</v>
      </c>
      <c r="T297" s="5">
        <v>9</v>
      </c>
      <c r="U297" s="5">
        <f>StoreOrders[[#This Row],[shipping cost]] + (StoreOrders[[#This Row],[shipping cost]] * StoreOrders[[#This Row],[discount]])</f>
        <v>9</v>
      </c>
      <c r="V297" t="s">
        <v>1070</v>
      </c>
      <c r="W297" s="5">
        <f>((StoreOrders[[#This Row],[quantity]]*StoreOrders[[#This Row],[Price]]) -StoreOrders[[#This Row],[cost]])</f>
        <v>227</v>
      </c>
    </row>
    <row r="298" spans="1:23" x14ac:dyDescent="0.25">
      <c r="A298" t="s">
        <v>2079</v>
      </c>
      <c r="B298" s="1">
        <v>40565</v>
      </c>
      <c r="C298" s="13">
        <f>MONTH(StoreOrders[[#This Row],[order date]])</f>
        <v>1</v>
      </c>
      <c r="D298" s="13">
        <f>YEAR(StoreOrders[[#This Row],[order date]])</f>
        <v>2011</v>
      </c>
      <c r="E298" s="35" t="s">
        <v>1060</v>
      </c>
      <c r="F298" s="35" t="s">
        <v>2080</v>
      </c>
      <c r="G298" s="35" t="s">
        <v>1091</v>
      </c>
      <c r="H298" s="35" t="s">
        <v>2081</v>
      </c>
      <c r="I298" s="35" t="s">
        <v>1642</v>
      </c>
      <c r="J298" s="35" t="s">
        <v>1094</v>
      </c>
      <c r="K298" s="35" t="s">
        <v>1215</v>
      </c>
      <c r="L298" s="35" t="s">
        <v>2119</v>
      </c>
      <c r="M298" s="35" t="s">
        <v>1067</v>
      </c>
      <c r="N298" s="35" t="s">
        <v>1193</v>
      </c>
      <c r="O298" s="35" t="s">
        <v>2120</v>
      </c>
      <c r="P298" s="7">
        <v>54</v>
      </c>
      <c r="Q298" s="7">
        <v>1</v>
      </c>
      <c r="R298" s="12">
        <v>98</v>
      </c>
      <c r="S298" s="2">
        <v>0</v>
      </c>
      <c r="T298" s="5">
        <v>5.13</v>
      </c>
      <c r="U298" s="5">
        <f>StoreOrders[[#This Row],[shipping cost]] + (StoreOrders[[#This Row],[shipping cost]] * StoreOrders[[#This Row],[discount]])</f>
        <v>5.13</v>
      </c>
      <c r="V298" t="s">
        <v>1088</v>
      </c>
      <c r="W298" s="5">
        <f>((StoreOrders[[#This Row],[quantity]]*StoreOrders[[#This Row],[Price]]) -StoreOrders[[#This Row],[cost]])</f>
        <v>92.87</v>
      </c>
    </row>
    <row r="299" spans="1:23" x14ac:dyDescent="0.25">
      <c r="A299" t="s">
        <v>2101</v>
      </c>
      <c r="B299" s="1">
        <v>40565</v>
      </c>
      <c r="C299" s="13">
        <f>MONTH(StoreOrders[[#This Row],[order date]])</f>
        <v>1</v>
      </c>
      <c r="D299" s="13">
        <f>YEAR(StoreOrders[[#This Row],[order date]])</f>
        <v>2011</v>
      </c>
      <c r="E299" s="35" t="s">
        <v>1060</v>
      </c>
      <c r="F299" s="35" t="s">
        <v>2102</v>
      </c>
      <c r="G299" s="35" t="s">
        <v>1116</v>
      </c>
      <c r="H299" s="35" t="s">
        <v>2103</v>
      </c>
      <c r="I299" s="35" t="s">
        <v>1234</v>
      </c>
      <c r="J299" s="35" t="s">
        <v>1094</v>
      </c>
      <c r="K299" s="35" t="s">
        <v>1165</v>
      </c>
      <c r="L299" s="35" t="s">
        <v>2121</v>
      </c>
      <c r="M299" s="35" t="s">
        <v>1110</v>
      </c>
      <c r="N299" s="35" t="s">
        <v>1167</v>
      </c>
      <c r="O299" s="35" t="s">
        <v>2122</v>
      </c>
      <c r="P299" s="7">
        <v>65</v>
      </c>
      <c r="Q299" s="7">
        <v>1</v>
      </c>
      <c r="R299" s="12">
        <v>67</v>
      </c>
      <c r="S299" s="2">
        <v>0.15</v>
      </c>
      <c r="T299" s="5">
        <v>4.38</v>
      </c>
      <c r="U299" s="5">
        <f>StoreOrders[[#This Row],[shipping cost]] + (StoreOrders[[#This Row],[shipping cost]] * StoreOrders[[#This Row],[discount]])</f>
        <v>5.0369999999999999</v>
      </c>
      <c r="V299" t="s">
        <v>1070</v>
      </c>
      <c r="W299" s="5">
        <f>((StoreOrders[[#This Row],[quantity]]*StoreOrders[[#This Row],[Price]]) -StoreOrders[[#This Row],[cost]])</f>
        <v>61.963000000000001</v>
      </c>
    </row>
    <row r="300" spans="1:23" x14ac:dyDescent="0.25">
      <c r="A300" t="s">
        <v>2123</v>
      </c>
      <c r="B300" s="1">
        <v>40565</v>
      </c>
      <c r="C300" s="13">
        <f>MONTH(StoreOrders[[#This Row],[order date]])</f>
        <v>1</v>
      </c>
      <c r="D300" s="13">
        <f>YEAR(StoreOrders[[#This Row],[order date]])</f>
        <v>2011</v>
      </c>
      <c r="E300" s="35" t="s">
        <v>1081</v>
      </c>
      <c r="F300" s="35" t="s">
        <v>2124</v>
      </c>
      <c r="G300" s="35" t="s">
        <v>1062</v>
      </c>
      <c r="H300" s="35" t="s">
        <v>2125</v>
      </c>
      <c r="I300" s="35" t="s">
        <v>1259</v>
      </c>
      <c r="J300" s="35" t="s">
        <v>1260</v>
      </c>
      <c r="K300" s="35" t="s">
        <v>1215</v>
      </c>
      <c r="L300" s="35" t="s">
        <v>2126</v>
      </c>
      <c r="M300" s="35" t="s">
        <v>1100</v>
      </c>
      <c r="N300" s="35" t="s">
        <v>1101</v>
      </c>
      <c r="O300" s="35" t="s">
        <v>2127</v>
      </c>
      <c r="P300" s="7">
        <v>25</v>
      </c>
      <c r="Q300" s="7">
        <v>3</v>
      </c>
      <c r="R300" s="12">
        <v>116</v>
      </c>
      <c r="S300" s="2">
        <v>0.2</v>
      </c>
      <c r="T300" s="5">
        <v>3.64</v>
      </c>
      <c r="U300" s="5">
        <f>StoreOrders[[#This Row],[shipping cost]] + (StoreOrders[[#This Row],[shipping cost]] * StoreOrders[[#This Row],[discount]])</f>
        <v>4.3680000000000003</v>
      </c>
      <c r="V300" t="s">
        <v>1120</v>
      </c>
      <c r="W300" s="5">
        <f>((StoreOrders[[#This Row],[quantity]]*StoreOrders[[#This Row],[Price]]) -StoreOrders[[#This Row],[cost]])</f>
        <v>343.63200000000001</v>
      </c>
    </row>
    <row r="301" spans="1:23" x14ac:dyDescent="0.25">
      <c r="A301" t="s">
        <v>2128</v>
      </c>
      <c r="B301" s="1">
        <v>40565</v>
      </c>
      <c r="C301" s="13">
        <f>MONTH(StoreOrders[[#This Row],[order date]])</f>
        <v>1</v>
      </c>
      <c r="D301" s="13">
        <f>YEAR(StoreOrders[[#This Row],[order date]])</f>
        <v>2011</v>
      </c>
      <c r="E301" s="35" t="s">
        <v>1060</v>
      </c>
      <c r="F301" s="35" t="s">
        <v>2129</v>
      </c>
      <c r="G301" s="35" t="s">
        <v>1116</v>
      </c>
      <c r="H301" s="35" t="s">
        <v>1612</v>
      </c>
      <c r="I301" s="35" t="s">
        <v>1613</v>
      </c>
      <c r="J301" s="35" t="s">
        <v>1085</v>
      </c>
      <c r="K301" s="35" t="s">
        <v>1085</v>
      </c>
      <c r="L301" s="35" t="s">
        <v>2130</v>
      </c>
      <c r="M301" s="35" t="s">
        <v>1100</v>
      </c>
      <c r="N301" s="35" t="s">
        <v>1101</v>
      </c>
      <c r="O301" s="35" t="s">
        <v>2131</v>
      </c>
      <c r="P301" s="7">
        <v>77</v>
      </c>
      <c r="Q301" s="7">
        <v>4</v>
      </c>
      <c r="R301" s="12">
        <v>119</v>
      </c>
      <c r="S301" s="2">
        <v>0.6</v>
      </c>
      <c r="T301" s="5">
        <v>2.36</v>
      </c>
      <c r="U301" s="5">
        <f>StoreOrders[[#This Row],[shipping cost]] + (StoreOrders[[#This Row],[shipping cost]] * StoreOrders[[#This Row],[discount]])</f>
        <v>3.7759999999999998</v>
      </c>
      <c r="V301" t="s">
        <v>1070</v>
      </c>
      <c r="W301" s="5">
        <f>((StoreOrders[[#This Row],[quantity]]*StoreOrders[[#This Row],[Price]]) -StoreOrders[[#This Row],[cost]])</f>
        <v>472.22399999999999</v>
      </c>
    </row>
    <row r="302" spans="1:23" x14ac:dyDescent="0.25">
      <c r="A302" t="s">
        <v>2091</v>
      </c>
      <c r="B302" s="1">
        <v>40565</v>
      </c>
      <c r="C302" s="13">
        <f>MONTH(StoreOrders[[#This Row],[order date]])</f>
        <v>1</v>
      </c>
      <c r="D302" s="13">
        <f>YEAR(StoreOrders[[#This Row],[order date]])</f>
        <v>2011</v>
      </c>
      <c r="E302" s="35" t="s">
        <v>1287</v>
      </c>
      <c r="F302" s="35" t="s">
        <v>2092</v>
      </c>
      <c r="G302" s="35" t="s">
        <v>1062</v>
      </c>
      <c r="H302" s="35" t="s">
        <v>1492</v>
      </c>
      <c r="I302" s="35" t="s">
        <v>1074</v>
      </c>
      <c r="J302" s="35" t="s">
        <v>1075</v>
      </c>
      <c r="K302" s="35" t="s">
        <v>1076</v>
      </c>
      <c r="L302" s="35" t="s">
        <v>2132</v>
      </c>
      <c r="M302" s="35" t="s">
        <v>1067</v>
      </c>
      <c r="N302" s="35" t="s">
        <v>1207</v>
      </c>
      <c r="O302" s="35" t="s">
        <v>1208</v>
      </c>
      <c r="P302" s="7">
        <v>6</v>
      </c>
      <c r="Q302" s="7">
        <v>1</v>
      </c>
      <c r="R302" s="12">
        <v>84</v>
      </c>
      <c r="S302" s="2">
        <v>0.4</v>
      </c>
      <c r="T302" s="5">
        <v>1.77</v>
      </c>
      <c r="U302" s="5">
        <f>StoreOrders[[#This Row],[shipping cost]] + (StoreOrders[[#This Row],[shipping cost]] * StoreOrders[[#This Row],[discount]])</f>
        <v>2.4780000000000002</v>
      </c>
      <c r="V302" t="s">
        <v>1120</v>
      </c>
      <c r="W302" s="5">
        <f>((StoreOrders[[#This Row],[quantity]]*StoreOrders[[#This Row],[Price]]) -StoreOrders[[#This Row],[cost]])</f>
        <v>81.522000000000006</v>
      </c>
    </row>
    <row r="303" spans="1:23" x14ac:dyDescent="0.25">
      <c r="A303" t="s">
        <v>2085</v>
      </c>
      <c r="B303" s="1">
        <v>40565</v>
      </c>
      <c r="C303" s="13">
        <f>MONTH(StoreOrders[[#This Row],[order date]])</f>
        <v>1</v>
      </c>
      <c r="D303" s="13">
        <f>YEAR(StoreOrders[[#This Row],[order date]])</f>
        <v>2011</v>
      </c>
      <c r="E303" s="35" t="s">
        <v>1060</v>
      </c>
      <c r="F303" s="35" t="s">
        <v>2086</v>
      </c>
      <c r="G303" s="35" t="s">
        <v>1091</v>
      </c>
      <c r="H303" s="35" t="s">
        <v>2087</v>
      </c>
      <c r="I303" s="35" t="s">
        <v>2088</v>
      </c>
      <c r="J303" s="35" t="s">
        <v>1094</v>
      </c>
      <c r="K303" s="35" t="s">
        <v>1165</v>
      </c>
      <c r="L303" s="35" t="s">
        <v>2133</v>
      </c>
      <c r="M303" s="35" t="s">
        <v>1067</v>
      </c>
      <c r="N303" s="35" t="s">
        <v>1279</v>
      </c>
      <c r="O303" s="35" t="s">
        <v>1489</v>
      </c>
      <c r="P303" s="7">
        <v>12</v>
      </c>
      <c r="Q303" s="7">
        <v>2</v>
      </c>
      <c r="R303" s="12">
        <v>72</v>
      </c>
      <c r="S303" s="2">
        <v>0</v>
      </c>
      <c r="T303" s="5">
        <v>0.27</v>
      </c>
      <c r="U303" s="5">
        <f>StoreOrders[[#This Row],[shipping cost]] + (StoreOrders[[#This Row],[shipping cost]] * StoreOrders[[#This Row],[discount]])</f>
        <v>0.27</v>
      </c>
      <c r="V303" t="s">
        <v>1070</v>
      </c>
      <c r="W303" s="5">
        <f>((StoreOrders[[#This Row],[quantity]]*StoreOrders[[#This Row],[Price]]) -StoreOrders[[#This Row],[cost]])</f>
        <v>143.72999999999999</v>
      </c>
    </row>
    <row r="304" spans="1:23" x14ac:dyDescent="0.25">
      <c r="A304" t="s">
        <v>2134</v>
      </c>
      <c r="B304" s="1">
        <v>40566</v>
      </c>
      <c r="C304" s="13">
        <f>MONTH(StoreOrders[[#This Row],[order date]])</f>
        <v>1</v>
      </c>
      <c r="D304" s="13">
        <f>YEAR(StoreOrders[[#This Row],[order date]])</f>
        <v>2011</v>
      </c>
      <c r="E304" s="35" t="s">
        <v>1114</v>
      </c>
      <c r="F304" s="35" t="s">
        <v>2135</v>
      </c>
      <c r="G304" s="35" t="s">
        <v>1062</v>
      </c>
      <c r="H304" s="35" t="s">
        <v>2002</v>
      </c>
      <c r="I304" s="35" t="s">
        <v>1755</v>
      </c>
      <c r="J304" s="35" t="s">
        <v>1164</v>
      </c>
      <c r="K304" s="35" t="s">
        <v>1165</v>
      </c>
      <c r="L304" s="35" t="s">
        <v>2136</v>
      </c>
      <c r="M304" s="35" t="s">
        <v>1100</v>
      </c>
      <c r="N304" s="35" t="s">
        <v>1151</v>
      </c>
      <c r="O304" s="35" t="s">
        <v>2137</v>
      </c>
      <c r="P304" s="7">
        <v>1.1020000000000001</v>
      </c>
      <c r="Q304" s="7">
        <v>4</v>
      </c>
      <c r="R304" s="12">
        <v>60</v>
      </c>
      <c r="S304" s="2">
        <v>0</v>
      </c>
      <c r="T304" s="5">
        <v>146.12</v>
      </c>
      <c r="U304" s="5">
        <f>StoreOrders[[#This Row],[shipping cost]] + (StoreOrders[[#This Row],[shipping cost]] * StoreOrders[[#This Row],[discount]])</f>
        <v>146.12</v>
      </c>
      <c r="V304" t="s">
        <v>1070</v>
      </c>
      <c r="W304" s="5">
        <f>((StoreOrders[[#This Row],[quantity]]*StoreOrders[[#This Row],[Price]]) -StoreOrders[[#This Row],[cost]])</f>
        <v>93.88</v>
      </c>
    </row>
    <row r="305" spans="1:23" x14ac:dyDescent="0.25">
      <c r="A305" t="s">
        <v>2134</v>
      </c>
      <c r="B305" s="1">
        <v>40566</v>
      </c>
      <c r="C305" s="13">
        <f>MONTH(StoreOrders[[#This Row],[order date]])</f>
        <v>1</v>
      </c>
      <c r="D305" s="13">
        <f>YEAR(StoreOrders[[#This Row],[order date]])</f>
        <v>2011</v>
      </c>
      <c r="E305" s="35" t="s">
        <v>1114</v>
      </c>
      <c r="F305" s="35" t="s">
        <v>2135</v>
      </c>
      <c r="G305" s="35" t="s">
        <v>1062</v>
      </c>
      <c r="H305" s="35" t="s">
        <v>2002</v>
      </c>
      <c r="I305" s="35" t="s">
        <v>1755</v>
      </c>
      <c r="J305" s="35" t="s">
        <v>1164</v>
      </c>
      <c r="K305" s="35" t="s">
        <v>1165</v>
      </c>
      <c r="L305" s="35" t="s">
        <v>2138</v>
      </c>
      <c r="M305" s="35" t="s">
        <v>1100</v>
      </c>
      <c r="N305" s="35" t="s">
        <v>1134</v>
      </c>
      <c r="O305" s="35" t="s">
        <v>2139</v>
      </c>
      <c r="P305" s="7">
        <v>920</v>
      </c>
      <c r="Q305" s="7">
        <v>3</v>
      </c>
      <c r="R305" s="12">
        <v>94</v>
      </c>
      <c r="S305" s="2">
        <v>0</v>
      </c>
      <c r="T305" s="5">
        <v>45.77</v>
      </c>
      <c r="U305" s="5">
        <f>StoreOrders[[#This Row],[shipping cost]] + (StoreOrders[[#This Row],[shipping cost]] * StoreOrders[[#This Row],[discount]])</f>
        <v>45.77</v>
      </c>
      <c r="V305" t="s">
        <v>1070</v>
      </c>
      <c r="W305" s="5">
        <f>((StoreOrders[[#This Row],[quantity]]*StoreOrders[[#This Row],[Price]]) -StoreOrders[[#This Row],[cost]])</f>
        <v>236.23</v>
      </c>
    </row>
    <row r="306" spans="1:23" x14ac:dyDescent="0.25">
      <c r="A306" t="s">
        <v>2134</v>
      </c>
      <c r="B306" s="1">
        <v>40566</v>
      </c>
      <c r="C306" s="13">
        <f>MONTH(StoreOrders[[#This Row],[order date]])</f>
        <v>1</v>
      </c>
      <c r="D306" s="13">
        <f>YEAR(StoreOrders[[#This Row],[order date]])</f>
        <v>2011</v>
      </c>
      <c r="E306" s="35" t="s">
        <v>1114</v>
      </c>
      <c r="F306" s="35" t="s">
        <v>2135</v>
      </c>
      <c r="G306" s="35" t="s">
        <v>1062</v>
      </c>
      <c r="H306" s="35" t="s">
        <v>2002</v>
      </c>
      <c r="I306" s="35" t="s">
        <v>1755</v>
      </c>
      <c r="J306" s="35" t="s">
        <v>1164</v>
      </c>
      <c r="K306" s="35" t="s">
        <v>1165</v>
      </c>
      <c r="L306" s="35" t="s">
        <v>2140</v>
      </c>
      <c r="M306" s="35" t="s">
        <v>1067</v>
      </c>
      <c r="N306" s="35" t="s">
        <v>1078</v>
      </c>
      <c r="O306" s="35" t="s">
        <v>2141</v>
      </c>
      <c r="P306" s="7">
        <v>48</v>
      </c>
      <c r="Q306" s="7">
        <v>2</v>
      </c>
      <c r="R306" s="12">
        <v>114</v>
      </c>
      <c r="S306" s="2">
        <v>0</v>
      </c>
      <c r="T306" s="5">
        <v>5.55</v>
      </c>
      <c r="U306" s="5">
        <f>StoreOrders[[#This Row],[shipping cost]] + (StoreOrders[[#This Row],[shipping cost]] * StoreOrders[[#This Row],[discount]])</f>
        <v>5.55</v>
      </c>
      <c r="V306" t="s">
        <v>1070</v>
      </c>
      <c r="W306" s="5">
        <f>((StoreOrders[[#This Row],[quantity]]*StoreOrders[[#This Row],[Price]]) -StoreOrders[[#This Row],[cost]])</f>
        <v>222.45</v>
      </c>
    </row>
    <row r="307" spans="1:23" x14ac:dyDescent="0.25">
      <c r="A307" t="s">
        <v>2134</v>
      </c>
      <c r="B307" s="1">
        <v>40566</v>
      </c>
      <c r="C307" s="13">
        <f>MONTH(StoreOrders[[#This Row],[order date]])</f>
        <v>1</v>
      </c>
      <c r="D307" s="13">
        <f>YEAR(StoreOrders[[#This Row],[order date]])</f>
        <v>2011</v>
      </c>
      <c r="E307" s="35" t="s">
        <v>1114</v>
      </c>
      <c r="F307" s="35" t="s">
        <v>2135</v>
      </c>
      <c r="G307" s="35" t="s">
        <v>1062</v>
      </c>
      <c r="H307" s="35" t="s">
        <v>2002</v>
      </c>
      <c r="I307" s="35" t="s">
        <v>1755</v>
      </c>
      <c r="J307" s="35" t="s">
        <v>1164</v>
      </c>
      <c r="K307" s="35" t="s">
        <v>1165</v>
      </c>
      <c r="L307" s="35" t="s">
        <v>2142</v>
      </c>
      <c r="M307" s="35" t="s">
        <v>1067</v>
      </c>
      <c r="N307" s="35" t="s">
        <v>1187</v>
      </c>
      <c r="O307" s="35" t="s">
        <v>2143</v>
      </c>
      <c r="P307" s="7">
        <v>26</v>
      </c>
      <c r="Q307" s="7">
        <v>3</v>
      </c>
      <c r="R307" s="12">
        <v>102</v>
      </c>
      <c r="S307" s="2">
        <v>0</v>
      </c>
      <c r="T307" s="5">
        <v>3.61</v>
      </c>
      <c r="U307" s="5">
        <f>StoreOrders[[#This Row],[shipping cost]] + (StoreOrders[[#This Row],[shipping cost]] * StoreOrders[[#This Row],[discount]])</f>
        <v>3.61</v>
      </c>
      <c r="V307" t="s">
        <v>1070</v>
      </c>
      <c r="W307" s="5">
        <f>((StoreOrders[[#This Row],[quantity]]*StoreOrders[[#This Row],[Price]]) -StoreOrders[[#This Row],[cost]])</f>
        <v>302.39</v>
      </c>
    </row>
    <row r="308" spans="1:23" x14ac:dyDescent="0.25">
      <c r="A308" t="s">
        <v>2134</v>
      </c>
      <c r="B308" s="1">
        <v>40566</v>
      </c>
      <c r="C308" s="13">
        <f>MONTH(StoreOrders[[#This Row],[order date]])</f>
        <v>1</v>
      </c>
      <c r="D308" s="13">
        <f>YEAR(StoreOrders[[#This Row],[order date]])</f>
        <v>2011</v>
      </c>
      <c r="E308" s="35" t="s">
        <v>1114</v>
      </c>
      <c r="F308" s="35" t="s">
        <v>2135</v>
      </c>
      <c r="G308" s="35" t="s">
        <v>1062</v>
      </c>
      <c r="H308" s="35" t="s">
        <v>2002</v>
      </c>
      <c r="I308" s="35" t="s">
        <v>1755</v>
      </c>
      <c r="J308" s="35" t="s">
        <v>1164</v>
      </c>
      <c r="K308" s="35" t="s">
        <v>1165</v>
      </c>
      <c r="L308" s="35" t="s">
        <v>2144</v>
      </c>
      <c r="M308" s="35" t="s">
        <v>1067</v>
      </c>
      <c r="N308" s="35" t="s">
        <v>1097</v>
      </c>
      <c r="O308" s="35" t="s">
        <v>2145</v>
      </c>
      <c r="P308" s="7">
        <v>24</v>
      </c>
      <c r="Q308" s="7">
        <v>2</v>
      </c>
      <c r="R308" s="12">
        <v>55</v>
      </c>
      <c r="S308" s="2">
        <v>0</v>
      </c>
      <c r="T308" s="5">
        <v>3.27</v>
      </c>
      <c r="U308" s="5">
        <f>StoreOrders[[#This Row],[shipping cost]] + (StoreOrders[[#This Row],[shipping cost]] * StoreOrders[[#This Row],[discount]])</f>
        <v>3.27</v>
      </c>
      <c r="V308" t="s">
        <v>1070</v>
      </c>
      <c r="W308" s="5">
        <f>((StoreOrders[[#This Row],[quantity]]*StoreOrders[[#This Row],[Price]]) -StoreOrders[[#This Row],[cost]])</f>
        <v>106.73</v>
      </c>
    </row>
    <row r="309" spans="1:23" x14ac:dyDescent="0.25">
      <c r="A309" t="s">
        <v>2146</v>
      </c>
      <c r="B309" s="1">
        <v>40566</v>
      </c>
      <c r="C309" s="13">
        <f>MONTH(StoreOrders[[#This Row],[order date]])</f>
        <v>1</v>
      </c>
      <c r="D309" s="13">
        <f>YEAR(StoreOrders[[#This Row],[order date]])</f>
        <v>2011</v>
      </c>
      <c r="E309" s="35" t="s">
        <v>1060</v>
      </c>
      <c r="F309" s="35" t="s">
        <v>2147</v>
      </c>
      <c r="G309" s="35" t="s">
        <v>1091</v>
      </c>
      <c r="H309" s="35" t="s">
        <v>2148</v>
      </c>
      <c r="I309" s="35" t="s">
        <v>1903</v>
      </c>
      <c r="J309" s="35" t="s">
        <v>1085</v>
      </c>
      <c r="K309" s="35" t="s">
        <v>1085</v>
      </c>
      <c r="L309" s="35" t="s">
        <v>2149</v>
      </c>
      <c r="M309" s="35" t="s">
        <v>1067</v>
      </c>
      <c r="N309" s="35" t="s">
        <v>1207</v>
      </c>
      <c r="O309" s="35" t="s">
        <v>2150</v>
      </c>
      <c r="P309" s="7">
        <v>34</v>
      </c>
      <c r="Q309" s="7">
        <v>2</v>
      </c>
      <c r="R309" s="12">
        <v>91</v>
      </c>
      <c r="S309" s="2">
        <v>0</v>
      </c>
      <c r="T309" s="5">
        <v>1.91</v>
      </c>
      <c r="U309" s="5">
        <f>StoreOrders[[#This Row],[shipping cost]] + (StoreOrders[[#This Row],[shipping cost]] * StoreOrders[[#This Row],[discount]])</f>
        <v>1.91</v>
      </c>
      <c r="V309" t="s">
        <v>1070</v>
      </c>
      <c r="W309" s="5">
        <f>((StoreOrders[[#This Row],[quantity]]*StoreOrders[[#This Row],[Price]]) -StoreOrders[[#This Row],[cost]])</f>
        <v>180.09</v>
      </c>
    </row>
    <row r="310" spans="1:23" x14ac:dyDescent="0.25">
      <c r="A310" t="s">
        <v>2146</v>
      </c>
      <c r="B310" s="1">
        <v>40566</v>
      </c>
      <c r="C310" s="13">
        <f>MONTH(StoreOrders[[#This Row],[order date]])</f>
        <v>1</v>
      </c>
      <c r="D310" s="13">
        <f>YEAR(StoreOrders[[#This Row],[order date]])</f>
        <v>2011</v>
      </c>
      <c r="E310" s="35" t="s">
        <v>1060</v>
      </c>
      <c r="F310" s="35" t="s">
        <v>2147</v>
      </c>
      <c r="G310" s="35" t="s">
        <v>1091</v>
      </c>
      <c r="H310" s="35" t="s">
        <v>2148</v>
      </c>
      <c r="I310" s="35" t="s">
        <v>1903</v>
      </c>
      <c r="J310" s="35" t="s">
        <v>1085</v>
      </c>
      <c r="K310" s="35" t="s">
        <v>1085</v>
      </c>
      <c r="L310" s="35" t="s">
        <v>2151</v>
      </c>
      <c r="M310" s="35" t="s">
        <v>1067</v>
      </c>
      <c r="N310" s="35" t="s">
        <v>1279</v>
      </c>
      <c r="O310" s="35" t="s">
        <v>1676</v>
      </c>
      <c r="P310" s="7">
        <v>9</v>
      </c>
      <c r="Q310" s="7">
        <v>1</v>
      </c>
      <c r="R310" s="12">
        <v>110</v>
      </c>
      <c r="S310" s="2">
        <v>0</v>
      </c>
      <c r="T310" s="5">
        <v>0.57999999999999996</v>
      </c>
      <c r="U310" s="5">
        <f>StoreOrders[[#This Row],[shipping cost]] + (StoreOrders[[#This Row],[shipping cost]] * StoreOrders[[#This Row],[discount]])</f>
        <v>0.57999999999999996</v>
      </c>
      <c r="V310" t="s">
        <v>1070</v>
      </c>
      <c r="W310" s="5">
        <f>((StoreOrders[[#This Row],[quantity]]*StoreOrders[[#This Row],[Price]]) -StoreOrders[[#This Row],[cost]])</f>
        <v>109.42</v>
      </c>
    </row>
    <row r="311" spans="1:23" x14ac:dyDescent="0.25">
      <c r="A311" t="s">
        <v>2152</v>
      </c>
      <c r="B311" s="1">
        <v>40567</v>
      </c>
      <c r="C311" s="13">
        <f>MONTH(StoreOrders[[#This Row],[order date]])</f>
        <v>1</v>
      </c>
      <c r="D311" s="13">
        <f>YEAR(StoreOrders[[#This Row],[order date]])</f>
        <v>2011</v>
      </c>
      <c r="E311" s="35" t="s">
        <v>1114</v>
      </c>
      <c r="F311" s="35" t="s">
        <v>1938</v>
      </c>
      <c r="G311" s="35" t="s">
        <v>1116</v>
      </c>
      <c r="H311" s="35" t="s">
        <v>2153</v>
      </c>
      <c r="I311" s="35" t="s">
        <v>2154</v>
      </c>
      <c r="J311" s="35" t="s">
        <v>1085</v>
      </c>
      <c r="K311" s="35" t="s">
        <v>1085</v>
      </c>
      <c r="L311" s="35" t="s">
        <v>2155</v>
      </c>
      <c r="M311" s="35" t="s">
        <v>1110</v>
      </c>
      <c r="N311" s="35" t="s">
        <v>1167</v>
      </c>
      <c r="O311" s="35" t="s">
        <v>2156</v>
      </c>
      <c r="P311" s="7">
        <v>1.3029999999999999</v>
      </c>
      <c r="Q311" s="7">
        <v>2</v>
      </c>
      <c r="R311" s="12">
        <v>80</v>
      </c>
      <c r="S311" s="2">
        <v>0</v>
      </c>
      <c r="T311" s="5">
        <v>234.73</v>
      </c>
      <c r="U311" s="5">
        <f>StoreOrders[[#This Row],[shipping cost]] + (StoreOrders[[#This Row],[shipping cost]] * StoreOrders[[#This Row],[discount]])</f>
        <v>234.73</v>
      </c>
      <c r="V311" t="s">
        <v>1070</v>
      </c>
      <c r="W311" s="5">
        <f>((StoreOrders[[#This Row],[quantity]]*StoreOrders[[#This Row],[Price]]) -StoreOrders[[#This Row],[cost]])</f>
        <v>-74.72999999999999</v>
      </c>
    </row>
    <row r="312" spans="1:23" x14ac:dyDescent="0.25">
      <c r="A312" t="s">
        <v>2152</v>
      </c>
      <c r="B312" s="1">
        <v>40567</v>
      </c>
      <c r="C312" s="13">
        <f>MONTH(StoreOrders[[#This Row],[order date]])</f>
        <v>1</v>
      </c>
      <c r="D312" s="13">
        <f>YEAR(StoreOrders[[#This Row],[order date]])</f>
        <v>2011</v>
      </c>
      <c r="E312" s="35" t="s">
        <v>1114</v>
      </c>
      <c r="F312" s="35" t="s">
        <v>1938</v>
      </c>
      <c r="G312" s="35" t="s">
        <v>1116</v>
      </c>
      <c r="H312" s="35" t="s">
        <v>2153</v>
      </c>
      <c r="I312" s="35" t="s">
        <v>2154</v>
      </c>
      <c r="J312" s="35" t="s">
        <v>1085</v>
      </c>
      <c r="K312" s="35" t="s">
        <v>1085</v>
      </c>
      <c r="L312" s="35" t="s">
        <v>2157</v>
      </c>
      <c r="M312" s="35" t="s">
        <v>1067</v>
      </c>
      <c r="N312" s="35" t="s">
        <v>1118</v>
      </c>
      <c r="O312" s="35" t="s">
        <v>2158</v>
      </c>
      <c r="P312" s="7">
        <v>561</v>
      </c>
      <c r="Q312" s="7">
        <v>1</v>
      </c>
      <c r="R312" s="12">
        <v>88</v>
      </c>
      <c r="S312" s="2">
        <v>0</v>
      </c>
      <c r="T312" s="5">
        <v>133.57</v>
      </c>
      <c r="U312" s="5">
        <f>StoreOrders[[#This Row],[shipping cost]] + (StoreOrders[[#This Row],[shipping cost]] * StoreOrders[[#This Row],[discount]])</f>
        <v>133.57</v>
      </c>
      <c r="V312" t="s">
        <v>1070</v>
      </c>
      <c r="W312" s="5">
        <f>((StoreOrders[[#This Row],[quantity]]*StoreOrders[[#This Row],[Price]]) -StoreOrders[[#This Row],[cost]])</f>
        <v>-45.569999999999993</v>
      </c>
    </row>
    <row r="313" spans="1:23" x14ac:dyDescent="0.25">
      <c r="A313" t="s">
        <v>2159</v>
      </c>
      <c r="B313" s="1">
        <v>40567</v>
      </c>
      <c r="C313" s="13">
        <f>MONTH(StoreOrders[[#This Row],[order date]])</f>
        <v>1</v>
      </c>
      <c r="D313" s="13">
        <f>YEAR(StoreOrders[[#This Row],[order date]])</f>
        <v>2011</v>
      </c>
      <c r="E313" s="35" t="s">
        <v>1060</v>
      </c>
      <c r="F313" s="35" t="s">
        <v>2160</v>
      </c>
      <c r="G313" s="35" t="s">
        <v>1116</v>
      </c>
      <c r="H313" s="35" t="s">
        <v>2030</v>
      </c>
      <c r="I313" s="35" t="s">
        <v>1657</v>
      </c>
      <c r="J313" s="35" t="s">
        <v>1094</v>
      </c>
      <c r="K313" s="35" t="s">
        <v>1165</v>
      </c>
      <c r="L313" s="35" t="s">
        <v>2161</v>
      </c>
      <c r="M313" s="35" t="s">
        <v>1110</v>
      </c>
      <c r="N313" s="35" t="s">
        <v>1126</v>
      </c>
      <c r="O313" s="35" t="s">
        <v>2162</v>
      </c>
      <c r="P313" s="7">
        <v>591</v>
      </c>
      <c r="Q313" s="7">
        <v>2</v>
      </c>
      <c r="R313" s="12">
        <v>79</v>
      </c>
      <c r="S313" s="2">
        <v>0</v>
      </c>
      <c r="T313" s="5">
        <v>66.099999999999994</v>
      </c>
      <c r="U313" s="5">
        <f>StoreOrders[[#This Row],[shipping cost]] + (StoreOrders[[#This Row],[shipping cost]] * StoreOrders[[#This Row],[discount]])</f>
        <v>66.099999999999994</v>
      </c>
      <c r="V313" t="s">
        <v>1070</v>
      </c>
      <c r="W313" s="5">
        <f>((StoreOrders[[#This Row],[quantity]]*StoreOrders[[#This Row],[Price]]) -StoreOrders[[#This Row],[cost]])</f>
        <v>91.9</v>
      </c>
    </row>
    <row r="314" spans="1:23" x14ac:dyDescent="0.25">
      <c r="A314" t="s">
        <v>2163</v>
      </c>
      <c r="B314" s="1">
        <v>40567</v>
      </c>
      <c r="C314" s="13">
        <f>MONTH(StoreOrders[[#This Row],[order date]])</f>
        <v>1</v>
      </c>
      <c r="D314" s="13">
        <f>YEAR(StoreOrders[[#This Row],[order date]])</f>
        <v>2011</v>
      </c>
      <c r="E314" s="35" t="s">
        <v>1287</v>
      </c>
      <c r="F314" s="35" t="s">
        <v>2164</v>
      </c>
      <c r="G314" s="35" t="s">
        <v>1062</v>
      </c>
      <c r="H314" s="35" t="s">
        <v>2165</v>
      </c>
      <c r="I314" s="35" t="s">
        <v>1642</v>
      </c>
      <c r="J314" s="35" t="s">
        <v>1094</v>
      </c>
      <c r="K314" s="35" t="s">
        <v>1215</v>
      </c>
      <c r="L314" s="35" t="s">
        <v>2166</v>
      </c>
      <c r="M314" s="35" t="s">
        <v>1100</v>
      </c>
      <c r="N314" s="35" t="s">
        <v>1134</v>
      </c>
      <c r="O314" s="35" t="s">
        <v>2167</v>
      </c>
      <c r="P314" s="7">
        <v>73</v>
      </c>
      <c r="Q314" s="7">
        <v>1</v>
      </c>
      <c r="R314" s="12">
        <v>93</v>
      </c>
      <c r="S314" s="2">
        <v>0.6</v>
      </c>
      <c r="T314" s="5">
        <v>29.86</v>
      </c>
      <c r="U314" s="5">
        <f>StoreOrders[[#This Row],[shipping cost]] + (StoreOrders[[#This Row],[shipping cost]] * StoreOrders[[#This Row],[discount]])</f>
        <v>47.775999999999996</v>
      </c>
      <c r="V314" t="s">
        <v>1120</v>
      </c>
      <c r="W314" s="5">
        <f>((StoreOrders[[#This Row],[quantity]]*StoreOrders[[#This Row],[Price]]) -StoreOrders[[#This Row],[cost]])</f>
        <v>45.224000000000004</v>
      </c>
    </row>
    <row r="315" spans="1:23" x14ac:dyDescent="0.25">
      <c r="A315" t="s">
        <v>2168</v>
      </c>
      <c r="B315" s="1">
        <v>40567</v>
      </c>
      <c r="C315" s="13">
        <f>MONTH(StoreOrders[[#This Row],[order date]])</f>
        <v>1</v>
      </c>
      <c r="D315" s="13">
        <f>YEAR(StoreOrders[[#This Row],[order date]])</f>
        <v>2011</v>
      </c>
      <c r="E315" s="35" t="s">
        <v>1060</v>
      </c>
      <c r="F315" s="35" t="s">
        <v>2169</v>
      </c>
      <c r="G315" s="35" t="s">
        <v>1062</v>
      </c>
      <c r="H315" s="35" t="s">
        <v>2170</v>
      </c>
      <c r="I315" s="35" t="s">
        <v>1124</v>
      </c>
      <c r="J315" s="35" t="s">
        <v>1075</v>
      </c>
      <c r="K315" s="35" t="s">
        <v>1076</v>
      </c>
      <c r="L315" s="35" t="s">
        <v>2171</v>
      </c>
      <c r="M315" s="35" t="s">
        <v>1067</v>
      </c>
      <c r="N315" s="35" t="s">
        <v>1204</v>
      </c>
      <c r="O315" s="35" t="s">
        <v>2172</v>
      </c>
      <c r="P315" s="7">
        <v>420</v>
      </c>
      <c r="Q315" s="7">
        <v>14</v>
      </c>
      <c r="R315" s="12">
        <v>113</v>
      </c>
      <c r="S315" s="2">
        <v>0</v>
      </c>
      <c r="T315" s="5">
        <v>20.03</v>
      </c>
      <c r="U315" s="5">
        <f>StoreOrders[[#This Row],[shipping cost]] + (StoreOrders[[#This Row],[shipping cost]] * StoreOrders[[#This Row],[discount]])</f>
        <v>20.03</v>
      </c>
      <c r="V315" t="s">
        <v>1070</v>
      </c>
      <c r="W315" s="5">
        <f>((StoreOrders[[#This Row],[quantity]]*StoreOrders[[#This Row],[Price]]) -StoreOrders[[#This Row],[cost]])</f>
        <v>1561.97</v>
      </c>
    </row>
    <row r="316" spans="1:23" x14ac:dyDescent="0.25">
      <c r="A316" t="s">
        <v>2168</v>
      </c>
      <c r="B316" s="1">
        <v>40567</v>
      </c>
      <c r="C316" s="13">
        <f>MONTH(StoreOrders[[#This Row],[order date]])</f>
        <v>1</v>
      </c>
      <c r="D316" s="13">
        <f>YEAR(StoreOrders[[#This Row],[order date]])</f>
        <v>2011</v>
      </c>
      <c r="E316" s="35" t="s">
        <v>1060</v>
      </c>
      <c r="F316" s="35" t="s">
        <v>2169</v>
      </c>
      <c r="G316" s="35" t="s">
        <v>1062</v>
      </c>
      <c r="H316" s="35" t="s">
        <v>2170</v>
      </c>
      <c r="I316" s="35" t="s">
        <v>1124</v>
      </c>
      <c r="J316" s="35" t="s">
        <v>1075</v>
      </c>
      <c r="K316" s="35" t="s">
        <v>1076</v>
      </c>
      <c r="L316" s="35" t="s">
        <v>2173</v>
      </c>
      <c r="M316" s="35" t="s">
        <v>1100</v>
      </c>
      <c r="N316" s="35" t="s">
        <v>1101</v>
      </c>
      <c r="O316" s="35" t="s">
        <v>2174</v>
      </c>
      <c r="P316" s="7">
        <v>220</v>
      </c>
      <c r="Q316" s="7">
        <v>2</v>
      </c>
      <c r="R316" s="12">
        <v>58</v>
      </c>
      <c r="S316" s="2">
        <v>0</v>
      </c>
      <c r="T316" s="5">
        <v>16.920000000000002</v>
      </c>
      <c r="U316" s="5">
        <f>StoreOrders[[#This Row],[shipping cost]] + (StoreOrders[[#This Row],[shipping cost]] * StoreOrders[[#This Row],[discount]])</f>
        <v>16.920000000000002</v>
      </c>
      <c r="V316" t="s">
        <v>1070</v>
      </c>
      <c r="W316" s="5">
        <f>((StoreOrders[[#This Row],[quantity]]*StoreOrders[[#This Row],[Price]]) -StoreOrders[[#This Row],[cost]])</f>
        <v>99.08</v>
      </c>
    </row>
    <row r="317" spans="1:23" x14ac:dyDescent="0.25">
      <c r="A317" t="s">
        <v>2152</v>
      </c>
      <c r="B317" s="1">
        <v>40567</v>
      </c>
      <c r="C317" s="13">
        <f>MONTH(StoreOrders[[#This Row],[order date]])</f>
        <v>1</v>
      </c>
      <c r="D317" s="13">
        <f>YEAR(StoreOrders[[#This Row],[order date]])</f>
        <v>2011</v>
      </c>
      <c r="E317" s="35" t="s">
        <v>1114</v>
      </c>
      <c r="F317" s="35" t="s">
        <v>1938</v>
      </c>
      <c r="G317" s="35" t="s">
        <v>1116</v>
      </c>
      <c r="H317" s="35" t="s">
        <v>2153</v>
      </c>
      <c r="I317" s="35" t="s">
        <v>2154</v>
      </c>
      <c r="J317" s="35" t="s">
        <v>1085</v>
      </c>
      <c r="K317" s="35" t="s">
        <v>1085</v>
      </c>
      <c r="L317" s="35" t="s">
        <v>2175</v>
      </c>
      <c r="M317" s="35" t="s">
        <v>1100</v>
      </c>
      <c r="N317" s="35" t="s">
        <v>1134</v>
      </c>
      <c r="O317" s="35" t="s">
        <v>2176</v>
      </c>
      <c r="P317" s="7">
        <v>133</v>
      </c>
      <c r="Q317" s="7">
        <v>1</v>
      </c>
      <c r="R317" s="12">
        <v>109</v>
      </c>
      <c r="S317" s="2">
        <v>0</v>
      </c>
      <c r="T317" s="5">
        <v>15.16</v>
      </c>
      <c r="U317" s="5">
        <f>StoreOrders[[#This Row],[shipping cost]] + (StoreOrders[[#This Row],[shipping cost]] * StoreOrders[[#This Row],[discount]])</f>
        <v>15.16</v>
      </c>
      <c r="V317" t="s">
        <v>1070</v>
      </c>
      <c r="W317" s="5">
        <f>((StoreOrders[[#This Row],[quantity]]*StoreOrders[[#This Row],[Price]]) -StoreOrders[[#This Row],[cost]])</f>
        <v>93.84</v>
      </c>
    </row>
    <row r="318" spans="1:23" x14ac:dyDescent="0.25">
      <c r="A318" t="s">
        <v>2163</v>
      </c>
      <c r="B318" s="1">
        <v>40567</v>
      </c>
      <c r="C318" s="13">
        <f>MONTH(StoreOrders[[#This Row],[order date]])</f>
        <v>1</v>
      </c>
      <c r="D318" s="13">
        <f>YEAR(StoreOrders[[#This Row],[order date]])</f>
        <v>2011</v>
      </c>
      <c r="E318" s="35" t="s">
        <v>1287</v>
      </c>
      <c r="F318" s="35" t="s">
        <v>2164</v>
      </c>
      <c r="G318" s="35" t="s">
        <v>1062</v>
      </c>
      <c r="H318" s="35" t="s">
        <v>2165</v>
      </c>
      <c r="I318" s="35" t="s">
        <v>1642</v>
      </c>
      <c r="J318" s="35" t="s">
        <v>1094</v>
      </c>
      <c r="K318" s="35" t="s">
        <v>1215</v>
      </c>
      <c r="L318" s="35" t="s">
        <v>2177</v>
      </c>
      <c r="M318" s="35" t="s">
        <v>1100</v>
      </c>
      <c r="N318" s="35" t="s">
        <v>1134</v>
      </c>
      <c r="O318" s="35" t="s">
        <v>2178</v>
      </c>
      <c r="P318" s="7">
        <v>69</v>
      </c>
      <c r="Q318" s="7">
        <v>3</v>
      </c>
      <c r="R318" s="12">
        <v>120</v>
      </c>
      <c r="S318" s="2">
        <v>0.6</v>
      </c>
      <c r="T318" s="5">
        <v>12.7</v>
      </c>
      <c r="U318" s="5">
        <f>StoreOrders[[#This Row],[shipping cost]] + (StoreOrders[[#This Row],[shipping cost]] * StoreOrders[[#This Row],[discount]])</f>
        <v>20.32</v>
      </c>
      <c r="V318" t="s">
        <v>1120</v>
      </c>
      <c r="W318" s="5">
        <f>((StoreOrders[[#This Row],[quantity]]*StoreOrders[[#This Row],[Price]]) -StoreOrders[[#This Row],[cost]])</f>
        <v>339.68</v>
      </c>
    </row>
    <row r="319" spans="1:23" x14ac:dyDescent="0.25">
      <c r="A319" t="s">
        <v>2168</v>
      </c>
      <c r="B319" s="1">
        <v>40567</v>
      </c>
      <c r="C319" s="13">
        <f>MONTH(StoreOrders[[#This Row],[order date]])</f>
        <v>1</v>
      </c>
      <c r="D319" s="13">
        <f>YEAR(StoreOrders[[#This Row],[order date]])</f>
        <v>2011</v>
      </c>
      <c r="E319" s="35" t="s">
        <v>1060</v>
      </c>
      <c r="F319" s="35" t="s">
        <v>2169</v>
      </c>
      <c r="G319" s="35" t="s">
        <v>1062</v>
      </c>
      <c r="H319" s="35" t="s">
        <v>2170</v>
      </c>
      <c r="I319" s="35" t="s">
        <v>1124</v>
      </c>
      <c r="J319" s="35" t="s">
        <v>1075</v>
      </c>
      <c r="K319" s="35" t="s">
        <v>1076</v>
      </c>
      <c r="L319" s="35" t="s">
        <v>2179</v>
      </c>
      <c r="M319" s="35" t="s">
        <v>1067</v>
      </c>
      <c r="N319" s="35" t="s">
        <v>1193</v>
      </c>
      <c r="O319" s="35" t="s">
        <v>2180</v>
      </c>
      <c r="P319" s="7">
        <v>139</v>
      </c>
      <c r="Q319" s="7">
        <v>8</v>
      </c>
      <c r="R319" s="12">
        <v>63</v>
      </c>
      <c r="S319" s="2">
        <v>0</v>
      </c>
      <c r="T319" s="5">
        <v>11.94</v>
      </c>
      <c r="U319" s="5">
        <f>StoreOrders[[#This Row],[shipping cost]] + (StoreOrders[[#This Row],[shipping cost]] * StoreOrders[[#This Row],[discount]])</f>
        <v>11.94</v>
      </c>
      <c r="V319" t="s">
        <v>1070</v>
      </c>
      <c r="W319" s="5">
        <f>((StoreOrders[[#This Row],[quantity]]*StoreOrders[[#This Row],[Price]]) -StoreOrders[[#This Row],[cost]])</f>
        <v>492.06</v>
      </c>
    </row>
    <row r="320" spans="1:23" x14ac:dyDescent="0.25">
      <c r="A320" t="s">
        <v>2163</v>
      </c>
      <c r="B320" s="1">
        <v>40567</v>
      </c>
      <c r="C320" s="13">
        <f>MONTH(StoreOrders[[#This Row],[order date]])</f>
        <v>1</v>
      </c>
      <c r="D320" s="13">
        <f>YEAR(StoreOrders[[#This Row],[order date]])</f>
        <v>2011</v>
      </c>
      <c r="E320" s="35" t="s">
        <v>1287</v>
      </c>
      <c r="F320" s="35" t="s">
        <v>2164</v>
      </c>
      <c r="G320" s="35" t="s">
        <v>1062</v>
      </c>
      <c r="H320" s="35" t="s">
        <v>2165</v>
      </c>
      <c r="I320" s="35" t="s">
        <v>1642</v>
      </c>
      <c r="J320" s="35" t="s">
        <v>1094</v>
      </c>
      <c r="K320" s="35" t="s">
        <v>1215</v>
      </c>
      <c r="L320" s="35" t="s">
        <v>2181</v>
      </c>
      <c r="M320" s="35" t="s">
        <v>1067</v>
      </c>
      <c r="N320" s="35" t="s">
        <v>1097</v>
      </c>
      <c r="O320" s="35" t="s">
        <v>2182</v>
      </c>
      <c r="P320" s="7">
        <v>55</v>
      </c>
      <c r="Q320" s="7">
        <v>3</v>
      </c>
      <c r="R320" s="12">
        <v>85</v>
      </c>
      <c r="S320" s="2">
        <v>0</v>
      </c>
      <c r="T320" s="5">
        <v>11.16</v>
      </c>
      <c r="U320" s="5">
        <f>StoreOrders[[#This Row],[shipping cost]] + (StoreOrders[[#This Row],[shipping cost]] * StoreOrders[[#This Row],[discount]])</f>
        <v>11.16</v>
      </c>
      <c r="V320" t="s">
        <v>1120</v>
      </c>
      <c r="W320" s="5">
        <f>((StoreOrders[[#This Row],[quantity]]*StoreOrders[[#This Row],[Price]]) -StoreOrders[[#This Row],[cost]])</f>
        <v>243.84</v>
      </c>
    </row>
    <row r="321" spans="1:23" x14ac:dyDescent="0.25">
      <c r="A321" t="s">
        <v>2183</v>
      </c>
      <c r="B321" s="1">
        <v>40567</v>
      </c>
      <c r="C321" s="13">
        <f>MONTH(StoreOrders[[#This Row],[order date]])</f>
        <v>1</v>
      </c>
      <c r="D321" s="13">
        <f>YEAR(StoreOrders[[#This Row],[order date]])</f>
        <v>2011</v>
      </c>
      <c r="E321" s="35" t="s">
        <v>1060</v>
      </c>
      <c r="F321" s="35" t="s">
        <v>2184</v>
      </c>
      <c r="G321" s="35" t="s">
        <v>1062</v>
      </c>
      <c r="H321" s="35" t="s">
        <v>2185</v>
      </c>
      <c r="I321" s="35" t="s">
        <v>1074</v>
      </c>
      <c r="J321" s="35" t="s">
        <v>1075</v>
      </c>
      <c r="K321" s="35" t="s">
        <v>1076</v>
      </c>
      <c r="L321" s="35" t="s">
        <v>2186</v>
      </c>
      <c r="M321" s="35" t="s">
        <v>1110</v>
      </c>
      <c r="N321" s="35" t="s">
        <v>1176</v>
      </c>
      <c r="O321" s="35" t="s">
        <v>2187</v>
      </c>
      <c r="P321" s="7">
        <v>111</v>
      </c>
      <c r="Q321" s="7">
        <v>3</v>
      </c>
      <c r="R321" s="12">
        <v>104</v>
      </c>
      <c r="S321" s="2">
        <v>0.1</v>
      </c>
      <c r="T321" s="5">
        <v>9.92</v>
      </c>
      <c r="U321" s="5">
        <f>StoreOrders[[#This Row],[shipping cost]] + (StoreOrders[[#This Row],[shipping cost]] * StoreOrders[[#This Row],[discount]])</f>
        <v>10.911999999999999</v>
      </c>
      <c r="V321" t="s">
        <v>1070</v>
      </c>
      <c r="W321" s="5">
        <f>((StoreOrders[[#This Row],[quantity]]*StoreOrders[[#This Row],[Price]]) -StoreOrders[[#This Row],[cost]])</f>
        <v>301.08800000000002</v>
      </c>
    </row>
    <row r="322" spans="1:23" x14ac:dyDescent="0.25">
      <c r="A322" t="s">
        <v>2163</v>
      </c>
      <c r="B322" s="1">
        <v>40567</v>
      </c>
      <c r="C322" s="13">
        <f>MONTH(StoreOrders[[#This Row],[order date]])</f>
        <v>1</v>
      </c>
      <c r="D322" s="13">
        <f>YEAR(StoreOrders[[#This Row],[order date]])</f>
        <v>2011</v>
      </c>
      <c r="E322" s="35" t="s">
        <v>1287</v>
      </c>
      <c r="F322" s="35" t="s">
        <v>2164</v>
      </c>
      <c r="G322" s="35" t="s">
        <v>1062</v>
      </c>
      <c r="H322" s="35" t="s">
        <v>2165</v>
      </c>
      <c r="I322" s="35" t="s">
        <v>1642</v>
      </c>
      <c r="J322" s="35" t="s">
        <v>1094</v>
      </c>
      <c r="K322" s="35" t="s">
        <v>1215</v>
      </c>
      <c r="L322" s="35" t="s">
        <v>2188</v>
      </c>
      <c r="M322" s="35" t="s">
        <v>1067</v>
      </c>
      <c r="N322" s="35" t="s">
        <v>1207</v>
      </c>
      <c r="O322" s="35" t="s">
        <v>1686</v>
      </c>
      <c r="P322" s="7">
        <v>41</v>
      </c>
      <c r="Q322" s="7">
        <v>4</v>
      </c>
      <c r="R322" s="12">
        <v>66</v>
      </c>
      <c r="S322" s="2">
        <v>0</v>
      </c>
      <c r="T322" s="5">
        <v>5.24</v>
      </c>
      <c r="U322" s="5">
        <f>StoreOrders[[#This Row],[shipping cost]] + (StoreOrders[[#This Row],[shipping cost]] * StoreOrders[[#This Row],[discount]])</f>
        <v>5.24</v>
      </c>
      <c r="V322" t="s">
        <v>1120</v>
      </c>
      <c r="W322" s="5">
        <f>((StoreOrders[[#This Row],[quantity]]*StoreOrders[[#This Row],[Price]]) -StoreOrders[[#This Row],[cost]])</f>
        <v>258.76</v>
      </c>
    </row>
    <row r="323" spans="1:23" x14ac:dyDescent="0.25">
      <c r="A323" t="s">
        <v>2163</v>
      </c>
      <c r="B323" s="1">
        <v>40567</v>
      </c>
      <c r="C323" s="13">
        <f>MONTH(StoreOrders[[#This Row],[order date]])</f>
        <v>1</v>
      </c>
      <c r="D323" s="13">
        <f>YEAR(StoreOrders[[#This Row],[order date]])</f>
        <v>2011</v>
      </c>
      <c r="E323" s="35" t="s">
        <v>1287</v>
      </c>
      <c r="F323" s="35" t="s">
        <v>2164</v>
      </c>
      <c r="G323" s="35" t="s">
        <v>1062</v>
      </c>
      <c r="H323" s="35" t="s">
        <v>2165</v>
      </c>
      <c r="I323" s="35" t="s">
        <v>1642</v>
      </c>
      <c r="J323" s="35" t="s">
        <v>1094</v>
      </c>
      <c r="K323" s="35" t="s">
        <v>1215</v>
      </c>
      <c r="L323" s="35" t="s">
        <v>2189</v>
      </c>
      <c r="M323" s="35" t="s">
        <v>1067</v>
      </c>
      <c r="N323" s="35" t="s">
        <v>1187</v>
      </c>
      <c r="O323" s="35" t="s">
        <v>2190</v>
      </c>
      <c r="P323" s="7">
        <v>54</v>
      </c>
      <c r="Q323" s="7">
        <v>5</v>
      </c>
      <c r="R323" s="12">
        <v>108</v>
      </c>
      <c r="S323" s="2">
        <v>0</v>
      </c>
      <c r="T323" s="5">
        <v>4.72</v>
      </c>
      <c r="U323" s="5">
        <f>StoreOrders[[#This Row],[shipping cost]] + (StoreOrders[[#This Row],[shipping cost]] * StoreOrders[[#This Row],[discount]])</f>
        <v>4.72</v>
      </c>
      <c r="V323" t="s">
        <v>1120</v>
      </c>
      <c r="W323" s="5">
        <f>((StoreOrders[[#This Row],[quantity]]*StoreOrders[[#This Row],[Price]]) -StoreOrders[[#This Row],[cost]])</f>
        <v>535.28</v>
      </c>
    </row>
    <row r="324" spans="1:23" x14ac:dyDescent="0.25">
      <c r="A324" t="s">
        <v>2191</v>
      </c>
      <c r="B324" s="1">
        <v>40567</v>
      </c>
      <c r="C324" s="13">
        <f>MONTH(StoreOrders[[#This Row],[order date]])</f>
        <v>1</v>
      </c>
      <c r="D324" s="13">
        <f>YEAR(StoreOrders[[#This Row],[order date]])</f>
        <v>2011</v>
      </c>
      <c r="E324" s="35" t="s">
        <v>1060</v>
      </c>
      <c r="F324" s="35" t="s">
        <v>2192</v>
      </c>
      <c r="G324" s="35" t="s">
        <v>1062</v>
      </c>
      <c r="H324" s="35" t="s">
        <v>2193</v>
      </c>
      <c r="I324" s="35" t="s">
        <v>1259</v>
      </c>
      <c r="J324" s="35" t="s">
        <v>1260</v>
      </c>
      <c r="K324" s="35" t="s">
        <v>1391</v>
      </c>
      <c r="L324" s="35" t="s">
        <v>2194</v>
      </c>
      <c r="M324" s="35" t="s">
        <v>1067</v>
      </c>
      <c r="N324" s="35" t="s">
        <v>1097</v>
      </c>
      <c r="O324" s="35" t="s">
        <v>2195</v>
      </c>
      <c r="P324" s="7">
        <v>40</v>
      </c>
      <c r="Q324" s="7">
        <v>6</v>
      </c>
      <c r="R324" s="12">
        <v>64</v>
      </c>
      <c r="S324" s="2">
        <v>0</v>
      </c>
      <c r="T324" s="5">
        <v>4.3099999999999996</v>
      </c>
      <c r="U324" s="5">
        <f>StoreOrders[[#This Row],[shipping cost]] + (StoreOrders[[#This Row],[shipping cost]] * StoreOrders[[#This Row],[discount]])</f>
        <v>4.3099999999999996</v>
      </c>
      <c r="V324" t="s">
        <v>1070</v>
      </c>
      <c r="W324" s="5">
        <f>((StoreOrders[[#This Row],[quantity]]*StoreOrders[[#This Row],[Price]]) -StoreOrders[[#This Row],[cost]])</f>
        <v>379.69</v>
      </c>
    </row>
    <row r="325" spans="1:23" x14ac:dyDescent="0.25">
      <c r="A325" t="s">
        <v>2196</v>
      </c>
      <c r="B325" s="1">
        <v>40567</v>
      </c>
      <c r="C325" s="13">
        <f>MONTH(StoreOrders[[#This Row],[order date]])</f>
        <v>1</v>
      </c>
      <c r="D325" s="13">
        <f>YEAR(StoreOrders[[#This Row],[order date]])</f>
        <v>2011</v>
      </c>
      <c r="E325" s="35" t="s">
        <v>1060</v>
      </c>
      <c r="F325" s="35" t="s">
        <v>2197</v>
      </c>
      <c r="G325" s="35" t="s">
        <v>1091</v>
      </c>
      <c r="H325" s="35" t="s">
        <v>2198</v>
      </c>
      <c r="I325" s="35" t="s">
        <v>1606</v>
      </c>
      <c r="J325" s="35" t="s">
        <v>1075</v>
      </c>
      <c r="K325" s="35" t="s">
        <v>1607</v>
      </c>
      <c r="L325" s="35" t="s">
        <v>2199</v>
      </c>
      <c r="M325" s="35" t="s">
        <v>1067</v>
      </c>
      <c r="N325" s="35" t="s">
        <v>1187</v>
      </c>
      <c r="O325" s="35" t="s">
        <v>2200</v>
      </c>
      <c r="P325" s="7">
        <v>59</v>
      </c>
      <c r="Q325" s="7">
        <v>5</v>
      </c>
      <c r="R325" s="12">
        <v>119</v>
      </c>
      <c r="S325" s="2">
        <v>0</v>
      </c>
      <c r="T325" s="5">
        <v>4.2699999999999996</v>
      </c>
      <c r="U325" s="5">
        <f>StoreOrders[[#This Row],[shipping cost]] + (StoreOrders[[#This Row],[shipping cost]] * StoreOrders[[#This Row],[discount]])</f>
        <v>4.2699999999999996</v>
      </c>
      <c r="V325" t="s">
        <v>1070</v>
      </c>
      <c r="W325" s="5">
        <f>((StoreOrders[[#This Row],[quantity]]*StoreOrders[[#This Row],[Price]]) -StoreOrders[[#This Row],[cost]])</f>
        <v>590.73</v>
      </c>
    </row>
    <row r="326" spans="1:23" x14ac:dyDescent="0.25">
      <c r="A326" t="s">
        <v>2201</v>
      </c>
      <c r="B326" s="1">
        <v>40567</v>
      </c>
      <c r="C326" s="13">
        <f>MONTH(StoreOrders[[#This Row],[order date]])</f>
        <v>1</v>
      </c>
      <c r="D326" s="13">
        <f>YEAR(StoreOrders[[#This Row],[order date]])</f>
        <v>2011</v>
      </c>
      <c r="E326" s="35" t="s">
        <v>1060</v>
      </c>
      <c r="F326" s="35" t="s">
        <v>2202</v>
      </c>
      <c r="G326" s="35" t="s">
        <v>1062</v>
      </c>
      <c r="H326" s="35" t="s">
        <v>2203</v>
      </c>
      <c r="I326" s="35" t="s">
        <v>2204</v>
      </c>
      <c r="J326" s="35" t="s">
        <v>1065</v>
      </c>
      <c r="K326" s="35" t="s">
        <v>1065</v>
      </c>
      <c r="L326" s="35" t="s">
        <v>2205</v>
      </c>
      <c r="M326" s="35" t="s">
        <v>1067</v>
      </c>
      <c r="N326" s="35" t="s">
        <v>1187</v>
      </c>
      <c r="O326" s="35" t="s">
        <v>2206</v>
      </c>
      <c r="P326" s="7">
        <v>42</v>
      </c>
      <c r="Q326" s="7">
        <v>6</v>
      </c>
      <c r="R326" s="12">
        <v>99</v>
      </c>
      <c r="S326" s="2">
        <v>0</v>
      </c>
      <c r="T326" s="5">
        <v>3.57</v>
      </c>
      <c r="U326" s="5">
        <f>StoreOrders[[#This Row],[shipping cost]] + (StoreOrders[[#This Row],[shipping cost]] * StoreOrders[[#This Row],[discount]])</f>
        <v>3.57</v>
      </c>
      <c r="V326" t="s">
        <v>1070</v>
      </c>
      <c r="W326" s="5">
        <f>((StoreOrders[[#This Row],[quantity]]*StoreOrders[[#This Row],[Price]]) -StoreOrders[[#This Row],[cost]])</f>
        <v>590.42999999999995</v>
      </c>
    </row>
    <row r="327" spans="1:23" x14ac:dyDescent="0.25">
      <c r="A327" t="s">
        <v>2207</v>
      </c>
      <c r="B327" s="1">
        <v>40567</v>
      </c>
      <c r="C327" s="13">
        <f>MONTH(StoreOrders[[#This Row],[order date]])</f>
        <v>1</v>
      </c>
      <c r="D327" s="13">
        <f>YEAR(StoreOrders[[#This Row],[order date]])</f>
        <v>2011</v>
      </c>
      <c r="E327" s="35" t="s">
        <v>1081</v>
      </c>
      <c r="F327" s="35" t="s">
        <v>2208</v>
      </c>
      <c r="G327" s="35" t="s">
        <v>1091</v>
      </c>
      <c r="H327" s="35" t="s">
        <v>1913</v>
      </c>
      <c r="I327" s="35" t="s">
        <v>1642</v>
      </c>
      <c r="J327" s="35" t="s">
        <v>1094</v>
      </c>
      <c r="K327" s="35" t="s">
        <v>1215</v>
      </c>
      <c r="L327" s="35" t="s">
        <v>2209</v>
      </c>
      <c r="M327" s="35" t="s">
        <v>1067</v>
      </c>
      <c r="N327" s="35" t="s">
        <v>1193</v>
      </c>
      <c r="O327" s="35" t="s">
        <v>2210</v>
      </c>
      <c r="P327" s="7">
        <v>28</v>
      </c>
      <c r="Q327" s="7">
        <v>1</v>
      </c>
      <c r="R327" s="12">
        <v>86</v>
      </c>
      <c r="S327" s="2">
        <v>0</v>
      </c>
      <c r="T327" s="5">
        <v>3.33</v>
      </c>
      <c r="U327" s="5">
        <f>StoreOrders[[#This Row],[shipping cost]] + (StoreOrders[[#This Row],[shipping cost]] * StoreOrders[[#This Row],[discount]])</f>
        <v>3.33</v>
      </c>
      <c r="V327" t="s">
        <v>1088</v>
      </c>
      <c r="W327" s="5">
        <f>((StoreOrders[[#This Row],[quantity]]*StoreOrders[[#This Row],[Price]]) -StoreOrders[[#This Row],[cost]])</f>
        <v>82.67</v>
      </c>
    </row>
    <row r="328" spans="1:23" x14ac:dyDescent="0.25">
      <c r="A328" t="s">
        <v>2211</v>
      </c>
      <c r="B328" s="1">
        <v>40567</v>
      </c>
      <c r="C328" s="13">
        <f>MONTH(StoreOrders[[#This Row],[order date]])</f>
        <v>1</v>
      </c>
      <c r="D328" s="13">
        <f>YEAR(StoreOrders[[#This Row],[order date]])</f>
        <v>2011</v>
      </c>
      <c r="E328" s="35" t="s">
        <v>1060</v>
      </c>
      <c r="F328" s="35" t="s">
        <v>2212</v>
      </c>
      <c r="G328" s="35" t="s">
        <v>1062</v>
      </c>
      <c r="H328" s="35" t="s">
        <v>2213</v>
      </c>
      <c r="I328" s="35" t="s">
        <v>1316</v>
      </c>
      <c r="J328" s="35" t="s">
        <v>1075</v>
      </c>
      <c r="K328" s="35" t="s">
        <v>1140</v>
      </c>
      <c r="L328" s="35" t="s">
        <v>2214</v>
      </c>
      <c r="M328" s="35" t="s">
        <v>1067</v>
      </c>
      <c r="N328" s="35" t="s">
        <v>1279</v>
      </c>
      <c r="O328" s="35" t="s">
        <v>2215</v>
      </c>
      <c r="P328" s="7">
        <v>12</v>
      </c>
      <c r="Q328" s="7">
        <v>3</v>
      </c>
      <c r="R328" s="12">
        <v>58</v>
      </c>
      <c r="S328" s="2">
        <v>0.17</v>
      </c>
      <c r="T328" s="5">
        <v>1.2</v>
      </c>
      <c r="U328" s="5">
        <f>StoreOrders[[#This Row],[shipping cost]] + (StoreOrders[[#This Row],[shipping cost]] * StoreOrders[[#This Row],[discount]])</f>
        <v>1.4039999999999999</v>
      </c>
      <c r="V328" t="s">
        <v>1070</v>
      </c>
      <c r="W328" s="5">
        <f>((StoreOrders[[#This Row],[quantity]]*StoreOrders[[#This Row],[Price]]) -StoreOrders[[#This Row],[cost]])</f>
        <v>172.596</v>
      </c>
    </row>
    <row r="329" spans="1:23" x14ac:dyDescent="0.25">
      <c r="A329" t="s">
        <v>2216</v>
      </c>
      <c r="B329" s="1">
        <v>40567</v>
      </c>
      <c r="C329" s="13">
        <f>MONTH(StoreOrders[[#This Row],[order date]])</f>
        <v>1</v>
      </c>
      <c r="D329" s="13">
        <f>YEAR(StoreOrders[[#This Row],[order date]])</f>
        <v>2011</v>
      </c>
      <c r="E329" s="35" t="s">
        <v>1060</v>
      </c>
      <c r="F329" s="35" t="s">
        <v>2217</v>
      </c>
      <c r="G329" s="35" t="s">
        <v>1062</v>
      </c>
      <c r="H329" s="35" t="s">
        <v>2218</v>
      </c>
      <c r="I329" s="35" t="s">
        <v>1259</v>
      </c>
      <c r="J329" s="35" t="s">
        <v>1260</v>
      </c>
      <c r="K329" s="35" t="s">
        <v>1165</v>
      </c>
      <c r="L329" s="35" t="s">
        <v>2219</v>
      </c>
      <c r="M329" s="35" t="s">
        <v>1067</v>
      </c>
      <c r="N329" s="35" t="s">
        <v>1207</v>
      </c>
      <c r="O329" s="35" t="s">
        <v>2220</v>
      </c>
      <c r="P329" s="7">
        <v>6</v>
      </c>
      <c r="Q329" s="7">
        <v>3</v>
      </c>
      <c r="R329" s="12">
        <v>115</v>
      </c>
      <c r="S329" s="2">
        <v>0</v>
      </c>
      <c r="T329" s="5">
        <v>0.95</v>
      </c>
      <c r="U329" s="5">
        <f>StoreOrders[[#This Row],[shipping cost]] + (StoreOrders[[#This Row],[shipping cost]] * StoreOrders[[#This Row],[discount]])</f>
        <v>0.95</v>
      </c>
      <c r="V329" t="s">
        <v>1088</v>
      </c>
      <c r="W329" s="5">
        <f>((StoreOrders[[#This Row],[quantity]]*StoreOrders[[#This Row],[Price]]) -StoreOrders[[#This Row],[cost]])</f>
        <v>344.05</v>
      </c>
    </row>
    <row r="330" spans="1:23" x14ac:dyDescent="0.25">
      <c r="A330" t="s">
        <v>2221</v>
      </c>
      <c r="B330" s="1">
        <v>40567</v>
      </c>
      <c r="C330" s="13">
        <f>MONTH(StoreOrders[[#This Row],[order date]])</f>
        <v>1</v>
      </c>
      <c r="D330" s="13">
        <f>YEAR(StoreOrders[[#This Row],[order date]])</f>
        <v>2011</v>
      </c>
      <c r="E330" s="35" t="s">
        <v>1060</v>
      </c>
      <c r="F330" s="35" t="s">
        <v>2222</v>
      </c>
      <c r="G330" s="35" t="s">
        <v>1062</v>
      </c>
      <c r="H330" s="35" t="s">
        <v>2223</v>
      </c>
      <c r="I330" s="35" t="s">
        <v>1613</v>
      </c>
      <c r="J330" s="35" t="s">
        <v>1085</v>
      </c>
      <c r="K330" s="35" t="s">
        <v>1085</v>
      </c>
      <c r="L330" s="35" t="s">
        <v>2224</v>
      </c>
      <c r="M330" s="35" t="s">
        <v>1067</v>
      </c>
      <c r="N330" s="35" t="s">
        <v>1207</v>
      </c>
      <c r="O330" s="35" t="s">
        <v>1894</v>
      </c>
      <c r="P330" s="7">
        <v>15</v>
      </c>
      <c r="Q330" s="7">
        <v>2</v>
      </c>
      <c r="R330" s="12">
        <v>70</v>
      </c>
      <c r="S330" s="2">
        <v>0.6</v>
      </c>
      <c r="T330" s="5">
        <v>0.94</v>
      </c>
      <c r="U330" s="5">
        <f>StoreOrders[[#This Row],[shipping cost]] + (StoreOrders[[#This Row],[shipping cost]] * StoreOrders[[#This Row],[discount]])</f>
        <v>1.504</v>
      </c>
      <c r="V330" t="s">
        <v>1070</v>
      </c>
      <c r="W330" s="5">
        <f>((StoreOrders[[#This Row],[quantity]]*StoreOrders[[#This Row],[Price]]) -StoreOrders[[#This Row],[cost]])</f>
        <v>138.49600000000001</v>
      </c>
    </row>
    <row r="331" spans="1:23" x14ac:dyDescent="0.25">
      <c r="A331" t="s">
        <v>2159</v>
      </c>
      <c r="B331" s="1">
        <v>40567</v>
      </c>
      <c r="C331" s="13">
        <f>MONTH(StoreOrders[[#This Row],[order date]])</f>
        <v>1</v>
      </c>
      <c r="D331" s="13">
        <f>YEAR(StoreOrders[[#This Row],[order date]])</f>
        <v>2011</v>
      </c>
      <c r="E331" s="35" t="s">
        <v>1060</v>
      </c>
      <c r="F331" s="35" t="s">
        <v>2160</v>
      </c>
      <c r="G331" s="35" t="s">
        <v>1116</v>
      </c>
      <c r="H331" s="35" t="s">
        <v>2030</v>
      </c>
      <c r="I331" s="35" t="s">
        <v>1657</v>
      </c>
      <c r="J331" s="35" t="s">
        <v>1094</v>
      </c>
      <c r="K331" s="35" t="s">
        <v>1165</v>
      </c>
      <c r="L331" s="35" t="s">
        <v>2225</v>
      </c>
      <c r="M331" s="35" t="s">
        <v>1067</v>
      </c>
      <c r="N331" s="35" t="s">
        <v>1279</v>
      </c>
      <c r="O331" s="35" t="s">
        <v>1544</v>
      </c>
      <c r="P331" s="7">
        <v>11</v>
      </c>
      <c r="Q331" s="7">
        <v>1</v>
      </c>
      <c r="R331" s="12">
        <v>82</v>
      </c>
      <c r="S331" s="2">
        <v>0</v>
      </c>
      <c r="T331" s="5">
        <v>0.62</v>
      </c>
      <c r="U331" s="5">
        <f>StoreOrders[[#This Row],[shipping cost]] + (StoreOrders[[#This Row],[shipping cost]] * StoreOrders[[#This Row],[discount]])</f>
        <v>0.62</v>
      </c>
      <c r="V331" t="s">
        <v>1070</v>
      </c>
      <c r="W331" s="5">
        <f>((StoreOrders[[#This Row],[quantity]]*StoreOrders[[#This Row],[Price]]) -StoreOrders[[#This Row],[cost]])</f>
        <v>81.38</v>
      </c>
    </row>
    <row r="332" spans="1:23" x14ac:dyDescent="0.25">
      <c r="A332" t="s">
        <v>2226</v>
      </c>
      <c r="B332" s="1">
        <v>40568</v>
      </c>
      <c r="C332" s="13">
        <f>MONTH(StoreOrders[[#This Row],[order date]])</f>
        <v>1</v>
      </c>
      <c r="D332" s="13">
        <f>YEAR(StoreOrders[[#This Row],[order date]])</f>
        <v>2011</v>
      </c>
      <c r="E332" s="35" t="s">
        <v>1060</v>
      </c>
      <c r="F332" s="35" t="s">
        <v>2227</v>
      </c>
      <c r="G332" s="35" t="s">
        <v>1062</v>
      </c>
      <c r="H332" s="35" t="s">
        <v>2228</v>
      </c>
      <c r="I332" s="35" t="s">
        <v>1234</v>
      </c>
      <c r="J332" s="35" t="s">
        <v>1094</v>
      </c>
      <c r="K332" s="35" t="s">
        <v>1165</v>
      </c>
      <c r="L332" s="35" t="s">
        <v>2229</v>
      </c>
      <c r="M332" s="35" t="s">
        <v>1067</v>
      </c>
      <c r="N332" s="35" t="s">
        <v>1193</v>
      </c>
      <c r="O332" s="35" t="s">
        <v>1796</v>
      </c>
      <c r="P332" s="7">
        <v>445</v>
      </c>
      <c r="Q332" s="7">
        <v>9</v>
      </c>
      <c r="R332" s="12">
        <v>60</v>
      </c>
      <c r="S332" s="2">
        <v>0</v>
      </c>
      <c r="T332" s="5">
        <v>33.54</v>
      </c>
      <c r="U332" s="5">
        <f>StoreOrders[[#This Row],[shipping cost]] + (StoreOrders[[#This Row],[shipping cost]] * StoreOrders[[#This Row],[discount]])</f>
        <v>33.54</v>
      </c>
      <c r="V332" t="s">
        <v>1070</v>
      </c>
      <c r="W332" s="5">
        <f>((StoreOrders[[#This Row],[quantity]]*StoreOrders[[#This Row],[Price]]) -StoreOrders[[#This Row],[cost]])</f>
        <v>506.46</v>
      </c>
    </row>
    <row r="333" spans="1:23" x14ac:dyDescent="0.25">
      <c r="A333" t="s">
        <v>2230</v>
      </c>
      <c r="B333" s="1">
        <v>40568</v>
      </c>
      <c r="C333" s="13">
        <f>MONTH(StoreOrders[[#This Row],[order date]])</f>
        <v>1</v>
      </c>
      <c r="D333" s="13">
        <f>YEAR(StoreOrders[[#This Row],[order date]])</f>
        <v>2011</v>
      </c>
      <c r="E333" s="35" t="s">
        <v>1081</v>
      </c>
      <c r="F333" s="35" t="s">
        <v>2231</v>
      </c>
      <c r="G333" s="35" t="s">
        <v>1062</v>
      </c>
      <c r="H333" s="35" t="s">
        <v>2232</v>
      </c>
      <c r="I333" s="35" t="s">
        <v>1460</v>
      </c>
      <c r="J333" s="35" t="s">
        <v>1065</v>
      </c>
      <c r="K333" s="35" t="s">
        <v>1065</v>
      </c>
      <c r="L333" s="35" t="s">
        <v>2233</v>
      </c>
      <c r="M333" s="35" t="s">
        <v>1110</v>
      </c>
      <c r="N333" s="35" t="s">
        <v>1111</v>
      </c>
      <c r="O333" s="35" t="s">
        <v>2234</v>
      </c>
      <c r="P333" s="7">
        <v>148</v>
      </c>
      <c r="Q333" s="7">
        <v>6</v>
      </c>
      <c r="R333" s="12">
        <v>104</v>
      </c>
      <c r="S333" s="2">
        <v>0.7</v>
      </c>
      <c r="T333" s="5">
        <v>18.61</v>
      </c>
      <c r="U333" s="5">
        <f>StoreOrders[[#This Row],[shipping cost]] + (StoreOrders[[#This Row],[shipping cost]] * StoreOrders[[#This Row],[discount]])</f>
        <v>31.637</v>
      </c>
      <c r="V333" t="s">
        <v>1070</v>
      </c>
      <c r="W333" s="5">
        <f>((StoreOrders[[#This Row],[quantity]]*StoreOrders[[#This Row],[Price]]) -StoreOrders[[#This Row],[cost]])</f>
        <v>592.36300000000006</v>
      </c>
    </row>
    <row r="334" spans="1:23" x14ac:dyDescent="0.25">
      <c r="A334" t="s">
        <v>2235</v>
      </c>
      <c r="B334" s="1">
        <v>40568</v>
      </c>
      <c r="C334" s="13">
        <f>MONTH(StoreOrders[[#This Row],[order date]])</f>
        <v>1</v>
      </c>
      <c r="D334" s="13">
        <f>YEAR(StoreOrders[[#This Row],[order date]])</f>
        <v>2011</v>
      </c>
      <c r="E334" s="35" t="s">
        <v>1060</v>
      </c>
      <c r="F334" s="35" t="s">
        <v>2236</v>
      </c>
      <c r="G334" s="35" t="s">
        <v>1062</v>
      </c>
      <c r="H334" s="35" t="s">
        <v>1310</v>
      </c>
      <c r="I334" s="35" t="s">
        <v>1234</v>
      </c>
      <c r="J334" s="35" t="s">
        <v>1094</v>
      </c>
      <c r="K334" s="35" t="s">
        <v>1165</v>
      </c>
      <c r="L334" s="35" t="s">
        <v>2237</v>
      </c>
      <c r="M334" s="35" t="s">
        <v>1067</v>
      </c>
      <c r="N334" s="35" t="s">
        <v>1193</v>
      </c>
      <c r="O334" s="35" t="s">
        <v>2238</v>
      </c>
      <c r="P334" s="7">
        <v>178</v>
      </c>
      <c r="Q334" s="7">
        <v>7</v>
      </c>
      <c r="R334" s="12">
        <v>113</v>
      </c>
      <c r="S334" s="2">
        <v>0</v>
      </c>
      <c r="T334" s="5">
        <v>16.940000000000001</v>
      </c>
      <c r="U334" s="5">
        <f>StoreOrders[[#This Row],[shipping cost]] + (StoreOrders[[#This Row],[shipping cost]] * StoreOrders[[#This Row],[discount]])</f>
        <v>16.940000000000001</v>
      </c>
      <c r="V334" t="s">
        <v>1070</v>
      </c>
      <c r="W334" s="5">
        <f>((StoreOrders[[#This Row],[quantity]]*StoreOrders[[#This Row],[Price]]) -StoreOrders[[#This Row],[cost]])</f>
        <v>774.06</v>
      </c>
    </row>
    <row r="335" spans="1:23" x14ac:dyDescent="0.25">
      <c r="A335" t="s">
        <v>2239</v>
      </c>
      <c r="B335" s="1">
        <v>40568</v>
      </c>
      <c r="C335" s="13">
        <f>MONTH(StoreOrders[[#This Row],[order date]])</f>
        <v>1</v>
      </c>
      <c r="D335" s="13">
        <f>YEAR(StoreOrders[[#This Row],[order date]])</f>
        <v>2011</v>
      </c>
      <c r="E335" s="35" t="s">
        <v>1060</v>
      </c>
      <c r="F335" s="35" t="s">
        <v>2240</v>
      </c>
      <c r="G335" s="35" t="s">
        <v>1116</v>
      </c>
      <c r="H335" s="35" t="s">
        <v>2030</v>
      </c>
      <c r="I335" s="35" t="s">
        <v>1657</v>
      </c>
      <c r="J335" s="35" t="s">
        <v>1094</v>
      </c>
      <c r="K335" s="35" t="s">
        <v>1165</v>
      </c>
      <c r="L335" s="35" t="s">
        <v>2241</v>
      </c>
      <c r="M335" s="35" t="s">
        <v>1067</v>
      </c>
      <c r="N335" s="35" t="s">
        <v>1279</v>
      </c>
      <c r="O335" s="35" t="s">
        <v>2242</v>
      </c>
      <c r="P335" s="7">
        <v>133</v>
      </c>
      <c r="Q335" s="7">
        <v>10</v>
      </c>
      <c r="R335" s="12">
        <v>109</v>
      </c>
      <c r="S335" s="2">
        <v>0</v>
      </c>
      <c r="T335" s="5">
        <v>8.94</v>
      </c>
      <c r="U335" s="5">
        <f>StoreOrders[[#This Row],[shipping cost]] + (StoreOrders[[#This Row],[shipping cost]] * StoreOrders[[#This Row],[discount]])</f>
        <v>8.94</v>
      </c>
      <c r="V335" t="s">
        <v>1070</v>
      </c>
      <c r="W335" s="5">
        <f>((StoreOrders[[#This Row],[quantity]]*StoreOrders[[#This Row],[Price]]) -StoreOrders[[#This Row],[cost]])</f>
        <v>1081.06</v>
      </c>
    </row>
    <row r="336" spans="1:23" x14ac:dyDescent="0.25">
      <c r="A336" t="s">
        <v>2226</v>
      </c>
      <c r="B336" s="1">
        <v>40568</v>
      </c>
      <c r="C336" s="13">
        <f>MONTH(StoreOrders[[#This Row],[order date]])</f>
        <v>1</v>
      </c>
      <c r="D336" s="13">
        <f>YEAR(StoreOrders[[#This Row],[order date]])</f>
        <v>2011</v>
      </c>
      <c r="E336" s="35" t="s">
        <v>1060</v>
      </c>
      <c r="F336" s="35" t="s">
        <v>2227</v>
      </c>
      <c r="G336" s="35" t="s">
        <v>1062</v>
      </c>
      <c r="H336" s="35" t="s">
        <v>2228</v>
      </c>
      <c r="I336" s="35" t="s">
        <v>1234</v>
      </c>
      <c r="J336" s="35" t="s">
        <v>1094</v>
      </c>
      <c r="K336" s="35" t="s">
        <v>1165</v>
      </c>
      <c r="L336" s="35" t="s">
        <v>2243</v>
      </c>
      <c r="M336" s="35" t="s">
        <v>1067</v>
      </c>
      <c r="N336" s="35" t="s">
        <v>1193</v>
      </c>
      <c r="O336" s="35" t="s">
        <v>2244</v>
      </c>
      <c r="P336" s="7">
        <v>71</v>
      </c>
      <c r="Q336" s="7">
        <v>5</v>
      </c>
      <c r="R336" s="12">
        <v>81</v>
      </c>
      <c r="S336" s="2">
        <v>0</v>
      </c>
      <c r="T336" s="5">
        <v>6.64</v>
      </c>
      <c r="U336" s="5">
        <f>StoreOrders[[#This Row],[shipping cost]] + (StoreOrders[[#This Row],[shipping cost]] * StoreOrders[[#This Row],[discount]])</f>
        <v>6.64</v>
      </c>
      <c r="V336" t="s">
        <v>1070</v>
      </c>
      <c r="W336" s="5">
        <f>((StoreOrders[[#This Row],[quantity]]*StoreOrders[[#This Row],[Price]]) -StoreOrders[[#This Row],[cost]])</f>
        <v>398.36</v>
      </c>
    </row>
    <row r="337" spans="1:23" x14ac:dyDescent="0.25">
      <c r="A337" t="s">
        <v>2245</v>
      </c>
      <c r="B337" s="1">
        <v>40568</v>
      </c>
      <c r="C337" s="13">
        <f>MONTH(StoreOrders[[#This Row],[order date]])</f>
        <v>1</v>
      </c>
      <c r="D337" s="13">
        <f>YEAR(StoreOrders[[#This Row],[order date]])</f>
        <v>2011</v>
      </c>
      <c r="E337" s="35" t="s">
        <v>1287</v>
      </c>
      <c r="F337" s="35" t="s">
        <v>2246</v>
      </c>
      <c r="G337" s="35" t="s">
        <v>1091</v>
      </c>
      <c r="H337" s="35" t="s">
        <v>2247</v>
      </c>
      <c r="I337" s="35" t="s">
        <v>1555</v>
      </c>
      <c r="J337" s="35" t="s">
        <v>1065</v>
      </c>
      <c r="K337" s="35" t="s">
        <v>1065</v>
      </c>
      <c r="L337" s="35" t="s">
        <v>1548</v>
      </c>
      <c r="M337" s="35" t="s">
        <v>1067</v>
      </c>
      <c r="N337" s="35" t="s">
        <v>1193</v>
      </c>
      <c r="O337" s="35" t="s">
        <v>1549</v>
      </c>
      <c r="P337" s="7">
        <v>45</v>
      </c>
      <c r="Q337" s="7">
        <v>4</v>
      </c>
      <c r="R337" s="12">
        <v>56</v>
      </c>
      <c r="S337" s="2">
        <v>0</v>
      </c>
      <c r="T337" s="5">
        <v>6.53</v>
      </c>
      <c r="U337" s="5">
        <f>StoreOrders[[#This Row],[shipping cost]] + (StoreOrders[[#This Row],[shipping cost]] * StoreOrders[[#This Row],[discount]])</f>
        <v>6.53</v>
      </c>
      <c r="V337" t="s">
        <v>1088</v>
      </c>
      <c r="W337" s="5">
        <f>((StoreOrders[[#This Row],[quantity]]*StoreOrders[[#This Row],[Price]]) -StoreOrders[[#This Row],[cost]])</f>
        <v>217.47</v>
      </c>
    </row>
    <row r="338" spans="1:23" x14ac:dyDescent="0.25">
      <c r="A338" t="s">
        <v>2248</v>
      </c>
      <c r="B338" s="1">
        <v>40568</v>
      </c>
      <c r="C338" s="13">
        <f>MONTH(StoreOrders[[#This Row],[order date]])</f>
        <v>1</v>
      </c>
      <c r="D338" s="13">
        <f>YEAR(StoreOrders[[#This Row],[order date]])</f>
        <v>2011</v>
      </c>
      <c r="E338" s="35" t="s">
        <v>1060</v>
      </c>
      <c r="F338" s="35" t="s">
        <v>1753</v>
      </c>
      <c r="G338" s="35" t="s">
        <v>1116</v>
      </c>
      <c r="H338" s="35" t="s">
        <v>1283</v>
      </c>
      <c r="I338" s="35" t="s">
        <v>1221</v>
      </c>
      <c r="J338" s="35" t="s">
        <v>1164</v>
      </c>
      <c r="K338" s="35" t="s">
        <v>1095</v>
      </c>
      <c r="L338" s="35" t="s">
        <v>2249</v>
      </c>
      <c r="M338" s="35" t="s">
        <v>1067</v>
      </c>
      <c r="N338" s="35" t="s">
        <v>1204</v>
      </c>
      <c r="O338" s="35" t="s">
        <v>2250</v>
      </c>
      <c r="P338" s="7">
        <v>32</v>
      </c>
      <c r="Q338" s="7">
        <v>2</v>
      </c>
      <c r="R338" s="12">
        <v>95</v>
      </c>
      <c r="S338" s="2">
        <v>0</v>
      </c>
      <c r="T338" s="5">
        <v>4.45</v>
      </c>
      <c r="U338" s="5">
        <f>StoreOrders[[#This Row],[shipping cost]] + (StoreOrders[[#This Row],[shipping cost]] * StoreOrders[[#This Row],[discount]])</f>
        <v>4.45</v>
      </c>
      <c r="V338" t="s">
        <v>1088</v>
      </c>
      <c r="W338" s="5">
        <f>((StoreOrders[[#This Row],[quantity]]*StoreOrders[[#This Row],[Price]]) -StoreOrders[[#This Row],[cost]])</f>
        <v>185.55</v>
      </c>
    </row>
    <row r="339" spans="1:23" x14ac:dyDescent="0.25">
      <c r="A339" t="s">
        <v>2251</v>
      </c>
      <c r="B339" s="1">
        <v>40568</v>
      </c>
      <c r="C339" s="13">
        <f>MONTH(StoreOrders[[#This Row],[order date]])</f>
        <v>1</v>
      </c>
      <c r="D339" s="13">
        <f>YEAR(StoreOrders[[#This Row],[order date]])</f>
        <v>2011</v>
      </c>
      <c r="E339" s="35" t="s">
        <v>1287</v>
      </c>
      <c r="F339" s="35" t="s">
        <v>2252</v>
      </c>
      <c r="G339" s="35" t="s">
        <v>1062</v>
      </c>
      <c r="H339" s="35" t="s">
        <v>2253</v>
      </c>
      <c r="I339" s="35" t="s">
        <v>1338</v>
      </c>
      <c r="J339" s="35" t="s">
        <v>1075</v>
      </c>
      <c r="K339" s="35" t="s">
        <v>1267</v>
      </c>
      <c r="L339" s="35" t="s">
        <v>2254</v>
      </c>
      <c r="M339" s="35" t="s">
        <v>1067</v>
      </c>
      <c r="N339" s="35" t="s">
        <v>1097</v>
      </c>
      <c r="O339" s="35" t="s">
        <v>2255</v>
      </c>
      <c r="P339" s="7">
        <v>98</v>
      </c>
      <c r="Q339" s="7">
        <v>2</v>
      </c>
      <c r="R339" s="12">
        <v>73</v>
      </c>
      <c r="S339" s="2">
        <v>0</v>
      </c>
      <c r="T339" s="5">
        <v>3.17</v>
      </c>
      <c r="U339" s="5">
        <f>StoreOrders[[#This Row],[shipping cost]] + (StoreOrders[[#This Row],[shipping cost]] * StoreOrders[[#This Row],[discount]])</f>
        <v>3.17</v>
      </c>
      <c r="V339" t="s">
        <v>1088</v>
      </c>
      <c r="W339" s="5">
        <f>((StoreOrders[[#This Row],[quantity]]*StoreOrders[[#This Row],[Price]]) -StoreOrders[[#This Row],[cost]])</f>
        <v>142.83000000000001</v>
      </c>
    </row>
    <row r="340" spans="1:23" x14ac:dyDescent="0.25">
      <c r="A340" t="s">
        <v>2256</v>
      </c>
      <c r="B340" s="1">
        <v>40568</v>
      </c>
      <c r="C340" s="13">
        <f>MONTH(StoreOrders[[#This Row],[order date]])</f>
        <v>1</v>
      </c>
      <c r="D340" s="13">
        <f>YEAR(StoreOrders[[#This Row],[order date]])</f>
        <v>2011</v>
      </c>
      <c r="E340" s="35" t="s">
        <v>1081</v>
      </c>
      <c r="F340" s="35" t="s">
        <v>2257</v>
      </c>
      <c r="G340" s="35" t="s">
        <v>1062</v>
      </c>
      <c r="H340" s="35" t="s">
        <v>2258</v>
      </c>
      <c r="I340" s="35" t="s">
        <v>1227</v>
      </c>
      <c r="J340" s="35" t="s">
        <v>1164</v>
      </c>
      <c r="K340" s="35" t="s">
        <v>1228</v>
      </c>
      <c r="L340" s="35" t="s">
        <v>2259</v>
      </c>
      <c r="M340" s="35" t="s">
        <v>1067</v>
      </c>
      <c r="N340" s="35" t="s">
        <v>1097</v>
      </c>
      <c r="O340" s="35" t="s">
        <v>2260</v>
      </c>
      <c r="P340" s="7">
        <v>18</v>
      </c>
      <c r="Q340" s="7">
        <v>1</v>
      </c>
      <c r="R340" s="12">
        <v>77</v>
      </c>
      <c r="S340" s="2">
        <v>0</v>
      </c>
      <c r="T340" s="5">
        <v>1.76</v>
      </c>
      <c r="U340" s="5">
        <f>StoreOrders[[#This Row],[shipping cost]] + (StoreOrders[[#This Row],[shipping cost]] * StoreOrders[[#This Row],[discount]])</f>
        <v>1.76</v>
      </c>
      <c r="V340" t="s">
        <v>1070</v>
      </c>
      <c r="W340" s="5">
        <f>((StoreOrders[[#This Row],[quantity]]*StoreOrders[[#This Row],[Price]]) -StoreOrders[[#This Row],[cost]])</f>
        <v>75.239999999999995</v>
      </c>
    </row>
    <row r="341" spans="1:23" x14ac:dyDescent="0.25">
      <c r="A341" t="s">
        <v>2239</v>
      </c>
      <c r="B341" s="1">
        <v>40568</v>
      </c>
      <c r="C341" s="13">
        <f>MONTH(StoreOrders[[#This Row],[order date]])</f>
        <v>1</v>
      </c>
      <c r="D341" s="13">
        <f>YEAR(StoreOrders[[#This Row],[order date]])</f>
        <v>2011</v>
      </c>
      <c r="E341" s="35" t="s">
        <v>1060</v>
      </c>
      <c r="F341" s="35" t="s">
        <v>2240</v>
      </c>
      <c r="G341" s="35" t="s">
        <v>1116</v>
      </c>
      <c r="H341" s="35" t="s">
        <v>2030</v>
      </c>
      <c r="I341" s="35" t="s">
        <v>1657</v>
      </c>
      <c r="J341" s="35" t="s">
        <v>1094</v>
      </c>
      <c r="K341" s="35" t="s">
        <v>1165</v>
      </c>
      <c r="L341" s="35" t="s">
        <v>2261</v>
      </c>
      <c r="M341" s="35" t="s">
        <v>1100</v>
      </c>
      <c r="N341" s="35" t="s">
        <v>1101</v>
      </c>
      <c r="O341" s="35" t="s">
        <v>2262</v>
      </c>
      <c r="P341" s="7">
        <v>20</v>
      </c>
      <c r="Q341" s="7">
        <v>1</v>
      </c>
      <c r="R341" s="12">
        <v>105</v>
      </c>
      <c r="S341" s="2">
        <v>0</v>
      </c>
      <c r="T341" s="5">
        <v>1.1499999999999999</v>
      </c>
      <c r="U341" s="5">
        <f>StoreOrders[[#This Row],[shipping cost]] + (StoreOrders[[#This Row],[shipping cost]] * StoreOrders[[#This Row],[discount]])</f>
        <v>1.1499999999999999</v>
      </c>
      <c r="V341" t="s">
        <v>1070</v>
      </c>
      <c r="W341" s="5">
        <f>((StoreOrders[[#This Row],[quantity]]*StoreOrders[[#This Row],[Price]]) -StoreOrders[[#This Row],[cost]])</f>
        <v>103.85</v>
      </c>
    </row>
    <row r="342" spans="1:23" x14ac:dyDescent="0.25">
      <c r="A342" t="s">
        <v>2230</v>
      </c>
      <c r="B342" s="1">
        <v>40568</v>
      </c>
      <c r="C342" s="13">
        <f>MONTH(StoreOrders[[#This Row],[order date]])</f>
        <v>1</v>
      </c>
      <c r="D342" s="13">
        <f>YEAR(StoreOrders[[#This Row],[order date]])</f>
        <v>2011</v>
      </c>
      <c r="E342" s="35" t="s">
        <v>1081</v>
      </c>
      <c r="F342" s="35" t="s">
        <v>2231</v>
      </c>
      <c r="G342" s="35" t="s">
        <v>1062</v>
      </c>
      <c r="H342" s="35" t="s">
        <v>2232</v>
      </c>
      <c r="I342" s="35" t="s">
        <v>1460</v>
      </c>
      <c r="J342" s="35" t="s">
        <v>1065</v>
      </c>
      <c r="K342" s="35" t="s">
        <v>1065</v>
      </c>
      <c r="L342" s="35" t="s">
        <v>2263</v>
      </c>
      <c r="M342" s="35" t="s">
        <v>1067</v>
      </c>
      <c r="N342" s="35" t="s">
        <v>1193</v>
      </c>
      <c r="O342" s="35" t="s">
        <v>2264</v>
      </c>
      <c r="P342" s="7">
        <v>4</v>
      </c>
      <c r="Q342" s="7">
        <v>1</v>
      </c>
      <c r="R342" s="12">
        <v>115</v>
      </c>
      <c r="S342" s="2">
        <v>0.7</v>
      </c>
      <c r="T342" s="5">
        <v>0.28000000000000003</v>
      </c>
      <c r="U342" s="5">
        <f>StoreOrders[[#This Row],[shipping cost]] + (StoreOrders[[#This Row],[shipping cost]] * StoreOrders[[#This Row],[discount]])</f>
        <v>0.47600000000000003</v>
      </c>
      <c r="V342" t="s">
        <v>1070</v>
      </c>
      <c r="W342" s="5">
        <f>((StoreOrders[[#This Row],[quantity]]*StoreOrders[[#This Row],[Price]]) -StoreOrders[[#This Row],[cost]])</f>
        <v>114.524</v>
      </c>
    </row>
    <row r="343" spans="1:23" x14ac:dyDescent="0.25">
      <c r="A343" t="s">
        <v>2265</v>
      </c>
      <c r="B343" s="1">
        <v>40569</v>
      </c>
      <c r="C343" s="13">
        <f>MONTH(StoreOrders[[#This Row],[order date]])</f>
        <v>1</v>
      </c>
      <c r="D343" s="13">
        <f>YEAR(StoreOrders[[#This Row],[order date]])</f>
        <v>2011</v>
      </c>
      <c r="E343" s="35" t="s">
        <v>1287</v>
      </c>
      <c r="F343" s="35" t="s">
        <v>2266</v>
      </c>
      <c r="G343" s="35" t="s">
        <v>1116</v>
      </c>
      <c r="H343" s="35" t="s">
        <v>1583</v>
      </c>
      <c r="I343" s="35" t="s">
        <v>1316</v>
      </c>
      <c r="J343" s="35" t="s">
        <v>1075</v>
      </c>
      <c r="K343" s="35" t="s">
        <v>1140</v>
      </c>
      <c r="L343" s="35" t="s">
        <v>2267</v>
      </c>
      <c r="M343" s="35" t="s">
        <v>1100</v>
      </c>
      <c r="N343" s="35" t="s">
        <v>1134</v>
      </c>
      <c r="O343" s="35" t="s">
        <v>2268</v>
      </c>
      <c r="P343" s="7">
        <v>334</v>
      </c>
      <c r="Q343" s="7">
        <v>1</v>
      </c>
      <c r="R343" s="12">
        <v>118</v>
      </c>
      <c r="S343" s="2">
        <v>0.27</v>
      </c>
      <c r="T343" s="5">
        <v>92.67</v>
      </c>
      <c r="U343" s="5">
        <f>StoreOrders[[#This Row],[shipping cost]] + (StoreOrders[[#This Row],[shipping cost]] * StoreOrders[[#This Row],[discount]])</f>
        <v>117.6909</v>
      </c>
      <c r="V343" t="s">
        <v>1088</v>
      </c>
      <c r="W343" s="5">
        <f>((StoreOrders[[#This Row],[quantity]]*StoreOrders[[#This Row],[Price]]) -StoreOrders[[#This Row],[cost]])</f>
        <v>0.30910000000000082</v>
      </c>
    </row>
    <row r="344" spans="1:23" x14ac:dyDescent="0.25">
      <c r="A344" t="s">
        <v>2269</v>
      </c>
      <c r="B344" s="1">
        <v>40569</v>
      </c>
      <c r="C344" s="13">
        <f>MONTH(StoreOrders[[#This Row],[order date]])</f>
        <v>1</v>
      </c>
      <c r="D344" s="13">
        <f>YEAR(StoreOrders[[#This Row],[order date]])</f>
        <v>2011</v>
      </c>
      <c r="E344" s="35" t="s">
        <v>1060</v>
      </c>
      <c r="F344" s="35" t="s">
        <v>2270</v>
      </c>
      <c r="G344" s="35" t="s">
        <v>1062</v>
      </c>
      <c r="H344" s="35" t="s">
        <v>2271</v>
      </c>
      <c r="I344" s="35" t="s">
        <v>1613</v>
      </c>
      <c r="J344" s="35" t="s">
        <v>1085</v>
      </c>
      <c r="K344" s="35" t="s">
        <v>1085</v>
      </c>
      <c r="L344" s="35" t="s">
        <v>2272</v>
      </c>
      <c r="M344" s="35" t="s">
        <v>1100</v>
      </c>
      <c r="N344" s="35" t="s">
        <v>1134</v>
      </c>
      <c r="O344" s="35" t="s">
        <v>2273</v>
      </c>
      <c r="P344" s="7">
        <v>1.113</v>
      </c>
      <c r="Q344" s="7">
        <v>6</v>
      </c>
      <c r="R344" s="12">
        <v>89</v>
      </c>
      <c r="S344" s="2">
        <v>0.6</v>
      </c>
      <c r="T344" s="5">
        <v>47.35</v>
      </c>
      <c r="U344" s="5">
        <f>StoreOrders[[#This Row],[shipping cost]] + (StoreOrders[[#This Row],[shipping cost]] * StoreOrders[[#This Row],[discount]])</f>
        <v>75.760000000000005</v>
      </c>
      <c r="V344" t="s">
        <v>1070</v>
      </c>
      <c r="W344" s="5">
        <f>((StoreOrders[[#This Row],[quantity]]*StoreOrders[[#This Row],[Price]]) -StoreOrders[[#This Row],[cost]])</f>
        <v>458.24</v>
      </c>
    </row>
    <row r="345" spans="1:23" x14ac:dyDescent="0.25">
      <c r="A345" t="s">
        <v>2274</v>
      </c>
      <c r="B345" s="1">
        <v>40569</v>
      </c>
      <c r="C345" s="13">
        <f>MONTH(StoreOrders[[#This Row],[order date]])</f>
        <v>1</v>
      </c>
      <c r="D345" s="13">
        <f>YEAR(StoreOrders[[#This Row],[order date]])</f>
        <v>2011</v>
      </c>
      <c r="E345" s="35" t="s">
        <v>1060</v>
      </c>
      <c r="F345" s="35" t="s">
        <v>2275</v>
      </c>
      <c r="G345" s="35" t="s">
        <v>1116</v>
      </c>
      <c r="H345" s="35" t="s">
        <v>2276</v>
      </c>
      <c r="I345" s="35" t="s">
        <v>2277</v>
      </c>
      <c r="J345" s="35" t="s">
        <v>1094</v>
      </c>
      <c r="K345" s="35" t="s">
        <v>1215</v>
      </c>
      <c r="L345" s="35" t="s">
        <v>2278</v>
      </c>
      <c r="M345" s="35" t="s">
        <v>1110</v>
      </c>
      <c r="N345" s="35" t="s">
        <v>1126</v>
      </c>
      <c r="O345" s="35" t="s">
        <v>1127</v>
      </c>
      <c r="P345" s="7">
        <v>570</v>
      </c>
      <c r="Q345" s="7">
        <v>3</v>
      </c>
      <c r="R345" s="12">
        <v>110</v>
      </c>
      <c r="S345" s="2">
        <v>0.5</v>
      </c>
      <c r="T345" s="5">
        <v>33.99</v>
      </c>
      <c r="U345" s="5">
        <f>StoreOrders[[#This Row],[shipping cost]] + (StoreOrders[[#This Row],[shipping cost]] * StoreOrders[[#This Row],[discount]])</f>
        <v>50.984999999999999</v>
      </c>
      <c r="V345" t="s">
        <v>1070</v>
      </c>
      <c r="W345" s="5">
        <f>((StoreOrders[[#This Row],[quantity]]*StoreOrders[[#This Row],[Price]]) -StoreOrders[[#This Row],[cost]])</f>
        <v>279.01499999999999</v>
      </c>
    </row>
    <row r="346" spans="1:23" x14ac:dyDescent="0.25">
      <c r="A346" t="s">
        <v>2279</v>
      </c>
      <c r="B346" s="1">
        <v>40569</v>
      </c>
      <c r="C346" s="13">
        <f>MONTH(StoreOrders[[#This Row],[order date]])</f>
        <v>1</v>
      </c>
      <c r="D346" s="13">
        <f>YEAR(StoreOrders[[#This Row],[order date]])</f>
        <v>2011</v>
      </c>
      <c r="E346" s="35" t="s">
        <v>1060</v>
      </c>
      <c r="F346" s="35" t="s">
        <v>2280</v>
      </c>
      <c r="G346" s="35" t="s">
        <v>1062</v>
      </c>
      <c r="H346" s="35" t="s">
        <v>2281</v>
      </c>
      <c r="I346" s="35" t="s">
        <v>2282</v>
      </c>
      <c r="J346" s="35" t="s">
        <v>1065</v>
      </c>
      <c r="K346" s="35" t="s">
        <v>1065</v>
      </c>
      <c r="L346" s="35" t="s">
        <v>2283</v>
      </c>
      <c r="M346" s="35" t="s">
        <v>1110</v>
      </c>
      <c r="N346" s="35" t="s">
        <v>1111</v>
      </c>
      <c r="O346" s="35" t="s">
        <v>2284</v>
      </c>
      <c r="P346" s="7">
        <v>311</v>
      </c>
      <c r="Q346" s="7">
        <v>1</v>
      </c>
      <c r="R346" s="12">
        <v>55</v>
      </c>
      <c r="S346" s="2">
        <v>0</v>
      </c>
      <c r="T346" s="5">
        <v>27.7</v>
      </c>
      <c r="U346" s="5">
        <f>StoreOrders[[#This Row],[shipping cost]] + (StoreOrders[[#This Row],[shipping cost]] * StoreOrders[[#This Row],[discount]])</f>
        <v>27.7</v>
      </c>
      <c r="V346" t="s">
        <v>1088</v>
      </c>
      <c r="W346" s="5">
        <f>((StoreOrders[[#This Row],[quantity]]*StoreOrders[[#This Row],[Price]]) -StoreOrders[[#This Row],[cost]])</f>
        <v>27.3</v>
      </c>
    </row>
    <row r="347" spans="1:23" x14ac:dyDescent="0.25">
      <c r="A347" t="s">
        <v>2285</v>
      </c>
      <c r="B347" s="1">
        <v>40569</v>
      </c>
      <c r="C347" s="13">
        <f>MONTH(StoreOrders[[#This Row],[order date]])</f>
        <v>1</v>
      </c>
      <c r="D347" s="13">
        <f>YEAR(StoreOrders[[#This Row],[order date]])</f>
        <v>2011</v>
      </c>
      <c r="E347" s="35" t="s">
        <v>1060</v>
      </c>
      <c r="F347" s="35" t="s">
        <v>2006</v>
      </c>
      <c r="G347" s="35" t="s">
        <v>1116</v>
      </c>
      <c r="H347" s="35" t="s">
        <v>2286</v>
      </c>
      <c r="I347" s="35" t="s">
        <v>2287</v>
      </c>
      <c r="J347" s="35" t="s">
        <v>1065</v>
      </c>
      <c r="K347" s="35" t="s">
        <v>1065</v>
      </c>
      <c r="L347" s="35" t="s">
        <v>2288</v>
      </c>
      <c r="M347" s="35" t="s">
        <v>1067</v>
      </c>
      <c r="N347" s="35" t="s">
        <v>1118</v>
      </c>
      <c r="O347" s="35" t="s">
        <v>2289</v>
      </c>
      <c r="P347" s="7">
        <v>285</v>
      </c>
      <c r="Q347" s="7">
        <v>4</v>
      </c>
      <c r="R347" s="12">
        <v>76</v>
      </c>
      <c r="S347" s="2">
        <v>0</v>
      </c>
      <c r="T347" s="5">
        <v>25.63</v>
      </c>
      <c r="U347" s="5">
        <f>StoreOrders[[#This Row],[shipping cost]] + (StoreOrders[[#This Row],[shipping cost]] * StoreOrders[[#This Row],[discount]])</f>
        <v>25.63</v>
      </c>
      <c r="V347" t="s">
        <v>1070</v>
      </c>
      <c r="W347" s="5">
        <f>((StoreOrders[[#This Row],[quantity]]*StoreOrders[[#This Row],[Price]]) -StoreOrders[[#This Row],[cost]])</f>
        <v>278.37</v>
      </c>
    </row>
    <row r="348" spans="1:23" x14ac:dyDescent="0.25">
      <c r="A348" t="s">
        <v>2290</v>
      </c>
      <c r="B348" s="1">
        <v>40569</v>
      </c>
      <c r="C348" s="13">
        <f>MONTH(StoreOrders[[#This Row],[order date]])</f>
        <v>1</v>
      </c>
      <c r="D348" s="13">
        <f>YEAR(StoreOrders[[#This Row],[order date]])</f>
        <v>2011</v>
      </c>
      <c r="E348" s="35" t="s">
        <v>1114</v>
      </c>
      <c r="F348" s="35" t="s">
        <v>2291</v>
      </c>
      <c r="G348" s="35" t="s">
        <v>1062</v>
      </c>
      <c r="H348" s="35" t="s">
        <v>2103</v>
      </c>
      <c r="I348" s="35" t="s">
        <v>1234</v>
      </c>
      <c r="J348" s="35" t="s">
        <v>1094</v>
      </c>
      <c r="K348" s="35" t="s">
        <v>1165</v>
      </c>
      <c r="L348" s="35" t="s">
        <v>2292</v>
      </c>
      <c r="M348" s="35" t="s">
        <v>1100</v>
      </c>
      <c r="N348" s="35" t="s">
        <v>1151</v>
      </c>
      <c r="O348" s="35" t="s">
        <v>2293</v>
      </c>
      <c r="P348" s="7">
        <v>119</v>
      </c>
      <c r="Q348" s="7">
        <v>2</v>
      </c>
      <c r="R348" s="12">
        <v>68</v>
      </c>
      <c r="S348" s="2">
        <v>0.6</v>
      </c>
      <c r="T348" s="5">
        <v>24.75</v>
      </c>
      <c r="U348" s="5">
        <f>StoreOrders[[#This Row],[shipping cost]] + (StoreOrders[[#This Row],[shipping cost]] * StoreOrders[[#This Row],[discount]])</f>
        <v>39.6</v>
      </c>
      <c r="V348" t="s">
        <v>1070</v>
      </c>
      <c r="W348" s="5">
        <f>((StoreOrders[[#This Row],[quantity]]*StoreOrders[[#This Row],[Price]]) -StoreOrders[[#This Row],[cost]])</f>
        <v>96.4</v>
      </c>
    </row>
    <row r="349" spans="1:23" x14ac:dyDescent="0.25">
      <c r="A349" t="s">
        <v>2269</v>
      </c>
      <c r="B349" s="1">
        <v>40569</v>
      </c>
      <c r="C349" s="13">
        <f>MONTH(StoreOrders[[#This Row],[order date]])</f>
        <v>1</v>
      </c>
      <c r="D349" s="13">
        <f>YEAR(StoreOrders[[#This Row],[order date]])</f>
        <v>2011</v>
      </c>
      <c r="E349" s="35" t="s">
        <v>1060</v>
      </c>
      <c r="F349" s="35" t="s">
        <v>2270</v>
      </c>
      <c r="G349" s="35" t="s">
        <v>1062</v>
      </c>
      <c r="H349" s="35" t="s">
        <v>2271</v>
      </c>
      <c r="I349" s="35" t="s">
        <v>1613</v>
      </c>
      <c r="J349" s="35" t="s">
        <v>1085</v>
      </c>
      <c r="K349" s="35" t="s">
        <v>1085</v>
      </c>
      <c r="L349" s="35" t="s">
        <v>2294</v>
      </c>
      <c r="M349" s="35" t="s">
        <v>1067</v>
      </c>
      <c r="N349" s="35" t="s">
        <v>1068</v>
      </c>
      <c r="O349" s="35" t="s">
        <v>1371</v>
      </c>
      <c r="P349" s="7">
        <v>318</v>
      </c>
      <c r="Q349" s="7">
        <v>4</v>
      </c>
      <c r="R349" s="12">
        <v>100</v>
      </c>
      <c r="S349" s="2">
        <v>0.6</v>
      </c>
      <c r="T349" s="5">
        <v>19.93</v>
      </c>
      <c r="U349" s="5">
        <f>StoreOrders[[#This Row],[shipping cost]] + (StoreOrders[[#This Row],[shipping cost]] * StoreOrders[[#This Row],[discount]])</f>
        <v>31.887999999999998</v>
      </c>
      <c r="V349" t="s">
        <v>1070</v>
      </c>
      <c r="W349" s="5">
        <f>((StoreOrders[[#This Row],[quantity]]*StoreOrders[[#This Row],[Price]]) -StoreOrders[[#This Row],[cost]])</f>
        <v>368.11200000000002</v>
      </c>
    </row>
    <row r="350" spans="1:23" x14ac:dyDescent="0.25">
      <c r="A350" t="s">
        <v>2295</v>
      </c>
      <c r="B350" s="1">
        <v>40569</v>
      </c>
      <c r="C350" s="13">
        <f>MONTH(StoreOrders[[#This Row],[order date]])</f>
        <v>1</v>
      </c>
      <c r="D350" s="13">
        <f>YEAR(StoreOrders[[#This Row],[order date]])</f>
        <v>2011</v>
      </c>
      <c r="E350" s="35" t="s">
        <v>1287</v>
      </c>
      <c r="F350" s="35" t="s">
        <v>2296</v>
      </c>
      <c r="G350" s="35" t="s">
        <v>1091</v>
      </c>
      <c r="H350" s="35" t="s">
        <v>2297</v>
      </c>
      <c r="I350" s="35" t="s">
        <v>1172</v>
      </c>
      <c r="J350" s="35" t="s">
        <v>1085</v>
      </c>
      <c r="K350" s="35" t="s">
        <v>1085</v>
      </c>
      <c r="L350" s="35" t="s">
        <v>2298</v>
      </c>
      <c r="M350" s="35" t="s">
        <v>1110</v>
      </c>
      <c r="N350" s="35" t="s">
        <v>1176</v>
      </c>
      <c r="O350" s="35" t="s">
        <v>2299</v>
      </c>
      <c r="P350" s="7">
        <v>256</v>
      </c>
      <c r="Q350" s="7">
        <v>1</v>
      </c>
      <c r="R350" s="12">
        <v>93</v>
      </c>
      <c r="S350" s="2">
        <v>0</v>
      </c>
      <c r="T350" s="5">
        <v>19.7</v>
      </c>
      <c r="U350" s="5">
        <f>StoreOrders[[#This Row],[shipping cost]] + (StoreOrders[[#This Row],[shipping cost]] * StoreOrders[[#This Row],[discount]])</f>
        <v>19.7</v>
      </c>
      <c r="V350" t="s">
        <v>1088</v>
      </c>
      <c r="W350" s="5">
        <f>((StoreOrders[[#This Row],[quantity]]*StoreOrders[[#This Row],[Price]]) -StoreOrders[[#This Row],[cost]])</f>
        <v>73.3</v>
      </c>
    </row>
    <row r="351" spans="1:23" x14ac:dyDescent="0.25">
      <c r="A351" t="s">
        <v>2279</v>
      </c>
      <c r="B351" s="1">
        <v>40569</v>
      </c>
      <c r="C351" s="13">
        <f>MONTH(StoreOrders[[#This Row],[order date]])</f>
        <v>1</v>
      </c>
      <c r="D351" s="13">
        <f>YEAR(StoreOrders[[#This Row],[order date]])</f>
        <v>2011</v>
      </c>
      <c r="E351" s="35" t="s">
        <v>1060</v>
      </c>
      <c r="F351" s="35" t="s">
        <v>2280</v>
      </c>
      <c r="G351" s="35" t="s">
        <v>1062</v>
      </c>
      <c r="H351" s="35" t="s">
        <v>2281</v>
      </c>
      <c r="I351" s="35" t="s">
        <v>2282</v>
      </c>
      <c r="J351" s="35" t="s">
        <v>1065</v>
      </c>
      <c r="K351" s="35" t="s">
        <v>1065</v>
      </c>
      <c r="L351" s="35" t="s">
        <v>2300</v>
      </c>
      <c r="M351" s="35" t="s">
        <v>1110</v>
      </c>
      <c r="N351" s="35" t="s">
        <v>1126</v>
      </c>
      <c r="O351" s="35" t="s">
        <v>2301</v>
      </c>
      <c r="P351" s="7">
        <v>124</v>
      </c>
      <c r="Q351" s="7">
        <v>1</v>
      </c>
      <c r="R351" s="12">
        <v>78</v>
      </c>
      <c r="S351" s="2">
        <v>0</v>
      </c>
      <c r="T351" s="5">
        <v>17.14</v>
      </c>
      <c r="U351" s="5">
        <f>StoreOrders[[#This Row],[shipping cost]] + (StoreOrders[[#This Row],[shipping cost]] * StoreOrders[[#This Row],[discount]])</f>
        <v>17.14</v>
      </c>
      <c r="V351" t="s">
        <v>1088</v>
      </c>
      <c r="W351" s="5">
        <f>((StoreOrders[[#This Row],[quantity]]*StoreOrders[[#This Row],[Price]]) -StoreOrders[[#This Row],[cost]])</f>
        <v>60.86</v>
      </c>
    </row>
    <row r="352" spans="1:23" x14ac:dyDescent="0.25">
      <c r="A352" t="s">
        <v>2302</v>
      </c>
      <c r="B352" s="1">
        <v>40569</v>
      </c>
      <c r="C352" s="13">
        <f>MONTH(StoreOrders[[#This Row],[order date]])</f>
        <v>1</v>
      </c>
      <c r="D352" s="13">
        <f>YEAR(StoreOrders[[#This Row],[order date]])</f>
        <v>2011</v>
      </c>
      <c r="E352" s="35" t="s">
        <v>1081</v>
      </c>
      <c r="F352" s="35" t="s">
        <v>2303</v>
      </c>
      <c r="G352" s="35" t="s">
        <v>1091</v>
      </c>
      <c r="H352" s="35" t="s">
        <v>2304</v>
      </c>
      <c r="I352" s="35" t="s">
        <v>1606</v>
      </c>
      <c r="J352" s="35" t="s">
        <v>1075</v>
      </c>
      <c r="K352" s="35" t="s">
        <v>1607</v>
      </c>
      <c r="L352" s="35" t="s">
        <v>2305</v>
      </c>
      <c r="M352" s="35" t="s">
        <v>1067</v>
      </c>
      <c r="N352" s="35" t="s">
        <v>1097</v>
      </c>
      <c r="O352" s="35" t="s">
        <v>2260</v>
      </c>
      <c r="P352" s="7">
        <v>79</v>
      </c>
      <c r="Q352" s="7">
        <v>3</v>
      </c>
      <c r="R352" s="12">
        <v>55</v>
      </c>
      <c r="S352" s="2">
        <v>0</v>
      </c>
      <c r="T352" s="5">
        <v>13.82</v>
      </c>
      <c r="U352" s="5">
        <f>StoreOrders[[#This Row],[shipping cost]] + (StoreOrders[[#This Row],[shipping cost]] * StoreOrders[[#This Row],[discount]])</f>
        <v>13.82</v>
      </c>
      <c r="V352" t="s">
        <v>1088</v>
      </c>
      <c r="W352" s="5">
        <f>((StoreOrders[[#This Row],[quantity]]*StoreOrders[[#This Row],[Price]]) -StoreOrders[[#This Row],[cost]])</f>
        <v>151.18</v>
      </c>
    </row>
    <row r="353" spans="1:23" x14ac:dyDescent="0.25">
      <c r="A353" t="s">
        <v>2306</v>
      </c>
      <c r="B353" s="1">
        <v>40569</v>
      </c>
      <c r="C353" s="13">
        <f>MONTH(StoreOrders[[#This Row],[order date]])</f>
        <v>1</v>
      </c>
      <c r="D353" s="13">
        <f>YEAR(StoreOrders[[#This Row],[order date]])</f>
        <v>2011</v>
      </c>
      <c r="E353" s="35" t="s">
        <v>1060</v>
      </c>
      <c r="F353" s="35" t="s">
        <v>2307</v>
      </c>
      <c r="G353" s="35" t="s">
        <v>1062</v>
      </c>
      <c r="H353" s="35" t="s">
        <v>2304</v>
      </c>
      <c r="I353" s="35" t="s">
        <v>1606</v>
      </c>
      <c r="J353" s="35" t="s">
        <v>1075</v>
      </c>
      <c r="K353" s="35" t="s">
        <v>1607</v>
      </c>
      <c r="L353" s="35" t="s">
        <v>2308</v>
      </c>
      <c r="M353" s="35" t="s">
        <v>1067</v>
      </c>
      <c r="N353" s="35" t="s">
        <v>1193</v>
      </c>
      <c r="O353" s="35" t="s">
        <v>2309</v>
      </c>
      <c r="P353" s="7">
        <v>343</v>
      </c>
      <c r="Q353" s="7">
        <v>7</v>
      </c>
      <c r="R353" s="12">
        <v>92</v>
      </c>
      <c r="S353" s="2">
        <v>0</v>
      </c>
      <c r="T353" s="5">
        <v>13.22</v>
      </c>
      <c r="U353" s="5">
        <f>StoreOrders[[#This Row],[shipping cost]] + (StoreOrders[[#This Row],[shipping cost]] * StoreOrders[[#This Row],[discount]])</f>
        <v>13.22</v>
      </c>
      <c r="V353" t="s">
        <v>1128</v>
      </c>
      <c r="W353" s="5">
        <f>((StoreOrders[[#This Row],[quantity]]*StoreOrders[[#This Row],[Price]]) -StoreOrders[[#This Row],[cost]])</f>
        <v>630.78</v>
      </c>
    </row>
    <row r="354" spans="1:23" x14ac:dyDescent="0.25">
      <c r="A354" t="s">
        <v>2310</v>
      </c>
      <c r="B354" s="1">
        <v>40569</v>
      </c>
      <c r="C354" s="13">
        <f>MONTH(StoreOrders[[#This Row],[order date]])</f>
        <v>1</v>
      </c>
      <c r="D354" s="13">
        <f>YEAR(StoreOrders[[#This Row],[order date]])</f>
        <v>2011</v>
      </c>
      <c r="E354" s="35" t="s">
        <v>1081</v>
      </c>
      <c r="F354" s="35" t="s">
        <v>2311</v>
      </c>
      <c r="G354" s="35" t="s">
        <v>1062</v>
      </c>
      <c r="H354" s="35" t="s">
        <v>2312</v>
      </c>
      <c r="I354" s="35" t="s">
        <v>1234</v>
      </c>
      <c r="J354" s="35" t="s">
        <v>1094</v>
      </c>
      <c r="K354" s="35" t="s">
        <v>1165</v>
      </c>
      <c r="L354" s="35" t="s">
        <v>2313</v>
      </c>
      <c r="M354" s="35" t="s">
        <v>1067</v>
      </c>
      <c r="N354" s="35" t="s">
        <v>1078</v>
      </c>
      <c r="O354" s="35" t="s">
        <v>2314</v>
      </c>
      <c r="P354" s="7">
        <v>345</v>
      </c>
      <c r="Q354" s="7">
        <v>9</v>
      </c>
      <c r="R354" s="12">
        <v>74</v>
      </c>
      <c r="S354" s="2">
        <v>0</v>
      </c>
      <c r="T354" s="5">
        <v>12.46</v>
      </c>
      <c r="U354" s="5">
        <f>StoreOrders[[#This Row],[shipping cost]] + (StoreOrders[[#This Row],[shipping cost]] * StoreOrders[[#This Row],[discount]])</f>
        <v>12.46</v>
      </c>
      <c r="V354" t="s">
        <v>1070</v>
      </c>
      <c r="W354" s="5">
        <f>((StoreOrders[[#This Row],[quantity]]*StoreOrders[[#This Row],[Price]]) -StoreOrders[[#This Row],[cost]])</f>
        <v>653.54</v>
      </c>
    </row>
    <row r="355" spans="1:23" x14ac:dyDescent="0.25">
      <c r="A355" t="s">
        <v>2315</v>
      </c>
      <c r="B355" s="1">
        <v>40569</v>
      </c>
      <c r="C355" s="13">
        <f>MONTH(StoreOrders[[#This Row],[order date]])</f>
        <v>1</v>
      </c>
      <c r="D355" s="13">
        <f>YEAR(StoreOrders[[#This Row],[order date]])</f>
        <v>2011</v>
      </c>
      <c r="E355" s="35" t="s">
        <v>1060</v>
      </c>
      <c r="F355" s="35" t="s">
        <v>2316</v>
      </c>
      <c r="G355" s="35" t="s">
        <v>1062</v>
      </c>
      <c r="H355" s="35" t="s">
        <v>2317</v>
      </c>
      <c r="I355" s="35" t="s">
        <v>1316</v>
      </c>
      <c r="J355" s="35" t="s">
        <v>1075</v>
      </c>
      <c r="K355" s="35" t="s">
        <v>1140</v>
      </c>
      <c r="L355" s="35" t="s">
        <v>2318</v>
      </c>
      <c r="M355" s="35" t="s">
        <v>1067</v>
      </c>
      <c r="N355" s="35" t="s">
        <v>1068</v>
      </c>
      <c r="O355" s="35" t="s">
        <v>1535</v>
      </c>
      <c r="P355" s="7">
        <v>142</v>
      </c>
      <c r="Q355" s="7">
        <v>3</v>
      </c>
      <c r="R355" s="12">
        <v>111</v>
      </c>
      <c r="S355" s="2">
        <v>0.17</v>
      </c>
      <c r="T355" s="5">
        <v>12.24</v>
      </c>
      <c r="U355" s="5">
        <f>StoreOrders[[#This Row],[shipping cost]] + (StoreOrders[[#This Row],[shipping cost]] * StoreOrders[[#This Row],[discount]])</f>
        <v>14.3208</v>
      </c>
      <c r="V355" t="s">
        <v>1070</v>
      </c>
      <c r="W355" s="5">
        <f>((StoreOrders[[#This Row],[quantity]]*StoreOrders[[#This Row],[Price]]) -StoreOrders[[#This Row],[cost]])</f>
        <v>318.67919999999998</v>
      </c>
    </row>
    <row r="356" spans="1:23" x14ac:dyDescent="0.25">
      <c r="A356" t="s">
        <v>2269</v>
      </c>
      <c r="B356" s="1">
        <v>40569</v>
      </c>
      <c r="C356" s="13">
        <f>MONTH(StoreOrders[[#This Row],[order date]])</f>
        <v>1</v>
      </c>
      <c r="D356" s="13">
        <f>YEAR(StoreOrders[[#This Row],[order date]])</f>
        <v>2011</v>
      </c>
      <c r="E356" s="35" t="s">
        <v>1060</v>
      </c>
      <c r="F356" s="35" t="s">
        <v>2270</v>
      </c>
      <c r="G356" s="35" t="s">
        <v>1062</v>
      </c>
      <c r="H356" s="35" t="s">
        <v>2271</v>
      </c>
      <c r="I356" s="35" t="s">
        <v>1613</v>
      </c>
      <c r="J356" s="35" t="s">
        <v>1085</v>
      </c>
      <c r="K356" s="35" t="s">
        <v>1085</v>
      </c>
      <c r="L356" s="35" t="s">
        <v>2319</v>
      </c>
      <c r="M356" s="35" t="s">
        <v>1067</v>
      </c>
      <c r="N356" s="35" t="s">
        <v>1118</v>
      </c>
      <c r="O356" s="35" t="s">
        <v>2320</v>
      </c>
      <c r="P356" s="7">
        <v>115</v>
      </c>
      <c r="Q356" s="7">
        <v>4</v>
      </c>
      <c r="R356" s="12">
        <v>61</v>
      </c>
      <c r="S356" s="2">
        <v>0.6</v>
      </c>
      <c r="T356" s="5">
        <v>11.17</v>
      </c>
      <c r="U356" s="5">
        <f>StoreOrders[[#This Row],[shipping cost]] + (StoreOrders[[#This Row],[shipping cost]] * StoreOrders[[#This Row],[discount]])</f>
        <v>17.872</v>
      </c>
      <c r="V356" t="s">
        <v>1070</v>
      </c>
      <c r="W356" s="5">
        <f>((StoreOrders[[#This Row],[quantity]]*StoreOrders[[#This Row],[Price]]) -StoreOrders[[#This Row],[cost]])</f>
        <v>226.12799999999999</v>
      </c>
    </row>
    <row r="357" spans="1:23" x14ac:dyDescent="0.25">
      <c r="A357" t="s">
        <v>2310</v>
      </c>
      <c r="B357" s="1">
        <v>40569</v>
      </c>
      <c r="C357" s="13">
        <f>MONTH(StoreOrders[[#This Row],[order date]])</f>
        <v>1</v>
      </c>
      <c r="D357" s="13">
        <f>YEAR(StoreOrders[[#This Row],[order date]])</f>
        <v>2011</v>
      </c>
      <c r="E357" s="35" t="s">
        <v>1081</v>
      </c>
      <c r="F357" s="35" t="s">
        <v>2311</v>
      </c>
      <c r="G357" s="35" t="s">
        <v>1062</v>
      </c>
      <c r="H357" s="35" t="s">
        <v>2312</v>
      </c>
      <c r="I357" s="35" t="s">
        <v>1234</v>
      </c>
      <c r="J357" s="35" t="s">
        <v>1094</v>
      </c>
      <c r="K357" s="35" t="s">
        <v>1165</v>
      </c>
      <c r="L357" s="35" t="s">
        <v>2321</v>
      </c>
      <c r="M357" s="35" t="s">
        <v>1067</v>
      </c>
      <c r="N357" s="35" t="s">
        <v>1068</v>
      </c>
      <c r="O357" s="35" t="s">
        <v>2322</v>
      </c>
      <c r="P357" s="7">
        <v>108</v>
      </c>
      <c r="Q357" s="7">
        <v>5</v>
      </c>
      <c r="R357" s="12">
        <v>116</v>
      </c>
      <c r="S357" s="2">
        <v>0.1</v>
      </c>
      <c r="T357" s="5">
        <v>11.06</v>
      </c>
      <c r="U357" s="5">
        <f>StoreOrders[[#This Row],[shipping cost]] + (StoreOrders[[#This Row],[shipping cost]] * StoreOrders[[#This Row],[discount]])</f>
        <v>12.166</v>
      </c>
      <c r="V357" t="s">
        <v>1070</v>
      </c>
      <c r="W357" s="5">
        <f>((StoreOrders[[#This Row],[quantity]]*StoreOrders[[#This Row],[Price]]) -StoreOrders[[#This Row],[cost]])</f>
        <v>567.83399999999995</v>
      </c>
    </row>
    <row r="358" spans="1:23" x14ac:dyDescent="0.25">
      <c r="A358" t="s">
        <v>2310</v>
      </c>
      <c r="B358" s="1">
        <v>40569</v>
      </c>
      <c r="C358" s="13">
        <f>MONTH(StoreOrders[[#This Row],[order date]])</f>
        <v>1</v>
      </c>
      <c r="D358" s="13">
        <f>YEAR(StoreOrders[[#This Row],[order date]])</f>
        <v>2011</v>
      </c>
      <c r="E358" s="35" t="s">
        <v>1081</v>
      </c>
      <c r="F358" s="35" t="s">
        <v>2311</v>
      </c>
      <c r="G358" s="35" t="s">
        <v>1062</v>
      </c>
      <c r="H358" s="35" t="s">
        <v>2312</v>
      </c>
      <c r="I358" s="35" t="s">
        <v>1234</v>
      </c>
      <c r="J358" s="35" t="s">
        <v>1094</v>
      </c>
      <c r="K358" s="35" t="s">
        <v>1165</v>
      </c>
      <c r="L358" s="35" t="s">
        <v>2323</v>
      </c>
      <c r="M358" s="35" t="s">
        <v>1067</v>
      </c>
      <c r="N358" s="35" t="s">
        <v>1279</v>
      </c>
      <c r="O358" s="35" t="s">
        <v>2324</v>
      </c>
      <c r="P358" s="7">
        <v>136</v>
      </c>
      <c r="Q358" s="7">
        <v>9</v>
      </c>
      <c r="R358" s="12">
        <v>109</v>
      </c>
      <c r="S358" s="2">
        <v>0</v>
      </c>
      <c r="T358" s="5">
        <v>9.44</v>
      </c>
      <c r="U358" s="5">
        <f>StoreOrders[[#This Row],[shipping cost]] + (StoreOrders[[#This Row],[shipping cost]] * StoreOrders[[#This Row],[discount]])</f>
        <v>9.44</v>
      </c>
      <c r="V358" t="s">
        <v>1070</v>
      </c>
      <c r="W358" s="5">
        <f>((StoreOrders[[#This Row],[quantity]]*StoreOrders[[#This Row],[Price]]) -StoreOrders[[#This Row],[cost]])</f>
        <v>971.56</v>
      </c>
    </row>
    <row r="359" spans="1:23" x14ac:dyDescent="0.25">
      <c r="A359" t="s">
        <v>2310</v>
      </c>
      <c r="B359" s="1">
        <v>40569</v>
      </c>
      <c r="C359" s="13">
        <f>MONTH(StoreOrders[[#This Row],[order date]])</f>
        <v>1</v>
      </c>
      <c r="D359" s="13">
        <f>YEAR(StoreOrders[[#This Row],[order date]])</f>
        <v>2011</v>
      </c>
      <c r="E359" s="35" t="s">
        <v>1081</v>
      </c>
      <c r="F359" s="35" t="s">
        <v>2311</v>
      </c>
      <c r="G359" s="35" t="s">
        <v>1062</v>
      </c>
      <c r="H359" s="35" t="s">
        <v>2312</v>
      </c>
      <c r="I359" s="35" t="s">
        <v>1234</v>
      </c>
      <c r="J359" s="35" t="s">
        <v>1094</v>
      </c>
      <c r="K359" s="35" t="s">
        <v>1165</v>
      </c>
      <c r="L359" s="35" t="s">
        <v>2325</v>
      </c>
      <c r="M359" s="35" t="s">
        <v>1067</v>
      </c>
      <c r="N359" s="35" t="s">
        <v>1193</v>
      </c>
      <c r="O359" s="35" t="s">
        <v>2326</v>
      </c>
      <c r="P359" s="7">
        <v>88</v>
      </c>
      <c r="Q359" s="7">
        <v>4</v>
      </c>
      <c r="R359" s="12">
        <v>93</v>
      </c>
      <c r="S359" s="2">
        <v>0</v>
      </c>
      <c r="T359" s="5">
        <v>7.14</v>
      </c>
      <c r="U359" s="5">
        <f>StoreOrders[[#This Row],[shipping cost]] + (StoreOrders[[#This Row],[shipping cost]] * StoreOrders[[#This Row],[discount]])</f>
        <v>7.14</v>
      </c>
      <c r="V359" t="s">
        <v>1070</v>
      </c>
      <c r="W359" s="5">
        <f>((StoreOrders[[#This Row],[quantity]]*StoreOrders[[#This Row],[Price]]) -StoreOrders[[#This Row],[cost]])</f>
        <v>364.86</v>
      </c>
    </row>
    <row r="360" spans="1:23" x14ac:dyDescent="0.25">
      <c r="A360" t="s">
        <v>2327</v>
      </c>
      <c r="B360" s="1">
        <v>40569</v>
      </c>
      <c r="C360" s="13">
        <f>MONTH(StoreOrders[[#This Row],[order date]])</f>
        <v>1</v>
      </c>
      <c r="D360" s="13">
        <f>YEAR(StoreOrders[[#This Row],[order date]])</f>
        <v>2011</v>
      </c>
      <c r="E360" s="35" t="s">
        <v>1060</v>
      </c>
      <c r="F360" s="35" t="s">
        <v>1790</v>
      </c>
      <c r="G360" s="35" t="s">
        <v>1062</v>
      </c>
      <c r="H360" s="35" t="s">
        <v>2328</v>
      </c>
      <c r="I360" s="35" t="s">
        <v>2329</v>
      </c>
      <c r="J360" s="35" t="s">
        <v>1094</v>
      </c>
      <c r="K360" s="35" t="s">
        <v>1095</v>
      </c>
      <c r="L360" s="35" t="s">
        <v>2330</v>
      </c>
      <c r="M360" s="35" t="s">
        <v>1110</v>
      </c>
      <c r="N360" s="35" t="s">
        <v>1176</v>
      </c>
      <c r="O360" s="35" t="s">
        <v>2331</v>
      </c>
      <c r="P360" s="7">
        <v>88</v>
      </c>
      <c r="Q360" s="7">
        <v>3</v>
      </c>
      <c r="R360" s="12">
        <v>84</v>
      </c>
      <c r="S360" s="2">
        <v>0</v>
      </c>
      <c r="T360" s="5">
        <v>5.54</v>
      </c>
      <c r="U360" s="5">
        <f>StoreOrders[[#This Row],[shipping cost]] + (StoreOrders[[#This Row],[shipping cost]] * StoreOrders[[#This Row],[discount]])</f>
        <v>5.54</v>
      </c>
      <c r="V360" t="s">
        <v>1070</v>
      </c>
      <c r="W360" s="5">
        <f>((StoreOrders[[#This Row],[quantity]]*StoreOrders[[#This Row],[Price]]) -StoreOrders[[#This Row],[cost]])</f>
        <v>246.46</v>
      </c>
    </row>
    <row r="361" spans="1:23" x14ac:dyDescent="0.25">
      <c r="A361" t="s">
        <v>2327</v>
      </c>
      <c r="B361" s="1">
        <v>40569</v>
      </c>
      <c r="C361" s="13">
        <f>MONTH(StoreOrders[[#This Row],[order date]])</f>
        <v>1</v>
      </c>
      <c r="D361" s="13">
        <f>YEAR(StoreOrders[[#This Row],[order date]])</f>
        <v>2011</v>
      </c>
      <c r="E361" s="35" t="s">
        <v>1060</v>
      </c>
      <c r="F361" s="35" t="s">
        <v>1790</v>
      </c>
      <c r="G361" s="35" t="s">
        <v>1062</v>
      </c>
      <c r="H361" s="35" t="s">
        <v>2328</v>
      </c>
      <c r="I361" s="35" t="s">
        <v>2329</v>
      </c>
      <c r="J361" s="35" t="s">
        <v>1094</v>
      </c>
      <c r="K361" s="35" t="s">
        <v>1095</v>
      </c>
      <c r="L361" s="35" t="s">
        <v>1463</v>
      </c>
      <c r="M361" s="35" t="s">
        <v>1067</v>
      </c>
      <c r="N361" s="35" t="s">
        <v>1279</v>
      </c>
      <c r="O361" s="35" t="s">
        <v>2332</v>
      </c>
      <c r="P361" s="7">
        <v>52</v>
      </c>
      <c r="Q361" s="7">
        <v>4</v>
      </c>
      <c r="R361" s="12">
        <v>76</v>
      </c>
      <c r="S361" s="2">
        <v>0</v>
      </c>
      <c r="T361" s="5">
        <v>4.88</v>
      </c>
      <c r="U361" s="5">
        <f>StoreOrders[[#This Row],[shipping cost]] + (StoreOrders[[#This Row],[shipping cost]] * StoreOrders[[#This Row],[discount]])</f>
        <v>4.88</v>
      </c>
      <c r="V361" t="s">
        <v>1070</v>
      </c>
      <c r="W361" s="5">
        <f>((StoreOrders[[#This Row],[quantity]]*StoreOrders[[#This Row],[Price]]) -StoreOrders[[#This Row],[cost]])</f>
        <v>299.12</v>
      </c>
    </row>
    <row r="362" spans="1:23" x14ac:dyDescent="0.25">
      <c r="A362" t="s">
        <v>2333</v>
      </c>
      <c r="B362" s="1">
        <v>40569</v>
      </c>
      <c r="C362" s="13">
        <f>MONTH(StoreOrders[[#This Row],[order date]])</f>
        <v>1</v>
      </c>
      <c r="D362" s="13">
        <f>YEAR(StoreOrders[[#This Row],[order date]])</f>
        <v>2011</v>
      </c>
      <c r="E362" s="35" t="s">
        <v>1060</v>
      </c>
      <c r="F362" s="35" t="s">
        <v>2334</v>
      </c>
      <c r="G362" s="35" t="s">
        <v>1062</v>
      </c>
      <c r="H362" s="35" t="s">
        <v>2335</v>
      </c>
      <c r="I362" s="35" t="s">
        <v>1596</v>
      </c>
      <c r="J362" s="35" t="s">
        <v>1094</v>
      </c>
      <c r="K362" s="35" t="s">
        <v>1215</v>
      </c>
      <c r="L362" s="35" t="s">
        <v>2336</v>
      </c>
      <c r="M362" s="35" t="s">
        <v>1067</v>
      </c>
      <c r="N362" s="35" t="s">
        <v>1187</v>
      </c>
      <c r="O362" s="35" t="s">
        <v>2337</v>
      </c>
      <c r="P362" s="7">
        <v>32</v>
      </c>
      <c r="Q362" s="7">
        <v>3</v>
      </c>
      <c r="R362" s="12">
        <v>54</v>
      </c>
      <c r="S362" s="2">
        <v>0</v>
      </c>
      <c r="T362" s="5">
        <v>4.82</v>
      </c>
      <c r="U362" s="5">
        <f>StoreOrders[[#This Row],[shipping cost]] + (StoreOrders[[#This Row],[shipping cost]] * StoreOrders[[#This Row],[discount]])</f>
        <v>4.82</v>
      </c>
      <c r="V362" t="s">
        <v>1088</v>
      </c>
      <c r="W362" s="5">
        <f>((StoreOrders[[#This Row],[quantity]]*StoreOrders[[#This Row],[Price]]) -StoreOrders[[#This Row],[cost]])</f>
        <v>157.18</v>
      </c>
    </row>
    <row r="363" spans="1:23" x14ac:dyDescent="0.25">
      <c r="A363" t="s">
        <v>2290</v>
      </c>
      <c r="B363" s="1">
        <v>40569</v>
      </c>
      <c r="C363" s="13">
        <f>MONTH(StoreOrders[[#This Row],[order date]])</f>
        <v>1</v>
      </c>
      <c r="D363" s="13">
        <f>YEAR(StoreOrders[[#This Row],[order date]])</f>
        <v>2011</v>
      </c>
      <c r="E363" s="35" t="s">
        <v>1114</v>
      </c>
      <c r="F363" s="35" t="s">
        <v>2291</v>
      </c>
      <c r="G363" s="35" t="s">
        <v>1062</v>
      </c>
      <c r="H363" s="35" t="s">
        <v>2103</v>
      </c>
      <c r="I363" s="35" t="s">
        <v>1234</v>
      </c>
      <c r="J363" s="35" t="s">
        <v>1094</v>
      </c>
      <c r="K363" s="35" t="s">
        <v>1165</v>
      </c>
      <c r="L363" s="35" t="s">
        <v>2338</v>
      </c>
      <c r="M363" s="35" t="s">
        <v>1067</v>
      </c>
      <c r="N363" s="35" t="s">
        <v>1279</v>
      </c>
      <c r="O363" s="35" t="s">
        <v>2339</v>
      </c>
      <c r="P363" s="7">
        <v>41</v>
      </c>
      <c r="Q363" s="7">
        <v>6</v>
      </c>
      <c r="R363" s="12">
        <v>85</v>
      </c>
      <c r="S363" s="2">
        <v>0.5</v>
      </c>
      <c r="T363" s="5">
        <v>3.98</v>
      </c>
      <c r="U363" s="5">
        <f>StoreOrders[[#This Row],[shipping cost]] + (StoreOrders[[#This Row],[shipping cost]] * StoreOrders[[#This Row],[discount]])</f>
        <v>5.97</v>
      </c>
      <c r="V363" t="s">
        <v>1070</v>
      </c>
      <c r="W363" s="5">
        <f>((StoreOrders[[#This Row],[quantity]]*StoreOrders[[#This Row],[Price]]) -StoreOrders[[#This Row],[cost]])</f>
        <v>504.03</v>
      </c>
    </row>
    <row r="364" spans="1:23" x14ac:dyDescent="0.25">
      <c r="A364" t="s">
        <v>2269</v>
      </c>
      <c r="B364" s="1">
        <v>40569</v>
      </c>
      <c r="C364" s="13">
        <f>MONTH(StoreOrders[[#This Row],[order date]])</f>
        <v>1</v>
      </c>
      <c r="D364" s="13">
        <f>YEAR(StoreOrders[[#This Row],[order date]])</f>
        <v>2011</v>
      </c>
      <c r="E364" s="35" t="s">
        <v>1060</v>
      </c>
      <c r="F364" s="35" t="s">
        <v>2270</v>
      </c>
      <c r="G364" s="35" t="s">
        <v>1062</v>
      </c>
      <c r="H364" s="35" t="s">
        <v>2271</v>
      </c>
      <c r="I364" s="35" t="s">
        <v>1613</v>
      </c>
      <c r="J364" s="35" t="s">
        <v>1085</v>
      </c>
      <c r="K364" s="35" t="s">
        <v>1085</v>
      </c>
      <c r="L364" s="35" t="s">
        <v>2340</v>
      </c>
      <c r="M364" s="35" t="s">
        <v>1100</v>
      </c>
      <c r="N364" s="35" t="s">
        <v>1134</v>
      </c>
      <c r="O364" s="35" t="s">
        <v>2341</v>
      </c>
      <c r="P364" s="7">
        <v>34</v>
      </c>
      <c r="Q364" s="7">
        <v>1</v>
      </c>
      <c r="R364" s="12">
        <v>105</v>
      </c>
      <c r="S364" s="2">
        <v>0.6</v>
      </c>
      <c r="T364" s="5">
        <v>3.08</v>
      </c>
      <c r="U364" s="5">
        <f>StoreOrders[[#This Row],[shipping cost]] + (StoreOrders[[#This Row],[shipping cost]] * StoreOrders[[#This Row],[discount]])</f>
        <v>4.9279999999999999</v>
      </c>
      <c r="V364" t="s">
        <v>1070</v>
      </c>
      <c r="W364" s="5">
        <f>((StoreOrders[[#This Row],[quantity]]*StoreOrders[[#This Row],[Price]]) -StoreOrders[[#This Row],[cost]])</f>
        <v>100.072</v>
      </c>
    </row>
    <row r="365" spans="1:23" x14ac:dyDescent="0.25">
      <c r="A365" t="s">
        <v>2310</v>
      </c>
      <c r="B365" s="1">
        <v>40569</v>
      </c>
      <c r="C365" s="13">
        <f>MONTH(StoreOrders[[#This Row],[order date]])</f>
        <v>1</v>
      </c>
      <c r="D365" s="13">
        <f>YEAR(StoreOrders[[#This Row],[order date]])</f>
        <v>2011</v>
      </c>
      <c r="E365" s="35" t="s">
        <v>1081</v>
      </c>
      <c r="F365" s="35" t="s">
        <v>2311</v>
      </c>
      <c r="G365" s="35" t="s">
        <v>1062</v>
      </c>
      <c r="H365" s="35" t="s">
        <v>2312</v>
      </c>
      <c r="I365" s="35" t="s">
        <v>1234</v>
      </c>
      <c r="J365" s="35" t="s">
        <v>1094</v>
      </c>
      <c r="K365" s="35" t="s">
        <v>1165</v>
      </c>
      <c r="L365" s="35" t="s">
        <v>2342</v>
      </c>
      <c r="M365" s="35" t="s">
        <v>1067</v>
      </c>
      <c r="N365" s="35" t="s">
        <v>1068</v>
      </c>
      <c r="O365" s="35" t="s">
        <v>2100</v>
      </c>
      <c r="P365" s="7">
        <v>86</v>
      </c>
      <c r="Q365" s="7">
        <v>2</v>
      </c>
      <c r="R365" s="12">
        <v>57</v>
      </c>
      <c r="S365" s="2">
        <v>0.1</v>
      </c>
      <c r="T365" s="5">
        <v>2.65</v>
      </c>
      <c r="U365" s="5">
        <f>StoreOrders[[#This Row],[shipping cost]] + (StoreOrders[[#This Row],[shipping cost]] * StoreOrders[[#This Row],[discount]])</f>
        <v>2.915</v>
      </c>
      <c r="V365" t="s">
        <v>1070</v>
      </c>
      <c r="W365" s="5">
        <f>((StoreOrders[[#This Row],[quantity]]*StoreOrders[[#This Row],[Price]]) -StoreOrders[[#This Row],[cost]])</f>
        <v>111.08499999999999</v>
      </c>
    </row>
    <row r="366" spans="1:23" x14ac:dyDescent="0.25">
      <c r="A366" t="s">
        <v>2290</v>
      </c>
      <c r="B366" s="1">
        <v>40569</v>
      </c>
      <c r="C366" s="13">
        <f>MONTH(StoreOrders[[#This Row],[order date]])</f>
        <v>1</v>
      </c>
      <c r="D366" s="13">
        <f>YEAR(StoreOrders[[#This Row],[order date]])</f>
        <v>2011</v>
      </c>
      <c r="E366" s="35" t="s">
        <v>1114</v>
      </c>
      <c r="F366" s="35" t="s">
        <v>2291</v>
      </c>
      <c r="G366" s="35" t="s">
        <v>1062</v>
      </c>
      <c r="H366" s="35" t="s">
        <v>2103</v>
      </c>
      <c r="I366" s="35" t="s">
        <v>1234</v>
      </c>
      <c r="J366" s="35" t="s">
        <v>1094</v>
      </c>
      <c r="K366" s="35" t="s">
        <v>1165</v>
      </c>
      <c r="L366" s="35" t="s">
        <v>2343</v>
      </c>
      <c r="M366" s="35" t="s">
        <v>1067</v>
      </c>
      <c r="N366" s="35" t="s">
        <v>1204</v>
      </c>
      <c r="O366" s="35" t="s">
        <v>2344</v>
      </c>
      <c r="P366" s="7">
        <v>12</v>
      </c>
      <c r="Q366" s="7">
        <v>3</v>
      </c>
      <c r="R366" s="12">
        <v>120</v>
      </c>
      <c r="S366" s="2">
        <v>0.5</v>
      </c>
      <c r="T366" s="5">
        <v>1.75</v>
      </c>
      <c r="U366" s="5">
        <f>StoreOrders[[#This Row],[shipping cost]] + (StoreOrders[[#This Row],[shipping cost]] * StoreOrders[[#This Row],[discount]])</f>
        <v>2.625</v>
      </c>
      <c r="V366" t="s">
        <v>1070</v>
      </c>
      <c r="W366" s="5">
        <f>((StoreOrders[[#This Row],[quantity]]*StoreOrders[[#This Row],[Price]]) -StoreOrders[[#This Row],[cost]])</f>
        <v>357.375</v>
      </c>
    </row>
    <row r="367" spans="1:23" x14ac:dyDescent="0.25">
      <c r="A367" t="s">
        <v>2310</v>
      </c>
      <c r="B367" s="1">
        <v>40569</v>
      </c>
      <c r="C367" s="13">
        <f>MONTH(StoreOrders[[#This Row],[order date]])</f>
        <v>1</v>
      </c>
      <c r="D367" s="13">
        <f>YEAR(StoreOrders[[#This Row],[order date]])</f>
        <v>2011</v>
      </c>
      <c r="E367" s="35" t="s">
        <v>1081</v>
      </c>
      <c r="F367" s="35" t="s">
        <v>2311</v>
      </c>
      <c r="G367" s="35" t="s">
        <v>1062</v>
      </c>
      <c r="H367" s="35" t="s">
        <v>2312</v>
      </c>
      <c r="I367" s="35" t="s">
        <v>1234</v>
      </c>
      <c r="J367" s="35" t="s">
        <v>1094</v>
      </c>
      <c r="K367" s="35" t="s">
        <v>1165</v>
      </c>
      <c r="L367" s="35" t="s">
        <v>2345</v>
      </c>
      <c r="M367" s="35" t="s">
        <v>1067</v>
      </c>
      <c r="N367" s="35" t="s">
        <v>1097</v>
      </c>
      <c r="O367" s="35" t="s">
        <v>1985</v>
      </c>
      <c r="P367" s="7">
        <v>60</v>
      </c>
      <c r="Q367" s="7">
        <v>2</v>
      </c>
      <c r="R367" s="12">
        <v>73</v>
      </c>
      <c r="S367" s="2">
        <v>0</v>
      </c>
      <c r="T367" s="5">
        <v>1.74</v>
      </c>
      <c r="U367" s="5">
        <f>StoreOrders[[#This Row],[shipping cost]] + (StoreOrders[[#This Row],[shipping cost]] * StoreOrders[[#This Row],[discount]])</f>
        <v>1.74</v>
      </c>
      <c r="V367" t="s">
        <v>1070</v>
      </c>
      <c r="W367" s="5">
        <f>((StoreOrders[[#This Row],[quantity]]*StoreOrders[[#This Row],[Price]]) -StoreOrders[[#This Row],[cost]])</f>
        <v>144.26</v>
      </c>
    </row>
    <row r="368" spans="1:23" x14ac:dyDescent="0.25">
      <c r="A368" t="s">
        <v>2279</v>
      </c>
      <c r="B368" s="1">
        <v>40569</v>
      </c>
      <c r="C368" s="13">
        <f>MONTH(StoreOrders[[#This Row],[order date]])</f>
        <v>1</v>
      </c>
      <c r="D368" s="13">
        <f>YEAR(StoreOrders[[#This Row],[order date]])</f>
        <v>2011</v>
      </c>
      <c r="E368" s="35" t="s">
        <v>1060</v>
      </c>
      <c r="F368" s="35" t="s">
        <v>2280</v>
      </c>
      <c r="G368" s="35" t="s">
        <v>1062</v>
      </c>
      <c r="H368" s="35" t="s">
        <v>2281</v>
      </c>
      <c r="I368" s="35" t="s">
        <v>2282</v>
      </c>
      <c r="J368" s="35" t="s">
        <v>1065</v>
      </c>
      <c r="K368" s="35" t="s">
        <v>1065</v>
      </c>
      <c r="L368" s="35" t="s">
        <v>2346</v>
      </c>
      <c r="M368" s="35" t="s">
        <v>1067</v>
      </c>
      <c r="N368" s="35" t="s">
        <v>1279</v>
      </c>
      <c r="O368" s="35" t="s">
        <v>2347</v>
      </c>
      <c r="P368" s="7">
        <v>9</v>
      </c>
      <c r="Q368" s="7">
        <v>1</v>
      </c>
      <c r="R368" s="12">
        <v>67</v>
      </c>
      <c r="S368" s="2">
        <v>0</v>
      </c>
      <c r="T368" s="5">
        <v>1.43</v>
      </c>
      <c r="U368" s="5">
        <f>StoreOrders[[#This Row],[shipping cost]] + (StoreOrders[[#This Row],[shipping cost]] * StoreOrders[[#This Row],[discount]])</f>
        <v>1.43</v>
      </c>
      <c r="V368" t="s">
        <v>1088</v>
      </c>
      <c r="W368" s="5">
        <f>((StoreOrders[[#This Row],[quantity]]*StoreOrders[[#This Row],[Price]]) -StoreOrders[[#This Row],[cost]])</f>
        <v>65.569999999999993</v>
      </c>
    </row>
    <row r="369" spans="1:23" x14ac:dyDescent="0.25">
      <c r="A369" t="s">
        <v>2269</v>
      </c>
      <c r="B369" s="1">
        <v>40569</v>
      </c>
      <c r="C369" s="13">
        <f>MONTH(StoreOrders[[#This Row],[order date]])</f>
        <v>1</v>
      </c>
      <c r="D369" s="13">
        <f>YEAR(StoreOrders[[#This Row],[order date]])</f>
        <v>2011</v>
      </c>
      <c r="E369" s="35" t="s">
        <v>1060</v>
      </c>
      <c r="F369" s="35" t="s">
        <v>2270</v>
      </c>
      <c r="G369" s="35" t="s">
        <v>1062</v>
      </c>
      <c r="H369" s="35" t="s">
        <v>2271</v>
      </c>
      <c r="I369" s="35" t="s">
        <v>1613</v>
      </c>
      <c r="J369" s="35" t="s">
        <v>1085</v>
      </c>
      <c r="K369" s="35" t="s">
        <v>1085</v>
      </c>
      <c r="L369" s="35" t="s">
        <v>2348</v>
      </c>
      <c r="M369" s="35" t="s">
        <v>1067</v>
      </c>
      <c r="N369" s="35" t="s">
        <v>1097</v>
      </c>
      <c r="O369" s="35" t="s">
        <v>1751</v>
      </c>
      <c r="P369" s="7">
        <v>16</v>
      </c>
      <c r="Q369" s="7">
        <v>2</v>
      </c>
      <c r="R369" s="12">
        <v>97</v>
      </c>
      <c r="S369" s="2">
        <v>0.6</v>
      </c>
      <c r="T369" s="5">
        <v>1.28</v>
      </c>
      <c r="U369" s="5">
        <f>StoreOrders[[#This Row],[shipping cost]] + (StoreOrders[[#This Row],[shipping cost]] * StoreOrders[[#This Row],[discount]])</f>
        <v>2.048</v>
      </c>
      <c r="V369" t="s">
        <v>1070</v>
      </c>
      <c r="W369" s="5">
        <f>((StoreOrders[[#This Row],[quantity]]*StoreOrders[[#This Row],[Price]]) -StoreOrders[[#This Row],[cost]])</f>
        <v>191.952</v>
      </c>
    </row>
    <row r="370" spans="1:23" x14ac:dyDescent="0.25">
      <c r="A370" t="s">
        <v>2327</v>
      </c>
      <c r="B370" s="1">
        <v>40569</v>
      </c>
      <c r="C370" s="13">
        <f>MONTH(StoreOrders[[#This Row],[order date]])</f>
        <v>1</v>
      </c>
      <c r="D370" s="13">
        <f>YEAR(StoreOrders[[#This Row],[order date]])</f>
        <v>2011</v>
      </c>
      <c r="E370" s="35" t="s">
        <v>1060</v>
      </c>
      <c r="F370" s="35" t="s">
        <v>1790</v>
      </c>
      <c r="G370" s="35" t="s">
        <v>1062</v>
      </c>
      <c r="H370" s="35" t="s">
        <v>2328</v>
      </c>
      <c r="I370" s="35" t="s">
        <v>2329</v>
      </c>
      <c r="J370" s="35" t="s">
        <v>1094</v>
      </c>
      <c r="K370" s="35" t="s">
        <v>1095</v>
      </c>
      <c r="L370" s="35" t="s">
        <v>2349</v>
      </c>
      <c r="M370" s="35" t="s">
        <v>1067</v>
      </c>
      <c r="N370" s="35" t="s">
        <v>1279</v>
      </c>
      <c r="O370" s="35" t="s">
        <v>2350</v>
      </c>
      <c r="P370" s="7">
        <v>13</v>
      </c>
      <c r="Q370" s="7">
        <v>1</v>
      </c>
      <c r="R370" s="12">
        <v>62</v>
      </c>
      <c r="S370" s="2">
        <v>0</v>
      </c>
      <c r="T370" s="5">
        <v>1.2</v>
      </c>
      <c r="U370" s="5">
        <f>StoreOrders[[#This Row],[shipping cost]] + (StoreOrders[[#This Row],[shipping cost]] * StoreOrders[[#This Row],[discount]])</f>
        <v>1.2</v>
      </c>
      <c r="V370" t="s">
        <v>1070</v>
      </c>
      <c r="W370" s="5">
        <f>((StoreOrders[[#This Row],[quantity]]*StoreOrders[[#This Row],[Price]]) -StoreOrders[[#This Row],[cost]])</f>
        <v>60.8</v>
      </c>
    </row>
    <row r="371" spans="1:23" x14ac:dyDescent="0.25">
      <c r="A371" t="s">
        <v>2279</v>
      </c>
      <c r="B371" s="1">
        <v>40569</v>
      </c>
      <c r="C371" s="13">
        <f>MONTH(StoreOrders[[#This Row],[order date]])</f>
        <v>1</v>
      </c>
      <c r="D371" s="13">
        <f>YEAR(StoreOrders[[#This Row],[order date]])</f>
        <v>2011</v>
      </c>
      <c r="E371" s="35" t="s">
        <v>1060</v>
      </c>
      <c r="F371" s="35" t="s">
        <v>2280</v>
      </c>
      <c r="G371" s="35" t="s">
        <v>1062</v>
      </c>
      <c r="H371" s="35" t="s">
        <v>2281</v>
      </c>
      <c r="I371" s="35" t="s">
        <v>2282</v>
      </c>
      <c r="J371" s="35" t="s">
        <v>1065</v>
      </c>
      <c r="K371" s="35" t="s">
        <v>1065</v>
      </c>
      <c r="L371" s="35" t="s">
        <v>2351</v>
      </c>
      <c r="M371" s="35" t="s">
        <v>1067</v>
      </c>
      <c r="N371" s="35" t="s">
        <v>1187</v>
      </c>
      <c r="O371" s="35" t="s">
        <v>2352</v>
      </c>
      <c r="P371" s="7">
        <v>11</v>
      </c>
      <c r="Q371" s="7">
        <v>1</v>
      </c>
      <c r="R371" s="12">
        <v>86</v>
      </c>
      <c r="S371" s="2">
        <v>0</v>
      </c>
      <c r="T371" s="5">
        <v>0.88</v>
      </c>
      <c r="U371" s="5">
        <f>StoreOrders[[#This Row],[shipping cost]] + (StoreOrders[[#This Row],[shipping cost]] * StoreOrders[[#This Row],[discount]])</f>
        <v>0.88</v>
      </c>
      <c r="V371" t="s">
        <v>1088</v>
      </c>
      <c r="W371" s="5">
        <f>((StoreOrders[[#This Row],[quantity]]*StoreOrders[[#This Row],[Price]]) -StoreOrders[[#This Row],[cost]])</f>
        <v>85.12</v>
      </c>
    </row>
    <row r="372" spans="1:23" x14ac:dyDescent="0.25">
      <c r="A372" t="s">
        <v>2310</v>
      </c>
      <c r="B372" s="1">
        <v>40569</v>
      </c>
      <c r="C372" s="13">
        <f>MONTH(StoreOrders[[#This Row],[order date]])</f>
        <v>1</v>
      </c>
      <c r="D372" s="13">
        <f>YEAR(StoreOrders[[#This Row],[order date]])</f>
        <v>2011</v>
      </c>
      <c r="E372" s="35" t="s">
        <v>1081</v>
      </c>
      <c r="F372" s="35" t="s">
        <v>2311</v>
      </c>
      <c r="G372" s="35" t="s">
        <v>1062</v>
      </c>
      <c r="H372" s="35" t="s">
        <v>2312</v>
      </c>
      <c r="I372" s="35" t="s">
        <v>1234</v>
      </c>
      <c r="J372" s="35" t="s">
        <v>1094</v>
      </c>
      <c r="K372" s="35" t="s">
        <v>1165</v>
      </c>
      <c r="L372" s="35" t="s">
        <v>2353</v>
      </c>
      <c r="M372" s="35" t="s">
        <v>1100</v>
      </c>
      <c r="N372" s="35" t="s">
        <v>1101</v>
      </c>
      <c r="O372" s="35" t="s">
        <v>2354</v>
      </c>
      <c r="P372" s="7">
        <v>177</v>
      </c>
      <c r="Q372" s="7">
        <v>8</v>
      </c>
      <c r="R372" s="12">
        <v>56</v>
      </c>
      <c r="S372" s="2">
        <v>0</v>
      </c>
      <c r="T372" s="5">
        <v>0.61</v>
      </c>
      <c r="U372" s="5">
        <f>StoreOrders[[#This Row],[shipping cost]] + (StoreOrders[[#This Row],[shipping cost]] * StoreOrders[[#This Row],[discount]])</f>
        <v>0.61</v>
      </c>
      <c r="V372" t="s">
        <v>1070</v>
      </c>
      <c r="W372" s="5">
        <f>((StoreOrders[[#This Row],[quantity]]*StoreOrders[[#This Row],[Price]]) -StoreOrders[[#This Row],[cost]])</f>
        <v>447.39</v>
      </c>
    </row>
    <row r="373" spans="1:23" x14ac:dyDescent="0.25">
      <c r="A373" t="s">
        <v>2269</v>
      </c>
      <c r="B373" s="1">
        <v>40569</v>
      </c>
      <c r="C373" s="13">
        <f>MONTH(StoreOrders[[#This Row],[order date]])</f>
        <v>1</v>
      </c>
      <c r="D373" s="13">
        <f>YEAR(StoreOrders[[#This Row],[order date]])</f>
        <v>2011</v>
      </c>
      <c r="E373" s="35" t="s">
        <v>1060</v>
      </c>
      <c r="F373" s="35" t="s">
        <v>2270</v>
      </c>
      <c r="G373" s="35" t="s">
        <v>1062</v>
      </c>
      <c r="H373" s="35" t="s">
        <v>2271</v>
      </c>
      <c r="I373" s="35" t="s">
        <v>1613</v>
      </c>
      <c r="J373" s="35" t="s">
        <v>1085</v>
      </c>
      <c r="K373" s="35" t="s">
        <v>1085</v>
      </c>
      <c r="L373" s="35" t="s">
        <v>2355</v>
      </c>
      <c r="M373" s="35" t="s">
        <v>1067</v>
      </c>
      <c r="N373" s="35" t="s">
        <v>1187</v>
      </c>
      <c r="O373" s="35" t="s">
        <v>2356</v>
      </c>
      <c r="P373" s="7">
        <v>5</v>
      </c>
      <c r="Q373" s="7">
        <v>1</v>
      </c>
      <c r="R373" s="12">
        <v>117</v>
      </c>
      <c r="S373" s="2">
        <v>0.6</v>
      </c>
      <c r="T373" s="5">
        <v>0.34</v>
      </c>
      <c r="U373" s="5">
        <f>StoreOrders[[#This Row],[shipping cost]] + (StoreOrders[[#This Row],[shipping cost]] * StoreOrders[[#This Row],[discount]])</f>
        <v>0.54400000000000004</v>
      </c>
      <c r="V373" t="s">
        <v>1070</v>
      </c>
      <c r="W373" s="5">
        <f>((StoreOrders[[#This Row],[quantity]]*StoreOrders[[#This Row],[Price]]) -StoreOrders[[#This Row],[cost]])</f>
        <v>116.456</v>
      </c>
    </row>
    <row r="374" spans="1:23" x14ac:dyDescent="0.25">
      <c r="A374" t="s">
        <v>2357</v>
      </c>
      <c r="B374" s="1">
        <v>40570</v>
      </c>
      <c r="C374" s="13">
        <f>MONTH(StoreOrders[[#This Row],[order date]])</f>
        <v>1</v>
      </c>
      <c r="D374" s="13">
        <f>YEAR(StoreOrders[[#This Row],[order date]])</f>
        <v>2011</v>
      </c>
      <c r="E374" s="35" t="s">
        <v>1287</v>
      </c>
      <c r="F374" s="35" t="s">
        <v>2358</v>
      </c>
      <c r="G374" s="35" t="s">
        <v>1116</v>
      </c>
      <c r="H374" s="35" t="s">
        <v>2359</v>
      </c>
      <c r="I374" s="35" t="s">
        <v>1259</v>
      </c>
      <c r="J374" s="35" t="s">
        <v>1260</v>
      </c>
      <c r="K374" s="35" t="s">
        <v>1165</v>
      </c>
      <c r="L374" s="35" t="s">
        <v>2360</v>
      </c>
      <c r="M374" s="35" t="s">
        <v>1100</v>
      </c>
      <c r="N374" s="35" t="s">
        <v>1151</v>
      </c>
      <c r="O374" s="35" t="s">
        <v>2361</v>
      </c>
      <c r="P374" s="7">
        <v>142</v>
      </c>
      <c r="Q374" s="7">
        <v>2</v>
      </c>
      <c r="R374" s="12">
        <v>98</v>
      </c>
      <c r="S374" s="2">
        <v>0</v>
      </c>
      <c r="T374" s="5">
        <v>24.59</v>
      </c>
      <c r="U374" s="5">
        <f>StoreOrders[[#This Row],[shipping cost]] + (StoreOrders[[#This Row],[shipping cost]] * StoreOrders[[#This Row],[discount]])</f>
        <v>24.59</v>
      </c>
      <c r="V374" t="s">
        <v>1088</v>
      </c>
      <c r="W374" s="5">
        <f>((StoreOrders[[#This Row],[quantity]]*StoreOrders[[#This Row],[Price]]) -StoreOrders[[#This Row],[cost]])</f>
        <v>171.41</v>
      </c>
    </row>
    <row r="375" spans="1:23" x14ac:dyDescent="0.25">
      <c r="A375" t="s">
        <v>2362</v>
      </c>
      <c r="B375" s="1">
        <v>40570</v>
      </c>
      <c r="C375" s="13">
        <f>MONTH(StoreOrders[[#This Row],[order date]])</f>
        <v>1</v>
      </c>
      <c r="D375" s="13">
        <f>YEAR(StoreOrders[[#This Row],[order date]])</f>
        <v>2011</v>
      </c>
      <c r="E375" s="35" t="s">
        <v>1081</v>
      </c>
      <c r="F375" s="35" t="s">
        <v>2363</v>
      </c>
      <c r="G375" s="35" t="s">
        <v>1062</v>
      </c>
      <c r="H375" s="35" t="s">
        <v>2364</v>
      </c>
      <c r="I375" s="35" t="s">
        <v>1221</v>
      </c>
      <c r="J375" s="35" t="s">
        <v>1164</v>
      </c>
      <c r="K375" s="35" t="s">
        <v>1095</v>
      </c>
      <c r="L375" s="35" t="s">
        <v>2063</v>
      </c>
      <c r="M375" s="35" t="s">
        <v>1067</v>
      </c>
      <c r="N375" s="35" t="s">
        <v>1279</v>
      </c>
      <c r="O375" s="35" t="s">
        <v>2064</v>
      </c>
      <c r="P375" s="7">
        <v>115</v>
      </c>
      <c r="Q375" s="7">
        <v>13</v>
      </c>
      <c r="R375" s="12">
        <v>83</v>
      </c>
      <c r="S375" s="2">
        <v>0</v>
      </c>
      <c r="T375" s="5">
        <v>24.52</v>
      </c>
      <c r="U375" s="5">
        <f>StoreOrders[[#This Row],[shipping cost]] + (StoreOrders[[#This Row],[shipping cost]] * StoreOrders[[#This Row],[discount]])</f>
        <v>24.52</v>
      </c>
      <c r="V375" t="s">
        <v>1120</v>
      </c>
      <c r="W375" s="5">
        <f>((StoreOrders[[#This Row],[quantity]]*StoreOrders[[#This Row],[Price]]) -StoreOrders[[#This Row],[cost]])</f>
        <v>1054.48</v>
      </c>
    </row>
    <row r="376" spans="1:23" x14ac:dyDescent="0.25">
      <c r="A376" t="s">
        <v>2365</v>
      </c>
      <c r="B376" s="1">
        <v>40570</v>
      </c>
      <c r="C376" s="13">
        <f>MONTH(StoreOrders[[#This Row],[order date]])</f>
        <v>1</v>
      </c>
      <c r="D376" s="13">
        <f>YEAR(StoreOrders[[#This Row],[order date]])</f>
        <v>2011</v>
      </c>
      <c r="E376" s="35" t="s">
        <v>1060</v>
      </c>
      <c r="F376" s="35" t="s">
        <v>1875</v>
      </c>
      <c r="G376" s="35" t="s">
        <v>1091</v>
      </c>
      <c r="H376" s="35" t="s">
        <v>1634</v>
      </c>
      <c r="I376" s="35" t="s">
        <v>1259</v>
      </c>
      <c r="J376" s="35" t="s">
        <v>1260</v>
      </c>
      <c r="K376" s="35" t="s">
        <v>1215</v>
      </c>
      <c r="L376" s="35" t="s">
        <v>2366</v>
      </c>
      <c r="M376" s="35" t="s">
        <v>1067</v>
      </c>
      <c r="N376" s="35" t="s">
        <v>1068</v>
      </c>
      <c r="O376" s="35" t="s">
        <v>2367</v>
      </c>
      <c r="P376" s="7">
        <v>490</v>
      </c>
      <c r="Q376" s="7">
        <v>8</v>
      </c>
      <c r="R376" s="12">
        <v>92</v>
      </c>
      <c r="S376" s="2">
        <v>0</v>
      </c>
      <c r="T376" s="5">
        <v>21.48</v>
      </c>
      <c r="U376" s="5">
        <f>StoreOrders[[#This Row],[shipping cost]] + (StoreOrders[[#This Row],[shipping cost]] * StoreOrders[[#This Row],[discount]])</f>
        <v>21.48</v>
      </c>
      <c r="V376" t="s">
        <v>1070</v>
      </c>
      <c r="W376" s="5">
        <f>((StoreOrders[[#This Row],[quantity]]*StoreOrders[[#This Row],[Price]]) -StoreOrders[[#This Row],[cost]])</f>
        <v>714.52</v>
      </c>
    </row>
    <row r="377" spans="1:23" x14ac:dyDescent="0.25">
      <c r="A377" t="s">
        <v>2365</v>
      </c>
      <c r="B377" s="1">
        <v>40570</v>
      </c>
      <c r="C377" s="13">
        <f>MONTH(StoreOrders[[#This Row],[order date]])</f>
        <v>1</v>
      </c>
      <c r="D377" s="13">
        <f>YEAR(StoreOrders[[#This Row],[order date]])</f>
        <v>2011</v>
      </c>
      <c r="E377" s="35" t="s">
        <v>1060</v>
      </c>
      <c r="F377" s="35" t="s">
        <v>1875</v>
      </c>
      <c r="G377" s="35" t="s">
        <v>1091</v>
      </c>
      <c r="H377" s="35" t="s">
        <v>1634</v>
      </c>
      <c r="I377" s="35" t="s">
        <v>1259</v>
      </c>
      <c r="J377" s="35" t="s">
        <v>1260</v>
      </c>
      <c r="K377" s="35" t="s">
        <v>1215</v>
      </c>
      <c r="L377" s="35" t="s">
        <v>2368</v>
      </c>
      <c r="M377" s="35" t="s">
        <v>1110</v>
      </c>
      <c r="N377" s="35" t="s">
        <v>1167</v>
      </c>
      <c r="O377" s="35" t="s">
        <v>2369</v>
      </c>
      <c r="P377" s="7">
        <v>188</v>
      </c>
      <c r="Q377" s="7">
        <v>2</v>
      </c>
      <c r="R377" s="12">
        <v>109</v>
      </c>
      <c r="S377" s="2">
        <v>0</v>
      </c>
      <c r="T377" s="5">
        <v>17.66</v>
      </c>
      <c r="U377" s="5">
        <f>StoreOrders[[#This Row],[shipping cost]] + (StoreOrders[[#This Row],[shipping cost]] * StoreOrders[[#This Row],[discount]])</f>
        <v>17.66</v>
      </c>
      <c r="V377" t="s">
        <v>1070</v>
      </c>
      <c r="W377" s="5">
        <f>((StoreOrders[[#This Row],[quantity]]*StoreOrders[[#This Row],[Price]]) -StoreOrders[[#This Row],[cost]])</f>
        <v>200.34</v>
      </c>
    </row>
    <row r="378" spans="1:23" x14ac:dyDescent="0.25">
      <c r="A378" t="s">
        <v>2370</v>
      </c>
      <c r="B378" s="1">
        <v>40570</v>
      </c>
      <c r="C378" s="13">
        <f>MONTH(StoreOrders[[#This Row],[order date]])</f>
        <v>1</v>
      </c>
      <c r="D378" s="13">
        <f>YEAR(StoreOrders[[#This Row],[order date]])</f>
        <v>2011</v>
      </c>
      <c r="E378" s="35" t="s">
        <v>1060</v>
      </c>
      <c r="F378" s="35" t="s">
        <v>1115</v>
      </c>
      <c r="G378" s="35" t="s">
        <v>1116</v>
      </c>
      <c r="H378" s="35" t="s">
        <v>2371</v>
      </c>
      <c r="I378" s="35" t="s">
        <v>1338</v>
      </c>
      <c r="J378" s="35" t="s">
        <v>1075</v>
      </c>
      <c r="K378" s="35" t="s">
        <v>1267</v>
      </c>
      <c r="L378" s="35" t="s">
        <v>2372</v>
      </c>
      <c r="M378" s="35" t="s">
        <v>1110</v>
      </c>
      <c r="N378" s="35" t="s">
        <v>1111</v>
      </c>
      <c r="O378" s="35" t="s">
        <v>2373</v>
      </c>
      <c r="P378" s="7">
        <v>367</v>
      </c>
      <c r="Q378" s="7">
        <v>7</v>
      </c>
      <c r="R378" s="12">
        <v>60</v>
      </c>
      <c r="S378" s="2">
        <v>0</v>
      </c>
      <c r="T378" s="5">
        <v>17.61</v>
      </c>
      <c r="U378" s="5">
        <f>StoreOrders[[#This Row],[shipping cost]] + (StoreOrders[[#This Row],[shipping cost]] * StoreOrders[[#This Row],[discount]])</f>
        <v>17.61</v>
      </c>
      <c r="V378" t="s">
        <v>1070</v>
      </c>
      <c r="W378" s="5">
        <f>((StoreOrders[[#This Row],[quantity]]*StoreOrders[[#This Row],[Price]]) -StoreOrders[[#This Row],[cost]])</f>
        <v>402.39</v>
      </c>
    </row>
    <row r="379" spans="1:23" x14ac:dyDescent="0.25">
      <c r="A379" t="s">
        <v>2374</v>
      </c>
      <c r="B379" s="1">
        <v>40570</v>
      </c>
      <c r="C379" s="13">
        <f>MONTH(StoreOrders[[#This Row],[order date]])</f>
        <v>1</v>
      </c>
      <c r="D379" s="13">
        <f>YEAR(StoreOrders[[#This Row],[order date]])</f>
        <v>2011</v>
      </c>
      <c r="E379" s="35" t="s">
        <v>1081</v>
      </c>
      <c r="F379" s="35" t="s">
        <v>2375</v>
      </c>
      <c r="G379" s="35" t="s">
        <v>1116</v>
      </c>
      <c r="H379" s="35" t="s">
        <v>2376</v>
      </c>
      <c r="I379" s="35" t="s">
        <v>2377</v>
      </c>
      <c r="J379" s="35" t="s">
        <v>1065</v>
      </c>
      <c r="K379" s="35" t="s">
        <v>1065</v>
      </c>
      <c r="L379" s="35" t="s">
        <v>2378</v>
      </c>
      <c r="M379" s="35" t="s">
        <v>1067</v>
      </c>
      <c r="N379" s="35" t="s">
        <v>1078</v>
      </c>
      <c r="O379" s="35" t="s">
        <v>2379</v>
      </c>
      <c r="P379" s="7">
        <v>76</v>
      </c>
      <c r="Q379" s="7">
        <v>2</v>
      </c>
      <c r="R379" s="12">
        <v>104</v>
      </c>
      <c r="S379" s="2">
        <v>0</v>
      </c>
      <c r="T379" s="5">
        <v>16.59</v>
      </c>
      <c r="U379" s="5">
        <f>StoreOrders[[#This Row],[shipping cost]] + (StoreOrders[[#This Row],[shipping cost]] * StoreOrders[[#This Row],[discount]])</f>
        <v>16.59</v>
      </c>
      <c r="V379" t="s">
        <v>1120</v>
      </c>
      <c r="W379" s="5">
        <f>((StoreOrders[[#This Row],[quantity]]*StoreOrders[[#This Row],[Price]]) -StoreOrders[[#This Row],[cost]])</f>
        <v>191.41</v>
      </c>
    </row>
    <row r="380" spans="1:23" x14ac:dyDescent="0.25">
      <c r="A380" t="s">
        <v>2365</v>
      </c>
      <c r="B380" s="1">
        <v>40570</v>
      </c>
      <c r="C380" s="13">
        <f>MONTH(StoreOrders[[#This Row],[order date]])</f>
        <v>1</v>
      </c>
      <c r="D380" s="13">
        <f>YEAR(StoreOrders[[#This Row],[order date]])</f>
        <v>2011</v>
      </c>
      <c r="E380" s="35" t="s">
        <v>1060</v>
      </c>
      <c r="F380" s="35" t="s">
        <v>1875</v>
      </c>
      <c r="G380" s="35" t="s">
        <v>1091</v>
      </c>
      <c r="H380" s="35" t="s">
        <v>1634</v>
      </c>
      <c r="I380" s="35" t="s">
        <v>1259</v>
      </c>
      <c r="J380" s="35" t="s">
        <v>1260</v>
      </c>
      <c r="K380" s="35" t="s">
        <v>1215</v>
      </c>
      <c r="L380" s="35" t="s">
        <v>2380</v>
      </c>
      <c r="M380" s="35" t="s">
        <v>1110</v>
      </c>
      <c r="N380" s="35" t="s">
        <v>1167</v>
      </c>
      <c r="O380" s="35" t="s">
        <v>2381</v>
      </c>
      <c r="P380" s="7">
        <v>155</v>
      </c>
      <c r="Q380" s="7">
        <v>13</v>
      </c>
      <c r="R380" s="12">
        <v>55</v>
      </c>
      <c r="S380" s="2">
        <v>0</v>
      </c>
      <c r="T380" s="5">
        <v>11.95</v>
      </c>
      <c r="U380" s="5">
        <f>StoreOrders[[#This Row],[shipping cost]] + (StoreOrders[[#This Row],[shipping cost]] * StoreOrders[[#This Row],[discount]])</f>
        <v>11.95</v>
      </c>
      <c r="V380" t="s">
        <v>1070</v>
      </c>
      <c r="W380" s="5">
        <f>((StoreOrders[[#This Row],[quantity]]*StoreOrders[[#This Row],[Price]]) -StoreOrders[[#This Row],[cost]])</f>
        <v>703.05</v>
      </c>
    </row>
    <row r="381" spans="1:23" x14ac:dyDescent="0.25">
      <c r="A381" t="s">
        <v>2382</v>
      </c>
      <c r="B381" s="1">
        <v>40570</v>
      </c>
      <c r="C381" s="13">
        <f>MONTH(StoreOrders[[#This Row],[order date]])</f>
        <v>1</v>
      </c>
      <c r="D381" s="13">
        <f>YEAR(StoreOrders[[#This Row],[order date]])</f>
        <v>2011</v>
      </c>
      <c r="E381" s="35" t="s">
        <v>1060</v>
      </c>
      <c r="F381" s="35" t="s">
        <v>2383</v>
      </c>
      <c r="G381" s="35" t="s">
        <v>1062</v>
      </c>
      <c r="H381" s="35" t="s">
        <v>2384</v>
      </c>
      <c r="I381" s="35" t="s">
        <v>2385</v>
      </c>
      <c r="J381" s="35" t="s">
        <v>1085</v>
      </c>
      <c r="K381" s="35" t="s">
        <v>1085</v>
      </c>
      <c r="L381" s="35" t="s">
        <v>2386</v>
      </c>
      <c r="M381" s="35" t="s">
        <v>1067</v>
      </c>
      <c r="N381" s="35" t="s">
        <v>1068</v>
      </c>
      <c r="O381" s="35" t="s">
        <v>1479</v>
      </c>
      <c r="P381" s="7">
        <v>230</v>
      </c>
      <c r="Q381" s="7">
        <v>4</v>
      </c>
      <c r="R381" s="12">
        <v>82</v>
      </c>
      <c r="S381" s="2">
        <v>0</v>
      </c>
      <c r="T381" s="5">
        <v>10.73</v>
      </c>
      <c r="U381" s="5">
        <f>StoreOrders[[#This Row],[shipping cost]] + (StoreOrders[[#This Row],[shipping cost]] * StoreOrders[[#This Row],[discount]])</f>
        <v>10.73</v>
      </c>
      <c r="V381" t="s">
        <v>1070</v>
      </c>
      <c r="W381" s="5">
        <f>((StoreOrders[[#This Row],[quantity]]*StoreOrders[[#This Row],[Price]]) -StoreOrders[[#This Row],[cost]])</f>
        <v>317.27</v>
      </c>
    </row>
    <row r="382" spans="1:23" x14ac:dyDescent="0.25">
      <c r="A382" t="s">
        <v>2362</v>
      </c>
      <c r="B382" s="1">
        <v>40570</v>
      </c>
      <c r="C382" s="13">
        <f>MONTH(StoreOrders[[#This Row],[order date]])</f>
        <v>1</v>
      </c>
      <c r="D382" s="13">
        <f>YEAR(StoreOrders[[#This Row],[order date]])</f>
        <v>2011</v>
      </c>
      <c r="E382" s="35" t="s">
        <v>1081</v>
      </c>
      <c r="F382" s="35" t="s">
        <v>2363</v>
      </c>
      <c r="G382" s="35" t="s">
        <v>1062</v>
      </c>
      <c r="H382" s="35" t="s">
        <v>2364</v>
      </c>
      <c r="I382" s="35" t="s">
        <v>1221</v>
      </c>
      <c r="J382" s="35" t="s">
        <v>1164</v>
      </c>
      <c r="K382" s="35" t="s">
        <v>1095</v>
      </c>
      <c r="L382" s="35" t="s">
        <v>2387</v>
      </c>
      <c r="M382" s="35" t="s">
        <v>1067</v>
      </c>
      <c r="N382" s="35" t="s">
        <v>1078</v>
      </c>
      <c r="O382" s="35" t="s">
        <v>2388</v>
      </c>
      <c r="P382" s="7">
        <v>31</v>
      </c>
      <c r="Q382" s="7">
        <v>2</v>
      </c>
      <c r="R382" s="12">
        <v>111</v>
      </c>
      <c r="S382" s="2">
        <v>0</v>
      </c>
      <c r="T382" s="5">
        <v>6.7</v>
      </c>
      <c r="U382" s="5">
        <f>StoreOrders[[#This Row],[shipping cost]] + (StoreOrders[[#This Row],[shipping cost]] * StoreOrders[[#This Row],[discount]])</f>
        <v>6.7</v>
      </c>
      <c r="V382" t="s">
        <v>1120</v>
      </c>
      <c r="W382" s="5">
        <f>((StoreOrders[[#This Row],[quantity]]*StoreOrders[[#This Row],[Price]]) -StoreOrders[[#This Row],[cost]])</f>
        <v>215.3</v>
      </c>
    </row>
    <row r="383" spans="1:23" x14ac:dyDescent="0.25">
      <c r="A383" t="s">
        <v>2365</v>
      </c>
      <c r="B383" s="1">
        <v>40570</v>
      </c>
      <c r="C383" s="13">
        <f>MONTH(StoreOrders[[#This Row],[order date]])</f>
        <v>1</v>
      </c>
      <c r="D383" s="13">
        <f>YEAR(StoreOrders[[#This Row],[order date]])</f>
        <v>2011</v>
      </c>
      <c r="E383" s="35" t="s">
        <v>1060</v>
      </c>
      <c r="F383" s="35" t="s">
        <v>1875</v>
      </c>
      <c r="G383" s="35" t="s">
        <v>1091</v>
      </c>
      <c r="H383" s="35" t="s">
        <v>1634</v>
      </c>
      <c r="I383" s="35" t="s">
        <v>1259</v>
      </c>
      <c r="J383" s="35" t="s">
        <v>1260</v>
      </c>
      <c r="K383" s="35" t="s">
        <v>1215</v>
      </c>
      <c r="L383" s="35" t="s">
        <v>2389</v>
      </c>
      <c r="M383" s="35" t="s">
        <v>1100</v>
      </c>
      <c r="N383" s="35" t="s">
        <v>1101</v>
      </c>
      <c r="O383" s="35" t="s">
        <v>2390</v>
      </c>
      <c r="P383" s="7">
        <v>63</v>
      </c>
      <c r="Q383" s="7">
        <v>3</v>
      </c>
      <c r="R383" s="12">
        <v>63</v>
      </c>
      <c r="S383" s="2">
        <v>0</v>
      </c>
      <c r="T383" s="5">
        <v>6.15</v>
      </c>
      <c r="U383" s="5">
        <f>StoreOrders[[#This Row],[shipping cost]] + (StoreOrders[[#This Row],[shipping cost]] * StoreOrders[[#This Row],[discount]])</f>
        <v>6.15</v>
      </c>
      <c r="V383" t="s">
        <v>1070</v>
      </c>
      <c r="W383" s="5">
        <f>((StoreOrders[[#This Row],[quantity]]*StoreOrders[[#This Row],[Price]]) -StoreOrders[[#This Row],[cost]])</f>
        <v>182.85</v>
      </c>
    </row>
    <row r="384" spans="1:23" x14ac:dyDescent="0.25">
      <c r="A384" t="s">
        <v>2391</v>
      </c>
      <c r="B384" s="1">
        <v>40570</v>
      </c>
      <c r="C384" s="13">
        <f>MONTH(StoreOrders[[#This Row],[order date]])</f>
        <v>1</v>
      </c>
      <c r="D384" s="13">
        <f>YEAR(StoreOrders[[#This Row],[order date]])</f>
        <v>2011</v>
      </c>
      <c r="E384" s="35" t="s">
        <v>1060</v>
      </c>
      <c r="F384" s="35" t="s">
        <v>2392</v>
      </c>
      <c r="G384" s="35" t="s">
        <v>1091</v>
      </c>
      <c r="H384" s="35" t="s">
        <v>2393</v>
      </c>
      <c r="I384" s="35" t="s">
        <v>1316</v>
      </c>
      <c r="J384" s="35" t="s">
        <v>1075</v>
      </c>
      <c r="K384" s="35" t="s">
        <v>1140</v>
      </c>
      <c r="L384" s="35" t="s">
        <v>2394</v>
      </c>
      <c r="M384" s="35" t="s">
        <v>1067</v>
      </c>
      <c r="N384" s="35" t="s">
        <v>1204</v>
      </c>
      <c r="O384" s="35" t="s">
        <v>2395</v>
      </c>
      <c r="P384" s="7">
        <v>82</v>
      </c>
      <c r="Q384" s="7">
        <v>13</v>
      </c>
      <c r="R384" s="12">
        <v>100</v>
      </c>
      <c r="S384" s="2">
        <v>0.47</v>
      </c>
      <c r="T384" s="5">
        <v>5.67</v>
      </c>
      <c r="U384" s="5">
        <f>StoreOrders[[#This Row],[shipping cost]] + (StoreOrders[[#This Row],[shipping cost]] * StoreOrders[[#This Row],[discount]])</f>
        <v>8.3348999999999993</v>
      </c>
      <c r="V384" t="s">
        <v>1070</v>
      </c>
      <c r="W384" s="5">
        <f>((StoreOrders[[#This Row],[quantity]]*StoreOrders[[#This Row],[Price]]) -StoreOrders[[#This Row],[cost]])</f>
        <v>1291.6650999999999</v>
      </c>
    </row>
    <row r="385" spans="1:23" x14ac:dyDescent="0.25">
      <c r="A385" t="s">
        <v>2396</v>
      </c>
      <c r="B385" s="1">
        <v>40570</v>
      </c>
      <c r="C385" s="13">
        <f>MONTH(StoreOrders[[#This Row],[order date]])</f>
        <v>1</v>
      </c>
      <c r="D385" s="13">
        <f>YEAR(StoreOrders[[#This Row],[order date]])</f>
        <v>2011</v>
      </c>
      <c r="E385" s="35" t="s">
        <v>1287</v>
      </c>
      <c r="F385" s="35" t="s">
        <v>2397</v>
      </c>
      <c r="G385" s="35" t="s">
        <v>1062</v>
      </c>
      <c r="H385" s="35" t="s">
        <v>2398</v>
      </c>
      <c r="I385" s="35" t="s">
        <v>2282</v>
      </c>
      <c r="J385" s="35" t="s">
        <v>1065</v>
      </c>
      <c r="K385" s="35" t="s">
        <v>1065</v>
      </c>
      <c r="L385" s="35" t="s">
        <v>2399</v>
      </c>
      <c r="M385" s="35" t="s">
        <v>1100</v>
      </c>
      <c r="N385" s="35" t="s">
        <v>1101</v>
      </c>
      <c r="O385" s="35" t="s">
        <v>2400</v>
      </c>
      <c r="P385" s="7">
        <v>51</v>
      </c>
      <c r="Q385" s="7">
        <v>2</v>
      </c>
      <c r="R385" s="12">
        <v>69</v>
      </c>
      <c r="S385" s="2">
        <v>0</v>
      </c>
      <c r="T385" s="5">
        <v>4.24</v>
      </c>
      <c r="U385" s="5">
        <f>StoreOrders[[#This Row],[shipping cost]] + (StoreOrders[[#This Row],[shipping cost]] * StoreOrders[[#This Row],[discount]])</f>
        <v>4.24</v>
      </c>
      <c r="V385" t="s">
        <v>1088</v>
      </c>
      <c r="W385" s="5">
        <f>((StoreOrders[[#This Row],[quantity]]*StoreOrders[[#This Row],[Price]]) -StoreOrders[[#This Row],[cost]])</f>
        <v>133.76</v>
      </c>
    </row>
    <row r="386" spans="1:23" x14ac:dyDescent="0.25">
      <c r="A386" t="s">
        <v>2396</v>
      </c>
      <c r="B386" s="1">
        <v>40570</v>
      </c>
      <c r="C386" s="13">
        <f>MONTH(StoreOrders[[#This Row],[order date]])</f>
        <v>1</v>
      </c>
      <c r="D386" s="13">
        <f>YEAR(StoreOrders[[#This Row],[order date]])</f>
        <v>2011</v>
      </c>
      <c r="E386" s="35" t="s">
        <v>1287</v>
      </c>
      <c r="F386" s="35" t="s">
        <v>2397</v>
      </c>
      <c r="G386" s="35" t="s">
        <v>1062</v>
      </c>
      <c r="H386" s="35" t="s">
        <v>2398</v>
      </c>
      <c r="I386" s="35" t="s">
        <v>2282</v>
      </c>
      <c r="J386" s="35" t="s">
        <v>1065</v>
      </c>
      <c r="K386" s="35" t="s">
        <v>1065</v>
      </c>
      <c r="L386" s="35" t="s">
        <v>2401</v>
      </c>
      <c r="M386" s="35" t="s">
        <v>1067</v>
      </c>
      <c r="N386" s="35" t="s">
        <v>1193</v>
      </c>
      <c r="O386" s="35" t="s">
        <v>2402</v>
      </c>
      <c r="P386" s="7">
        <v>20</v>
      </c>
      <c r="Q386" s="7">
        <v>1</v>
      </c>
      <c r="R386" s="12">
        <v>83</v>
      </c>
      <c r="S386" s="2">
        <v>0</v>
      </c>
      <c r="T386" s="5">
        <v>3.73</v>
      </c>
      <c r="U386" s="5">
        <f>StoreOrders[[#This Row],[shipping cost]] + (StoreOrders[[#This Row],[shipping cost]] * StoreOrders[[#This Row],[discount]])</f>
        <v>3.73</v>
      </c>
      <c r="V386" t="s">
        <v>1088</v>
      </c>
      <c r="W386" s="5">
        <f>((StoreOrders[[#This Row],[quantity]]*StoreOrders[[#This Row],[Price]]) -StoreOrders[[#This Row],[cost]])</f>
        <v>79.27</v>
      </c>
    </row>
    <row r="387" spans="1:23" x14ac:dyDescent="0.25">
      <c r="A387" t="s">
        <v>2396</v>
      </c>
      <c r="B387" s="1">
        <v>40570</v>
      </c>
      <c r="C387" s="13">
        <f>MONTH(StoreOrders[[#This Row],[order date]])</f>
        <v>1</v>
      </c>
      <c r="D387" s="13">
        <f>YEAR(StoreOrders[[#This Row],[order date]])</f>
        <v>2011</v>
      </c>
      <c r="E387" s="35" t="s">
        <v>1287</v>
      </c>
      <c r="F387" s="35" t="s">
        <v>2397</v>
      </c>
      <c r="G387" s="35" t="s">
        <v>1062</v>
      </c>
      <c r="H387" s="35" t="s">
        <v>2398</v>
      </c>
      <c r="I387" s="35" t="s">
        <v>2282</v>
      </c>
      <c r="J387" s="35" t="s">
        <v>1065</v>
      </c>
      <c r="K387" s="35" t="s">
        <v>1065</v>
      </c>
      <c r="L387" s="35" t="s">
        <v>2403</v>
      </c>
      <c r="M387" s="35" t="s">
        <v>1067</v>
      </c>
      <c r="N387" s="35" t="s">
        <v>1193</v>
      </c>
      <c r="O387" s="35" t="s">
        <v>2094</v>
      </c>
      <c r="P387" s="7">
        <v>17</v>
      </c>
      <c r="Q387" s="7">
        <v>1</v>
      </c>
      <c r="R387" s="12">
        <v>107</v>
      </c>
      <c r="S387" s="2">
        <v>0</v>
      </c>
      <c r="T387" s="5">
        <v>3.44</v>
      </c>
      <c r="U387" s="5">
        <f>StoreOrders[[#This Row],[shipping cost]] + (StoreOrders[[#This Row],[shipping cost]] * StoreOrders[[#This Row],[discount]])</f>
        <v>3.44</v>
      </c>
      <c r="V387" t="s">
        <v>1088</v>
      </c>
      <c r="W387" s="5">
        <f>((StoreOrders[[#This Row],[quantity]]*StoreOrders[[#This Row],[Price]]) -StoreOrders[[#This Row],[cost]])</f>
        <v>103.56</v>
      </c>
    </row>
    <row r="388" spans="1:23" x14ac:dyDescent="0.25">
      <c r="A388" t="s">
        <v>2404</v>
      </c>
      <c r="B388" s="1">
        <v>40570</v>
      </c>
      <c r="C388" s="13">
        <f>MONTH(StoreOrders[[#This Row],[order date]])</f>
        <v>1</v>
      </c>
      <c r="D388" s="13">
        <f>YEAR(StoreOrders[[#This Row],[order date]])</f>
        <v>2011</v>
      </c>
      <c r="E388" s="35" t="s">
        <v>1060</v>
      </c>
      <c r="F388" s="35" t="s">
        <v>1537</v>
      </c>
      <c r="G388" s="35" t="s">
        <v>1062</v>
      </c>
      <c r="H388" s="35" t="s">
        <v>2405</v>
      </c>
      <c r="I388" s="35" t="s">
        <v>1338</v>
      </c>
      <c r="J388" s="35" t="s">
        <v>1075</v>
      </c>
      <c r="K388" s="35" t="s">
        <v>1267</v>
      </c>
      <c r="L388" s="35" t="s">
        <v>2406</v>
      </c>
      <c r="M388" s="35" t="s">
        <v>1067</v>
      </c>
      <c r="N388" s="35" t="s">
        <v>1204</v>
      </c>
      <c r="O388" s="35" t="s">
        <v>2407</v>
      </c>
      <c r="P388" s="7">
        <v>40</v>
      </c>
      <c r="Q388" s="7">
        <v>2</v>
      </c>
      <c r="R388" s="12">
        <v>115</v>
      </c>
      <c r="S388" s="2">
        <v>0</v>
      </c>
      <c r="T388" s="5">
        <v>2.6</v>
      </c>
      <c r="U388" s="5">
        <f>StoreOrders[[#This Row],[shipping cost]] + (StoreOrders[[#This Row],[shipping cost]] * StoreOrders[[#This Row],[discount]])</f>
        <v>2.6</v>
      </c>
      <c r="V388" t="s">
        <v>1070</v>
      </c>
      <c r="W388" s="5">
        <f>((StoreOrders[[#This Row],[quantity]]*StoreOrders[[#This Row],[Price]]) -StoreOrders[[#This Row],[cost]])</f>
        <v>227.4</v>
      </c>
    </row>
    <row r="389" spans="1:23" x14ac:dyDescent="0.25">
      <c r="A389" t="s">
        <v>2408</v>
      </c>
      <c r="B389" s="1">
        <v>40570</v>
      </c>
      <c r="C389" s="13">
        <f>MONTH(StoreOrders[[#This Row],[order date]])</f>
        <v>1</v>
      </c>
      <c r="D389" s="13">
        <f>YEAR(StoreOrders[[#This Row],[order date]])</f>
        <v>2011</v>
      </c>
      <c r="E389" s="35" t="s">
        <v>1060</v>
      </c>
      <c r="F389" s="35" t="s">
        <v>2409</v>
      </c>
      <c r="G389" s="35" t="s">
        <v>1062</v>
      </c>
      <c r="H389" s="35" t="s">
        <v>2410</v>
      </c>
      <c r="I389" s="35" t="s">
        <v>1811</v>
      </c>
      <c r="J389" s="35" t="s">
        <v>1164</v>
      </c>
      <c r="K389" s="35" t="s">
        <v>1228</v>
      </c>
      <c r="L389" s="35" t="s">
        <v>2411</v>
      </c>
      <c r="M389" s="35" t="s">
        <v>1067</v>
      </c>
      <c r="N389" s="35" t="s">
        <v>1207</v>
      </c>
      <c r="O389" s="35" t="s">
        <v>2412</v>
      </c>
      <c r="P389" s="7">
        <v>35</v>
      </c>
      <c r="Q389" s="7">
        <v>5</v>
      </c>
      <c r="R389" s="12">
        <v>81</v>
      </c>
      <c r="S389" s="2">
        <v>0.2</v>
      </c>
      <c r="T389" s="5">
        <v>1.98</v>
      </c>
      <c r="U389" s="5">
        <f>StoreOrders[[#This Row],[shipping cost]] + (StoreOrders[[#This Row],[shipping cost]] * StoreOrders[[#This Row],[discount]])</f>
        <v>2.3759999999999999</v>
      </c>
      <c r="V389" t="s">
        <v>1070</v>
      </c>
      <c r="W389" s="5">
        <f>((StoreOrders[[#This Row],[quantity]]*StoreOrders[[#This Row],[Price]]) -StoreOrders[[#This Row],[cost]])</f>
        <v>402.62400000000002</v>
      </c>
    </row>
    <row r="390" spans="1:23" x14ac:dyDescent="0.25">
      <c r="A390" t="s">
        <v>2365</v>
      </c>
      <c r="B390" s="1">
        <v>40570</v>
      </c>
      <c r="C390" s="13">
        <f>MONTH(StoreOrders[[#This Row],[order date]])</f>
        <v>1</v>
      </c>
      <c r="D390" s="13">
        <f>YEAR(StoreOrders[[#This Row],[order date]])</f>
        <v>2011</v>
      </c>
      <c r="E390" s="35" t="s">
        <v>1060</v>
      </c>
      <c r="F390" s="35" t="s">
        <v>1875</v>
      </c>
      <c r="G390" s="35" t="s">
        <v>1091</v>
      </c>
      <c r="H390" s="35" t="s">
        <v>1634</v>
      </c>
      <c r="I390" s="35" t="s">
        <v>1259</v>
      </c>
      <c r="J390" s="35" t="s">
        <v>1260</v>
      </c>
      <c r="K390" s="35" t="s">
        <v>1215</v>
      </c>
      <c r="L390" s="35" t="s">
        <v>2413</v>
      </c>
      <c r="M390" s="35" t="s">
        <v>1067</v>
      </c>
      <c r="N390" s="35" t="s">
        <v>1097</v>
      </c>
      <c r="O390" s="35" t="s">
        <v>2414</v>
      </c>
      <c r="P390" s="7">
        <v>19</v>
      </c>
      <c r="Q390" s="7">
        <v>3</v>
      </c>
      <c r="R390" s="12">
        <v>94</v>
      </c>
      <c r="S390" s="2">
        <v>0</v>
      </c>
      <c r="T390" s="5">
        <v>1.53</v>
      </c>
      <c r="U390" s="5">
        <f>StoreOrders[[#This Row],[shipping cost]] + (StoreOrders[[#This Row],[shipping cost]] * StoreOrders[[#This Row],[discount]])</f>
        <v>1.53</v>
      </c>
      <c r="V390" t="s">
        <v>1070</v>
      </c>
      <c r="W390" s="5">
        <f>((StoreOrders[[#This Row],[quantity]]*StoreOrders[[#This Row],[Price]]) -StoreOrders[[#This Row],[cost]])</f>
        <v>280.47000000000003</v>
      </c>
    </row>
    <row r="391" spans="1:23" x14ac:dyDescent="0.25">
      <c r="A391" t="s">
        <v>2357</v>
      </c>
      <c r="B391" s="1">
        <v>40570</v>
      </c>
      <c r="C391" s="13">
        <f>MONTH(StoreOrders[[#This Row],[order date]])</f>
        <v>1</v>
      </c>
      <c r="D391" s="13">
        <f>YEAR(StoreOrders[[#This Row],[order date]])</f>
        <v>2011</v>
      </c>
      <c r="E391" s="35" t="s">
        <v>1287</v>
      </c>
      <c r="F391" s="35" t="s">
        <v>2358</v>
      </c>
      <c r="G391" s="35" t="s">
        <v>1116</v>
      </c>
      <c r="H391" s="35" t="s">
        <v>2359</v>
      </c>
      <c r="I391" s="35" t="s">
        <v>1259</v>
      </c>
      <c r="J391" s="35" t="s">
        <v>1260</v>
      </c>
      <c r="K391" s="35" t="s">
        <v>1165</v>
      </c>
      <c r="L391" s="35" t="s">
        <v>2415</v>
      </c>
      <c r="M391" s="35" t="s">
        <v>1067</v>
      </c>
      <c r="N391" s="35" t="s">
        <v>1279</v>
      </c>
      <c r="O391" s="35" t="s">
        <v>2416</v>
      </c>
      <c r="P391" s="7">
        <v>11</v>
      </c>
      <c r="Q391" s="7">
        <v>2</v>
      </c>
      <c r="R391" s="12">
        <v>110</v>
      </c>
      <c r="S391" s="2">
        <v>0</v>
      </c>
      <c r="T391" s="5">
        <v>1.39</v>
      </c>
      <c r="U391" s="5">
        <f>StoreOrders[[#This Row],[shipping cost]] + (StoreOrders[[#This Row],[shipping cost]] * StoreOrders[[#This Row],[discount]])</f>
        <v>1.39</v>
      </c>
      <c r="V391" t="s">
        <v>1088</v>
      </c>
      <c r="W391" s="5">
        <f>((StoreOrders[[#This Row],[quantity]]*StoreOrders[[#This Row],[Price]]) -StoreOrders[[#This Row],[cost]])</f>
        <v>218.61</v>
      </c>
    </row>
    <row r="392" spans="1:23" x14ac:dyDescent="0.25">
      <c r="A392" t="s">
        <v>2365</v>
      </c>
      <c r="B392" s="1">
        <v>40570</v>
      </c>
      <c r="C392" s="13">
        <f>MONTH(StoreOrders[[#This Row],[order date]])</f>
        <v>1</v>
      </c>
      <c r="D392" s="13">
        <f>YEAR(StoreOrders[[#This Row],[order date]])</f>
        <v>2011</v>
      </c>
      <c r="E392" s="35" t="s">
        <v>1060</v>
      </c>
      <c r="F392" s="35" t="s">
        <v>1875</v>
      </c>
      <c r="G392" s="35" t="s">
        <v>1091</v>
      </c>
      <c r="H392" s="35" t="s">
        <v>1634</v>
      </c>
      <c r="I392" s="35" t="s">
        <v>1259</v>
      </c>
      <c r="J392" s="35" t="s">
        <v>1260</v>
      </c>
      <c r="K392" s="35" t="s">
        <v>1215</v>
      </c>
      <c r="L392" s="35" t="s">
        <v>2417</v>
      </c>
      <c r="M392" s="35" t="s">
        <v>1067</v>
      </c>
      <c r="N392" s="35" t="s">
        <v>1097</v>
      </c>
      <c r="O392" s="35" t="s">
        <v>2418</v>
      </c>
      <c r="P392" s="7">
        <v>17</v>
      </c>
      <c r="Q392" s="7">
        <v>2</v>
      </c>
      <c r="R392" s="12">
        <v>88</v>
      </c>
      <c r="S392" s="2">
        <v>0</v>
      </c>
      <c r="T392" s="5">
        <v>1.1299999999999999</v>
      </c>
      <c r="U392" s="5">
        <f>StoreOrders[[#This Row],[shipping cost]] + (StoreOrders[[#This Row],[shipping cost]] * StoreOrders[[#This Row],[discount]])</f>
        <v>1.1299999999999999</v>
      </c>
      <c r="V392" t="s">
        <v>1070</v>
      </c>
      <c r="W392" s="5">
        <f>((StoreOrders[[#This Row],[quantity]]*StoreOrders[[#This Row],[Price]]) -StoreOrders[[#This Row],[cost]])</f>
        <v>174.87</v>
      </c>
    </row>
    <row r="393" spans="1:23" x14ac:dyDescent="0.25">
      <c r="A393" t="s">
        <v>2396</v>
      </c>
      <c r="B393" s="1">
        <v>40570</v>
      </c>
      <c r="C393" s="13">
        <f>MONTH(StoreOrders[[#This Row],[order date]])</f>
        <v>1</v>
      </c>
      <c r="D393" s="13">
        <f>YEAR(StoreOrders[[#This Row],[order date]])</f>
        <v>2011</v>
      </c>
      <c r="E393" s="35" t="s">
        <v>1287</v>
      </c>
      <c r="F393" s="35" t="s">
        <v>2397</v>
      </c>
      <c r="G393" s="35" t="s">
        <v>1062</v>
      </c>
      <c r="H393" s="35" t="s">
        <v>2398</v>
      </c>
      <c r="I393" s="35" t="s">
        <v>2282</v>
      </c>
      <c r="J393" s="35" t="s">
        <v>1065</v>
      </c>
      <c r="K393" s="35" t="s">
        <v>1065</v>
      </c>
      <c r="L393" s="35" t="s">
        <v>2419</v>
      </c>
      <c r="M393" s="35" t="s">
        <v>1067</v>
      </c>
      <c r="N393" s="35" t="s">
        <v>1279</v>
      </c>
      <c r="O393" s="35" t="s">
        <v>2420</v>
      </c>
      <c r="P393" s="7">
        <v>5</v>
      </c>
      <c r="Q393" s="7">
        <v>1</v>
      </c>
      <c r="R393" s="12">
        <v>79</v>
      </c>
      <c r="S393" s="2">
        <v>0</v>
      </c>
      <c r="T393" s="5">
        <v>0.54</v>
      </c>
      <c r="U393" s="5">
        <f>StoreOrders[[#This Row],[shipping cost]] + (StoreOrders[[#This Row],[shipping cost]] * StoreOrders[[#This Row],[discount]])</f>
        <v>0.54</v>
      </c>
      <c r="V393" t="s">
        <v>1088</v>
      </c>
      <c r="W393" s="5">
        <f>((StoreOrders[[#This Row],[quantity]]*StoreOrders[[#This Row],[Price]]) -StoreOrders[[#This Row],[cost]])</f>
        <v>78.459999999999994</v>
      </c>
    </row>
    <row r="394" spans="1:23" x14ac:dyDescent="0.25">
      <c r="A394" t="s">
        <v>2365</v>
      </c>
      <c r="B394" s="1">
        <v>40570</v>
      </c>
      <c r="C394" s="13">
        <f>MONTH(StoreOrders[[#This Row],[order date]])</f>
        <v>1</v>
      </c>
      <c r="D394" s="13">
        <f>YEAR(StoreOrders[[#This Row],[order date]])</f>
        <v>2011</v>
      </c>
      <c r="E394" s="35" t="s">
        <v>1060</v>
      </c>
      <c r="F394" s="35" t="s">
        <v>1875</v>
      </c>
      <c r="G394" s="35" t="s">
        <v>1091</v>
      </c>
      <c r="H394" s="35" t="s">
        <v>1634</v>
      </c>
      <c r="I394" s="35" t="s">
        <v>1259</v>
      </c>
      <c r="J394" s="35" t="s">
        <v>1260</v>
      </c>
      <c r="K394" s="35" t="s">
        <v>1215</v>
      </c>
      <c r="L394" s="35" t="s">
        <v>2421</v>
      </c>
      <c r="M394" s="35" t="s">
        <v>1100</v>
      </c>
      <c r="N394" s="35" t="s">
        <v>1101</v>
      </c>
      <c r="O394" s="35" t="s">
        <v>2422</v>
      </c>
      <c r="P394" s="7">
        <v>12</v>
      </c>
      <c r="Q394" s="7">
        <v>3</v>
      </c>
      <c r="R394" s="12">
        <v>91</v>
      </c>
      <c r="S394" s="2">
        <v>0</v>
      </c>
      <c r="T394" s="5">
        <v>0.43</v>
      </c>
      <c r="U394" s="5">
        <f>StoreOrders[[#This Row],[shipping cost]] + (StoreOrders[[#This Row],[shipping cost]] * StoreOrders[[#This Row],[discount]])</f>
        <v>0.43</v>
      </c>
      <c r="V394" t="s">
        <v>1070</v>
      </c>
      <c r="W394" s="5">
        <f>((StoreOrders[[#This Row],[quantity]]*StoreOrders[[#This Row],[Price]]) -StoreOrders[[#This Row],[cost]])</f>
        <v>272.57</v>
      </c>
    </row>
    <row r="395" spans="1:23" x14ac:dyDescent="0.25">
      <c r="A395" t="s">
        <v>2423</v>
      </c>
      <c r="B395" s="1">
        <v>40571</v>
      </c>
      <c r="C395" s="13">
        <f>MONTH(StoreOrders[[#This Row],[order date]])</f>
        <v>1</v>
      </c>
      <c r="D395" s="13">
        <f>YEAR(StoreOrders[[#This Row],[order date]])</f>
        <v>2011</v>
      </c>
      <c r="E395" s="35" t="s">
        <v>1081</v>
      </c>
      <c r="F395" s="35" t="s">
        <v>1518</v>
      </c>
      <c r="G395" s="35" t="s">
        <v>1062</v>
      </c>
      <c r="H395" s="35" t="s">
        <v>1492</v>
      </c>
      <c r="I395" s="35" t="s">
        <v>1074</v>
      </c>
      <c r="J395" s="35" t="s">
        <v>1075</v>
      </c>
      <c r="K395" s="35" t="s">
        <v>1076</v>
      </c>
      <c r="L395" s="35" t="s">
        <v>2424</v>
      </c>
      <c r="M395" s="35" t="s">
        <v>1110</v>
      </c>
      <c r="N395" s="35" t="s">
        <v>1126</v>
      </c>
      <c r="O395" s="35" t="s">
        <v>2425</v>
      </c>
      <c r="P395" s="7">
        <v>532</v>
      </c>
      <c r="Q395" s="7">
        <v>2</v>
      </c>
      <c r="R395" s="12">
        <v>118</v>
      </c>
      <c r="S395" s="2">
        <v>0.1</v>
      </c>
      <c r="T395" s="5">
        <v>51.51</v>
      </c>
      <c r="U395" s="5">
        <f>StoreOrders[[#This Row],[shipping cost]] + (StoreOrders[[#This Row],[shipping cost]] * StoreOrders[[#This Row],[discount]])</f>
        <v>56.661000000000001</v>
      </c>
      <c r="V395" t="s">
        <v>1070</v>
      </c>
      <c r="W395" s="5">
        <f>((StoreOrders[[#This Row],[quantity]]*StoreOrders[[#This Row],[Price]]) -StoreOrders[[#This Row],[cost]])</f>
        <v>179.339</v>
      </c>
    </row>
    <row r="396" spans="1:23" x14ac:dyDescent="0.25">
      <c r="A396" t="s">
        <v>2426</v>
      </c>
      <c r="B396" s="1">
        <v>40571</v>
      </c>
      <c r="C396" s="13">
        <f>MONTH(StoreOrders[[#This Row],[order date]])</f>
        <v>1</v>
      </c>
      <c r="D396" s="13">
        <f>YEAR(StoreOrders[[#This Row],[order date]])</f>
        <v>2011</v>
      </c>
      <c r="E396" s="35" t="s">
        <v>1060</v>
      </c>
      <c r="F396" s="35" t="s">
        <v>2427</v>
      </c>
      <c r="G396" s="35" t="s">
        <v>1062</v>
      </c>
      <c r="H396" s="35" t="s">
        <v>1390</v>
      </c>
      <c r="I396" s="35" t="s">
        <v>1259</v>
      </c>
      <c r="J396" s="35" t="s">
        <v>1260</v>
      </c>
      <c r="K396" s="35" t="s">
        <v>1391</v>
      </c>
      <c r="L396" s="35" t="s">
        <v>2428</v>
      </c>
      <c r="M396" s="35" t="s">
        <v>1100</v>
      </c>
      <c r="N396" s="35" t="s">
        <v>1144</v>
      </c>
      <c r="O396" s="35" t="s">
        <v>2429</v>
      </c>
      <c r="P396" s="7">
        <v>333</v>
      </c>
      <c r="Q396" s="7">
        <v>3</v>
      </c>
      <c r="R396" s="12">
        <v>57</v>
      </c>
      <c r="S396" s="2">
        <v>0.2</v>
      </c>
      <c r="T396" s="5">
        <v>23.43</v>
      </c>
      <c r="U396" s="5">
        <f>StoreOrders[[#This Row],[shipping cost]] + (StoreOrders[[#This Row],[shipping cost]] * StoreOrders[[#This Row],[discount]])</f>
        <v>28.116</v>
      </c>
      <c r="V396" t="s">
        <v>1070</v>
      </c>
      <c r="W396" s="5">
        <f>((StoreOrders[[#This Row],[quantity]]*StoreOrders[[#This Row],[Price]]) -StoreOrders[[#This Row],[cost]])</f>
        <v>142.88400000000001</v>
      </c>
    </row>
    <row r="397" spans="1:23" x14ac:dyDescent="0.25">
      <c r="A397" t="s">
        <v>2430</v>
      </c>
      <c r="B397" s="1">
        <v>40571</v>
      </c>
      <c r="C397" s="13">
        <f>MONTH(StoreOrders[[#This Row],[order date]])</f>
        <v>1</v>
      </c>
      <c r="D397" s="13">
        <f>YEAR(StoreOrders[[#This Row],[order date]])</f>
        <v>2011</v>
      </c>
      <c r="E397" s="35" t="s">
        <v>1287</v>
      </c>
      <c r="F397" s="35" t="s">
        <v>2112</v>
      </c>
      <c r="G397" s="35" t="s">
        <v>1116</v>
      </c>
      <c r="H397" s="35" t="s">
        <v>2317</v>
      </c>
      <c r="I397" s="35" t="s">
        <v>1316</v>
      </c>
      <c r="J397" s="35" t="s">
        <v>1075</v>
      </c>
      <c r="K397" s="35" t="s">
        <v>1140</v>
      </c>
      <c r="L397" s="35" t="s">
        <v>2431</v>
      </c>
      <c r="M397" s="35" t="s">
        <v>1067</v>
      </c>
      <c r="N397" s="35" t="s">
        <v>1204</v>
      </c>
      <c r="O397" s="35" t="s">
        <v>2432</v>
      </c>
      <c r="P397" s="7">
        <v>132</v>
      </c>
      <c r="Q397" s="7">
        <v>5</v>
      </c>
      <c r="R397" s="12">
        <v>67</v>
      </c>
      <c r="S397" s="2">
        <v>0.47</v>
      </c>
      <c r="T397" s="5">
        <v>9.82</v>
      </c>
      <c r="U397" s="5">
        <f>StoreOrders[[#This Row],[shipping cost]] + (StoreOrders[[#This Row],[shipping cost]] * StoreOrders[[#This Row],[discount]])</f>
        <v>14.435400000000001</v>
      </c>
      <c r="V397" t="s">
        <v>1070</v>
      </c>
      <c r="W397" s="5">
        <f>((StoreOrders[[#This Row],[quantity]]*StoreOrders[[#This Row],[Price]]) -StoreOrders[[#This Row],[cost]])</f>
        <v>320.56459999999998</v>
      </c>
    </row>
    <row r="398" spans="1:23" x14ac:dyDescent="0.25">
      <c r="A398" t="s">
        <v>2430</v>
      </c>
      <c r="B398" s="1">
        <v>40571</v>
      </c>
      <c r="C398" s="13">
        <f>MONTH(StoreOrders[[#This Row],[order date]])</f>
        <v>1</v>
      </c>
      <c r="D398" s="13">
        <f>YEAR(StoreOrders[[#This Row],[order date]])</f>
        <v>2011</v>
      </c>
      <c r="E398" s="35" t="s">
        <v>1287</v>
      </c>
      <c r="F398" s="35" t="s">
        <v>2112</v>
      </c>
      <c r="G398" s="35" t="s">
        <v>1116</v>
      </c>
      <c r="H398" s="35" t="s">
        <v>2317</v>
      </c>
      <c r="I398" s="35" t="s">
        <v>1316</v>
      </c>
      <c r="J398" s="35" t="s">
        <v>1075</v>
      </c>
      <c r="K398" s="35" t="s">
        <v>1140</v>
      </c>
      <c r="L398" s="35" t="s">
        <v>2433</v>
      </c>
      <c r="M398" s="35" t="s">
        <v>1067</v>
      </c>
      <c r="N398" s="35" t="s">
        <v>1078</v>
      </c>
      <c r="O398" s="35" t="s">
        <v>2434</v>
      </c>
      <c r="P398" s="7">
        <v>90</v>
      </c>
      <c r="Q398" s="7">
        <v>5</v>
      </c>
      <c r="R398" s="12">
        <v>114</v>
      </c>
      <c r="S398" s="2">
        <v>0.47</v>
      </c>
      <c r="T398" s="5">
        <v>4.8600000000000003</v>
      </c>
      <c r="U398" s="5">
        <f>StoreOrders[[#This Row],[shipping cost]] + (StoreOrders[[#This Row],[shipping cost]] * StoreOrders[[#This Row],[discount]])</f>
        <v>7.1442000000000005</v>
      </c>
      <c r="V398" t="s">
        <v>1070</v>
      </c>
      <c r="W398" s="5">
        <f>((StoreOrders[[#This Row],[quantity]]*StoreOrders[[#This Row],[Price]]) -StoreOrders[[#This Row],[cost]])</f>
        <v>562.85580000000004</v>
      </c>
    </row>
    <row r="399" spans="1:23" x14ac:dyDescent="0.25">
      <c r="A399" t="s">
        <v>2426</v>
      </c>
      <c r="B399" s="1">
        <v>40571</v>
      </c>
      <c r="C399" s="13">
        <f>MONTH(StoreOrders[[#This Row],[order date]])</f>
        <v>1</v>
      </c>
      <c r="D399" s="13">
        <f>YEAR(StoreOrders[[#This Row],[order date]])</f>
        <v>2011</v>
      </c>
      <c r="E399" s="35" t="s">
        <v>1060</v>
      </c>
      <c r="F399" s="35" t="s">
        <v>2427</v>
      </c>
      <c r="G399" s="35" t="s">
        <v>1062</v>
      </c>
      <c r="H399" s="35" t="s">
        <v>1390</v>
      </c>
      <c r="I399" s="35" t="s">
        <v>1259</v>
      </c>
      <c r="J399" s="35" t="s">
        <v>1260</v>
      </c>
      <c r="K399" s="35" t="s">
        <v>1391</v>
      </c>
      <c r="L399" s="35" t="s">
        <v>2435</v>
      </c>
      <c r="M399" s="35" t="s">
        <v>1067</v>
      </c>
      <c r="N399" s="35" t="s">
        <v>1068</v>
      </c>
      <c r="O399" s="35" t="s">
        <v>2436</v>
      </c>
      <c r="P399" s="7">
        <v>57</v>
      </c>
      <c r="Q399" s="7">
        <v>1</v>
      </c>
      <c r="R399" s="12">
        <v>120</v>
      </c>
      <c r="S399" s="2">
        <v>0</v>
      </c>
      <c r="T399" s="5">
        <v>4</v>
      </c>
      <c r="U399" s="5">
        <f>StoreOrders[[#This Row],[shipping cost]] + (StoreOrders[[#This Row],[shipping cost]] * StoreOrders[[#This Row],[discount]])</f>
        <v>4</v>
      </c>
      <c r="V399" t="s">
        <v>1070</v>
      </c>
      <c r="W399" s="5">
        <f>((StoreOrders[[#This Row],[quantity]]*StoreOrders[[#This Row],[Price]]) -StoreOrders[[#This Row],[cost]])</f>
        <v>116</v>
      </c>
    </row>
    <row r="400" spans="1:23" x14ac:dyDescent="0.25">
      <c r="A400" t="s">
        <v>2426</v>
      </c>
      <c r="B400" s="1">
        <v>40571</v>
      </c>
      <c r="C400" s="13">
        <f>MONTH(StoreOrders[[#This Row],[order date]])</f>
        <v>1</v>
      </c>
      <c r="D400" s="13">
        <f>YEAR(StoreOrders[[#This Row],[order date]])</f>
        <v>2011</v>
      </c>
      <c r="E400" s="35" t="s">
        <v>1060</v>
      </c>
      <c r="F400" s="35" t="s">
        <v>2427</v>
      </c>
      <c r="G400" s="35" t="s">
        <v>1062</v>
      </c>
      <c r="H400" s="35" t="s">
        <v>1390</v>
      </c>
      <c r="I400" s="35" t="s">
        <v>1259</v>
      </c>
      <c r="J400" s="35" t="s">
        <v>1260</v>
      </c>
      <c r="K400" s="35" t="s">
        <v>1391</v>
      </c>
      <c r="L400" s="35" t="s">
        <v>2437</v>
      </c>
      <c r="M400" s="35" t="s">
        <v>1067</v>
      </c>
      <c r="N400" s="35" t="s">
        <v>1193</v>
      </c>
      <c r="O400" s="35" t="s">
        <v>2438</v>
      </c>
      <c r="P400" s="7">
        <v>36</v>
      </c>
      <c r="Q400" s="7">
        <v>4</v>
      </c>
      <c r="R400" s="12">
        <v>62</v>
      </c>
      <c r="S400" s="2">
        <v>0</v>
      </c>
      <c r="T400" s="5">
        <v>3.25</v>
      </c>
      <c r="U400" s="5">
        <f>StoreOrders[[#This Row],[shipping cost]] + (StoreOrders[[#This Row],[shipping cost]] * StoreOrders[[#This Row],[discount]])</f>
        <v>3.25</v>
      </c>
      <c r="V400" t="s">
        <v>1070</v>
      </c>
      <c r="W400" s="5">
        <f>((StoreOrders[[#This Row],[quantity]]*StoreOrders[[#This Row],[Price]]) -StoreOrders[[#This Row],[cost]])</f>
        <v>244.75</v>
      </c>
    </row>
    <row r="401" spans="1:23" x14ac:dyDescent="0.25">
      <c r="A401" t="s">
        <v>2439</v>
      </c>
      <c r="B401" s="1">
        <v>40571</v>
      </c>
      <c r="C401" s="13">
        <f>MONTH(StoreOrders[[#This Row],[order date]])</f>
        <v>1</v>
      </c>
      <c r="D401" s="13">
        <f>YEAR(StoreOrders[[#This Row],[order date]])</f>
        <v>2011</v>
      </c>
      <c r="E401" s="35" t="s">
        <v>1060</v>
      </c>
      <c r="F401" s="35" t="s">
        <v>2440</v>
      </c>
      <c r="G401" s="35" t="s">
        <v>1062</v>
      </c>
      <c r="H401" s="35" t="s">
        <v>1369</v>
      </c>
      <c r="I401" s="35" t="s">
        <v>1234</v>
      </c>
      <c r="J401" s="35" t="s">
        <v>1094</v>
      </c>
      <c r="K401" s="35" t="s">
        <v>1165</v>
      </c>
      <c r="L401" s="35" t="s">
        <v>2441</v>
      </c>
      <c r="M401" s="35" t="s">
        <v>1067</v>
      </c>
      <c r="N401" s="35" t="s">
        <v>1068</v>
      </c>
      <c r="O401" s="35" t="s">
        <v>2442</v>
      </c>
      <c r="P401" s="7">
        <v>28</v>
      </c>
      <c r="Q401" s="7">
        <v>1</v>
      </c>
      <c r="R401" s="12">
        <v>95</v>
      </c>
      <c r="S401" s="2">
        <v>0.1</v>
      </c>
      <c r="T401" s="5">
        <v>1.1499999999999999</v>
      </c>
      <c r="U401" s="5">
        <f>StoreOrders[[#This Row],[shipping cost]] + (StoreOrders[[#This Row],[shipping cost]] * StoreOrders[[#This Row],[discount]])</f>
        <v>1.2649999999999999</v>
      </c>
      <c r="V401" t="s">
        <v>1070</v>
      </c>
      <c r="W401" s="5">
        <f>((StoreOrders[[#This Row],[quantity]]*StoreOrders[[#This Row],[Price]]) -StoreOrders[[#This Row],[cost]])</f>
        <v>93.734999999999999</v>
      </c>
    </row>
    <row r="402" spans="1:23" x14ac:dyDescent="0.25">
      <c r="A402" t="s">
        <v>2443</v>
      </c>
      <c r="B402" s="1">
        <v>40572</v>
      </c>
      <c r="C402" s="13">
        <f>MONTH(StoreOrders[[#This Row],[order date]])</f>
        <v>1</v>
      </c>
      <c r="D402" s="13">
        <f>YEAR(StoreOrders[[#This Row],[order date]])</f>
        <v>2011</v>
      </c>
      <c r="E402" s="35" t="s">
        <v>1060</v>
      </c>
      <c r="F402" s="35" t="s">
        <v>2444</v>
      </c>
      <c r="G402" s="35" t="s">
        <v>1062</v>
      </c>
      <c r="H402" s="35" t="s">
        <v>1400</v>
      </c>
      <c r="I402" s="35" t="s">
        <v>1214</v>
      </c>
      <c r="J402" s="35" t="s">
        <v>1164</v>
      </c>
      <c r="K402" s="35" t="s">
        <v>1215</v>
      </c>
      <c r="L402" s="35" t="s">
        <v>2445</v>
      </c>
      <c r="M402" s="35" t="s">
        <v>1100</v>
      </c>
      <c r="N402" s="35" t="s">
        <v>1144</v>
      </c>
      <c r="O402" s="35" t="s">
        <v>2446</v>
      </c>
      <c r="P402" s="7">
        <v>493</v>
      </c>
      <c r="Q402" s="7">
        <v>2</v>
      </c>
      <c r="R402" s="12">
        <v>76</v>
      </c>
      <c r="S402" s="2">
        <v>0.6</v>
      </c>
      <c r="T402" s="5">
        <v>31.54</v>
      </c>
      <c r="U402" s="5">
        <f>StoreOrders[[#This Row],[shipping cost]] + (StoreOrders[[#This Row],[shipping cost]] * StoreOrders[[#This Row],[discount]])</f>
        <v>50.463999999999999</v>
      </c>
      <c r="V402" t="s">
        <v>1070</v>
      </c>
      <c r="W402" s="5">
        <f>((StoreOrders[[#This Row],[quantity]]*StoreOrders[[#This Row],[Price]]) -StoreOrders[[#This Row],[cost]])</f>
        <v>101.536</v>
      </c>
    </row>
    <row r="403" spans="1:23" x14ac:dyDescent="0.25">
      <c r="A403" t="s">
        <v>2447</v>
      </c>
      <c r="B403" s="1">
        <v>40572</v>
      </c>
      <c r="C403" s="13">
        <f>MONTH(StoreOrders[[#This Row],[order date]])</f>
        <v>1</v>
      </c>
      <c r="D403" s="13">
        <f>YEAR(StoreOrders[[#This Row],[order date]])</f>
        <v>2011</v>
      </c>
      <c r="E403" s="35" t="s">
        <v>1060</v>
      </c>
      <c r="F403" s="35" t="s">
        <v>2444</v>
      </c>
      <c r="G403" s="35" t="s">
        <v>1062</v>
      </c>
      <c r="H403" s="35" t="s">
        <v>2448</v>
      </c>
      <c r="I403" s="35" t="s">
        <v>1520</v>
      </c>
      <c r="J403" s="35" t="s">
        <v>1164</v>
      </c>
      <c r="K403" s="35" t="s">
        <v>1215</v>
      </c>
      <c r="L403" s="35" t="s">
        <v>2449</v>
      </c>
      <c r="M403" s="35" t="s">
        <v>1100</v>
      </c>
      <c r="N403" s="35" t="s">
        <v>1144</v>
      </c>
      <c r="O403" s="35" t="s">
        <v>2446</v>
      </c>
      <c r="P403" s="7">
        <v>369</v>
      </c>
      <c r="Q403" s="7">
        <v>2</v>
      </c>
      <c r="R403" s="12">
        <v>115</v>
      </c>
      <c r="S403" s="2">
        <v>0.7</v>
      </c>
      <c r="T403" s="5">
        <v>18.73</v>
      </c>
      <c r="U403" s="5">
        <f>StoreOrders[[#This Row],[shipping cost]] + (StoreOrders[[#This Row],[shipping cost]] * StoreOrders[[#This Row],[discount]])</f>
        <v>31.841000000000001</v>
      </c>
      <c r="V403" t="s">
        <v>1070</v>
      </c>
      <c r="W403" s="5">
        <f>((StoreOrders[[#This Row],[quantity]]*StoreOrders[[#This Row],[Price]]) -StoreOrders[[#This Row],[cost]])</f>
        <v>198.15899999999999</v>
      </c>
    </row>
    <row r="404" spans="1:23" x14ac:dyDescent="0.25">
      <c r="A404" t="s">
        <v>2450</v>
      </c>
      <c r="B404" s="1">
        <v>40572</v>
      </c>
      <c r="C404" s="13">
        <f>MONTH(StoreOrders[[#This Row],[order date]])</f>
        <v>1</v>
      </c>
      <c r="D404" s="13">
        <f>YEAR(StoreOrders[[#This Row],[order date]])</f>
        <v>2011</v>
      </c>
      <c r="E404" s="35" t="s">
        <v>1060</v>
      </c>
      <c r="F404" s="35" t="s">
        <v>2451</v>
      </c>
      <c r="G404" s="35" t="s">
        <v>1116</v>
      </c>
      <c r="H404" s="35" t="s">
        <v>2452</v>
      </c>
      <c r="I404" s="35" t="s">
        <v>2453</v>
      </c>
      <c r="J404" s="35" t="s">
        <v>1065</v>
      </c>
      <c r="K404" s="35" t="s">
        <v>1065</v>
      </c>
      <c r="L404" s="35" t="s">
        <v>2454</v>
      </c>
      <c r="M404" s="35" t="s">
        <v>1067</v>
      </c>
      <c r="N404" s="35" t="s">
        <v>1078</v>
      </c>
      <c r="O404" s="35" t="s">
        <v>2455</v>
      </c>
      <c r="P404" s="7">
        <v>44</v>
      </c>
      <c r="Q404" s="7">
        <v>1</v>
      </c>
      <c r="R404" s="12">
        <v>61</v>
      </c>
      <c r="S404" s="2">
        <v>0</v>
      </c>
      <c r="T404" s="5">
        <v>3.35</v>
      </c>
      <c r="U404" s="5">
        <f>StoreOrders[[#This Row],[shipping cost]] + (StoreOrders[[#This Row],[shipping cost]] * StoreOrders[[#This Row],[discount]])</f>
        <v>3.35</v>
      </c>
      <c r="V404" t="s">
        <v>1070</v>
      </c>
      <c r="W404" s="5">
        <f>((StoreOrders[[#This Row],[quantity]]*StoreOrders[[#This Row],[Price]]) -StoreOrders[[#This Row],[cost]])</f>
        <v>57.65</v>
      </c>
    </row>
    <row r="405" spans="1:23" x14ac:dyDescent="0.25">
      <c r="A405" t="s">
        <v>2456</v>
      </c>
      <c r="B405" s="1">
        <v>40572</v>
      </c>
      <c r="C405" s="13">
        <f>MONTH(StoreOrders[[#This Row],[order date]])</f>
        <v>1</v>
      </c>
      <c r="D405" s="13">
        <f>YEAR(StoreOrders[[#This Row],[order date]])</f>
        <v>2011</v>
      </c>
      <c r="E405" s="35" t="s">
        <v>1060</v>
      </c>
      <c r="F405" s="35" t="s">
        <v>1273</v>
      </c>
      <c r="G405" s="35" t="s">
        <v>1062</v>
      </c>
      <c r="H405" s="35" t="s">
        <v>2457</v>
      </c>
      <c r="I405" s="35" t="s">
        <v>1259</v>
      </c>
      <c r="J405" s="35" t="s">
        <v>1260</v>
      </c>
      <c r="K405" s="35" t="s">
        <v>1344</v>
      </c>
      <c r="L405" s="35" t="s">
        <v>2458</v>
      </c>
      <c r="M405" s="35" t="s">
        <v>1067</v>
      </c>
      <c r="N405" s="35" t="s">
        <v>1279</v>
      </c>
      <c r="O405" s="35" t="s">
        <v>2459</v>
      </c>
      <c r="P405" s="7">
        <v>4</v>
      </c>
      <c r="Q405" s="7">
        <v>1</v>
      </c>
      <c r="R405" s="12">
        <v>94</v>
      </c>
      <c r="S405" s="2">
        <v>0.2</v>
      </c>
      <c r="T405" s="5">
        <v>0.36</v>
      </c>
      <c r="U405" s="5">
        <f>StoreOrders[[#This Row],[shipping cost]] + (StoreOrders[[#This Row],[shipping cost]] * StoreOrders[[#This Row],[discount]])</f>
        <v>0.432</v>
      </c>
      <c r="V405" t="s">
        <v>1070</v>
      </c>
      <c r="W405" s="5">
        <f>((StoreOrders[[#This Row],[quantity]]*StoreOrders[[#This Row],[Price]]) -StoreOrders[[#This Row],[cost]])</f>
        <v>93.567999999999998</v>
      </c>
    </row>
    <row r="406" spans="1:23" x14ac:dyDescent="0.25">
      <c r="A406" t="s">
        <v>2460</v>
      </c>
      <c r="B406" s="1">
        <v>40573</v>
      </c>
      <c r="C406" s="13">
        <f>MONTH(StoreOrders[[#This Row],[order date]])</f>
        <v>1</v>
      </c>
      <c r="D406" s="13">
        <f>YEAR(StoreOrders[[#This Row],[order date]])</f>
        <v>2011</v>
      </c>
      <c r="E406" s="35" t="s">
        <v>1114</v>
      </c>
      <c r="F406" s="35" t="s">
        <v>2461</v>
      </c>
      <c r="G406" s="35" t="s">
        <v>1116</v>
      </c>
      <c r="H406" s="35" t="s">
        <v>1123</v>
      </c>
      <c r="I406" s="35" t="s">
        <v>1124</v>
      </c>
      <c r="J406" s="35" t="s">
        <v>1075</v>
      </c>
      <c r="K406" s="35" t="s">
        <v>1076</v>
      </c>
      <c r="L406" s="35" t="s">
        <v>2462</v>
      </c>
      <c r="M406" s="35" t="s">
        <v>1100</v>
      </c>
      <c r="N406" s="35" t="s">
        <v>1134</v>
      </c>
      <c r="O406" s="35" t="s">
        <v>2463</v>
      </c>
      <c r="P406" s="7">
        <v>162</v>
      </c>
      <c r="Q406" s="7">
        <v>2</v>
      </c>
      <c r="R406" s="12">
        <v>75</v>
      </c>
      <c r="S406" s="2">
        <v>0.4</v>
      </c>
      <c r="T406" s="5">
        <v>63.14</v>
      </c>
      <c r="U406" s="5">
        <f>StoreOrders[[#This Row],[shipping cost]] + (StoreOrders[[#This Row],[shipping cost]] * StoreOrders[[#This Row],[discount]])</f>
        <v>88.396000000000001</v>
      </c>
      <c r="V406" t="s">
        <v>1088</v>
      </c>
      <c r="W406" s="5">
        <f>((StoreOrders[[#This Row],[quantity]]*StoreOrders[[#This Row],[Price]]) -StoreOrders[[#This Row],[cost]])</f>
        <v>61.603999999999999</v>
      </c>
    </row>
    <row r="407" spans="1:23" x14ac:dyDescent="0.25">
      <c r="A407" t="s">
        <v>2464</v>
      </c>
      <c r="B407" s="1">
        <v>40573</v>
      </c>
      <c r="C407" s="13">
        <f>MONTH(StoreOrders[[#This Row],[order date]])</f>
        <v>1</v>
      </c>
      <c r="D407" s="13">
        <f>YEAR(StoreOrders[[#This Row],[order date]])</f>
        <v>2011</v>
      </c>
      <c r="E407" s="35" t="s">
        <v>1081</v>
      </c>
      <c r="F407" s="35" t="s">
        <v>2465</v>
      </c>
      <c r="G407" s="35" t="s">
        <v>1062</v>
      </c>
      <c r="H407" s="35" t="s">
        <v>1983</v>
      </c>
      <c r="I407" s="35" t="s">
        <v>1460</v>
      </c>
      <c r="J407" s="35" t="s">
        <v>1065</v>
      </c>
      <c r="K407" s="35" t="s">
        <v>1065</v>
      </c>
      <c r="L407" s="35" t="s">
        <v>2466</v>
      </c>
      <c r="M407" s="35" t="s">
        <v>1110</v>
      </c>
      <c r="N407" s="35" t="s">
        <v>1126</v>
      </c>
      <c r="O407" s="35" t="s">
        <v>2467</v>
      </c>
      <c r="P407" s="7">
        <v>191</v>
      </c>
      <c r="Q407" s="7">
        <v>2</v>
      </c>
      <c r="R407" s="12">
        <v>100</v>
      </c>
      <c r="S407" s="2">
        <v>0.7</v>
      </c>
      <c r="T407" s="5">
        <v>19.190000000000001</v>
      </c>
      <c r="U407" s="5">
        <f>StoreOrders[[#This Row],[shipping cost]] + (StoreOrders[[#This Row],[shipping cost]] * StoreOrders[[#This Row],[discount]])</f>
        <v>32.623000000000005</v>
      </c>
      <c r="V407" t="s">
        <v>1070</v>
      </c>
      <c r="W407" s="5">
        <f>((StoreOrders[[#This Row],[quantity]]*StoreOrders[[#This Row],[Price]]) -StoreOrders[[#This Row],[cost]])</f>
        <v>167.37700000000001</v>
      </c>
    </row>
    <row r="408" spans="1:23" x14ac:dyDescent="0.25">
      <c r="A408" t="s">
        <v>2464</v>
      </c>
      <c r="B408" s="1">
        <v>40573</v>
      </c>
      <c r="C408" s="13">
        <f>MONTH(StoreOrders[[#This Row],[order date]])</f>
        <v>1</v>
      </c>
      <c r="D408" s="13">
        <f>YEAR(StoreOrders[[#This Row],[order date]])</f>
        <v>2011</v>
      </c>
      <c r="E408" s="35" t="s">
        <v>1081</v>
      </c>
      <c r="F408" s="35" t="s">
        <v>2465</v>
      </c>
      <c r="G408" s="35" t="s">
        <v>1062</v>
      </c>
      <c r="H408" s="35" t="s">
        <v>1983</v>
      </c>
      <c r="I408" s="35" t="s">
        <v>1460</v>
      </c>
      <c r="J408" s="35" t="s">
        <v>1065</v>
      </c>
      <c r="K408" s="35" t="s">
        <v>1065</v>
      </c>
      <c r="L408" s="35" t="s">
        <v>2468</v>
      </c>
      <c r="M408" s="35" t="s">
        <v>1067</v>
      </c>
      <c r="N408" s="35" t="s">
        <v>1097</v>
      </c>
      <c r="O408" s="35" t="s">
        <v>2469</v>
      </c>
      <c r="P408" s="7">
        <v>18</v>
      </c>
      <c r="Q408" s="7">
        <v>4</v>
      </c>
      <c r="R408" s="12">
        <v>85</v>
      </c>
      <c r="S408" s="2">
        <v>0.7</v>
      </c>
      <c r="T408" s="5">
        <v>2.36</v>
      </c>
      <c r="U408" s="5">
        <f>StoreOrders[[#This Row],[shipping cost]] + (StoreOrders[[#This Row],[shipping cost]] * StoreOrders[[#This Row],[discount]])</f>
        <v>4.0119999999999996</v>
      </c>
      <c r="V408" t="s">
        <v>1070</v>
      </c>
      <c r="W408" s="5">
        <f>((StoreOrders[[#This Row],[quantity]]*StoreOrders[[#This Row],[Price]]) -StoreOrders[[#This Row],[cost]])</f>
        <v>335.988</v>
      </c>
    </row>
    <row r="409" spans="1:23" x14ac:dyDescent="0.25">
      <c r="A409" t="s">
        <v>2464</v>
      </c>
      <c r="B409" s="1">
        <v>40573</v>
      </c>
      <c r="C409" s="13">
        <f>MONTH(StoreOrders[[#This Row],[order date]])</f>
        <v>1</v>
      </c>
      <c r="D409" s="13">
        <f>YEAR(StoreOrders[[#This Row],[order date]])</f>
        <v>2011</v>
      </c>
      <c r="E409" s="35" t="s">
        <v>1081</v>
      </c>
      <c r="F409" s="35" t="s">
        <v>2465</v>
      </c>
      <c r="G409" s="35" t="s">
        <v>1062</v>
      </c>
      <c r="H409" s="35" t="s">
        <v>1983</v>
      </c>
      <c r="I409" s="35" t="s">
        <v>1460</v>
      </c>
      <c r="J409" s="35" t="s">
        <v>1065</v>
      </c>
      <c r="K409" s="35" t="s">
        <v>1065</v>
      </c>
      <c r="L409" s="35" t="s">
        <v>2470</v>
      </c>
      <c r="M409" s="35" t="s">
        <v>1110</v>
      </c>
      <c r="N409" s="35" t="s">
        <v>1167</v>
      </c>
      <c r="O409" s="35" t="s">
        <v>2471</v>
      </c>
      <c r="P409" s="7">
        <v>42</v>
      </c>
      <c r="Q409" s="7">
        <v>1</v>
      </c>
      <c r="R409" s="12">
        <v>73</v>
      </c>
      <c r="S409" s="2">
        <v>0.7</v>
      </c>
      <c r="T409" s="5">
        <v>2.27</v>
      </c>
      <c r="U409" s="5">
        <f>StoreOrders[[#This Row],[shipping cost]] + (StoreOrders[[#This Row],[shipping cost]] * StoreOrders[[#This Row],[discount]])</f>
        <v>3.859</v>
      </c>
      <c r="V409" t="s">
        <v>1070</v>
      </c>
      <c r="W409" s="5">
        <f>((StoreOrders[[#This Row],[quantity]]*StoreOrders[[#This Row],[Price]]) -StoreOrders[[#This Row],[cost]])</f>
        <v>69.141000000000005</v>
      </c>
    </row>
    <row r="410" spans="1:23" x14ac:dyDescent="0.25">
      <c r="A410" t="s">
        <v>2472</v>
      </c>
      <c r="B410" s="1">
        <v>40573</v>
      </c>
      <c r="C410" s="13">
        <f>MONTH(StoreOrders[[#This Row],[order date]])</f>
        <v>1</v>
      </c>
      <c r="D410" s="13">
        <f>YEAR(StoreOrders[[#This Row],[order date]])</f>
        <v>2011</v>
      </c>
      <c r="E410" s="35" t="s">
        <v>1287</v>
      </c>
      <c r="F410" s="35" t="s">
        <v>2473</v>
      </c>
      <c r="G410" s="35" t="s">
        <v>1062</v>
      </c>
      <c r="H410" s="35" t="s">
        <v>1983</v>
      </c>
      <c r="I410" s="35" t="s">
        <v>1460</v>
      </c>
      <c r="J410" s="35" t="s">
        <v>1065</v>
      </c>
      <c r="K410" s="35" t="s">
        <v>1065</v>
      </c>
      <c r="L410" s="35" t="s">
        <v>2474</v>
      </c>
      <c r="M410" s="35" t="s">
        <v>1067</v>
      </c>
      <c r="N410" s="35" t="s">
        <v>1279</v>
      </c>
      <c r="O410" s="35" t="s">
        <v>1676</v>
      </c>
      <c r="P410" s="7">
        <v>5</v>
      </c>
      <c r="Q410" s="7">
        <v>2</v>
      </c>
      <c r="R410" s="12">
        <v>106</v>
      </c>
      <c r="S410" s="2">
        <v>0.7</v>
      </c>
      <c r="T410" s="5">
        <v>1.01</v>
      </c>
      <c r="U410" s="5">
        <f>StoreOrders[[#This Row],[shipping cost]] + (StoreOrders[[#This Row],[shipping cost]] * StoreOrders[[#This Row],[discount]])</f>
        <v>1.7170000000000001</v>
      </c>
      <c r="V410" t="s">
        <v>1120</v>
      </c>
      <c r="W410" s="5">
        <f>((StoreOrders[[#This Row],[quantity]]*StoreOrders[[#This Row],[Price]]) -StoreOrders[[#This Row],[cost]])</f>
        <v>210.28299999999999</v>
      </c>
    </row>
    <row r="411" spans="1:23" x14ac:dyDescent="0.25">
      <c r="A411" t="s">
        <v>2472</v>
      </c>
      <c r="B411" s="1">
        <v>40573</v>
      </c>
      <c r="C411" s="13">
        <f>MONTH(StoreOrders[[#This Row],[order date]])</f>
        <v>1</v>
      </c>
      <c r="D411" s="13">
        <f>YEAR(StoreOrders[[#This Row],[order date]])</f>
        <v>2011</v>
      </c>
      <c r="E411" s="35" t="s">
        <v>1287</v>
      </c>
      <c r="F411" s="35" t="s">
        <v>2473</v>
      </c>
      <c r="G411" s="35" t="s">
        <v>1062</v>
      </c>
      <c r="H411" s="35" t="s">
        <v>1983</v>
      </c>
      <c r="I411" s="35" t="s">
        <v>1460</v>
      </c>
      <c r="J411" s="35" t="s">
        <v>1065</v>
      </c>
      <c r="K411" s="35" t="s">
        <v>1065</v>
      </c>
      <c r="L411" s="35" t="s">
        <v>2355</v>
      </c>
      <c r="M411" s="35" t="s">
        <v>1067</v>
      </c>
      <c r="N411" s="35" t="s">
        <v>1187</v>
      </c>
      <c r="O411" s="35" t="s">
        <v>2356</v>
      </c>
      <c r="P411" s="7">
        <v>4</v>
      </c>
      <c r="Q411" s="7">
        <v>1</v>
      </c>
      <c r="R411" s="12">
        <v>91</v>
      </c>
      <c r="S411" s="2">
        <v>0.7</v>
      </c>
      <c r="T411" s="5">
        <v>0.6</v>
      </c>
      <c r="U411" s="5">
        <f>StoreOrders[[#This Row],[shipping cost]] + (StoreOrders[[#This Row],[shipping cost]] * StoreOrders[[#This Row],[discount]])</f>
        <v>1.02</v>
      </c>
      <c r="V411" t="s">
        <v>1120</v>
      </c>
      <c r="W411" s="5">
        <f>((StoreOrders[[#This Row],[quantity]]*StoreOrders[[#This Row],[Price]]) -StoreOrders[[#This Row],[cost]])</f>
        <v>89.98</v>
      </c>
    </row>
    <row r="412" spans="1:23" x14ac:dyDescent="0.25">
      <c r="A412" t="s">
        <v>2464</v>
      </c>
      <c r="B412" s="1">
        <v>40573</v>
      </c>
      <c r="C412" s="13">
        <f>MONTH(StoreOrders[[#This Row],[order date]])</f>
        <v>1</v>
      </c>
      <c r="D412" s="13">
        <f>YEAR(StoreOrders[[#This Row],[order date]])</f>
        <v>2011</v>
      </c>
      <c r="E412" s="35" t="s">
        <v>1081</v>
      </c>
      <c r="F412" s="35" t="s">
        <v>2465</v>
      </c>
      <c r="G412" s="35" t="s">
        <v>1062</v>
      </c>
      <c r="H412" s="35" t="s">
        <v>1983</v>
      </c>
      <c r="I412" s="35" t="s">
        <v>1460</v>
      </c>
      <c r="J412" s="35" t="s">
        <v>1065</v>
      </c>
      <c r="K412" s="35" t="s">
        <v>1065</v>
      </c>
      <c r="L412" s="35" t="s">
        <v>2475</v>
      </c>
      <c r="M412" s="35" t="s">
        <v>1067</v>
      </c>
      <c r="N412" s="35" t="s">
        <v>1279</v>
      </c>
      <c r="O412" s="35" t="s">
        <v>2476</v>
      </c>
      <c r="P412" s="7">
        <v>20</v>
      </c>
      <c r="Q412" s="7">
        <v>6</v>
      </c>
      <c r="R412" s="12">
        <v>120</v>
      </c>
      <c r="S412" s="2">
        <v>0.7</v>
      </c>
      <c r="T412" s="5">
        <v>0.39</v>
      </c>
      <c r="U412" s="5">
        <f>StoreOrders[[#This Row],[shipping cost]] + (StoreOrders[[#This Row],[shipping cost]] * StoreOrders[[#This Row],[discount]])</f>
        <v>0.66300000000000003</v>
      </c>
      <c r="V412" t="s">
        <v>1070</v>
      </c>
      <c r="W412" s="5">
        <f>((StoreOrders[[#This Row],[quantity]]*StoreOrders[[#This Row],[Price]]) -StoreOrders[[#This Row],[cost]])</f>
        <v>719.33699999999999</v>
      </c>
    </row>
    <row r="413" spans="1:23" x14ac:dyDescent="0.25">
      <c r="A413" t="s">
        <v>2464</v>
      </c>
      <c r="B413" s="1">
        <v>40573</v>
      </c>
      <c r="C413" s="13">
        <f>MONTH(StoreOrders[[#This Row],[order date]])</f>
        <v>1</v>
      </c>
      <c r="D413" s="13">
        <f>YEAR(StoreOrders[[#This Row],[order date]])</f>
        <v>2011</v>
      </c>
      <c r="E413" s="35" t="s">
        <v>1081</v>
      </c>
      <c r="F413" s="35" t="s">
        <v>2465</v>
      </c>
      <c r="G413" s="35" t="s">
        <v>1062</v>
      </c>
      <c r="H413" s="35" t="s">
        <v>1983</v>
      </c>
      <c r="I413" s="35" t="s">
        <v>1460</v>
      </c>
      <c r="J413" s="35" t="s">
        <v>1065</v>
      </c>
      <c r="K413" s="35" t="s">
        <v>1065</v>
      </c>
      <c r="L413" s="35" t="s">
        <v>2477</v>
      </c>
      <c r="M413" s="35" t="s">
        <v>1067</v>
      </c>
      <c r="N413" s="35" t="s">
        <v>1204</v>
      </c>
      <c r="O413" s="35" t="s">
        <v>2478</v>
      </c>
      <c r="P413" s="7">
        <v>12</v>
      </c>
      <c r="Q413" s="7">
        <v>1</v>
      </c>
      <c r="R413" s="12">
        <v>82</v>
      </c>
      <c r="S413" s="2">
        <v>0.7</v>
      </c>
      <c r="T413" s="5">
        <v>0.32</v>
      </c>
      <c r="U413" s="5">
        <f>StoreOrders[[#This Row],[shipping cost]] + (StoreOrders[[#This Row],[shipping cost]] * StoreOrders[[#This Row],[discount]])</f>
        <v>0.54400000000000004</v>
      </c>
      <c r="V413" t="s">
        <v>1070</v>
      </c>
      <c r="W413" s="5">
        <f>((StoreOrders[[#This Row],[quantity]]*StoreOrders[[#This Row],[Price]]) -StoreOrders[[#This Row],[cost]])</f>
        <v>81.456000000000003</v>
      </c>
    </row>
    <row r="414" spans="1:23" x14ac:dyDescent="0.25">
      <c r="A414" t="s">
        <v>2464</v>
      </c>
      <c r="B414" s="1">
        <v>40573</v>
      </c>
      <c r="C414" s="13">
        <f>MONTH(StoreOrders[[#This Row],[order date]])</f>
        <v>1</v>
      </c>
      <c r="D414" s="13">
        <f>YEAR(StoreOrders[[#This Row],[order date]])</f>
        <v>2011</v>
      </c>
      <c r="E414" s="35" t="s">
        <v>1081</v>
      </c>
      <c r="F414" s="35" t="s">
        <v>2465</v>
      </c>
      <c r="G414" s="35" t="s">
        <v>1062</v>
      </c>
      <c r="H414" s="35" t="s">
        <v>1983</v>
      </c>
      <c r="I414" s="35" t="s">
        <v>1460</v>
      </c>
      <c r="J414" s="35" t="s">
        <v>1065</v>
      </c>
      <c r="K414" s="35" t="s">
        <v>1065</v>
      </c>
      <c r="L414" s="35" t="s">
        <v>2479</v>
      </c>
      <c r="M414" s="35" t="s">
        <v>1067</v>
      </c>
      <c r="N414" s="35" t="s">
        <v>1279</v>
      </c>
      <c r="O414" s="35" t="s">
        <v>2480</v>
      </c>
      <c r="P414" s="7">
        <v>1</v>
      </c>
      <c r="Q414" s="7">
        <v>1</v>
      </c>
      <c r="R414" s="12">
        <v>65</v>
      </c>
      <c r="S414" s="2">
        <v>0.7</v>
      </c>
      <c r="T414" s="5">
        <v>0.12</v>
      </c>
      <c r="U414" s="5">
        <f>StoreOrders[[#This Row],[shipping cost]] + (StoreOrders[[#This Row],[shipping cost]] * StoreOrders[[#This Row],[discount]])</f>
        <v>0.20399999999999999</v>
      </c>
      <c r="V414" t="s">
        <v>1070</v>
      </c>
      <c r="W414" s="5">
        <f>((StoreOrders[[#This Row],[quantity]]*StoreOrders[[#This Row],[Price]]) -StoreOrders[[#This Row],[cost]])</f>
        <v>64.796000000000006</v>
      </c>
    </row>
    <row r="415" spans="1:23" x14ac:dyDescent="0.25">
      <c r="A415" t="s">
        <v>2481</v>
      </c>
      <c r="B415" s="1">
        <v>40574</v>
      </c>
      <c r="C415" s="13">
        <f>MONTH(StoreOrders[[#This Row],[order date]])</f>
        <v>1</v>
      </c>
      <c r="D415" s="13">
        <f>YEAR(StoreOrders[[#This Row],[order date]])</f>
        <v>2011</v>
      </c>
      <c r="E415" s="35" t="s">
        <v>1060</v>
      </c>
      <c r="F415" s="35" t="s">
        <v>2482</v>
      </c>
      <c r="G415" s="35" t="s">
        <v>1062</v>
      </c>
      <c r="H415" s="35" t="s">
        <v>2170</v>
      </c>
      <c r="I415" s="35" t="s">
        <v>1124</v>
      </c>
      <c r="J415" s="35" t="s">
        <v>1075</v>
      </c>
      <c r="K415" s="35" t="s">
        <v>1076</v>
      </c>
      <c r="L415" s="35" t="s">
        <v>2483</v>
      </c>
      <c r="M415" s="35" t="s">
        <v>1110</v>
      </c>
      <c r="N415" s="35" t="s">
        <v>1167</v>
      </c>
      <c r="O415" s="35" t="s">
        <v>2484</v>
      </c>
      <c r="P415" s="7">
        <v>2.5710000000000002</v>
      </c>
      <c r="Q415" s="7">
        <v>4</v>
      </c>
      <c r="R415" s="12">
        <v>109</v>
      </c>
      <c r="S415" s="2">
        <v>0</v>
      </c>
      <c r="T415" s="5">
        <v>129</v>
      </c>
      <c r="U415" s="5">
        <f>StoreOrders[[#This Row],[shipping cost]] + (StoreOrders[[#This Row],[shipping cost]] * StoreOrders[[#This Row],[discount]])</f>
        <v>129</v>
      </c>
      <c r="V415" t="s">
        <v>1070</v>
      </c>
      <c r="W415" s="5">
        <f>((StoreOrders[[#This Row],[quantity]]*StoreOrders[[#This Row],[Price]]) -StoreOrders[[#This Row],[cost]])</f>
        <v>307</v>
      </c>
    </row>
    <row r="416" spans="1:23" x14ac:dyDescent="0.25">
      <c r="A416" t="s">
        <v>2481</v>
      </c>
      <c r="B416" s="1">
        <v>40574</v>
      </c>
      <c r="C416" s="13">
        <f>MONTH(StoreOrders[[#This Row],[order date]])</f>
        <v>1</v>
      </c>
      <c r="D416" s="13">
        <f>YEAR(StoreOrders[[#This Row],[order date]])</f>
        <v>2011</v>
      </c>
      <c r="E416" s="35" t="s">
        <v>1060</v>
      </c>
      <c r="F416" s="35" t="s">
        <v>2482</v>
      </c>
      <c r="G416" s="35" t="s">
        <v>1062</v>
      </c>
      <c r="H416" s="35" t="s">
        <v>2170</v>
      </c>
      <c r="I416" s="35" t="s">
        <v>1124</v>
      </c>
      <c r="J416" s="35" t="s">
        <v>1075</v>
      </c>
      <c r="K416" s="35" t="s">
        <v>1076</v>
      </c>
      <c r="L416" s="35" t="s">
        <v>2485</v>
      </c>
      <c r="M416" s="35" t="s">
        <v>1100</v>
      </c>
      <c r="N416" s="35" t="s">
        <v>1144</v>
      </c>
      <c r="O416" s="35" t="s">
        <v>2486</v>
      </c>
      <c r="P416" s="7">
        <v>1.917</v>
      </c>
      <c r="Q416" s="7">
        <v>4</v>
      </c>
      <c r="R416" s="12">
        <v>94</v>
      </c>
      <c r="S416" s="2">
        <v>0</v>
      </c>
      <c r="T416" s="5">
        <v>104.29</v>
      </c>
      <c r="U416" s="5">
        <f>StoreOrders[[#This Row],[shipping cost]] + (StoreOrders[[#This Row],[shipping cost]] * StoreOrders[[#This Row],[discount]])</f>
        <v>104.29</v>
      </c>
      <c r="V416" t="s">
        <v>1070</v>
      </c>
      <c r="W416" s="5">
        <f>((StoreOrders[[#This Row],[quantity]]*StoreOrders[[#This Row],[Price]]) -StoreOrders[[#This Row],[cost]])</f>
        <v>271.70999999999998</v>
      </c>
    </row>
    <row r="417" spans="1:23" x14ac:dyDescent="0.25">
      <c r="A417" t="s">
        <v>2487</v>
      </c>
      <c r="B417" s="1">
        <v>40574</v>
      </c>
      <c r="C417" s="13">
        <f>MONTH(StoreOrders[[#This Row],[order date]])</f>
        <v>1</v>
      </c>
      <c r="D417" s="13">
        <f>YEAR(StoreOrders[[#This Row],[order date]])</f>
        <v>2011</v>
      </c>
      <c r="E417" s="35" t="s">
        <v>1060</v>
      </c>
      <c r="F417" s="35" t="s">
        <v>2488</v>
      </c>
      <c r="G417" s="35" t="s">
        <v>1116</v>
      </c>
      <c r="H417" s="35" t="s">
        <v>2489</v>
      </c>
      <c r="I417" s="35" t="s">
        <v>1074</v>
      </c>
      <c r="J417" s="35" t="s">
        <v>1075</v>
      </c>
      <c r="K417" s="35" t="s">
        <v>1076</v>
      </c>
      <c r="L417" s="35" t="s">
        <v>2490</v>
      </c>
      <c r="M417" s="35" t="s">
        <v>1110</v>
      </c>
      <c r="N417" s="35" t="s">
        <v>1111</v>
      </c>
      <c r="O417" s="35" t="s">
        <v>2284</v>
      </c>
      <c r="P417" s="7">
        <v>839</v>
      </c>
      <c r="Q417" s="7">
        <v>3</v>
      </c>
      <c r="R417" s="12">
        <v>108</v>
      </c>
      <c r="S417" s="2">
        <v>0.1</v>
      </c>
      <c r="T417" s="5">
        <v>54.17</v>
      </c>
      <c r="U417" s="5">
        <f>StoreOrders[[#This Row],[shipping cost]] + (StoreOrders[[#This Row],[shipping cost]] * StoreOrders[[#This Row],[discount]])</f>
        <v>59.587000000000003</v>
      </c>
      <c r="V417" t="s">
        <v>1088</v>
      </c>
      <c r="W417" s="5">
        <f>((StoreOrders[[#This Row],[quantity]]*StoreOrders[[#This Row],[Price]]) -StoreOrders[[#This Row],[cost]])</f>
        <v>264.41300000000001</v>
      </c>
    </row>
    <row r="418" spans="1:23" x14ac:dyDescent="0.25">
      <c r="A418" t="s">
        <v>2491</v>
      </c>
      <c r="B418" s="1">
        <v>40574</v>
      </c>
      <c r="C418" s="13">
        <f>MONTH(StoreOrders[[#This Row],[order date]])</f>
        <v>1</v>
      </c>
      <c r="D418" s="13">
        <f>YEAR(StoreOrders[[#This Row],[order date]])</f>
        <v>2011</v>
      </c>
      <c r="E418" s="35" t="s">
        <v>1060</v>
      </c>
      <c r="F418" s="35" t="s">
        <v>2492</v>
      </c>
      <c r="G418" s="35" t="s">
        <v>1062</v>
      </c>
      <c r="H418" s="35" t="s">
        <v>2023</v>
      </c>
      <c r="I418" s="35" t="s">
        <v>1259</v>
      </c>
      <c r="J418" s="35" t="s">
        <v>1260</v>
      </c>
      <c r="K418" s="35" t="s">
        <v>1165</v>
      </c>
      <c r="L418" s="35" t="s">
        <v>2493</v>
      </c>
      <c r="M418" s="35" t="s">
        <v>1067</v>
      </c>
      <c r="N418" s="35" t="s">
        <v>1068</v>
      </c>
      <c r="O418" s="35" t="s">
        <v>2494</v>
      </c>
      <c r="P418" s="7">
        <v>230</v>
      </c>
      <c r="Q418" s="7">
        <v>2</v>
      </c>
      <c r="R418" s="12">
        <v>116</v>
      </c>
      <c r="S418" s="2">
        <v>0</v>
      </c>
      <c r="T418" s="5">
        <v>22.58</v>
      </c>
      <c r="U418" s="5">
        <f>StoreOrders[[#This Row],[shipping cost]] + (StoreOrders[[#This Row],[shipping cost]] * StoreOrders[[#This Row],[discount]])</f>
        <v>22.58</v>
      </c>
      <c r="V418" t="s">
        <v>1088</v>
      </c>
      <c r="W418" s="5">
        <f>((StoreOrders[[#This Row],[quantity]]*StoreOrders[[#This Row],[Price]]) -StoreOrders[[#This Row],[cost]])</f>
        <v>209.42000000000002</v>
      </c>
    </row>
    <row r="419" spans="1:23" x14ac:dyDescent="0.25">
      <c r="A419" t="s">
        <v>2495</v>
      </c>
      <c r="B419" s="1">
        <v>40574</v>
      </c>
      <c r="C419" s="13">
        <f>MONTH(StoreOrders[[#This Row],[order date]])</f>
        <v>1</v>
      </c>
      <c r="D419" s="13">
        <f>YEAR(StoreOrders[[#This Row],[order date]])</f>
        <v>2011</v>
      </c>
      <c r="E419" s="35" t="s">
        <v>1060</v>
      </c>
      <c r="F419" s="35" t="s">
        <v>2496</v>
      </c>
      <c r="G419" s="35" t="s">
        <v>1062</v>
      </c>
      <c r="H419" s="35" t="s">
        <v>2497</v>
      </c>
      <c r="I419" s="35" t="s">
        <v>2282</v>
      </c>
      <c r="J419" s="35" t="s">
        <v>1065</v>
      </c>
      <c r="K419" s="35" t="s">
        <v>1065</v>
      </c>
      <c r="L419" s="35" t="s">
        <v>2498</v>
      </c>
      <c r="M419" s="35" t="s">
        <v>1100</v>
      </c>
      <c r="N419" s="35" t="s">
        <v>1151</v>
      </c>
      <c r="O419" s="35" t="s">
        <v>2499</v>
      </c>
      <c r="P419" s="7">
        <v>436</v>
      </c>
      <c r="Q419" s="7">
        <v>1</v>
      </c>
      <c r="R419" s="12">
        <v>86</v>
      </c>
      <c r="S419" s="2">
        <v>0</v>
      </c>
      <c r="T419" s="5">
        <v>22.32</v>
      </c>
      <c r="U419" s="5">
        <f>StoreOrders[[#This Row],[shipping cost]] + (StoreOrders[[#This Row],[shipping cost]] * StoreOrders[[#This Row],[discount]])</f>
        <v>22.32</v>
      </c>
      <c r="V419" t="s">
        <v>1070</v>
      </c>
      <c r="W419" s="5">
        <f>((StoreOrders[[#This Row],[quantity]]*StoreOrders[[#This Row],[Price]]) -StoreOrders[[#This Row],[cost]])</f>
        <v>63.68</v>
      </c>
    </row>
    <row r="420" spans="1:23" x14ac:dyDescent="0.25">
      <c r="A420" t="s">
        <v>2495</v>
      </c>
      <c r="B420" s="1">
        <v>40574</v>
      </c>
      <c r="C420" s="13">
        <f>MONTH(StoreOrders[[#This Row],[order date]])</f>
        <v>1</v>
      </c>
      <c r="D420" s="13">
        <f>YEAR(StoreOrders[[#This Row],[order date]])</f>
        <v>2011</v>
      </c>
      <c r="E420" s="35" t="s">
        <v>1060</v>
      </c>
      <c r="F420" s="35" t="s">
        <v>2496</v>
      </c>
      <c r="G420" s="35" t="s">
        <v>1062</v>
      </c>
      <c r="H420" s="35" t="s">
        <v>2497</v>
      </c>
      <c r="I420" s="35" t="s">
        <v>2282</v>
      </c>
      <c r="J420" s="35" t="s">
        <v>1065</v>
      </c>
      <c r="K420" s="35" t="s">
        <v>1065</v>
      </c>
      <c r="L420" s="35" t="s">
        <v>2500</v>
      </c>
      <c r="M420" s="35" t="s">
        <v>1100</v>
      </c>
      <c r="N420" s="35" t="s">
        <v>1134</v>
      </c>
      <c r="O420" s="35" t="s">
        <v>2501</v>
      </c>
      <c r="P420" s="7">
        <v>334</v>
      </c>
      <c r="Q420" s="7">
        <v>2</v>
      </c>
      <c r="R420" s="12">
        <v>68</v>
      </c>
      <c r="S420" s="2">
        <v>0</v>
      </c>
      <c r="T420" s="5">
        <v>19.34</v>
      </c>
      <c r="U420" s="5">
        <f>StoreOrders[[#This Row],[shipping cost]] + (StoreOrders[[#This Row],[shipping cost]] * StoreOrders[[#This Row],[discount]])</f>
        <v>19.34</v>
      </c>
      <c r="V420" t="s">
        <v>1070</v>
      </c>
      <c r="W420" s="5">
        <f>((StoreOrders[[#This Row],[quantity]]*StoreOrders[[#This Row],[Price]]) -StoreOrders[[#This Row],[cost]])</f>
        <v>116.66</v>
      </c>
    </row>
    <row r="421" spans="1:23" x14ac:dyDescent="0.25">
      <c r="A421" t="s">
        <v>2487</v>
      </c>
      <c r="B421" s="1">
        <v>40574</v>
      </c>
      <c r="C421" s="13">
        <f>MONTH(StoreOrders[[#This Row],[order date]])</f>
        <v>1</v>
      </c>
      <c r="D421" s="13">
        <f>YEAR(StoreOrders[[#This Row],[order date]])</f>
        <v>2011</v>
      </c>
      <c r="E421" s="35" t="s">
        <v>1060</v>
      </c>
      <c r="F421" s="35" t="s">
        <v>2488</v>
      </c>
      <c r="G421" s="35" t="s">
        <v>1116</v>
      </c>
      <c r="H421" s="35" t="s">
        <v>2489</v>
      </c>
      <c r="I421" s="35" t="s">
        <v>1074</v>
      </c>
      <c r="J421" s="35" t="s">
        <v>1075</v>
      </c>
      <c r="K421" s="35" t="s">
        <v>1076</v>
      </c>
      <c r="L421" s="35" t="s">
        <v>2502</v>
      </c>
      <c r="M421" s="35" t="s">
        <v>1100</v>
      </c>
      <c r="N421" s="35" t="s">
        <v>1134</v>
      </c>
      <c r="O421" s="35" t="s">
        <v>2503</v>
      </c>
      <c r="P421" s="7">
        <v>374</v>
      </c>
      <c r="Q421" s="7">
        <v>8</v>
      </c>
      <c r="R421" s="12">
        <v>62</v>
      </c>
      <c r="S421" s="2">
        <v>0.1</v>
      </c>
      <c r="T421" s="5">
        <v>15.85</v>
      </c>
      <c r="U421" s="5">
        <f>StoreOrders[[#This Row],[shipping cost]] + (StoreOrders[[#This Row],[shipping cost]] * StoreOrders[[#This Row],[discount]])</f>
        <v>17.434999999999999</v>
      </c>
      <c r="V421" t="s">
        <v>1088</v>
      </c>
      <c r="W421" s="5">
        <f>((StoreOrders[[#This Row],[quantity]]*StoreOrders[[#This Row],[Price]]) -StoreOrders[[#This Row],[cost]])</f>
        <v>478.565</v>
      </c>
    </row>
    <row r="422" spans="1:23" x14ac:dyDescent="0.25">
      <c r="A422" t="s">
        <v>2504</v>
      </c>
      <c r="B422" s="1">
        <v>40574</v>
      </c>
      <c r="C422" s="13">
        <f>MONTH(StoreOrders[[#This Row],[order date]])</f>
        <v>1</v>
      </c>
      <c r="D422" s="13">
        <f>YEAR(StoreOrders[[#This Row],[order date]])</f>
        <v>2011</v>
      </c>
      <c r="E422" s="35" t="s">
        <v>1287</v>
      </c>
      <c r="F422" s="35" t="s">
        <v>2505</v>
      </c>
      <c r="G422" s="35" t="s">
        <v>1062</v>
      </c>
      <c r="H422" s="35" t="s">
        <v>1754</v>
      </c>
      <c r="I422" s="35" t="s">
        <v>1755</v>
      </c>
      <c r="J422" s="35" t="s">
        <v>1164</v>
      </c>
      <c r="K422" s="35" t="s">
        <v>1165</v>
      </c>
      <c r="L422" s="35" t="s">
        <v>2506</v>
      </c>
      <c r="M422" s="35" t="s">
        <v>1067</v>
      </c>
      <c r="N422" s="35" t="s">
        <v>1097</v>
      </c>
      <c r="O422" s="35" t="s">
        <v>2507</v>
      </c>
      <c r="P422" s="7">
        <v>35</v>
      </c>
      <c r="Q422" s="7">
        <v>3</v>
      </c>
      <c r="R422" s="12">
        <v>107</v>
      </c>
      <c r="S422" s="2">
        <v>0</v>
      </c>
      <c r="T422" s="5">
        <v>12.7</v>
      </c>
      <c r="U422" s="5">
        <f>StoreOrders[[#This Row],[shipping cost]] + (StoreOrders[[#This Row],[shipping cost]] * StoreOrders[[#This Row],[discount]])</f>
        <v>12.7</v>
      </c>
      <c r="V422" t="s">
        <v>1120</v>
      </c>
      <c r="W422" s="5">
        <f>((StoreOrders[[#This Row],[quantity]]*StoreOrders[[#This Row],[Price]]) -StoreOrders[[#This Row],[cost]])</f>
        <v>308.3</v>
      </c>
    </row>
    <row r="423" spans="1:23" x14ac:dyDescent="0.25">
      <c r="A423" t="s">
        <v>2508</v>
      </c>
      <c r="B423" s="1">
        <v>40574</v>
      </c>
      <c r="C423" s="13">
        <f>MONTH(StoreOrders[[#This Row],[order date]])</f>
        <v>1</v>
      </c>
      <c r="D423" s="13">
        <f>YEAR(StoreOrders[[#This Row],[order date]])</f>
        <v>2011</v>
      </c>
      <c r="E423" s="35" t="s">
        <v>1060</v>
      </c>
      <c r="F423" s="35" t="s">
        <v>2509</v>
      </c>
      <c r="G423" s="35" t="s">
        <v>1062</v>
      </c>
      <c r="H423" s="35" t="s">
        <v>2510</v>
      </c>
      <c r="I423" s="35" t="s">
        <v>1338</v>
      </c>
      <c r="J423" s="35" t="s">
        <v>1075</v>
      </c>
      <c r="K423" s="35" t="s">
        <v>1267</v>
      </c>
      <c r="L423" s="35" t="s">
        <v>2511</v>
      </c>
      <c r="M423" s="35" t="s">
        <v>1067</v>
      </c>
      <c r="N423" s="35" t="s">
        <v>1279</v>
      </c>
      <c r="O423" s="35" t="s">
        <v>2512</v>
      </c>
      <c r="P423" s="7">
        <v>164</v>
      </c>
      <c r="Q423" s="7">
        <v>6</v>
      </c>
      <c r="R423" s="12">
        <v>70</v>
      </c>
      <c r="S423" s="2">
        <v>0</v>
      </c>
      <c r="T423" s="5">
        <v>10.65</v>
      </c>
      <c r="U423" s="5">
        <f>StoreOrders[[#This Row],[shipping cost]] + (StoreOrders[[#This Row],[shipping cost]] * StoreOrders[[#This Row],[discount]])</f>
        <v>10.65</v>
      </c>
      <c r="V423" t="s">
        <v>1070</v>
      </c>
      <c r="W423" s="5">
        <f>((StoreOrders[[#This Row],[quantity]]*StoreOrders[[#This Row],[Price]]) -StoreOrders[[#This Row],[cost]])</f>
        <v>409.35</v>
      </c>
    </row>
    <row r="424" spans="1:23" x14ac:dyDescent="0.25">
      <c r="A424" t="s">
        <v>2513</v>
      </c>
      <c r="B424" s="1">
        <v>40574</v>
      </c>
      <c r="C424" s="13">
        <f>MONTH(StoreOrders[[#This Row],[order date]])</f>
        <v>1</v>
      </c>
      <c r="D424" s="13">
        <f>YEAR(StoreOrders[[#This Row],[order date]])</f>
        <v>2011</v>
      </c>
      <c r="E424" s="35" t="s">
        <v>1060</v>
      </c>
      <c r="F424" s="35" t="s">
        <v>2514</v>
      </c>
      <c r="G424" s="35" t="s">
        <v>1116</v>
      </c>
      <c r="H424" s="35" t="s">
        <v>2515</v>
      </c>
      <c r="I424" s="35" t="s">
        <v>1811</v>
      </c>
      <c r="J424" s="35" t="s">
        <v>1164</v>
      </c>
      <c r="K424" s="35" t="s">
        <v>1228</v>
      </c>
      <c r="L424" s="35" t="s">
        <v>2516</v>
      </c>
      <c r="M424" s="35" t="s">
        <v>1067</v>
      </c>
      <c r="N424" s="35" t="s">
        <v>1279</v>
      </c>
      <c r="O424" s="35" t="s">
        <v>2517</v>
      </c>
      <c r="P424" s="7">
        <v>85</v>
      </c>
      <c r="Q424" s="7">
        <v>3</v>
      </c>
      <c r="R424" s="12">
        <v>91</v>
      </c>
      <c r="S424" s="2">
        <v>0.2</v>
      </c>
      <c r="T424" s="5">
        <v>8.52</v>
      </c>
      <c r="U424" s="5">
        <f>StoreOrders[[#This Row],[shipping cost]] + (StoreOrders[[#This Row],[shipping cost]] * StoreOrders[[#This Row],[discount]])</f>
        <v>10.224</v>
      </c>
      <c r="V424" t="s">
        <v>1070</v>
      </c>
      <c r="W424" s="5">
        <f>((StoreOrders[[#This Row],[quantity]]*StoreOrders[[#This Row],[Price]]) -StoreOrders[[#This Row],[cost]])</f>
        <v>262.77600000000001</v>
      </c>
    </row>
    <row r="425" spans="1:23" x14ac:dyDescent="0.25">
      <c r="A425" t="s">
        <v>2495</v>
      </c>
      <c r="B425" s="1">
        <v>40574</v>
      </c>
      <c r="C425" s="13">
        <f>MONTH(StoreOrders[[#This Row],[order date]])</f>
        <v>1</v>
      </c>
      <c r="D425" s="13">
        <f>YEAR(StoreOrders[[#This Row],[order date]])</f>
        <v>2011</v>
      </c>
      <c r="E425" s="35" t="s">
        <v>1060</v>
      </c>
      <c r="F425" s="35" t="s">
        <v>2496</v>
      </c>
      <c r="G425" s="35" t="s">
        <v>1062</v>
      </c>
      <c r="H425" s="35" t="s">
        <v>2497</v>
      </c>
      <c r="I425" s="35" t="s">
        <v>2282</v>
      </c>
      <c r="J425" s="35" t="s">
        <v>1065</v>
      </c>
      <c r="K425" s="35" t="s">
        <v>1065</v>
      </c>
      <c r="L425" s="35" t="s">
        <v>2518</v>
      </c>
      <c r="M425" s="35" t="s">
        <v>1067</v>
      </c>
      <c r="N425" s="35" t="s">
        <v>1078</v>
      </c>
      <c r="O425" s="35" t="s">
        <v>2519</v>
      </c>
      <c r="P425" s="7">
        <v>95</v>
      </c>
      <c r="Q425" s="7">
        <v>4</v>
      </c>
      <c r="R425" s="12">
        <v>114</v>
      </c>
      <c r="S425" s="2">
        <v>0</v>
      </c>
      <c r="T425" s="5">
        <v>6.18</v>
      </c>
      <c r="U425" s="5">
        <f>StoreOrders[[#This Row],[shipping cost]] + (StoreOrders[[#This Row],[shipping cost]] * StoreOrders[[#This Row],[discount]])</f>
        <v>6.18</v>
      </c>
      <c r="V425" t="s">
        <v>1070</v>
      </c>
      <c r="W425" s="5">
        <f>((StoreOrders[[#This Row],[quantity]]*StoreOrders[[#This Row],[Price]]) -StoreOrders[[#This Row],[cost]])</f>
        <v>449.82</v>
      </c>
    </row>
    <row r="426" spans="1:23" x14ac:dyDescent="0.25">
      <c r="A426" t="s">
        <v>2481</v>
      </c>
      <c r="B426" s="1">
        <v>40574</v>
      </c>
      <c r="C426" s="13">
        <f>MONTH(StoreOrders[[#This Row],[order date]])</f>
        <v>1</v>
      </c>
      <c r="D426" s="13">
        <f>YEAR(StoreOrders[[#This Row],[order date]])</f>
        <v>2011</v>
      </c>
      <c r="E426" s="35" t="s">
        <v>1060</v>
      </c>
      <c r="F426" s="35" t="s">
        <v>2482</v>
      </c>
      <c r="G426" s="35" t="s">
        <v>1062</v>
      </c>
      <c r="H426" s="35" t="s">
        <v>2170</v>
      </c>
      <c r="I426" s="35" t="s">
        <v>1124</v>
      </c>
      <c r="J426" s="35" t="s">
        <v>1075</v>
      </c>
      <c r="K426" s="35" t="s">
        <v>1076</v>
      </c>
      <c r="L426" s="35" t="s">
        <v>2520</v>
      </c>
      <c r="M426" s="35" t="s">
        <v>1067</v>
      </c>
      <c r="N426" s="35" t="s">
        <v>1097</v>
      </c>
      <c r="O426" s="35" t="s">
        <v>2521</v>
      </c>
      <c r="P426" s="7">
        <v>122</v>
      </c>
      <c r="Q426" s="7">
        <v>4</v>
      </c>
      <c r="R426" s="12">
        <v>56</v>
      </c>
      <c r="S426" s="2">
        <v>0</v>
      </c>
      <c r="T426" s="5">
        <v>5.85</v>
      </c>
      <c r="U426" s="5">
        <f>StoreOrders[[#This Row],[shipping cost]] + (StoreOrders[[#This Row],[shipping cost]] * StoreOrders[[#This Row],[discount]])</f>
        <v>5.85</v>
      </c>
      <c r="V426" t="s">
        <v>1070</v>
      </c>
      <c r="W426" s="5">
        <f>((StoreOrders[[#This Row],[quantity]]*StoreOrders[[#This Row],[Price]]) -StoreOrders[[#This Row],[cost]])</f>
        <v>218.15</v>
      </c>
    </row>
    <row r="427" spans="1:23" x14ac:dyDescent="0.25">
      <c r="A427" t="s">
        <v>2481</v>
      </c>
      <c r="B427" s="1">
        <v>40574</v>
      </c>
      <c r="C427" s="13">
        <f>MONTH(StoreOrders[[#This Row],[order date]])</f>
        <v>1</v>
      </c>
      <c r="D427" s="13">
        <f>YEAR(StoreOrders[[#This Row],[order date]])</f>
        <v>2011</v>
      </c>
      <c r="E427" s="35" t="s">
        <v>1060</v>
      </c>
      <c r="F427" s="35" t="s">
        <v>2482</v>
      </c>
      <c r="G427" s="35" t="s">
        <v>1062</v>
      </c>
      <c r="H427" s="35" t="s">
        <v>2170</v>
      </c>
      <c r="I427" s="35" t="s">
        <v>1124</v>
      </c>
      <c r="J427" s="35" t="s">
        <v>1075</v>
      </c>
      <c r="K427" s="35" t="s">
        <v>1076</v>
      </c>
      <c r="L427" s="35" t="s">
        <v>2522</v>
      </c>
      <c r="M427" s="35" t="s">
        <v>1067</v>
      </c>
      <c r="N427" s="35" t="s">
        <v>1187</v>
      </c>
      <c r="O427" s="35" t="s">
        <v>1837</v>
      </c>
      <c r="P427" s="7">
        <v>62</v>
      </c>
      <c r="Q427" s="7">
        <v>6</v>
      </c>
      <c r="R427" s="12">
        <v>119</v>
      </c>
      <c r="S427" s="2">
        <v>0</v>
      </c>
      <c r="T427" s="5">
        <v>5.18</v>
      </c>
      <c r="U427" s="5">
        <f>StoreOrders[[#This Row],[shipping cost]] + (StoreOrders[[#This Row],[shipping cost]] * StoreOrders[[#This Row],[discount]])</f>
        <v>5.18</v>
      </c>
      <c r="V427" t="s">
        <v>1070</v>
      </c>
      <c r="W427" s="5">
        <f>((StoreOrders[[#This Row],[quantity]]*StoreOrders[[#This Row],[Price]]) -StoreOrders[[#This Row],[cost]])</f>
        <v>708.82</v>
      </c>
    </row>
    <row r="428" spans="1:23" x14ac:dyDescent="0.25">
      <c r="A428" t="s">
        <v>2481</v>
      </c>
      <c r="B428" s="1">
        <v>40574</v>
      </c>
      <c r="C428" s="13">
        <f>MONTH(StoreOrders[[#This Row],[order date]])</f>
        <v>1</v>
      </c>
      <c r="D428" s="13">
        <f>YEAR(StoreOrders[[#This Row],[order date]])</f>
        <v>2011</v>
      </c>
      <c r="E428" s="35" t="s">
        <v>1060</v>
      </c>
      <c r="F428" s="35" t="s">
        <v>2482</v>
      </c>
      <c r="G428" s="35" t="s">
        <v>1062</v>
      </c>
      <c r="H428" s="35" t="s">
        <v>2170</v>
      </c>
      <c r="I428" s="35" t="s">
        <v>1124</v>
      </c>
      <c r="J428" s="35" t="s">
        <v>1075</v>
      </c>
      <c r="K428" s="35" t="s">
        <v>1076</v>
      </c>
      <c r="L428" s="35" t="s">
        <v>2523</v>
      </c>
      <c r="M428" s="35" t="s">
        <v>1067</v>
      </c>
      <c r="N428" s="35" t="s">
        <v>1097</v>
      </c>
      <c r="O428" s="35" t="s">
        <v>2507</v>
      </c>
      <c r="P428" s="7">
        <v>106</v>
      </c>
      <c r="Q428" s="7">
        <v>6</v>
      </c>
      <c r="R428" s="12">
        <v>98</v>
      </c>
      <c r="S428" s="2">
        <v>0</v>
      </c>
      <c r="T428" s="5">
        <v>5.01</v>
      </c>
      <c r="U428" s="5">
        <f>StoreOrders[[#This Row],[shipping cost]] + (StoreOrders[[#This Row],[shipping cost]] * StoreOrders[[#This Row],[discount]])</f>
        <v>5.01</v>
      </c>
      <c r="V428" t="s">
        <v>1070</v>
      </c>
      <c r="W428" s="5">
        <f>((StoreOrders[[#This Row],[quantity]]*StoreOrders[[#This Row],[Price]]) -StoreOrders[[#This Row],[cost]])</f>
        <v>582.99</v>
      </c>
    </row>
    <row r="429" spans="1:23" x14ac:dyDescent="0.25">
      <c r="A429" t="s">
        <v>2524</v>
      </c>
      <c r="B429" s="1">
        <v>40574</v>
      </c>
      <c r="C429" s="13">
        <f>MONTH(StoreOrders[[#This Row],[order date]])</f>
        <v>1</v>
      </c>
      <c r="D429" s="13">
        <f>YEAR(StoreOrders[[#This Row],[order date]])</f>
        <v>2011</v>
      </c>
      <c r="E429" s="35" t="s">
        <v>1060</v>
      </c>
      <c r="F429" s="35" t="s">
        <v>2525</v>
      </c>
      <c r="G429" s="35" t="s">
        <v>1091</v>
      </c>
      <c r="H429" s="35" t="s">
        <v>1420</v>
      </c>
      <c r="I429" s="35" t="s">
        <v>1420</v>
      </c>
      <c r="J429" s="35" t="s">
        <v>1075</v>
      </c>
      <c r="K429" s="35" t="s">
        <v>1140</v>
      </c>
      <c r="L429" s="35" t="s">
        <v>2526</v>
      </c>
      <c r="M429" s="35" t="s">
        <v>1067</v>
      </c>
      <c r="N429" s="35" t="s">
        <v>1279</v>
      </c>
      <c r="O429" s="35" t="s">
        <v>2527</v>
      </c>
      <c r="P429" s="7">
        <v>113</v>
      </c>
      <c r="Q429" s="7">
        <v>4</v>
      </c>
      <c r="R429" s="12">
        <v>68</v>
      </c>
      <c r="S429" s="2">
        <v>0</v>
      </c>
      <c r="T429" s="5">
        <v>4.51</v>
      </c>
      <c r="U429" s="5">
        <f>StoreOrders[[#This Row],[shipping cost]] + (StoreOrders[[#This Row],[shipping cost]] * StoreOrders[[#This Row],[discount]])</f>
        <v>4.51</v>
      </c>
      <c r="V429" t="s">
        <v>1070</v>
      </c>
      <c r="W429" s="5">
        <f>((StoreOrders[[#This Row],[quantity]]*StoreOrders[[#This Row],[Price]]) -StoreOrders[[#This Row],[cost]])</f>
        <v>267.49</v>
      </c>
    </row>
    <row r="430" spans="1:23" x14ac:dyDescent="0.25">
      <c r="A430" t="s">
        <v>2495</v>
      </c>
      <c r="B430" s="1">
        <v>40574</v>
      </c>
      <c r="C430" s="13">
        <f>MONTH(StoreOrders[[#This Row],[order date]])</f>
        <v>1</v>
      </c>
      <c r="D430" s="13">
        <f>YEAR(StoreOrders[[#This Row],[order date]])</f>
        <v>2011</v>
      </c>
      <c r="E430" s="35" t="s">
        <v>1060</v>
      </c>
      <c r="F430" s="35" t="s">
        <v>2496</v>
      </c>
      <c r="G430" s="35" t="s">
        <v>1062</v>
      </c>
      <c r="H430" s="35" t="s">
        <v>2497</v>
      </c>
      <c r="I430" s="35" t="s">
        <v>2282</v>
      </c>
      <c r="J430" s="35" t="s">
        <v>1065</v>
      </c>
      <c r="K430" s="35" t="s">
        <v>1065</v>
      </c>
      <c r="L430" s="35" t="s">
        <v>2528</v>
      </c>
      <c r="M430" s="35" t="s">
        <v>1067</v>
      </c>
      <c r="N430" s="35" t="s">
        <v>1078</v>
      </c>
      <c r="O430" s="35" t="s">
        <v>2529</v>
      </c>
      <c r="P430" s="7">
        <v>63</v>
      </c>
      <c r="Q430" s="7">
        <v>6</v>
      </c>
      <c r="R430" s="12">
        <v>104</v>
      </c>
      <c r="S430" s="2">
        <v>0</v>
      </c>
      <c r="T430" s="5">
        <v>3.6</v>
      </c>
      <c r="U430" s="5">
        <f>StoreOrders[[#This Row],[shipping cost]] + (StoreOrders[[#This Row],[shipping cost]] * StoreOrders[[#This Row],[discount]])</f>
        <v>3.6</v>
      </c>
      <c r="V430" t="s">
        <v>1070</v>
      </c>
      <c r="W430" s="5">
        <f>((StoreOrders[[#This Row],[quantity]]*StoreOrders[[#This Row],[Price]]) -StoreOrders[[#This Row],[cost]])</f>
        <v>620.4</v>
      </c>
    </row>
    <row r="431" spans="1:23" x14ac:dyDescent="0.25">
      <c r="A431" t="s">
        <v>2495</v>
      </c>
      <c r="B431" s="1">
        <v>40574</v>
      </c>
      <c r="C431" s="13">
        <f>MONTH(StoreOrders[[#This Row],[order date]])</f>
        <v>1</v>
      </c>
      <c r="D431" s="13">
        <f>YEAR(StoreOrders[[#This Row],[order date]])</f>
        <v>2011</v>
      </c>
      <c r="E431" s="35" t="s">
        <v>1060</v>
      </c>
      <c r="F431" s="35" t="s">
        <v>2496</v>
      </c>
      <c r="G431" s="35" t="s">
        <v>1062</v>
      </c>
      <c r="H431" s="35" t="s">
        <v>2497</v>
      </c>
      <c r="I431" s="35" t="s">
        <v>2282</v>
      </c>
      <c r="J431" s="35" t="s">
        <v>1065</v>
      </c>
      <c r="K431" s="35" t="s">
        <v>1065</v>
      </c>
      <c r="L431" s="35" t="s">
        <v>2530</v>
      </c>
      <c r="M431" s="35" t="s">
        <v>1067</v>
      </c>
      <c r="N431" s="35" t="s">
        <v>1204</v>
      </c>
      <c r="O431" s="35" t="s">
        <v>2250</v>
      </c>
      <c r="P431" s="7">
        <v>24</v>
      </c>
      <c r="Q431" s="7">
        <v>1</v>
      </c>
      <c r="R431" s="12">
        <v>82</v>
      </c>
      <c r="S431" s="2">
        <v>0</v>
      </c>
      <c r="T431" s="5">
        <v>2.12</v>
      </c>
      <c r="U431" s="5">
        <f>StoreOrders[[#This Row],[shipping cost]] + (StoreOrders[[#This Row],[shipping cost]] * StoreOrders[[#This Row],[discount]])</f>
        <v>2.12</v>
      </c>
      <c r="V431" t="s">
        <v>1070</v>
      </c>
      <c r="W431" s="5">
        <f>((StoreOrders[[#This Row],[quantity]]*StoreOrders[[#This Row],[Price]]) -StoreOrders[[#This Row],[cost]])</f>
        <v>79.88</v>
      </c>
    </row>
    <row r="432" spans="1:23" x14ac:dyDescent="0.25">
      <c r="A432" t="s">
        <v>2513</v>
      </c>
      <c r="B432" s="1">
        <v>40574</v>
      </c>
      <c r="C432" s="13">
        <f>MONTH(StoreOrders[[#This Row],[order date]])</f>
        <v>1</v>
      </c>
      <c r="D432" s="13">
        <f>YEAR(StoreOrders[[#This Row],[order date]])</f>
        <v>2011</v>
      </c>
      <c r="E432" s="35" t="s">
        <v>1060</v>
      </c>
      <c r="F432" s="35" t="s">
        <v>2514</v>
      </c>
      <c r="G432" s="35" t="s">
        <v>1116</v>
      </c>
      <c r="H432" s="35" t="s">
        <v>2515</v>
      </c>
      <c r="I432" s="35" t="s">
        <v>1811</v>
      </c>
      <c r="J432" s="35" t="s">
        <v>1164</v>
      </c>
      <c r="K432" s="35" t="s">
        <v>1228</v>
      </c>
      <c r="L432" s="35" t="s">
        <v>2531</v>
      </c>
      <c r="M432" s="35" t="s">
        <v>1067</v>
      </c>
      <c r="N432" s="35" t="s">
        <v>1193</v>
      </c>
      <c r="O432" s="35" t="s">
        <v>2532</v>
      </c>
      <c r="P432" s="7">
        <v>30</v>
      </c>
      <c r="Q432" s="7">
        <v>4</v>
      </c>
      <c r="R432" s="12">
        <v>85</v>
      </c>
      <c r="S432" s="2">
        <v>0.2</v>
      </c>
      <c r="T432" s="5">
        <v>1.99</v>
      </c>
      <c r="U432" s="5">
        <f>StoreOrders[[#This Row],[shipping cost]] + (StoreOrders[[#This Row],[shipping cost]] * StoreOrders[[#This Row],[discount]])</f>
        <v>2.3879999999999999</v>
      </c>
      <c r="V432" t="s">
        <v>1070</v>
      </c>
      <c r="W432" s="5">
        <f>((StoreOrders[[#This Row],[quantity]]*StoreOrders[[#This Row],[Price]]) -StoreOrders[[#This Row],[cost]])</f>
        <v>337.61200000000002</v>
      </c>
    </row>
    <row r="433" spans="1:23" x14ac:dyDescent="0.25">
      <c r="A433" t="s">
        <v>2481</v>
      </c>
      <c r="B433" s="1">
        <v>40574</v>
      </c>
      <c r="C433" s="13">
        <f>MONTH(StoreOrders[[#This Row],[order date]])</f>
        <v>1</v>
      </c>
      <c r="D433" s="13">
        <f>YEAR(StoreOrders[[#This Row],[order date]])</f>
        <v>2011</v>
      </c>
      <c r="E433" s="35" t="s">
        <v>1060</v>
      </c>
      <c r="F433" s="35" t="s">
        <v>2482</v>
      </c>
      <c r="G433" s="35" t="s">
        <v>1062</v>
      </c>
      <c r="H433" s="35" t="s">
        <v>2170</v>
      </c>
      <c r="I433" s="35" t="s">
        <v>1124</v>
      </c>
      <c r="J433" s="35" t="s">
        <v>1075</v>
      </c>
      <c r="K433" s="35" t="s">
        <v>1076</v>
      </c>
      <c r="L433" s="35" t="s">
        <v>2533</v>
      </c>
      <c r="M433" s="35" t="s">
        <v>1067</v>
      </c>
      <c r="N433" s="35" t="s">
        <v>1068</v>
      </c>
      <c r="O433" s="35" t="s">
        <v>2534</v>
      </c>
      <c r="P433" s="7">
        <v>32</v>
      </c>
      <c r="Q433" s="7">
        <v>2</v>
      </c>
      <c r="R433" s="12">
        <v>110</v>
      </c>
      <c r="S433" s="2">
        <v>0</v>
      </c>
      <c r="T433" s="5">
        <v>1.9</v>
      </c>
      <c r="U433" s="5">
        <f>StoreOrders[[#This Row],[shipping cost]] + (StoreOrders[[#This Row],[shipping cost]] * StoreOrders[[#This Row],[discount]])</f>
        <v>1.9</v>
      </c>
      <c r="V433" t="s">
        <v>1070</v>
      </c>
      <c r="W433" s="5">
        <f>((StoreOrders[[#This Row],[quantity]]*StoreOrders[[#This Row],[Price]]) -StoreOrders[[#This Row],[cost]])</f>
        <v>218.1</v>
      </c>
    </row>
    <row r="434" spans="1:23" x14ac:dyDescent="0.25">
      <c r="A434" t="s">
        <v>2491</v>
      </c>
      <c r="B434" s="1">
        <v>40574</v>
      </c>
      <c r="C434" s="13">
        <f>MONTH(StoreOrders[[#This Row],[order date]])</f>
        <v>1</v>
      </c>
      <c r="D434" s="13">
        <f>YEAR(StoreOrders[[#This Row],[order date]])</f>
        <v>2011</v>
      </c>
      <c r="E434" s="35" t="s">
        <v>1060</v>
      </c>
      <c r="F434" s="35" t="s">
        <v>2492</v>
      </c>
      <c r="G434" s="35" t="s">
        <v>1062</v>
      </c>
      <c r="H434" s="35" t="s">
        <v>2023</v>
      </c>
      <c r="I434" s="35" t="s">
        <v>1259</v>
      </c>
      <c r="J434" s="35" t="s">
        <v>1260</v>
      </c>
      <c r="K434" s="35" t="s">
        <v>1165</v>
      </c>
      <c r="L434" s="35" t="s">
        <v>2535</v>
      </c>
      <c r="M434" s="35" t="s">
        <v>1067</v>
      </c>
      <c r="N434" s="35" t="s">
        <v>1097</v>
      </c>
      <c r="O434" s="35" t="s">
        <v>2536</v>
      </c>
      <c r="P434" s="7">
        <v>11</v>
      </c>
      <c r="Q434" s="7">
        <v>2</v>
      </c>
      <c r="R434" s="12">
        <v>78</v>
      </c>
      <c r="S434" s="2">
        <v>0</v>
      </c>
      <c r="T434" s="5">
        <v>1.2</v>
      </c>
      <c r="U434" s="5">
        <f>StoreOrders[[#This Row],[shipping cost]] + (StoreOrders[[#This Row],[shipping cost]] * StoreOrders[[#This Row],[discount]])</f>
        <v>1.2</v>
      </c>
      <c r="V434" t="s">
        <v>1088</v>
      </c>
      <c r="W434" s="5">
        <f>((StoreOrders[[#This Row],[quantity]]*StoreOrders[[#This Row],[Price]]) -StoreOrders[[#This Row],[cost]])</f>
        <v>154.80000000000001</v>
      </c>
    </row>
    <row r="435" spans="1:23" x14ac:dyDescent="0.25">
      <c r="A435" t="s">
        <v>2537</v>
      </c>
      <c r="B435" s="1">
        <v>40575</v>
      </c>
      <c r="C435" s="13">
        <f>MONTH(StoreOrders[[#This Row],[order date]])</f>
        <v>2</v>
      </c>
      <c r="D435" s="13">
        <f>YEAR(StoreOrders[[#This Row],[order date]])</f>
        <v>2011</v>
      </c>
      <c r="E435" s="35" t="s">
        <v>1081</v>
      </c>
      <c r="F435" s="35" t="s">
        <v>1537</v>
      </c>
      <c r="G435" s="35" t="s">
        <v>1062</v>
      </c>
      <c r="H435" s="35" t="s">
        <v>2538</v>
      </c>
      <c r="I435" s="35" t="s">
        <v>2539</v>
      </c>
      <c r="J435" s="35" t="s">
        <v>1075</v>
      </c>
      <c r="K435" s="35" t="s">
        <v>1607</v>
      </c>
      <c r="L435" s="35" t="s">
        <v>2540</v>
      </c>
      <c r="M435" s="35" t="s">
        <v>1110</v>
      </c>
      <c r="N435" s="35" t="s">
        <v>1126</v>
      </c>
      <c r="O435" s="35" t="s">
        <v>2541</v>
      </c>
      <c r="P435" s="7">
        <v>286</v>
      </c>
      <c r="Q435" s="7">
        <v>2</v>
      </c>
      <c r="R435" s="12">
        <v>100</v>
      </c>
      <c r="S435" s="2">
        <v>0</v>
      </c>
      <c r="T435" s="5">
        <v>57.3</v>
      </c>
      <c r="U435" s="5">
        <f>StoreOrders[[#This Row],[shipping cost]] + (StoreOrders[[#This Row],[shipping cost]] * StoreOrders[[#This Row],[discount]])</f>
        <v>57.3</v>
      </c>
      <c r="V435" t="s">
        <v>1120</v>
      </c>
      <c r="W435" s="5">
        <f>((StoreOrders[[#This Row],[quantity]]*StoreOrders[[#This Row],[Price]]) -StoreOrders[[#This Row],[cost]])</f>
        <v>142.69999999999999</v>
      </c>
    </row>
    <row r="436" spans="1:23" x14ac:dyDescent="0.25">
      <c r="A436" t="s">
        <v>2542</v>
      </c>
      <c r="B436" s="1">
        <v>40575</v>
      </c>
      <c r="C436" s="13">
        <f>MONTH(StoreOrders[[#This Row],[order date]])</f>
        <v>2</v>
      </c>
      <c r="D436" s="13">
        <f>YEAR(StoreOrders[[#This Row],[order date]])</f>
        <v>2011</v>
      </c>
      <c r="E436" s="35" t="s">
        <v>1287</v>
      </c>
      <c r="F436" s="35" t="s">
        <v>2543</v>
      </c>
      <c r="G436" s="35" t="s">
        <v>1062</v>
      </c>
      <c r="H436" s="35" t="s">
        <v>1390</v>
      </c>
      <c r="I436" s="35" t="s">
        <v>1259</v>
      </c>
      <c r="J436" s="35" t="s">
        <v>1260</v>
      </c>
      <c r="K436" s="35" t="s">
        <v>1391</v>
      </c>
      <c r="L436" s="35" t="s">
        <v>2544</v>
      </c>
      <c r="M436" s="35" t="s">
        <v>1100</v>
      </c>
      <c r="N436" s="35" t="s">
        <v>1151</v>
      </c>
      <c r="O436" s="35" t="s">
        <v>2545</v>
      </c>
      <c r="P436" s="7">
        <v>291</v>
      </c>
      <c r="Q436" s="7">
        <v>2</v>
      </c>
      <c r="R436" s="12">
        <v>117</v>
      </c>
      <c r="S436" s="2">
        <v>0.15</v>
      </c>
      <c r="T436" s="5">
        <v>54.64</v>
      </c>
      <c r="U436" s="5">
        <f>StoreOrders[[#This Row],[shipping cost]] + (StoreOrders[[#This Row],[shipping cost]] * StoreOrders[[#This Row],[discount]])</f>
        <v>62.835999999999999</v>
      </c>
      <c r="V436" t="s">
        <v>1088</v>
      </c>
      <c r="W436" s="5">
        <f>((StoreOrders[[#This Row],[quantity]]*StoreOrders[[#This Row],[Price]]) -StoreOrders[[#This Row],[cost]])</f>
        <v>171.16399999999999</v>
      </c>
    </row>
    <row r="437" spans="1:23" x14ac:dyDescent="0.25">
      <c r="A437" t="s">
        <v>2546</v>
      </c>
      <c r="B437" s="1">
        <v>40575</v>
      </c>
      <c r="C437" s="13">
        <f>MONTH(StoreOrders[[#This Row],[order date]])</f>
        <v>2</v>
      </c>
      <c r="D437" s="13">
        <f>YEAR(StoreOrders[[#This Row],[order date]])</f>
        <v>2011</v>
      </c>
      <c r="E437" s="35" t="s">
        <v>1081</v>
      </c>
      <c r="F437" s="35" t="s">
        <v>2547</v>
      </c>
      <c r="G437" s="35" t="s">
        <v>1116</v>
      </c>
      <c r="H437" s="35" t="s">
        <v>1331</v>
      </c>
      <c r="I437" s="35" t="s">
        <v>1332</v>
      </c>
      <c r="J437" s="35" t="s">
        <v>1065</v>
      </c>
      <c r="K437" s="35" t="s">
        <v>1065</v>
      </c>
      <c r="L437" s="35" t="s">
        <v>2548</v>
      </c>
      <c r="M437" s="35" t="s">
        <v>1067</v>
      </c>
      <c r="N437" s="35" t="s">
        <v>1068</v>
      </c>
      <c r="O437" s="35" t="s">
        <v>2549</v>
      </c>
      <c r="P437" s="7">
        <v>206</v>
      </c>
      <c r="Q437" s="7">
        <v>1</v>
      </c>
      <c r="R437" s="12">
        <v>61</v>
      </c>
      <c r="S437" s="2">
        <v>0</v>
      </c>
      <c r="T437" s="5">
        <v>53.08</v>
      </c>
      <c r="U437" s="5">
        <f>StoreOrders[[#This Row],[shipping cost]] + (StoreOrders[[#This Row],[shipping cost]] * StoreOrders[[#This Row],[discount]])</f>
        <v>53.08</v>
      </c>
      <c r="V437" t="s">
        <v>1120</v>
      </c>
      <c r="W437" s="5">
        <f>((StoreOrders[[#This Row],[quantity]]*StoreOrders[[#This Row],[Price]]) -StoreOrders[[#This Row],[cost]])</f>
        <v>7.9200000000000017</v>
      </c>
    </row>
    <row r="438" spans="1:23" x14ac:dyDescent="0.25">
      <c r="A438" t="s">
        <v>2550</v>
      </c>
      <c r="B438" s="1">
        <v>40575</v>
      </c>
      <c r="C438" s="13">
        <f>MONTH(StoreOrders[[#This Row],[order date]])</f>
        <v>2</v>
      </c>
      <c r="D438" s="13">
        <f>YEAR(StoreOrders[[#This Row],[order date]])</f>
        <v>2011</v>
      </c>
      <c r="E438" s="35" t="s">
        <v>1081</v>
      </c>
      <c r="F438" s="35" t="s">
        <v>2551</v>
      </c>
      <c r="G438" s="35" t="s">
        <v>1116</v>
      </c>
      <c r="H438" s="35" t="s">
        <v>2552</v>
      </c>
      <c r="I438" s="35" t="s">
        <v>1338</v>
      </c>
      <c r="J438" s="35" t="s">
        <v>1075</v>
      </c>
      <c r="K438" s="35" t="s">
        <v>1267</v>
      </c>
      <c r="L438" s="35" t="s">
        <v>2553</v>
      </c>
      <c r="M438" s="35" t="s">
        <v>1067</v>
      </c>
      <c r="N438" s="35" t="s">
        <v>1068</v>
      </c>
      <c r="O438" s="35" t="s">
        <v>2554</v>
      </c>
      <c r="P438" s="7">
        <v>163</v>
      </c>
      <c r="Q438" s="7">
        <v>3</v>
      </c>
      <c r="R438" s="12">
        <v>76</v>
      </c>
      <c r="S438" s="2">
        <v>0</v>
      </c>
      <c r="T438" s="5">
        <v>44.36</v>
      </c>
      <c r="U438" s="5">
        <f>StoreOrders[[#This Row],[shipping cost]] + (StoreOrders[[#This Row],[shipping cost]] * StoreOrders[[#This Row],[discount]])</f>
        <v>44.36</v>
      </c>
      <c r="V438" t="s">
        <v>1120</v>
      </c>
      <c r="W438" s="5">
        <f>((StoreOrders[[#This Row],[quantity]]*StoreOrders[[#This Row],[Price]]) -StoreOrders[[#This Row],[cost]])</f>
        <v>183.64</v>
      </c>
    </row>
    <row r="439" spans="1:23" x14ac:dyDescent="0.25">
      <c r="A439" t="s">
        <v>2555</v>
      </c>
      <c r="B439" s="1">
        <v>40575</v>
      </c>
      <c r="C439" s="13">
        <f>MONTH(StoreOrders[[#This Row],[order date]])</f>
        <v>2</v>
      </c>
      <c r="D439" s="13">
        <f>YEAR(StoreOrders[[#This Row],[order date]])</f>
        <v>2011</v>
      </c>
      <c r="E439" s="35" t="s">
        <v>1081</v>
      </c>
      <c r="F439" s="35" t="s">
        <v>2547</v>
      </c>
      <c r="G439" s="35" t="s">
        <v>1116</v>
      </c>
      <c r="H439" s="35" t="s">
        <v>2510</v>
      </c>
      <c r="I439" s="35" t="s">
        <v>1338</v>
      </c>
      <c r="J439" s="35" t="s">
        <v>1075</v>
      </c>
      <c r="K439" s="35" t="s">
        <v>1267</v>
      </c>
      <c r="L439" s="35" t="s">
        <v>2556</v>
      </c>
      <c r="M439" s="35" t="s">
        <v>1067</v>
      </c>
      <c r="N439" s="35" t="s">
        <v>1118</v>
      </c>
      <c r="O439" s="35" t="s">
        <v>2557</v>
      </c>
      <c r="P439" s="7">
        <v>352</v>
      </c>
      <c r="Q439" s="7">
        <v>5</v>
      </c>
      <c r="R439" s="12">
        <v>55</v>
      </c>
      <c r="S439" s="2">
        <v>0</v>
      </c>
      <c r="T439" s="5">
        <v>33.15</v>
      </c>
      <c r="U439" s="5">
        <f>StoreOrders[[#This Row],[shipping cost]] + (StoreOrders[[#This Row],[shipping cost]] * StoreOrders[[#This Row],[discount]])</f>
        <v>33.15</v>
      </c>
      <c r="V439" t="s">
        <v>1070</v>
      </c>
      <c r="W439" s="5">
        <f>((StoreOrders[[#This Row],[quantity]]*StoreOrders[[#This Row],[Price]]) -StoreOrders[[#This Row],[cost]])</f>
        <v>241.85</v>
      </c>
    </row>
    <row r="440" spans="1:23" x14ac:dyDescent="0.25">
      <c r="A440" t="s">
        <v>2558</v>
      </c>
      <c r="B440" s="1">
        <v>40575</v>
      </c>
      <c r="C440" s="13">
        <f>MONTH(StoreOrders[[#This Row],[order date]])</f>
        <v>2</v>
      </c>
      <c r="D440" s="13">
        <f>YEAR(StoreOrders[[#This Row],[order date]])</f>
        <v>2011</v>
      </c>
      <c r="E440" s="35" t="s">
        <v>1060</v>
      </c>
      <c r="F440" s="35" t="s">
        <v>2559</v>
      </c>
      <c r="G440" s="35" t="s">
        <v>1116</v>
      </c>
      <c r="H440" s="35" t="s">
        <v>2560</v>
      </c>
      <c r="I440" s="35" t="s">
        <v>2560</v>
      </c>
      <c r="J440" s="35" t="s">
        <v>1164</v>
      </c>
      <c r="K440" s="35" t="s">
        <v>1165</v>
      </c>
      <c r="L440" s="35" t="s">
        <v>2561</v>
      </c>
      <c r="M440" s="35" t="s">
        <v>1067</v>
      </c>
      <c r="N440" s="35" t="s">
        <v>1118</v>
      </c>
      <c r="O440" s="35" t="s">
        <v>2562</v>
      </c>
      <c r="P440" s="7">
        <v>401</v>
      </c>
      <c r="Q440" s="7">
        <v>2</v>
      </c>
      <c r="R440" s="12">
        <v>87</v>
      </c>
      <c r="S440" s="2">
        <v>0.4</v>
      </c>
      <c r="T440" s="5">
        <v>21.38</v>
      </c>
      <c r="U440" s="5">
        <f>StoreOrders[[#This Row],[shipping cost]] + (StoreOrders[[#This Row],[shipping cost]] * StoreOrders[[#This Row],[discount]])</f>
        <v>29.931999999999999</v>
      </c>
      <c r="V440" t="s">
        <v>1070</v>
      </c>
      <c r="W440" s="5">
        <f>((StoreOrders[[#This Row],[quantity]]*StoreOrders[[#This Row],[Price]]) -StoreOrders[[#This Row],[cost]])</f>
        <v>144.06800000000001</v>
      </c>
    </row>
    <row r="441" spans="1:23" x14ac:dyDescent="0.25">
      <c r="A441" t="s">
        <v>2563</v>
      </c>
      <c r="B441" s="1">
        <v>40575</v>
      </c>
      <c r="C441" s="13">
        <f>MONTH(StoreOrders[[#This Row],[order date]])</f>
        <v>2</v>
      </c>
      <c r="D441" s="13">
        <f>YEAR(StoreOrders[[#This Row],[order date]])</f>
        <v>2011</v>
      </c>
      <c r="E441" s="35" t="s">
        <v>1060</v>
      </c>
      <c r="F441" s="35" t="s">
        <v>2334</v>
      </c>
      <c r="G441" s="35" t="s">
        <v>1062</v>
      </c>
      <c r="H441" s="35" t="s">
        <v>1191</v>
      </c>
      <c r="I441" s="35" t="s">
        <v>1172</v>
      </c>
      <c r="J441" s="35" t="s">
        <v>1085</v>
      </c>
      <c r="K441" s="35" t="s">
        <v>1085</v>
      </c>
      <c r="L441" s="35" t="s">
        <v>2564</v>
      </c>
      <c r="M441" s="35" t="s">
        <v>1100</v>
      </c>
      <c r="N441" s="35" t="s">
        <v>1101</v>
      </c>
      <c r="O441" s="35" t="s">
        <v>2565</v>
      </c>
      <c r="P441" s="7">
        <v>310</v>
      </c>
      <c r="Q441" s="7">
        <v>6</v>
      </c>
      <c r="R441" s="12">
        <v>72</v>
      </c>
      <c r="S441" s="2">
        <v>0</v>
      </c>
      <c r="T441" s="5">
        <v>19.649999999999999</v>
      </c>
      <c r="U441" s="5">
        <f>StoreOrders[[#This Row],[shipping cost]] + (StoreOrders[[#This Row],[shipping cost]] * StoreOrders[[#This Row],[discount]])</f>
        <v>19.649999999999999</v>
      </c>
      <c r="V441" t="s">
        <v>1088</v>
      </c>
      <c r="W441" s="5">
        <f>((StoreOrders[[#This Row],[quantity]]*StoreOrders[[#This Row],[Price]]) -StoreOrders[[#This Row],[cost]])</f>
        <v>412.35</v>
      </c>
    </row>
    <row r="442" spans="1:23" x14ac:dyDescent="0.25">
      <c r="A442" t="s">
        <v>2566</v>
      </c>
      <c r="B442" s="1">
        <v>40575</v>
      </c>
      <c r="C442" s="13">
        <f>MONTH(StoreOrders[[#This Row],[order date]])</f>
        <v>2</v>
      </c>
      <c r="D442" s="13">
        <f>YEAR(StoreOrders[[#This Row],[order date]])</f>
        <v>2011</v>
      </c>
      <c r="E442" s="35" t="s">
        <v>1081</v>
      </c>
      <c r="F442" s="35" t="s">
        <v>2567</v>
      </c>
      <c r="G442" s="35" t="s">
        <v>1116</v>
      </c>
      <c r="H442" s="35" t="s">
        <v>2228</v>
      </c>
      <c r="I442" s="35" t="s">
        <v>1234</v>
      </c>
      <c r="J442" s="35" t="s">
        <v>1094</v>
      </c>
      <c r="K442" s="35" t="s">
        <v>1165</v>
      </c>
      <c r="L442" s="35" t="s">
        <v>2568</v>
      </c>
      <c r="M442" s="35" t="s">
        <v>1067</v>
      </c>
      <c r="N442" s="35" t="s">
        <v>1193</v>
      </c>
      <c r="O442" s="35" t="s">
        <v>2569</v>
      </c>
      <c r="P442" s="7">
        <v>140</v>
      </c>
      <c r="Q442" s="7">
        <v>5</v>
      </c>
      <c r="R442" s="12">
        <v>115</v>
      </c>
      <c r="S442" s="2">
        <v>0</v>
      </c>
      <c r="T442" s="5">
        <v>19.23</v>
      </c>
      <c r="U442" s="5">
        <f>StoreOrders[[#This Row],[shipping cost]] + (StoreOrders[[#This Row],[shipping cost]] * StoreOrders[[#This Row],[discount]])</f>
        <v>19.23</v>
      </c>
      <c r="V442" t="s">
        <v>1088</v>
      </c>
      <c r="W442" s="5">
        <f>((StoreOrders[[#This Row],[quantity]]*StoreOrders[[#This Row],[Price]]) -StoreOrders[[#This Row],[cost]])</f>
        <v>555.77</v>
      </c>
    </row>
    <row r="443" spans="1:23" x14ac:dyDescent="0.25">
      <c r="A443" t="s">
        <v>2537</v>
      </c>
      <c r="B443" s="1">
        <v>40575</v>
      </c>
      <c r="C443" s="13">
        <f>MONTH(StoreOrders[[#This Row],[order date]])</f>
        <v>2</v>
      </c>
      <c r="D443" s="13">
        <f>YEAR(StoreOrders[[#This Row],[order date]])</f>
        <v>2011</v>
      </c>
      <c r="E443" s="35" t="s">
        <v>1081</v>
      </c>
      <c r="F443" s="35" t="s">
        <v>1537</v>
      </c>
      <c r="G443" s="35" t="s">
        <v>1062</v>
      </c>
      <c r="H443" s="35" t="s">
        <v>2538</v>
      </c>
      <c r="I443" s="35" t="s">
        <v>2539</v>
      </c>
      <c r="J443" s="35" t="s">
        <v>1075</v>
      </c>
      <c r="K443" s="35" t="s">
        <v>1607</v>
      </c>
      <c r="L443" s="35" t="s">
        <v>2570</v>
      </c>
      <c r="M443" s="35" t="s">
        <v>1067</v>
      </c>
      <c r="N443" s="35" t="s">
        <v>1078</v>
      </c>
      <c r="O443" s="35" t="s">
        <v>2571</v>
      </c>
      <c r="P443" s="7">
        <v>41</v>
      </c>
      <c r="Q443" s="7">
        <v>3</v>
      </c>
      <c r="R443" s="12">
        <v>77</v>
      </c>
      <c r="S443" s="2">
        <v>0</v>
      </c>
      <c r="T443" s="5">
        <v>11.13</v>
      </c>
      <c r="U443" s="5">
        <f>StoreOrders[[#This Row],[shipping cost]] + (StoreOrders[[#This Row],[shipping cost]] * StoreOrders[[#This Row],[discount]])</f>
        <v>11.13</v>
      </c>
      <c r="V443" t="s">
        <v>1120</v>
      </c>
      <c r="W443" s="5">
        <f>((StoreOrders[[#This Row],[quantity]]*StoreOrders[[#This Row],[Price]]) -StoreOrders[[#This Row],[cost]])</f>
        <v>219.87</v>
      </c>
    </row>
    <row r="444" spans="1:23" x14ac:dyDescent="0.25">
      <c r="A444" t="s">
        <v>2558</v>
      </c>
      <c r="B444" s="1">
        <v>40575</v>
      </c>
      <c r="C444" s="13">
        <f>MONTH(StoreOrders[[#This Row],[order date]])</f>
        <v>2</v>
      </c>
      <c r="D444" s="13">
        <f>YEAR(StoreOrders[[#This Row],[order date]])</f>
        <v>2011</v>
      </c>
      <c r="E444" s="35" t="s">
        <v>1060</v>
      </c>
      <c r="F444" s="35" t="s">
        <v>2559</v>
      </c>
      <c r="G444" s="35" t="s">
        <v>1116</v>
      </c>
      <c r="H444" s="35" t="s">
        <v>2560</v>
      </c>
      <c r="I444" s="35" t="s">
        <v>2560</v>
      </c>
      <c r="J444" s="35" t="s">
        <v>1164</v>
      </c>
      <c r="K444" s="35" t="s">
        <v>1165</v>
      </c>
      <c r="L444" s="35" t="s">
        <v>2572</v>
      </c>
      <c r="M444" s="35" t="s">
        <v>1110</v>
      </c>
      <c r="N444" s="35" t="s">
        <v>1176</v>
      </c>
      <c r="O444" s="35" t="s">
        <v>2573</v>
      </c>
      <c r="P444" s="7">
        <v>82</v>
      </c>
      <c r="Q444" s="7">
        <v>2</v>
      </c>
      <c r="R444" s="12">
        <v>100</v>
      </c>
      <c r="S444" s="2">
        <v>0.4</v>
      </c>
      <c r="T444" s="5">
        <v>6.21</v>
      </c>
      <c r="U444" s="5">
        <f>StoreOrders[[#This Row],[shipping cost]] + (StoreOrders[[#This Row],[shipping cost]] * StoreOrders[[#This Row],[discount]])</f>
        <v>8.6939999999999991</v>
      </c>
      <c r="V444" t="s">
        <v>1070</v>
      </c>
      <c r="W444" s="5">
        <f>((StoreOrders[[#This Row],[quantity]]*StoreOrders[[#This Row],[Price]]) -StoreOrders[[#This Row],[cost]])</f>
        <v>191.30600000000001</v>
      </c>
    </row>
    <row r="445" spans="1:23" x14ac:dyDescent="0.25">
      <c r="A445" t="s">
        <v>2574</v>
      </c>
      <c r="B445" s="1">
        <v>40575</v>
      </c>
      <c r="C445" s="13">
        <f>MONTH(StoreOrders[[#This Row],[order date]])</f>
        <v>2</v>
      </c>
      <c r="D445" s="13">
        <f>YEAR(StoreOrders[[#This Row],[order date]])</f>
        <v>2011</v>
      </c>
      <c r="E445" s="35" t="s">
        <v>1060</v>
      </c>
      <c r="F445" s="35" t="s">
        <v>2575</v>
      </c>
      <c r="G445" s="35" t="s">
        <v>1062</v>
      </c>
      <c r="H445" s="35" t="s">
        <v>2165</v>
      </c>
      <c r="I445" s="35" t="s">
        <v>1642</v>
      </c>
      <c r="J445" s="35" t="s">
        <v>1094</v>
      </c>
      <c r="K445" s="35" t="s">
        <v>1215</v>
      </c>
      <c r="L445" s="35" t="s">
        <v>2576</v>
      </c>
      <c r="M445" s="35" t="s">
        <v>1067</v>
      </c>
      <c r="N445" s="35" t="s">
        <v>1193</v>
      </c>
      <c r="O445" s="35" t="s">
        <v>2577</v>
      </c>
      <c r="P445" s="7">
        <v>78</v>
      </c>
      <c r="Q445" s="7">
        <v>3</v>
      </c>
      <c r="R445" s="12">
        <v>108</v>
      </c>
      <c r="S445" s="2">
        <v>0</v>
      </c>
      <c r="T445" s="5">
        <v>6.03</v>
      </c>
      <c r="U445" s="5">
        <f>StoreOrders[[#This Row],[shipping cost]] + (StoreOrders[[#This Row],[shipping cost]] * StoreOrders[[#This Row],[discount]])</f>
        <v>6.03</v>
      </c>
      <c r="V445" t="s">
        <v>1070</v>
      </c>
      <c r="W445" s="5">
        <f>((StoreOrders[[#This Row],[quantity]]*StoreOrders[[#This Row],[Price]]) -StoreOrders[[#This Row],[cost]])</f>
        <v>317.97000000000003</v>
      </c>
    </row>
    <row r="446" spans="1:23" x14ac:dyDescent="0.25">
      <c r="A446" t="s">
        <v>2537</v>
      </c>
      <c r="B446" s="1">
        <v>40575</v>
      </c>
      <c r="C446" s="13">
        <f>MONTH(StoreOrders[[#This Row],[order date]])</f>
        <v>2</v>
      </c>
      <c r="D446" s="13">
        <f>YEAR(StoreOrders[[#This Row],[order date]])</f>
        <v>2011</v>
      </c>
      <c r="E446" s="35" t="s">
        <v>1081</v>
      </c>
      <c r="F446" s="35" t="s">
        <v>1537</v>
      </c>
      <c r="G446" s="35" t="s">
        <v>1062</v>
      </c>
      <c r="H446" s="35" t="s">
        <v>2538</v>
      </c>
      <c r="I446" s="35" t="s">
        <v>2539</v>
      </c>
      <c r="J446" s="35" t="s">
        <v>1075</v>
      </c>
      <c r="K446" s="35" t="s">
        <v>1607</v>
      </c>
      <c r="L446" s="35" t="s">
        <v>2578</v>
      </c>
      <c r="M446" s="35" t="s">
        <v>1067</v>
      </c>
      <c r="N446" s="35" t="s">
        <v>1279</v>
      </c>
      <c r="O446" s="35" t="s">
        <v>2579</v>
      </c>
      <c r="P446" s="7">
        <v>23</v>
      </c>
      <c r="Q446" s="7">
        <v>5</v>
      </c>
      <c r="R446" s="12">
        <v>60</v>
      </c>
      <c r="S446" s="2">
        <v>0</v>
      </c>
      <c r="T446" s="5">
        <v>5.29</v>
      </c>
      <c r="U446" s="5">
        <f>StoreOrders[[#This Row],[shipping cost]] + (StoreOrders[[#This Row],[shipping cost]] * StoreOrders[[#This Row],[discount]])</f>
        <v>5.29</v>
      </c>
      <c r="V446" t="s">
        <v>1120</v>
      </c>
      <c r="W446" s="5">
        <f>((StoreOrders[[#This Row],[quantity]]*StoreOrders[[#This Row],[Price]]) -StoreOrders[[#This Row],[cost]])</f>
        <v>294.70999999999998</v>
      </c>
    </row>
    <row r="447" spans="1:23" x14ac:dyDescent="0.25">
      <c r="A447" t="s">
        <v>2537</v>
      </c>
      <c r="B447" s="1">
        <v>40575</v>
      </c>
      <c r="C447" s="13">
        <f>MONTH(StoreOrders[[#This Row],[order date]])</f>
        <v>2</v>
      </c>
      <c r="D447" s="13">
        <f>YEAR(StoreOrders[[#This Row],[order date]])</f>
        <v>2011</v>
      </c>
      <c r="E447" s="35" t="s">
        <v>1081</v>
      </c>
      <c r="F447" s="35" t="s">
        <v>1537</v>
      </c>
      <c r="G447" s="35" t="s">
        <v>1062</v>
      </c>
      <c r="H447" s="35" t="s">
        <v>2538</v>
      </c>
      <c r="I447" s="35" t="s">
        <v>2539</v>
      </c>
      <c r="J447" s="35" t="s">
        <v>1075</v>
      </c>
      <c r="K447" s="35" t="s">
        <v>1607</v>
      </c>
      <c r="L447" s="35" t="s">
        <v>2580</v>
      </c>
      <c r="M447" s="35" t="s">
        <v>1067</v>
      </c>
      <c r="N447" s="35" t="s">
        <v>1187</v>
      </c>
      <c r="O447" s="35" t="s">
        <v>2581</v>
      </c>
      <c r="P447" s="7">
        <v>20</v>
      </c>
      <c r="Q447" s="7">
        <v>3</v>
      </c>
      <c r="R447" s="12">
        <v>64</v>
      </c>
      <c r="S447" s="2">
        <v>0</v>
      </c>
      <c r="T447" s="5">
        <v>3.78</v>
      </c>
      <c r="U447" s="5">
        <f>StoreOrders[[#This Row],[shipping cost]] + (StoreOrders[[#This Row],[shipping cost]] * StoreOrders[[#This Row],[discount]])</f>
        <v>3.78</v>
      </c>
      <c r="V447" t="s">
        <v>1120</v>
      </c>
      <c r="W447" s="5">
        <f>((StoreOrders[[#This Row],[quantity]]*StoreOrders[[#This Row],[Price]]) -StoreOrders[[#This Row],[cost]])</f>
        <v>188.22</v>
      </c>
    </row>
    <row r="448" spans="1:23" x14ac:dyDescent="0.25">
      <c r="A448" t="s">
        <v>2566</v>
      </c>
      <c r="B448" s="1">
        <v>40575</v>
      </c>
      <c r="C448" s="13">
        <f>MONTH(StoreOrders[[#This Row],[order date]])</f>
        <v>2</v>
      </c>
      <c r="D448" s="13">
        <f>YEAR(StoreOrders[[#This Row],[order date]])</f>
        <v>2011</v>
      </c>
      <c r="E448" s="35" t="s">
        <v>1081</v>
      </c>
      <c r="F448" s="35" t="s">
        <v>2567</v>
      </c>
      <c r="G448" s="35" t="s">
        <v>1116</v>
      </c>
      <c r="H448" s="35" t="s">
        <v>2228</v>
      </c>
      <c r="I448" s="35" t="s">
        <v>1234</v>
      </c>
      <c r="J448" s="35" t="s">
        <v>1094</v>
      </c>
      <c r="K448" s="35" t="s">
        <v>1165</v>
      </c>
      <c r="L448" s="35" t="s">
        <v>2582</v>
      </c>
      <c r="M448" s="35" t="s">
        <v>1067</v>
      </c>
      <c r="N448" s="35" t="s">
        <v>1204</v>
      </c>
      <c r="O448" s="35" t="s">
        <v>2583</v>
      </c>
      <c r="P448" s="7">
        <v>21</v>
      </c>
      <c r="Q448" s="7">
        <v>1</v>
      </c>
      <c r="R448" s="12">
        <v>110</v>
      </c>
      <c r="S448" s="2">
        <v>0</v>
      </c>
      <c r="T448" s="5">
        <v>3.34</v>
      </c>
      <c r="U448" s="5">
        <f>StoreOrders[[#This Row],[shipping cost]] + (StoreOrders[[#This Row],[shipping cost]] * StoreOrders[[#This Row],[discount]])</f>
        <v>3.34</v>
      </c>
      <c r="V448" t="s">
        <v>1088</v>
      </c>
      <c r="W448" s="5">
        <f>((StoreOrders[[#This Row],[quantity]]*StoreOrders[[#This Row],[Price]]) -StoreOrders[[#This Row],[cost]])</f>
        <v>106.66</v>
      </c>
    </row>
    <row r="449" spans="1:23" x14ac:dyDescent="0.25">
      <c r="A449" t="s">
        <v>2584</v>
      </c>
      <c r="B449" s="1">
        <v>40575</v>
      </c>
      <c r="C449" s="13">
        <f>MONTH(StoreOrders[[#This Row],[order date]])</f>
        <v>2</v>
      </c>
      <c r="D449" s="13">
        <f>YEAR(StoreOrders[[#This Row],[order date]])</f>
        <v>2011</v>
      </c>
      <c r="E449" s="35" t="s">
        <v>1060</v>
      </c>
      <c r="F449" s="35" t="s">
        <v>2192</v>
      </c>
      <c r="G449" s="35" t="s">
        <v>1062</v>
      </c>
      <c r="H449" s="35" t="s">
        <v>2030</v>
      </c>
      <c r="I449" s="35" t="s">
        <v>1657</v>
      </c>
      <c r="J449" s="35" t="s">
        <v>1094</v>
      </c>
      <c r="K449" s="35" t="s">
        <v>1165</v>
      </c>
      <c r="L449" s="35" t="s">
        <v>2585</v>
      </c>
      <c r="M449" s="35" t="s">
        <v>1067</v>
      </c>
      <c r="N449" s="35" t="s">
        <v>1279</v>
      </c>
      <c r="O449" s="35" t="s">
        <v>2586</v>
      </c>
      <c r="P449" s="7">
        <v>21</v>
      </c>
      <c r="Q449" s="7">
        <v>3</v>
      </c>
      <c r="R449" s="12">
        <v>62</v>
      </c>
      <c r="S449" s="2">
        <v>0</v>
      </c>
      <c r="T449" s="5">
        <v>1.86</v>
      </c>
      <c r="U449" s="5">
        <f>StoreOrders[[#This Row],[shipping cost]] + (StoreOrders[[#This Row],[shipping cost]] * StoreOrders[[#This Row],[discount]])</f>
        <v>1.86</v>
      </c>
      <c r="V449" t="s">
        <v>1070</v>
      </c>
      <c r="W449" s="5">
        <f>((StoreOrders[[#This Row],[quantity]]*StoreOrders[[#This Row],[Price]]) -StoreOrders[[#This Row],[cost]])</f>
        <v>184.14</v>
      </c>
    </row>
    <row r="450" spans="1:23" x14ac:dyDescent="0.25">
      <c r="A450" t="s">
        <v>2584</v>
      </c>
      <c r="B450" s="1">
        <v>40575</v>
      </c>
      <c r="C450" s="13">
        <f>MONTH(StoreOrders[[#This Row],[order date]])</f>
        <v>2</v>
      </c>
      <c r="D450" s="13">
        <f>YEAR(StoreOrders[[#This Row],[order date]])</f>
        <v>2011</v>
      </c>
      <c r="E450" s="35" t="s">
        <v>1060</v>
      </c>
      <c r="F450" s="35" t="s">
        <v>2192</v>
      </c>
      <c r="G450" s="35" t="s">
        <v>1062</v>
      </c>
      <c r="H450" s="35" t="s">
        <v>2030</v>
      </c>
      <c r="I450" s="35" t="s">
        <v>1657</v>
      </c>
      <c r="J450" s="35" t="s">
        <v>1094</v>
      </c>
      <c r="K450" s="35" t="s">
        <v>1165</v>
      </c>
      <c r="L450" s="35" t="s">
        <v>2587</v>
      </c>
      <c r="M450" s="35" t="s">
        <v>1067</v>
      </c>
      <c r="N450" s="35" t="s">
        <v>1279</v>
      </c>
      <c r="O450" s="35" t="s">
        <v>1280</v>
      </c>
      <c r="P450" s="7">
        <v>12</v>
      </c>
      <c r="Q450" s="7">
        <v>2</v>
      </c>
      <c r="R450" s="12">
        <v>80</v>
      </c>
      <c r="S450" s="2">
        <v>0</v>
      </c>
      <c r="T450" s="5">
        <v>0.93</v>
      </c>
      <c r="U450" s="5">
        <f>StoreOrders[[#This Row],[shipping cost]] + (StoreOrders[[#This Row],[shipping cost]] * StoreOrders[[#This Row],[discount]])</f>
        <v>0.93</v>
      </c>
      <c r="V450" t="s">
        <v>1070</v>
      </c>
      <c r="W450" s="5">
        <f>((StoreOrders[[#This Row],[quantity]]*StoreOrders[[#This Row],[Price]]) -StoreOrders[[#This Row],[cost]])</f>
        <v>159.07</v>
      </c>
    </row>
    <row r="451" spans="1:23" x14ac:dyDescent="0.25">
      <c r="A451" t="s">
        <v>2558</v>
      </c>
      <c r="B451" s="1">
        <v>40575</v>
      </c>
      <c r="C451" s="13">
        <f>MONTH(StoreOrders[[#This Row],[order date]])</f>
        <v>2</v>
      </c>
      <c r="D451" s="13">
        <f>YEAR(StoreOrders[[#This Row],[order date]])</f>
        <v>2011</v>
      </c>
      <c r="E451" s="35" t="s">
        <v>1060</v>
      </c>
      <c r="F451" s="35" t="s">
        <v>2559</v>
      </c>
      <c r="G451" s="35" t="s">
        <v>1116</v>
      </c>
      <c r="H451" s="35" t="s">
        <v>2560</v>
      </c>
      <c r="I451" s="35" t="s">
        <v>2560</v>
      </c>
      <c r="J451" s="35" t="s">
        <v>1164</v>
      </c>
      <c r="K451" s="35" t="s">
        <v>1165</v>
      </c>
      <c r="L451" s="35" t="s">
        <v>2588</v>
      </c>
      <c r="M451" s="35" t="s">
        <v>1067</v>
      </c>
      <c r="N451" s="35" t="s">
        <v>1279</v>
      </c>
      <c r="O451" s="35" t="s">
        <v>2589</v>
      </c>
      <c r="P451" s="7">
        <v>10</v>
      </c>
      <c r="Q451" s="7">
        <v>6</v>
      </c>
      <c r="R451" s="12">
        <v>69</v>
      </c>
      <c r="S451" s="2">
        <v>0.4</v>
      </c>
      <c r="T451" s="5">
        <v>0.81</v>
      </c>
      <c r="U451" s="5">
        <f>StoreOrders[[#This Row],[shipping cost]] + (StoreOrders[[#This Row],[shipping cost]] * StoreOrders[[#This Row],[discount]])</f>
        <v>1.1340000000000001</v>
      </c>
      <c r="V451" t="s">
        <v>1070</v>
      </c>
      <c r="W451" s="5">
        <f>((StoreOrders[[#This Row],[quantity]]*StoreOrders[[#This Row],[Price]]) -StoreOrders[[#This Row],[cost]])</f>
        <v>412.86599999999999</v>
      </c>
    </row>
    <row r="452" spans="1:23" x14ac:dyDescent="0.25">
      <c r="A452" t="s">
        <v>2590</v>
      </c>
      <c r="B452" s="1">
        <v>40576</v>
      </c>
      <c r="C452" s="13">
        <f>MONTH(StoreOrders[[#This Row],[order date]])</f>
        <v>2</v>
      </c>
      <c r="D452" s="13">
        <f>YEAR(StoreOrders[[#This Row],[order date]])</f>
        <v>2011</v>
      </c>
      <c r="E452" s="35" t="s">
        <v>1287</v>
      </c>
      <c r="F452" s="35" t="s">
        <v>2591</v>
      </c>
      <c r="G452" s="35" t="s">
        <v>1116</v>
      </c>
      <c r="H452" s="35" t="s">
        <v>2592</v>
      </c>
      <c r="I452" s="35" t="s">
        <v>1338</v>
      </c>
      <c r="J452" s="35" t="s">
        <v>1075</v>
      </c>
      <c r="K452" s="35" t="s">
        <v>1267</v>
      </c>
      <c r="L452" s="35" t="s">
        <v>2593</v>
      </c>
      <c r="M452" s="35" t="s">
        <v>1100</v>
      </c>
      <c r="N452" s="35" t="s">
        <v>1151</v>
      </c>
      <c r="O452" s="35" t="s">
        <v>2594</v>
      </c>
      <c r="P452" s="7">
        <v>1.052</v>
      </c>
      <c r="Q452" s="7">
        <v>7</v>
      </c>
      <c r="R452" s="12">
        <v>94</v>
      </c>
      <c r="S452" s="2">
        <v>0</v>
      </c>
      <c r="T452" s="5">
        <v>154.4</v>
      </c>
      <c r="U452" s="5">
        <f>StoreOrders[[#This Row],[shipping cost]] + (StoreOrders[[#This Row],[shipping cost]] * StoreOrders[[#This Row],[discount]])</f>
        <v>154.4</v>
      </c>
      <c r="V452" t="s">
        <v>1070</v>
      </c>
      <c r="W452" s="5">
        <f>((StoreOrders[[#This Row],[quantity]]*StoreOrders[[#This Row],[Price]]) -StoreOrders[[#This Row],[cost]])</f>
        <v>503.6</v>
      </c>
    </row>
    <row r="453" spans="1:23" x14ac:dyDescent="0.25">
      <c r="A453" t="s">
        <v>2595</v>
      </c>
      <c r="B453" s="1">
        <v>40576</v>
      </c>
      <c r="C453" s="13">
        <f>MONTH(StoreOrders[[#This Row],[order date]])</f>
        <v>2</v>
      </c>
      <c r="D453" s="13">
        <f>YEAR(StoreOrders[[#This Row],[order date]])</f>
        <v>2011</v>
      </c>
      <c r="E453" s="35" t="s">
        <v>1287</v>
      </c>
      <c r="F453" s="35" t="s">
        <v>2596</v>
      </c>
      <c r="G453" s="35" t="s">
        <v>1116</v>
      </c>
      <c r="H453" s="35" t="s">
        <v>2597</v>
      </c>
      <c r="I453" s="35" t="s">
        <v>1657</v>
      </c>
      <c r="J453" s="35" t="s">
        <v>1094</v>
      </c>
      <c r="K453" s="35" t="s">
        <v>1165</v>
      </c>
      <c r="L453" s="35" t="s">
        <v>2598</v>
      </c>
      <c r="M453" s="35" t="s">
        <v>1110</v>
      </c>
      <c r="N453" s="35" t="s">
        <v>1167</v>
      </c>
      <c r="O453" s="35" t="s">
        <v>2599</v>
      </c>
      <c r="P453" s="7">
        <v>584</v>
      </c>
      <c r="Q453" s="7">
        <v>8</v>
      </c>
      <c r="R453" s="12">
        <v>83</v>
      </c>
      <c r="S453" s="2">
        <v>0.5</v>
      </c>
      <c r="T453" s="5">
        <v>109.14</v>
      </c>
      <c r="U453" s="5">
        <f>StoreOrders[[#This Row],[shipping cost]] + (StoreOrders[[#This Row],[shipping cost]] * StoreOrders[[#This Row],[discount]])</f>
        <v>163.71</v>
      </c>
      <c r="V453" t="s">
        <v>1088</v>
      </c>
      <c r="W453" s="5">
        <f>((StoreOrders[[#This Row],[quantity]]*StoreOrders[[#This Row],[Price]]) -StoreOrders[[#This Row],[cost]])</f>
        <v>500.28999999999996</v>
      </c>
    </row>
    <row r="454" spans="1:23" x14ac:dyDescent="0.25">
      <c r="A454" t="s">
        <v>2600</v>
      </c>
      <c r="B454" s="1">
        <v>40576</v>
      </c>
      <c r="C454" s="13">
        <f>MONTH(StoreOrders[[#This Row],[order date]])</f>
        <v>2</v>
      </c>
      <c r="D454" s="13">
        <f>YEAR(StoreOrders[[#This Row],[order date]])</f>
        <v>2011</v>
      </c>
      <c r="E454" s="35" t="s">
        <v>1060</v>
      </c>
      <c r="F454" s="35" t="s">
        <v>2601</v>
      </c>
      <c r="G454" s="35" t="s">
        <v>1062</v>
      </c>
      <c r="H454" s="35" t="s">
        <v>2103</v>
      </c>
      <c r="I454" s="35" t="s">
        <v>1234</v>
      </c>
      <c r="J454" s="35" t="s">
        <v>1094</v>
      </c>
      <c r="K454" s="35" t="s">
        <v>1165</v>
      </c>
      <c r="L454" s="35" t="s">
        <v>2602</v>
      </c>
      <c r="M454" s="35" t="s">
        <v>1110</v>
      </c>
      <c r="N454" s="35" t="s">
        <v>1126</v>
      </c>
      <c r="O454" s="35" t="s">
        <v>2603</v>
      </c>
      <c r="P454" s="7">
        <v>550</v>
      </c>
      <c r="Q454" s="7">
        <v>6</v>
      </c>
      <c r="R454" s="12">
        <v>114</v>
      </c>
      <c r="S454" s="2">
        <v>0.65</v>
      </c>
      <c r="T454" s="5">
        <v>96.84</v>
      </c>
      <c r="U454" s="5">
        <f>StoreOrders[[#This Row],[shipping cost]] + (StoreOrders[[#This Row],[shipping cost]] * StoreOrders[[#This Row],[discount]])</f>
        <v>159.786</v>
      </c>
      <c r="V454" t="s">
        <v>1088</v>
      </c>
      <c r="W454" s="5">
        <f>((StoreOrders[[#This Row],[quantity]]*StoreOrders[[#This Row],[Price]]) -StoreOrders[[#This Row],[cost]])</f>
        <v>524.21399999999994</v>
      </c>
    </row>
    <row r="455" spans="1:23" x14ac:dyDescent="0.25">
      <c r="A455" t="s">
        <v>2590</v>
      </c>
      <c r="B455" s="1">
        <v>40576</v>
      </c>
      <c r="C455" s="13">
        <f>MONTH(StoreOrders[[#This Row],[order date]])</f>
        <v>2</v>
      </c>
      <c r="D455" s="13">
        <f>YEAR(StoreOrders[[#This Row],[order date]])</f>
        <v>2011</v>
      </c>
      <c r="E455" s="35" t="s">
        <v>1287</v>
      </c>
      <c r="F455" s="35" t="s">
        <v>2591</v>
      </c>
      <c r="G455" s="35" t="s">
        <v>1116</v>
      </c>
      <c r="H455" s="35" t="s">
        <v>2592</v>
      </c>
      <c r="I455" s="35" t="s">
        <v>1338</v>
      </c>
      <c r="J455" s="35" t="s">
        <v>1075</v>
      </c>
      <c r="K455" s="35" t="s">
        <v>1267</v>
      </c>
      <c r="L455" s="35" t="s">
        <v>2604</v>
      </c>
      <c r="M455" s="35" t="s">
        <v>1067</v>
      </c>
      <c r="N455" s="35" t="s">
        <v>1068</v>
      </c>
      <c r="O455" s="35" t="s">
        <v>2605</v>
      </c>
      <c r="P455" s="7">
        <v>381</v>
      </c>
      <c r="Q455" s="7">
        <v>3</v>
      </c>
      <c r="R455" s="12">
        <v>107</v>
      </c>
      <c r="S455" s="2">
        <v>0</v>
      </c>
      <c r="T455" s="5">
        <v>88.42</v>
      </c>
      <c r="U455" s="5">
        <f>StoreOrders[[#This Row],[shipping cost]] + (StoreOrders[[#This Row],[shipping cost]] * StoreOrders[[#This Row],[discount]])</f>
        <v>88.42</v>
      </c>
      <c r="V455" t="s">
        <v>1070</v>
      </c>
      <c r="W455" s="5">
        <f>((StoreOrders[[#This Row],[quantity]]*StoreOrders[[#This Row],[Price]]) -StoreOrders[[#This Row],[cost]])</f>
        <v>232.57999999999998</v>
      </c>
    </row>
    <row r="456" spans="1:23" x14ac:dyDescent="0.25">
      <c r="A456" t="s">
        <v>2606</v>
      </c>
      <c r="B456" s="1">
        <v>40576</v>
      </c>
      <c r="C456" s="13">
        <f>MONTH(StoreOrders[[#This Row],[order date]])</f>
        <v>2</v>
      </c>
      <c r="D456" s="13">
        <f>YEAR(StoreOrders[[#This Row],[order date]])</f>
        <v>2011</v>
      </c>
      <c r="E456" s="35" t="s">
        <v>1081</v>
      </c>
      <c r="F456" s="35" t="s">
        <v>1466</v>
      </c>
      <c r="G456" s="35" t="s">
        <v>1116</v>
      </c>
      <c r="H456" s="35" t="s">
        <v>2607</v>
      </c>
      <c r="I456" s="35" t="s">
        <v>1596</v>
      </c>
      <c r="J456" s="35" t="s">
        <v>1094</v>
      </c>
      <c r="K456" s="35" t="s">
        <v>1215</v>
      </c>
      <c r="L456" s="35" t="s">
        <v>2608</v>
      </c>
      <c r="M456" s="35" t="s">
        <v>1110</v>
      </c>
      <c r="N456" s="35" t="s">
        <v>1167</v>
      </c>
      <c r="O456" s="35" t="s">
        <v>2156</v>
      </c>
      <c r="P456" s="7">
        <v>587</v>
      </c>
      <c r="Q456" s="7">
        <v>1</v>
      </c>
      <c r="R456" s="12">
        <v>72</v>
      </c>
      <c r="S456" s="2">
        <v>0.1</v>
      </c>
      <c r="T456" s="5">
        <v>78</v>
      </c>
      <c r="U456" s="5">
        <f>StoreOrders[[#This Row],[shipping cost]] + (StoreOrders[[#This Row],[shipping cost]] * StoreOrders[[#This Row],[discount]])</f>
        <v>85.8</v>
      </c>
      <c r="V456" t="s">
        <v>1088</v>
      </c>
      <c r="W456" s="5">
        <f>((StoreOrders[[#This Row],[quantity]]*StoreOrders[[#This Row],[Price]]) -StoreOrders[[#This Row],[cost]])</f>
        <v>-13.799999999999997</v>
      </c>
    </row>
    <row r="457" spans="1:23" x14ac:dyDescent="0.25">
      <c r="A457" t="s">
        <v>2609</v>
      </c>
      <c r="B457" s="1">
        <v>40576</v>
      </c>
      <c r="C457" s="13">
        <f>MONTH(StoreOrders[[#This Row],[order date]])</f>
        <v>2</v>
      </c>
      <c r="D457" s="13">
        <f>YEAR(StoreOrders[[#This Row],[order date]])</f>
        <v>2011</v>
      </c>
      <c r="E457" s="35" t="s">
        <v>1114</v>
      </c>
      <c r="F457" s="35" t="s">
        <v>2610</v>
      </c>
      <c r="G457" s="35" t="s">
        <v>1116</v>
      </c>
      <c r="H457" s="35" t="s">
        <v>2611</v>
      </c>
      <c r="I457" s="35" t="s">
        <v>1657</v>
      </c>
      <c r="J457" s="35" t="s">
        <v>1094</v>
      </c>
      <c r="K457" s="35" t="s">
        <v>1165</v>
      </c>
      <c r="L457" s="35" t="s">
        <v>2612</v>
      </c>
      <c r="M457" s="35" t="s">
        <v>1110</v>
      </c>
      <c r="N457" s="35" t="s">
        <v>1126</v>
      </c>
      <c r="O457" s="35" t="s">
        <v>2613</v>
      </c>
      <c r="P457" s="7">
        <v>379</v>
      </c>
      <c r="Q457" s="7">
        <v>1</v>
      </c>
      <c r="R457" s="12">
        <v>95</v>
      </c>
      <c r="S457" s="2">
        <v>0</v>
      </c>
      <c r="T457" s="5">
        <v>71.569999999999993</v>
      </c>
      <c r="U457" s="5">
        <f>StoreOrders[[#This Row],[shipping cost]] + (StoreOrders[[#This Row],[shipping cost]] * StoreOrders[[#This Row],[discount]])</f>
        <v>71.569999999999993</v>
      </c>
      <c r="V457" t="s">
        <v>1088</v>
      </c>
      <c r="W457" s="5">
        <f>((StoreOrders[[#This Row],[quantity]]*StoreOrders[[#This Row],[Price]]) -StoreOrders[[#This Row],[cost]])</f>
        <v>23.430000000000007</v>
      </c>
    </row>
    <row r="458" spans="1:23" x14ac:dyDescent="0.25">
      <c r="A458" t="s">
        <v>2590</v>
      </c>
      <c r="B458" s="1">
        <v>40576</v>
      </c>
      <c r="C458" s="13">
        <f>MONTH(StoreOrders[[#This Row],[order date]])</f>
        <v>2</v>
      </c>
      <c r="D458" s="13">
        <f>YEAR(StoreOrders[[#This Row],[order date]])</f>
        <v>2011</v>
      </c>
      <c r="E458" s="35" t="s">
        <v>1287</v>
      </c>
      <c r="F458" s="35" t="s">
        <v>2591</v>
      </c>
      <c r="G458" s="35" t="s">
        <v>1116</v>
      </c>
      <c r="H458" s="35" t="s">
        <v>2592</v>
      </c>
      <c r="I458" s="35" t="s">
        <v>1338</v>
      </c>
      <c r="J458" s="35" t="s">
        <v>1075</v>
      </c>
      <c r="K458" s="35" t="s">
        <v>1267</v>
      </c>
      <c r="L458" s="35" t="s">
        <v>2614</v>
      </c>
      <c r="M458" s="35" t="s">
        <v>1100</v>
      </c>
      <c r="N458" s="35" t="s">
        <v>1144</v>
      </c>
      <c r="O458" s="35" t="s">
        <v>2615</v>
      </c>
      <c r="P458" s="7">
        <v>692</v>
      </c>
      <c r="Q458" s="7">
        <v>2</v>
      </c>
      <c r="R458" s="12">
        <v>112</v>
      </c>
      <c r="S458" s="2">
        <v>0.3</v>
      </c>
      <c r="T458" s="5">
        <v>70.94</v>
      </c>
      <c r="U458" s="5">
        <f>StoreOrders[[#This Row],[shipping cost]] + (StoreOrders[[#This Row],[shipping cost]] * StoreOrders[[#This Row],[discount]])</f>
        <v>92.221999999999994</v>
      </c>
      <c r="V458" t="s">
        <v>1070</v>
      </c>
      <c r="W458" s="5">
        <f>((StoreOrders[[#This Row],[quantity]]*StoreOrders[[#This Row],[Price]]) -StoreOrders[[#This Row],[cost]])</f>
        <v>131.77800000000002</v>
      </c>
    </row>
    <row r="459" spans="1:23" x14ac:dyDescent="0.25">
      <c r="A459" t="s">
        <v>2616</v>
      </c>
      <c r="B459" s="1">
        <v>40576</v>
      </c>
      <c r="C459" s="13">
        <f>MONTH(StoreOrders[[#This Row],[order date]])</f>
        <v>2</v>
      </c>
      <c r="D459" s="13">
        <f>YEAR(StoreOrders[[#This Row],[order date]])</f>
        <v>2011</v>
      </c>
      <c r="E459" s="35" t="s">
        <v>1287</v>
      </c>
      <c r="F459" s="35" t="s">
        <v>1264</v>
      </c>
      <c r="G459" s="35" t="s">
        <v>1062</v>
      </c>
      <c r="H459" s="35" t="s">
        <v>2617</v>
      </c>
      <c r="I459" s="35" t="s">
        <v>1259</v>
      </c>
      <c r="J459" s="35" t="s">
        <v>1260</v>
      </c>
      <c r="K459" s="35" t="s">
        <v>1165</v>
      </c>
      <c r="L459" s="35" t="s">
        <v>2618</v>
      </c>
      <c r="M459" s="35" t="s">
        <v>1110</v>
      </c>
      <c r="N459" s="35" t="s">
        <v>1176</v>
      </c>
      <c r="O459" s="35" t="s">
        <v>2619</v>
      </c>
      <c r="P459" s="7">
        <v>469</v>
      </c>
      <c r="Q459" s="7">
        <v>6</v>
      </c>
      <c r="R459" s="12">
        <v>61</v>
      </c>
      <c r="S459" s="2">
        <v>0</v>
      </c>
      <c r="T459" s="5">
        <v>66.88</v>
      </c>
      <c r="U459" s="5">
        <f>StoreOrders[[#This Row],[shipping cost]] + (StoreOrders[[#This Row],[shipping cost]] * StoreOrders[[#This Row],[discount]])</f>
        <v>66.88</v>
      </c>
      <c r="V459" t="s">
        <v>1088</v>
      </c>
      <c r="W459" s="5">
        <f>((StoreOrders[[#This Row],[quantity]]*StoreOrders[[#This Row],[Price]]) -StoreOrders[[#This Row],[cost]])</f>
        <v>299.12</v>
      </c>
    </row>
    <row r="460" spans="1:23" x14ac:dyDescent="0.25">
      <c r="A460" t="s">
        <v>2620</v>
      </c>
      <c r="B460" s="1">
        <v>40576</v>
      </c>
      <c r="C460" s="13">
        <f>MONTH(StoreOrders[[#This Row],[order date]])</f>
        <v>2</v>
      </c>
      <c r="D460" s="13">
        <f>YEAR(StoreOrders[[#This Row],[order date]])</f>
        <v>2011</v>
      </c>
      <c r="E460" s="35" t="s">
        <v>1081</v>
      </c>
      <c r="F460" s="35" t="s">
        <v>1122</v>
      </c>
      <c r="G460" s="35" t="s">
        <v>1062</v>
      </c>
      <c r="H460" s="35" t="s">
        <v>2621</v>
      </c>
      <c r="I460" s="35" t="s">
        <v>1596</v>
      </c>
      <c r="J460" s="35" t="s">
        <v>1094</v>
      </c>
      <c r="K460" s="35" t="s">
        <v>1215</v>
      </c>
      <c r="L460" s="35" t="s">
        <v>2622</v>
      </c>
      <c r="M460" s="35" t="s">
        <v>1100</v>
      </c>
      <c r="N460" s="35" t="s">
        <v>1151</v>
      </c>
      <c r="O460" s="35" t="s">
        <v>2623</v>
      </c>
      <c r="P460" s="7">
        <v>729</v>
      </c>
      <c r="Q460" s="7">
        <v>2</v>
      </c>
      <c r="R460" s="12">
        <v>59</v>
      </c>
      <c r="S460" s="2">
        <v>0</v>
      </c>
      <c r="T460" s="5">
        <v>56.01</v>
      </c>
      <c r="U460" s="5">
        <f>StoreOrders[[#This Row],[shipping cost]] + (StoreOrders[[#This Row],[shipping cost]] * StoreOrders[[#This Row],[discount]])</f>
        <v>56.01</v>
      </c>
      <c r="V460" t="s">
        <v>1070</v>
      </c>
      <c r="W460" s="5">
        <f>((StoreOrders[[#This Row],[quantity]]*StoreOrders[[#This Row],[Price]]) -StoreOrders[[#This Row],[cost]])</f>
        <v>61.99</v>
      </c>
    </row>
    <row r="461" spans="1:23" x14ac:dyDescent="0.25">
      <c r="A461" t="s">
        <v>2624</v>
      </c>
      <c r="B461" s="1">
        <v>40576</v>
      </c>
      <c r="C461" s="13">
        <f>MONTH(StoreOrders[[#This Row],[order date]])</f>
        <v>2</v>
      </c>
      <c r="D461" s="13">
        <f>YEAR(StoreOrders[[#This Row],[order date]])</f>
        <v>2011</v>
      </c>
      <c r="E461" s="35" t="s">
        <v>1287</v>
      </c>
      <c r="F461" s="35" t="s">
        <v>2169</v>
      </c>
      <c r="G461" s="35" t="s">
        <v>1062</v>
      </c>
      <c r="H461" s="35" t="s">
        <v>1148</v>
      </c>
      <c r="I461" s="35" t="s">
        <v>1149</v>
      </c>
      <c r="J461" s="35" t="s">
        <v>1094</v>
      </c>
      <c r="K461" s="35" t="s">
        <v>1095</v>
      </c>
      <c r="L461" s="35" t="s">
        <v>1854</v>
      </c>
      <c r="M461" s="35" t="s">
        <v>1110</v>
      </c>
      <c r="N461" s="35" t="s">
        <v>1167</v>
      </c>
      <c r="O461" s="35" t="s">
        <v>2625</v>
      </c>
      <c r="P461" s="7">
        <v>162</v>
      </c>
      <c r="Q461" s="7">
        <v>2</v>
      </c>
      <c r="R461" s="12">
        <v>105</v>
      </c>
      <c r="S461" s="2">
        <v>0.1</v>
      </c>
      <c r="T461" s="5">
        <v>49.6</v>
      </c>
      <c r="U461" s="5">
        <f>StoreOrders[[#This Row],[shipping cost]] + (StoreOrders[[#This Row],[shipping cost]] * StoreOrders[[#This Row],[discount]])</f>
        <v>54.56</v>
      </c>
      <c r="V461" t="s">
        <v>1088</v>
      </c>
      <c r="W461" s="5">
        <f>((StoreOrders[[#This Row],[quantity]]*StoreOrders[[#This Row],[Price]]) -StoreOrders[[#This Row],[cost]])</f>
        <v>155.44</v>
      </c>
    </row>
    <row r="462" spans="1:23" x14ac:dyDescent="0.25">
      <c r="A462" t="s">
        <v>2626</v>
      </c>
      <c r="B462" s="1">
        <v>40576</v>
      </c>
      <c r="C462" s="13">
        <f>MONTH(StoreOrders[[#This Row],[order date]])</f>
        <v>2</v>
      </c>
      <c r="D462" s="13">
        <f>YEAR(StoreOrders[[#This Row],[order date]])</f>
        <v>2011</v>
      </c>
      <c r="E462" s="35" t="s">
        <v>1081</v>
      </c>
      <c r="F462" s="35" t="s">
        <v>2627</v>
      </c>
      <c r="G462" s="35" t="s">
        <v>1116</v>
      </c>
      <c r="H462" s="35" t="s">
        <v>1564</v>
      </c>
      <c r="I462" s="35" t="s">
        <v>1183</v>
      </c>
      <c r="J462" s="35" t="s">
        <v>1075</v>
      </c>
      <c r="K462" s="35" t="s">
        <v>1140</v>
      </c>
      <c r="L462" s="35" t="s">
        <v>2267</v>
      </c>
      <c r="M462" s="35" t="s">
        <v>1100</v>
      </c>
      <c r="N462" s="35" t="s">
        <v>1134</v>
      </c>
      <c r="O462" s="35" t="s">
        <v>2268</v>
      </c>
      <c r="P462" s="7">
        <v>334</v>
      </c>
      <c r="Q462" s="7">
        <v>1</v>
      </c>
      <c r="R462" s="12">
        <v>116</v>
      </c>
      <c r="S462" s="2">
        <v>0.27</v>
      </c>
      <c r="T462" s="5">
        <v>46.3</v>
      </c>
      <c r="U462" s="5">
        <f>StoreOrders[[#This Row],[shipping cost]] + (StoreOrders[[#This Row],[shipping cost]] * StoreOrders[[#This Row],[discount]])</f>
        <v>58.800999999999995</v>
      </c>
      <c r="V462" t="s">
        <v>1070</v>
      </c>
      <c r="W462" s="5">
        <f>((StoreOrders[[#This Row],[quantity]]*StoreOrders[[#This Row],[Price]]) -StoreOrders[[#This Row],[cost]])</f>
        <v>57.199000000000005</v>
      </c>
    </row>
    <row r="463" spans="1:23" x14ac:dyDescent="0.25">
      <c r="A463" t="s">
        <v>2609</v>
      </c>
      <c r="B463" s="1">
        <v>40576</v>
      </c>
      <c r="C463" s="13">
        <f>MONTH(StoreOrders[[#This Row],[order date]])</f>
        <v>2</v>
      </c>
      <c r="D463" s="13">
        <f>YEAR(StoreOrders[[#This Row],[order date]])</f>
        <v>2011</v>
      </c>
      <c r="E463" s="35" t="s">
        <v>1114</v>
      </c>
      <c r="F463" s="35" t="s">
        <v>2610</v>
      </c>
      <c r="G463" s="35" t="s">
        <v>1116</v>
      </c>
      <c r="H463" s="35" t="s">
        <v>2611</v>
      </c>
      <c r="I463" s="35" t="s">
        <v>1657</v>
      </c>
      <c r="J463" s="35" t="s">
        <v>1094</v>
      </c>
      <c r="K463" s="35" t="s">
        <v>1165</v>
      </c>
      <c r="L463" s="35" t="s">
        <v>2628</v>
      </c>
      <c r="M463" s="35" t="s">
        <v>1067</v>
      </c>
      <c r="N463" s="35" t="s">
        <v>1068</v>
      </c>
      <c r="O463" s="35" t="s">
        <v>2629</v>
      </c>
      <c r="P463" s="7">
        <v>248</v>
      </c>
      <c r="Q463" s="7">
        <v>2</v>
      </c>
      <c r="R463" s="12">
        <v>120</v>
      </c>
      <c r="S463" s="2">
        <v>0.1</v>
      </c>
      <c r="T463" s="5">
        <v>35.68</v>
      </c>
      <c r="U463" s="5">
        <f>StoreOrders[[#This Row],[shipping cost]] + (StoreOrders[[#This Row],[shipping cost]] * StoreOrders[[#This Row],[discount]])</f>
        <v>39.247999999999998</v>
      </c>
      <c r="V463" t="s">
        <v>1088</v>
      </c>
      <c r="W463" s="5">
        <f>((StoreOrders[[#This Row],[quantity]]*StoreOrders[[#This Row],[Price]]) -StoreOrders[[#This Row],[cost]])</f>
        <v>200.75200000000001</v>
      </c>
    </row>
    <row r="464" spans="1:23" x14ac:dyDescent="0.25">
      <c r="A464" t="s">
        <v>2590</v>
      </c>
      <c r="B464" s="1">
        <v>40576</v>
      </c>
      <c r="C464" s="13">
        <f>MONTH(StoreOrders[[#This Row],[order date]])</f>
        <v>2</v>
      </c>
      <c r="D464" s="13">
        <f>YEAR(StoreOrders[[#This Row],[order date]])</f>
        <v>2011</v>
      </c>
      <c r="E464" s="35" t="s">
        <v>1287</v>
      </c>
      <c r="F464" s="35" t="s">
        <v>2591</v>
      </c>
      <c r="G464" s="35" t="s">
        <v>1116</v>
      </c>
      <c r="H464" s="35" t="s">
        <v>2592</v>
      </c>
      <c r="I464" s="35" t="s">
        <v>1338</v>
      </c>
      <c r="J464" s="35" t="s">
        <v>1075</v>
      </c>
      <c r="K464" s="35" t="s">
        <v>1267</v>
      </c>
      <c r="L464" s="35" t="s">
        <v>2630</v>
      </c>
      <c r="M464" s="35" t="s">
        <v>1110</v>
      </c>
      <c r="N464" s="35" t="s">
        <v>1111</v>
      </c>
      <c r="O464" s="35" t="s">
        <v>2631</v>
      </c>
      <c r="P464" s="7">
        <v>468</v>
      </c>
      <c r="Q464" s="7">
        <v>4</v>
      </c>
      <c r="R464" s="12">
        <v>69</v>
      </c>
      <c r="S464" s="2">
        <v>0</v>
      </c>
      <c r="T464" s="5">
        <v>26.59</v>
      </c>
      <c r="U464" s="5">
        <f>StoreOrders[[#This Row],[shipping cost]] + (StoreOrders[[#This Row],[shipping cost]] * StoreOrders[[#This Row],[discount]])</f>
        <v>26.59</v>
      </c>
      <c r="V464" t="s">
        <v>1070</v>
      </c>
      <c r="W464" s="5">
        <f>((StoreOrders[[#This Row],[quantity]]*StoreOrders[[#This Row],[Price]]) -StoreOrders[[#This Row],[cost]])</f>
        <v>249.41</v>
      </c>
    </row>
    <row r="465" spans="1:23" x14ac:dyDescent="0.25">
      <c r="A465" t="s">
        <v>2620</v>
      </c>
      <c r="B465" s="1">
        <v>40576</v>
      </c>
      <c r="C465" s="13">
        <f>MONTH(StoreOrders[[#This Row],[order date]])</f>
        <v>2</v>
      </c>
      <c r="D465" s="13">
        <f>YEAR(StoreOrders[[#This Row],[order date]])</f>
        <v>2011</v>
      </c>
      <c r="E465" s="35" t="s">
        <v>1081</v>
      </c>
      <c r="F465" s="35" t="s">
        <v>1122</v>
      </c>
      <c r="G465" s="35" t="s">
        <v>1062</v>
      </c>
      <c r="H465" s="35" t="s">
        <v>2621</v>
      </c>
      <c r="I465" s="35" t="s">
        <v>1596</v>
      </c>
      <c r="J465" s="35" t="s">
        <v>1094</v>
      </c>
      <c r="K465" s="35" t="s">
        <v>1215</v>
      </c>
      <c r="L465" s="35" t="s">
        <v>2632</v>
      </c>
      <c r="M465" s="35" t="s">
        <v>1100</v>
      </c>
      <c r="N465" s="35" t="s">
        <v>1134</v>
      </c>
      <c r="O465" s="35" t="s">
        <v>2633</v>
      </c>
      <c r="P465" s="7">
        <v>266</v>
      </c>
      <c r="Q465" s="7">
        <v>4</v>
      </c>
      <c r="R465" s="12">
        <v>100</v>
      </c>
      <c r="S465" s="2">
        <v>0.2</v>
      </c>
      <c r="T465" s="5">
        <v>23.69</v>
      </c>
      <c r="U465" s="5">
        <f>StoreOrders[[#This Row],[shipping cost]] + (StoreOrders[[#This Row],[shipping cost]] * StoreOrders[[#This Row],[discount]])</f>
        <v>28.428000000000001</v>
      </c>
      <c r="V465" t="s">
        <v>1070</v>
      </c>
      <c r="W465" s="5">
        <f>((StoreOrders[[#This Row],[quantity]]*StoreOrders[[#This Row],[Price]]) -StoreOrders[[#This Row],[cost]])</f>
        <v>371.572</v>
      </c>
    </row>
    <row r="466" spans="1:23" x14ac:dyDescent="0.25">
      <c r="A466" t="s">
        <v>2595</v>
      </c>
      <c r="B466" s="1">
        <v>40576</v>
      </c>
      <c r="C466" s="13">
        <f>MONTH(StoreOrders[[#This Row],[order date]])</f>
        <v>2</v>
      </c>
      <c r="D466" s="13">
        <f>YEAR(StoreOrders[[#This Row],[order date]])</f>
        <v>2011</v>
      </c>
      <c r="E466" s="35" t="s">
        <v>1287</v>
      </c>
      <c r="F466" s="35" t="s">
        <v>2596</v>
      </c>
      <c r="G466" s="35" t="s">
        <v>1116</v>
      </c>
      <c r="H466" s="35" t="s">
        <v>2597</v>
      </c>
      <c r="I466" s="35" t="s">
        <v>1657</v>
      </c>
      <c r="J466" s="35" t="s">
        <v>1094</v>
      </c>
      <c r="K466" s="35" t="s">
        <v>1165</v>
      </c>
      <c r="L466" s="35" t="s">
        <v>2634</v>
      </c>
      <c r="M466" s="35" t="s">
        <v>1110</v>
      </c>
      <c r="N466" s="35" t="s">
        <v>1126</v>
      </c>
      <c r="O466" s="35" t="s">
        <v>2635</v>
      </c>
      <c r="P466" s="7">
        <v>86</v>
      </c>
      <c r="Q466" s="7">
        <v>1</v>
      </c>
      <c r="R466" s="12">
        <v>74</v>
      </c>
      <c r="S466" s="2">
        <v>0.5</v>
      </c>
      <c r="T466" s="5">
        <v>16.559999999999999</v>
      </c>
      <c r="U466" s="5">
        <f>StoreOrders[[#This Row],[shipping cost]] + (StoreOrders[[#This Row],[shipping cost]] * StoreOrders[[#This Row],[discount]])</f>
        <v>24.839999999999996</v>
      </c>
      <c r="V466" t="s">
        <v>1088</v>
      </c>
      <c r="W466" s="5">
        <f>((StoreOrders[[#This Row],[quantity]]*StoreOrders[[#This Row],[Price]]) -StoreOrders[[#This Row],[cost]])</f>
        <v>49.160000000000004</v>
      </c>
    </row>
    <row r="467" spans="1:23" x14ac:dyDescent="0.25">
      <c r="A467" t="s">
        <v>2626</v>
      </c>
      <c r="B467" s="1">
        <v>40576</v>
      </c>
      <c r="C467" s="13">
        <f>MONTH(StoreOrders[[#This Row],[order date]])</f>
        <v>2</v>
      </c>
      <c r="D467" s="13">
        <f>YEAR(StoreOrders[[#This Row],[order date]])</f>
        <v>2011</v>
      </c>
      <c r="E467" s="35" t="s">
        <v>1081</v>
      </c>
      <c r="F467" s="35" t="s">
        <v>2627</v>
      </c>
      <c r="G467" s="35" t="s">
        <v>1116</v>
      </c>
      <c r="H467" s="35" t="s">
        <v>1564</v>
      </c>
      <c r="I467" s="35" t="s">
        <v>1183</v>
      </c>
      <c r="J467" s="35" t="s">
        <v>1075</v>
      </c>
      <c r="K467" s="35" t="s">
        <v>1140</v>
      </c>
      <c r="L467" s="35" t="s">
        <v>2636</v>
      </c>
      <c r="M467" s="35" t="s">
        <v>1067</v>
      </c>
      <c r="N467" s="35" t="s">
        <v>1193</v>
      </c>
      <c r="O467" s="35" t="s">
        <v>1796</v>
      </c>
      <c r="P467" s="7">
        <v>105</v>
      </c>
      <c r="Q467" s="7">
        <v>4</v>
      </c>
      <c r="R467" s="12">
        <v>115</v>
      </c>
      <c r="S467" s="2">
        <v>0.47</v>
      </c>
      <c r="T467" s="5">
        <v>13.49</v>
      </c>
      <c r="U467" s="5">
        <f>StoreOrders[[#This Row],[shipping cost]] + (StoreOrders[[#This Row],[shipping cost]] * StoreOrders[[#This Row],[discount]])</f>
        <v>19.830300000000001</v>
      </c>
      <c r="V467" t="s">
        <v>1070</v>
      </c>
      <c r="W467" s="5">
        <f>((StoreOrders[[#This Row],[quantity]]*StoreOrders[[#This Row],[Price]]) -StoreOrders[[#This Row],[cost]])</f>
        <v>440.16969999999998</v>
      </c>
    </row>
    <row r="468" spans="1:23" x14ac:dyDescent="0.25">
      <c r="A468" t="s">
        <v>2600</v>
      </c>
      <c r="B468" s="1">
        <v>40576</v>
      </c>
      <c r="C468" s="13">
        <f>MONTH(StoreOrders[[#This Row],[order date]])</f>
        <v>2</v>
      </c>
      <c r="D468" s="13">
        <f>YEAR(StoreOrders[[#This Row],[order date]])</f>
        <v>2011</v>
      </c>
      <c r="E468" s="35" t="s">
        <v>1060</v>
      </c>
      <c r="F468" s="35" t="s">
        <v>2601</v>
      </c>
      <c r="G468" s="35" t="s">
        <v>1062</v>
      </c>
      <c r="H468" s="35" t="s">
        <v>2103</v>
      </c>
      <c r="I468" s="35" t="s">
        <v>1234</v>
      </c>
      <c r="J468" s="35" t="s">
        <v>1094</v>
      </c>
      <c r="K468" s="35" t="s">
        <v>1165</v>
      </c>
      <c r="L468" s="35" t="s">
        <v>2637</v>
      </c>
      <c r="M468" s="35" t="s">
        <v>1110</v>
      </c>
      <c r="N468" s="35" t="s">
        <v>1111</v>
      </c>
      <c r="O468" s="35" t="s">
        <v>2638</v>
      </c>
      <c r="P468" s="7">
        <v>89</v>
      </c>
      <c r="Q468" s="7">
        <v>3</v>
      </c>
      <c r="R468" s="12">
        <v>93</v>
      </c>
      <c r="S468" s="2">
        <v>0.65</v>
      </c>
      <c r="T468" s="5">
        <v>12.91</v>
      </c>
      <c r="U468" s="5">
        <f>StoreOrders[[#This Row],[shipping cost]] + (StoreOrders[[#This Row],[shipping cost]] * StoreOrders[[#This Row],[discount]])</f>
        <v>21.301500000000001</v>
      </c>
      <c r="V468" t="s">
        <v>1088</v>
      </c>
      <c r="W468" s="5">
        <f>((StoreOrders[[#This Row],[quantity]]*StoreOrders[[#This Row],[Price]]) -StoreOrders[[#This Row],[cost]])</f>
        <v>257.69850000000002</v>
      </c>
    </row>
    <row r="469" spans="1:23" x14ac:dyDescent="0.25">
      <c r="A469" t="s">
        <v>2600</v>
      </c>
      <c r="B469" s="1">
        <v>40576</v>
      </c>
      <c r="C469" s="13">
        <f>MONTH(StoreOrders[[#This Row],[order date]])</f>
        <v>2</v>
      </c>
      <c r="D469" s="13">
        <f>YEAR(StoreOrders[[#This Row],[order date]])</f>
        <v>2011</v>
      </c>
      <c r="E469" s="35" t="s">
        <v>1060</v>
      </c>
      <c r="F469" s="35" t="s">
        <v>2601</v>
      </c>
      <c r="G469" s="35" t="s">
        <v>1062</v>
      </c>
      <c r="H469" s="35" t="s">
        <v>2103</v>
      </c>
      <c r="I469" s="35" t="s">
        <v>1234</v>
      </c>
      <c r="J469" s="35" t="s">
        <v>1094</v>
      </c>
      <c r="K469" s="35" t="s">
        <v>1165</v>
      </c>
      <c r="L469" s="35" t="s">
        <v>2181</v>
      </c>
      <c r="M469" s="35" t="s">
        <v>1067</v>
      </c>
      <c r="N469" s="35" t="s">
        <v>1097</v>
      </c>
      <c r="O469" s="35" t="s">
        <v>2182</v>
      </c>
      <c r="P469" s="7">
        <v>46</v>
      </c>
      <c r="Q469" s="7">
        <v>5</v>
      </c>
      <c r="R469" s="12">
        <v>59</v>
      </c>
      <c r="S469" s="2">
        <v>0.5</v>
      </c>
      <c r="T469" s="5">
        <v>6.72</v>
      </c>
      <c r="U469" s="5">
        <f>StoreOrders[[#This Row],[shipping cost]] + (StoreOrders[[#This Row],[shipping cost]] * StoreOrders[[#This Row],[discount]])</f>
        <v>10.08</v>
      </c>
      <c r="V469" t="s">
        <v>1088</v>
      </c>
      <c r="W469" s="5">
        <f>((StoreOrders[[#This Row],[quantity]]*StoreOrders[[#This Row],[Price]]) -StoreOrders[[#This Row],[cost]])</f>
        <v>284.92</v>
      </c>
    </row>
    <row r="470" spans="1:23" x14ac:dyDescent="0.25">
      <c r="A470" t="s">
        <v>2600</v>
      </c>
      <c r="B470" s="1">
        <v>40576</v>
      </c>
      <c r="C470" s="13">
        <f>MONTH(StoreOrders[[#This Row],[order date]])</f>
        <v>2</v>
      </c>
      <c r="D470" s="13">
        <f>YEAR(StoreOrders[[#This Row],[order date]])</f>
        <v>2011</v>
      </c>
      <c r="E470" s="35" t="s">
        <v>1060</v>
      </c>
      <c r="F470" s="35" t="s">
        <v>2601</v>
      </c>
      <c r="G470" s="35" t="s">
        <v>1062</v>
      </c>
      <c r="H470" s="35" t="s">
        <v>2103</v>
      </c>
      <c r="I470" s="35" t="s">
        <v>1234</v>
      </c>
      <c r="J470" s="35" t="s">
        <v>1094</v>
      </c>
      <c r="K470" s="35" t="s">
        <v>1165</v>
      </c>
      <c r="L470" s="35" t="s">
        <v>2639</v>
      </c>
      <c r="M470" s="35" t="s">
        <v>1110</v>
      </c>
      <c r="N470" s="35" t="s">
        <v>1176</v>
      </c>
      <c r="O470" s="35" t="s">
        <v>2640</v>
      </c>
      <c r="P470" s="7">
        <v>44</v>
      </c>
      <c r="Q470" s="7">
        <v>2</v>
      </c>
      <c r="R470" s="12">
        <v>87</v>
      </c>
      <c r="S470" s="2">
        <v>0.5</v>
      </c>
      <c r="T470" s="5">
        <v>6.24</v>
      </c>
      <c r="U470" s="5">
        <f>StoreOrders[[#This Row],[shipping cost]] + (StoreOrders[[#This Row],[shipping cost]] * StoreOrders[[#This Row],[discount]])</f>
        <v>9.36</v>
      </c>
      <c r="V470" t="s">
        <v>1088</v>
      </c>
      <c r="W470" s="5">
        <f>((StoreOrders[[#This Row],[quantity]]*StoreOrders[[#This Row],[Price]]) -StoreOrders[[#This Row],[cost]])</f>
        <v>164.64</v>
      </c>
    </row>
    <row r="471" spans="1:23" x14ac:dyDescent="0.25">
      <c r="A471" t="s">
        <v>2641</v>
      </c>
      <c r="B471" s="1">
        <v>40576</v>
      </c>
      <c r="C471" s="13">
        <f>MONTH(StoreOrders[[#This Row],[order date]])</f>
        <v>2</v>
      </c>
      <c r="D471" s="13">
        <f>YEAR(StoreOrders[[#This Row],[order date]])</f>
        <v>2011</v>
      </c>
      <c r="E471" s="35" t="s">
        <v>1287</v>
      </c>
      <c r="F471" s="35" t="s">
        <v>2642</v>
      </c>
      <c r="G471" s="35" t="s">
        <v>1116</v>
      </c>
      <c r="H471" s="35" t="s">
        <v>1887</v>
      </c>
      <c r="I471" s="35" t="s">
        <v>1596</v>
      </c>
      <c r="J471" s="35" t="s">
        <v>1094</v>
      </c>
      <c r="K471" s="35" t="s">
        <v>1215</v>
      </c>
      <c r="L471" s="35" t="s">
        <v>2643</v>
      </c>
      <c r="M471" s="35" t="s">
        <v>1067</v>
      </c>
      <c r="N471" s="35" t="s">
        <v>1193</v>
      </c>
      <c r="O471" s="35" t="s">
        <v>2644</v>
      </c>
      <c r="P471" s="7">
        <v>44</v>
      </c>
      <c r="Q471" s="7">
        <v>2</v>
      </c>
      <c r="R471" s="12">
        <v>108</v>
      </c>
      <c r="S471" s="2">
        <v>0</v>
      </c>
      <c r="T471" s="5">
        <v>6.18</v>
      </c>
      <c r="U471" s="5">
        <f>StoreOrders[[#This Row],[shipping cost]] + (StoreOrders[[#This Row],[shipping cost]] * StoreOrders[[#This Row],[discount]])</f>
        <v>6.18</v>
      </c>
      <c r="V471" t="s">
        <v>1088</v>
      </c>
      <c r="W471" s="5">
        <f>((StoreOrders[[#This Row],[quantity]]*StoreOrders[[#This Row],[Price]]) -StoreOrders[[#This Row],[cost]])</f>
        <v>209.82</v>
      </c>
    </row>
    <row r="472" spans="1:23" x14ac:dyDescent="0.25">
      <c r="A472" t="s">
        <v>2620</v>
      </c>
      <c r="B472" s="1">
        <v>40576</v>
      </c>
      <c r="C472" s="13">
        <f>MONTH(StoreOrders[[#This Row],[order date]])</f>
        <v>2</v>
      </c>
      <c r="D472" s="13">
        <f>YEAR(StoreOrders[[#This Row],[order date]])</f>
        <v>2011</v>
      </c>
      <c r="E472" s="35" t="s">
        <v>1081</v>
      </c>
      <c r="F472" s="35" t="s">
        <v>1122</v>
      </c>
      <c r="G472" s="35" t="s">
        <v>1062</v>
      </c>
      <c r="H472" s="35" t="s">
        <v>2621</v>
      </c>
      <c r="I472" s="35" t="s">
        <v>1596</v>
      </c>
      <c r="J472" s="35" t="s">
        <v>1094</v>
      </c>
      <c r="K472" s="35" t="s">
        <v>1215</v>
      </c>
      <c r="L472" s="35" t="s">
        <v>2645</v>
      </c>
      <c r="M472" s="35" t="s">
        <v>1067</v>
      </c>
      <c r="N472" s="35" t="s">
        <v>1193</v>
      </c>
      <c r="O472" s="35" t="s">
        <v>2646</v>
      </c>
      <c r="P472" s="7">
        <v>57</v>
      </c>
      <c r="Q472" s="7">
        <v>1</v>
      </c>
      <c r="R472" s="12">
        <v>62</v>
      </c>
      <c r="S472" s="2">
        <v>0</v>
      </c>
      <c r="T472" s="5">
        <v>5.96</v>
      </c>
      <c r="U472" s="5">
        <f>StoreOrders[[#This Row],[shipping cost]] + (StoreOrders[[#This Row],[shipping cost]] * StoreOrders[[#This Row],[discount]])</f>
        <v>5.96</v>
      </c>
      <c r="V472" t="s">
        <v>1070</v>
      </c>
      <c r="W472" s="5">
        <f>((StoreOrders[[#This Row],[quantity]]*StoreOrders[[#This Row],[Price]]) -StoreOrders[[#This Row],[cost]])</f>
        <v>56.04</v>
      </c>
    </row>
    <row r="473" spans="1:23" x14ac:dyDescent="0.25">
      <c r="A473" t="s">
        <v>2620</v>
      </c>
      <c r="B473" s="1">
        <v>40576</v>
      </c>
      <c r="C473" s="13">
        <f>MONTH(StoreOrders[[#This Row],[order date]])</f>
        <v>2</v>
      </c>
      <c r="D473" s="13">
        <f>YEAR(StoreOrders[[#This Row],[order date]])</f>
        <v>2011</v>
      </c>
      <c r="E473" s="35" t="s">
        <v>1081</v>
      </c>
      <c r="F473" s="35" t="s">
        <v>1122</v>
      </c>
      <c r="G473" s="35" t="s">
        <v>1062</v>
      </c>
      <c r="H473" s="35" t="s">
        <v>2621</v>
      </c>
      <c r="I473" s="35" t="s">
        <v>1596</v>
      </c>
      <c r="J473" s="35" t="s">
        <v>1094</v>
      </c>
      <c r="K473" s="35" t="s">
        <v>1215</v>
      </c>
      <c r="L473" s="35" t="s">
        <v>2647</v>
      </c>
      <c r="M473" s="35" t="s">
        <v>1067</v>
      </c>
      <c r="N473" s="35" t="s">
        <v>1193</v>
      </c>
      <c r="O473" s="35" t="s">
        <v>2577</v>
      </c>
      <c r="P473" s="7">
        <v>116</v>
      </c>
      <c r="Q473" s="7">
        <v>4</v>
      </c>
      <c r="R473" s="12">
        <v>91</v>
      </c>
      <c r="S473" s="2">
        <v>0</v>
      </c>
      <c r="T473" s="5">
        <v>4.7</v>
      </c>
      <c r="U473" s="5">
        <f>StoreOrders[[#This Row],[shipping cost]] + (StoreOrders[[#This Row],[shipping cost]] * StoreOrders[[#This Row],[discount]])</f>
        <v>4.7</v>
      </c>
      <c r="V473" t="s">
        <v>1070</v>
      </c>
      <c r="W473" s="5">
        <f>((StoreOrders[[#This Row],[quantity]]*StoreOrders[[#This Row],[Price]]) -StoreOrders[[#This Row],[cost]])</f>
        <v>359.3</v>
      </c>
    </row>
    <row r="474" spans="1:23" x14ac:dyDescent="0.25">
      <c r="A474" t="s">
        <v>2606</v>
      </c>
      <c r="B474" s="1">
        <v>40576</v>
      </c>
      <c r="C474" s="13">
        <f>MONTH(StoreOrders[[#This Row],[order date]])</f>
        <v>2</v>
      </c>
      <c r="D474" s="13">
        <f>YEAR(StoreOrders[[#This Row],[order date]])</f>
        <v>2011</v>
      </c>
      <c r="E474" s="35" t="s">
        <v>1081</v>
      </c>
      <c r="F474" s="35" t="s">
        <v>1466</v>
      </c>
      <c r="G474" s="35" t="s">
        <v>1116</v>
      </c>
      <c r="H474" s="35" t="s">
        <v>2607</v>
      </c>
      <c r="I474" s="35" t="s">
        <v>1596</v>
      </c>
      <c r="J474" s="35" t="s">
        <v>1094</v>
      </c>
      <c r="K474" s="35" t="s">
        <v>1215</v>
      </c>
      <c r="L474" s="35" t="s">
        <v>2648</v>
      </c>
      <c r="M474" s="35" t="s">
        <v>1067</v>
      </c>
      <c r="N474" s="35" t="s">
        <v>1078</v>
      </c>
      <c r="O474" s="35" t="s">
        <v>2649</v>
      </c>
      <c r="P474" s="7">
        <v>38</v>
      </c>
      <c r="Q474" s="7">
        <v>1</v>
      </c>
      <c r="R474" s="12">
        <v>110</v>
      </c>
      <c r="S474" s="2">
        <v>0</v>
      </c>
      <c r="T474" s="5">
        <v>4.16</v>
      </c>
      <c r="U474" s="5">
        <f>StoreOrders[[#This Row],[shipping cost]] + (StoreOrders[[#This Row],[shipping cost]] * StoreOrders[[#This Row],[discount]])</f>
        <v>4.16</v>
      </c>
      <c r="V474" t="s">
        <v>1088</v>
      </c>
      <c r="W474" s="5">
        <f>((StoreOrders[[#This Row],[quantity]]*StoreOrders[[#This Row],[Price]]) -StoreOrders[[#This Row],[cost]])</f>
        <v>105.84</v>
      </c>
    </row>
    <row r="475" spans="1:23" x14ac:dyDescent="0.25">
      <c r="A475" t="s">
        <v>2590</v>
      </c>
      <c r="B475" s="1">
        <v>40576</v>
      </c>
      <c r="C475" s="13">
        <f>MONTH(StoreOrders[[#This Row],[order date]])</f>
        <v>2</v>
      </c>
      <c r="D475" s="13">
        <f>YEAR(StoreOrders[[#This Row],[order date]])</f>
        <v>2011</v>
      </c>
      <c r="E475" s="35" t="s">
        <v>1287</v>
      </c>
      <c r="F475" s="35" t="s">
        <v>2591</v>
      </c>
      <c r="G475" s="35" t="s">
        <v>1116</v>
      </c>
      <c r="H475" s="35" t="s">
        <v>2592</v>
      </c>
      <c r="I475" s="35" t="s">
        <v>1338</v>
      </c>
      <c r="J475" s="35" t="s">
        <v>1075</v>
      </c>
      <c r="K475" s="35" t="s">
        <v>1267</v>
      </c>
      <c r="L475" s="35" t="s">
        <v>2650</v>
      </c>
      <c r="M475" s="35" t="s">
        <v>1067</v>
      </c>
      <c r="N475" s="35" t="s">
        <v>1193</v>
      </c>
      <c r="O475" s="35" t="s">
        <v>2651</v>
      </c>
      <c r="P475" s="7">
        <v>95</v>
      </c>
      <c r="Q475" s="7">
        <v>5</v>
      </c>
      <c r="R475" s="12">
        <v>119</v>
      </c>
      <c r="S475" s="2">
        <v>0</v>
      </c>
      <c r="T475" s="5">
        <v>4.1399999999999997</v>
      </c>
      <c r="U475" s="5">
        <f>StoreOrders[[#This Row],[shipping cost]] + (StoreOrders[[#This Row],[shipping cost]] * StoreOrders[[#This Row],[discount]])</f>
        <v>4.1399999999999997</v>
      </c>
      <c r="V475" t="s">
        <v>1070</v>
      </c>
      <c r="W475" s="5">
        <f>((StoreOrders[[#This Row],[quantity]]*StoreOrders[[#This Row],[Price]]) -StoreOrders[[#This Row],[cost]])</f>
        <v>590.86</v>
      </c>
    </row>
    <row r="476" spans="1:23" x14ac:dyDescent="0.25">
      <c r="A476" t="s">
        <v>2595</v>
      </c>
      <c r="B476" s="1">
        <v>40576</v>
      </c>
      <c r="C476" s="13">
        <f>MONTH(StoreOrders[[#This Row],[order date]])</f>
        <v>2</v>
      </c>
      <c r="D476" s="13">
        <f>YEAR(StoreOrders[[#This Row],[order date]])</f>
        <v>2011</v>
      </c>
      <c r="E476" s="35" t="s">
        <v>1287</v>
      </c>
      <c r="F476" s="35" t="s">
        <v>2596</v>
      </c>
      <c r="G476" s="35" t="s">
        <v>1116</v>
      </c>
      <c r="H476" s="35" t="s">
        <v>2597</v>
      </c>
      <c r="I476" s="35" t="s">
        <v>1657</v>
      </c>
      <c r="J476" s="35" t="s">
        <v>1094</v>
      </c>
      <c r="K476" s="35" t="s">
        <v>1165</v>
      </c>
      <c r="L476" s="35" t="s">
        <v>2652</v>
      </c>
      <c r="M476" s="35" t="s">
        <v>1067</v>
      </c>
      <c r="N476" s="35" t="s">
        <v>1097</v>
      </c>
      <c r="O476" s="35" t="s">
        <v>2653</v>
      </c>
      <c r="P476" s="7">
        <v>13</v>
      </c>
      <c r="Q476" s="7">
        <v>1</v>
      </c>
      <c r="R476" s="12">
        <v>67</v>
      </c>
      <c r="S476" s="2">
        <v>0.5</v>
      </c>
      <c r="T476" s="5">
        <v>1.83</v>
      </c>
      <c r="U476" s="5">
        <f>StoreOrders[[#This Row],[shipping cost]] + (StoreOrders[[#This Row],[shipping cost]] * StoreOrders[[#This Row],[discount]])</f>
        <v>2.7450000000000001</v>
      </c>
      <c r="V476" t="s">
        <v>1088</v>
      </c>
      <c r="W476" s="5">
        <f>((StoreOrders[[#This Row],[quantity]]*StoreOrders[[#This Row],[Price]]) -StoreOrders[[#This Row],[cost]])</f>
        <v>64.254999999999995</v>
      </c>
    </row>
    <row r="477" spans="1:23" x14ac:dyDescent="0.25">
      <c r="A477" t="s">
        <v>2626</v>
      </c>
      <c r="B477" s="1">
        <v>40576</v>
      </c>
      <c r="C477" s="13">
        <f>MONTH(StoreOrders[[#This Row],[order date]])</f>
        <v>2</v>
      </c>
      <c r="D477" s="13">
        <f>YEAR(StoreOrders[[#This Row],[order date]])</f>
        <v>2011</v>
      </c>
      <c r="E477" s="35" t="s">
        <v>1081</v>
      </c>
      <c r="F477" s="35" t="s">
        <v>2627</v>
      </c>
      <c r="G477" s="35" t="s">
        <v>1116</v>
      </c>
      <c r="H477" s="35" t="s">
        <v>1564</v>
      </c>
      <c r="I477" s="35" t="s">
        <v>1183</v>
      </c>
      <c r="J477" s="35" t="s">
        <v>1075</v>
      </c>
      <c r="K477" s="35" t="s">
        <v>1140</v>
      </c>
      <c r="L477" s="35" t="s">
        <v>2654</v>
      </c>
      <c r="M477" s="35" t="s">
        <v>1067</v>
      </c>
      <c r="N477" s="35" t="s">
        <v>1187</v>
      </c>
      <c r="O477" s="35" t="s">
        <v>2655</v>
      </c>
      <c r="P477" s="7">
        <v>44</v>
      </c>
      <c r="Q477" s="7">
        <v>6</v>
      </c>
      <c r="R477" s="12">
        <v>55</v>
      </c>
      <c r="S477" s="2">
        <v>0.47</v>
      </c>
      <c r="T477" s="5">
        <v>1.78</v>
      </c>
      <c r="U477" s="5">
        <f>StoreOrders[[#This Row],[shipping cost]] + (StoreOrders[[#This Row],[shipping cost]] * StoreOrders[[#This Row],[discount]])</f>
        <v>2.6166</v>
      </c>
      <c r="V477" t="s">
        <v>1070</v>
      </c>
      <c r="W477" s="5">
        <f>((StoreOrders[[#This Row],[quantity]]*StoreOrders[[#This Row],[Price]]) -StoreOrders[[#This Row],[cost]])</f>
        <v>327.38339999999999</v>
      </c>
    </row>
    <row r="478" spans="1:23" x14ac:dyDescent="0.25">
      <c r="A478" t="s">
        <v>2656</v>
      </c>
      <c r="B478" s="1">
        <v>40576</v>
      </c>
      <c r="C478" s="13">
        <f>MONTH(StoreOrders[[#This Row],[order date]])</f>
        <v>2</v>
      </c>
      <c r="D478" s="13">
        <f>YEAR(StoreOrders[[#This Row],[order date]])</f>
        <v>2011</v>
      </c>
      <c r="E478" s="35" t="s">
        <v>1060</v>
      </c>
      <c r="F478" s="35" t="s">
        <v>2657</v>
      </c>
      <c r="G478" s="35" t="s">
        <v>1062</v>
      </c>
      <c r="H478" s="35" t="s">
        <v>1073</v>
      </c>
      <c r="I478" s="35" t="s">
        <v>1074</v>
      </c>
      <c r="J478" s="35" t="s">
        <v>1075</v>
      </c>
      <c r="K478" s="35" t="s">
        <v>1076</v>
      </c>
      <c r="L478" s="35" t="s">
        <v>2658</v>
      </c>
      <c r="M478" s="35" t="s">
        <v>1100</v>
      </c>
      <c r="N478" s="35" t="s">
        <v>1101</v>
      </c>
      <c r="O478" s="35" t="s">
        <v>2659</v>
      </c>
      <c r="P478" s="7">
        <v>34</v>
      </c>
      <c r="Q478" s="7">
        <v>2</v>
      </c>
      <c r="R478" s="12">
        <v>101</v>
      </c>
      <c r="S478" s="2">
        <v>0.1</v>
      </c>
      <c r="T478" s="5">
        <v>1.77</v>
      </c>
      <c r="U478" s="5">
        <f>StoreOrders[[#This Row],[shipping cost]] + (StoreOrders[[#This Row],[shipping cost]] * StoreOrders[[#This Row],[discount]])</f>
        <v>1.9470000000000001</v>
      </c>
      <c r="V478" t="s">
        <v>1070</v>
      </c>
      <c r="W478" s="5">
        <f>((StoreOrders[[#This Row],[quantity]]*StoreOrders[[#This Row],[Price]]) -StoreOrders[[#This Row],[cost]])</f>
        <v>200.053</v>
      </c>
    </row>
    <row r="479" spans="1:23" x14ac:dyDescent="0.25">
      <c r="A479" t="s">
        <v>2660</v>
      </c>
      <c r="B479" s="1">
        <v>40577</v>
      </c>
      <c r="C479" s="13">
        <f>MONTH(StoreOrders[[#This Row],[order date]])</f>
        <v>2</v>
      </c>
      <c r="D479" s="13">
        <f>YEAR(StoreOrders[[#This Row],[order date]])</f>
        <v>2011</v>
      </c>
      <c r="E479" s="35" t="s">
        <v>1081</v>
      </c>
      <c r="F479" s="35" t="s">
        <v>2661</v>
      </c>
      <c r="G479" s="35" t="s">
        <v>1091</v>
      </c>
      <c r="H479" s="35" t="s">
        <v>2662</v>
      </c>
      <c r="I479" s="35" t="s">
        <v>1093</v>
      </c>
      <c r="J479" s="35" t="s">
        <v>1094</v>
      </c>
      <c r="K479" s="35" t="s">
        <v>1095</v>
      </c>
      <c r="L479" s="35" t="s">
        <v>2663</v>
      </c>
      <c r="M479" s="35" t="s">
        <v>1067</v>
      </c>
      <c r="N479" s="35" t="s">
        <v>1193</v>
      </c>
      <c r="O479" s="35" t="s">
        <v>2664</v>
      </c>
      <c r="P479" s="7">
        <v>91</v>
      </c>
      <c r="Q479" s="7">
        <v>6</v>
      </c>
      <c r="R479" s="12">
        <v>97</v>
      </c>
      <c r="S479" s="2">
        <v>0.5</v>
      </c>
      <c r="T479" s="5">
        <v>6.64</v>
      </c>
      <c r="U479" s="5">
        <f>StoreOrders[[#This Row],[shipping cost]] + (StoreOrders[[#This Row],[shipping cost]] * StoreOrders[[#This Row],[discount]])</f>
        <v>9.9599999999999991</v>
      </c>
      <c r="V479" t="s">
        <v>1070</v>
      </c>
      <c r="W479" s="5">
        <f>((StoreOrders[[#This Row],[quantity]]*StoreOrders[[#This Row],[Price]]) -StoreOrders[[#This Row],[cost]])</f>
        <v>572.04</v>
      </c>
    </row>
    <row r="480" spans="1:23" x14ac:dyDescent="0.25">
      <c r="A480" t="s">
        <v>2665</v>
      </c>
      <c r="B480" s="1">
        <v>40577</v>
      </c>
      <c r="C480" s="13">
        <f>MONTH(StoreOrders[[#This Row],[order date]])</f>
        <v>2</v>
      </c>
      <c r="D480" s="13">
        <f>YEAR(StoreOrders[[#This Row],[order date]])</f>
        <v>2011</v>
      </c>
      <c r="E480" s="35" t="s">
        <v>1060</v>
      </c>
      <c r="F480" s="35" t="s">
        <v>2666</v>
      </c>
      <c r="G480" s="35" t="s">
        <v>1062</v>
      </c>
      <c r="H480" s="35" t="s">
        <v>2125</v>
      </c>
      <c r="I480" s="35" t="s">
        <v>1259</v>
      </c>
      <c r="J480" s="35" t="s">
        <v>1260</v>
      </c>
      <c r="K480" s="35" t="s">
        <v>1215</v>
      </c>
      <c r="L480" s="35" t="s">
        <v>2667</v>
      </c>
      <c r="M480" s="35" t="s">
        <v>1110</v>
      </c>
      <c r="N480" s="35" t="s">
        <v>1167</v>
      </c>
      <c r="O480" s="35" t="s">
        <v>2668</v>
      </c>
      <c r="P480" s="7">
        <v>181</v>
      </c>
      <c r="Q480" s="7">
        <v>5</v>
      </c>
      <c r="R480" s="12">
        <v>115</v>
      </c>
      <c r="S480" s="2">
        <v>0.2</v>
      </c>
      <c r="T480" s="5">
        <v>4.99</v>
      </c>
      <c r="U480" s="5">
        <f>StoreOrders[[#This Row],[shipping cost]] + (StoreOrders[[#This Row],[shipping cost]] * StoreOrders[[#This Row],[discount]])</f>
        <v>5.9880000000000004</v>
      </c>
      <c r="V480" t="s">
        <v>1070</v>
      </c>
      <c r="W480" s="5">
        <f>((StoreOrders[[#This Row],[quantity]]*StoreOrders[[#This Row],[Price]]) -StoreOrders[[#This Row],[cost]])</f>
        <v>569.01199999999994</v>
      </c>
    </row>
    <row r="481" spans="1:23" x14ac:dyDescent="0.25">
      <c r="A481" t="s">
        <v>2669</v>
      </c>
      <c r="B481" s="1">
        <v>40577</v>
      </c>
      <c r="C481" s="13">
        <f>MONTH(StoreOrders[[#This Row],[order date]])</f>
        <v>2</v>
      </c>
      <c r="D481" s="13">
        <f>YEAR(StoreOrders[[#This Row],[order date]])</f>
        <v>2011</v>
      </c>
      <c r="E481" s="35" t="s">
        <v>1060</v>
      </c>
      <c r="F481" s="35" t="s">
        <v>2670</v>
      </c>
      <c r="G481" s="35" t="s">
        <v>1062</v>
      </c>
      <c r="H481" s="35" t="s">
        <v>1459</v>
      </c>
      <c r="I481" s="35" t="s">
        <v>1460</v>
      </c>
      <c r="J481" s="35" t="s">
        <v>1065</v>
      </c>
      <c r="K481" s="35" t="s">
        <v>1065</v>
      </c>
      <c r="L481" s="35" t="s">
        <v>2671</v>
      </c>
      <c r="M481" s="35" t="s">
        <v>1110</v>
      </c>
      <c r="N481" s="35" t="s">
        <v>1176</v>
      </c>
      <c r="O481" s="35" t="s">
        <v>2672</v>
      </c>
      <c r="P481" s="7">
        <v>25</v>
      </c>
      <c r="Q481" s="7">
        <v>1</v>
      </c>
      <c r="R481" s="12">
        <v>105</v>
      </c>
      <c r="S481" s="2">
        <v>0.7</v>
      </c>
      <c r="T481" s="5">
        <v>3.34</v>
      </c>
      <c r="U481" s="5">
        <f>StoreOrders[[#This Row],[shipping cost]] + (StoreOrders[[#This Row],[shipping cost]] * StoreOrders[[#This Row],[discount]])</f>
        <v>5.677999999999999</v>
      </c>
      <c r="V481" t="s">
        <v>1088</v>
      </c>
      <c r="W481" s="5">
        <f>((StoreOrders[[#This Row],[quantity]]*StoreOrders[[#This Row],[Price]]) -StoreOrders[[#This Row],[cost]])</f>
        <v>99.322000000000003</v>
      </c>
    </row>
    <row r="482" spans="1:23" x14ac:dyDescent="0.25">
      <c r="A482" t="s">
        <v>2673</v>
      </c>
      <c r="B482" s="1">
        <v>40577</v>
      </c>
      <c r="C482" s="13">
        <f>MONTH(StoreOrders[[#This Row],[order date]])</f>
        <v>2</v>
      </c>
      <c r="D482" s="13">
        <f>YEAR(StoreOrders[[#This Row],[order date]])</f>
        <v>2011</v>
      </c>
      <c r="E482" s="35" t="s">
        <v>1060</v>
      </c>
      <c r="F482" s="35" t="s">
        <v>2674</v>
      </c>
      <c r="G482" s="35" t="s">
        <v>1116</v>
      </c>
      <c r="H482" s="35" t="s">
        <v>2675</v>
      </c>
      <c r="I482" s="35" t="s">
        <v>1338</v>
      </c>
      <c r="J482" s="35" t="s">
        <v>1075</v>
      </c>
      <c r="K482" s="35" t="s">
        <v>1267</v>
      </c>
      <c r="L482" s="35" t="s">
        <v>2676</v>
      </c>
      <c r="M482" s="35" t="s">
        <v>1067</v>
      </c>
      <c r="N482" s="35" t="s">
        <v>1207</v>
      </c>
      <c r="O482" s="35" t="s">
        <v>2677</v>
      </c>
      <c r="P482" s="7">
        <v>30</v>
      </c>
      <c r="Q482" s="7">
        <v>2</v>
      </c>
      <c r="R482" s="12">
        <v>69</v>
      </c>
      <c r="S482" s="2">
        <v>0</v>
      </c>
      <c r="T482" s="5">
        <v>3.13</v>
      </c>
      <c r="U482" s="5">
        <f>StoreOrders[[#This Row],[shipping cost]] + (StoreOrders[[#This Row],[shipping cost]] * StoreOrders[[#This Row],[discount]])</f>
        <v>3.13</v>
      </c>
      <c r="V482" t="s">
        <v>1070</v>
      </c>
      <c r="W482" s="5">
        <f>((StoreOrders[[#This Row],[quantity]]*StoreOrders[[#This Row],[Price]]) -StoreOrders[[#This Row],[cost]])</f>
        <v>134.87</v>
      </c>
    </row>
    <row r="483" spans="1:23" x14ac:dyDescent="0.25">
      <c r="A483" t="s">
        <v>2665</v>
      </c>
      <c r="B483" s="1">
        <v>40577</v>
      </c>
      <c r="C483" s="13">
        <f>MONTH(StoreOrders[[#This Row],[order date]])</f>
        <v>2</v>
      </c>
      <c r="D483" s="13">
        <f>YEAR(StoreOrders[[#This Row],[order date]])</f>
        <v>2011</v>
      </c>
      <c r="E483" s="35" t="s">
        <v>1060</v>
      </c>
      <c r="F483" s="35" t="s">
        <v>2666</v>
      </c>
      <c r="G483" s="35" t="s">
        <v>1062</v>
      </c>
      <c r="H483" s="35" t="s">
        <v>2125</v>
      </c>
      <c r="I483" s="35" t="s">
        <v>1259</v>
      </c>
      <c r="J483" s="35" t="s">
        <v>1260</v>
      </c>
      <c r="K483" s="35" t="s">
        <v>1215</v>
      </c>
      <c r="L483" s="35" t="s">
        <v>2678</v>
      </c>
      <c r="M483" s="35" t="s">
        <v>1067</v>
      </c>
      <c r="N483" s="35" t="s">
        <v>1279</v>
      </c>
      <c r="O483" s="35" t="s">
        <v>2679</v>
      </c>
      <c r="P483" s="7">
        <v>18</v>
      </c>
      <c r="Q483" s="7">
        <v>2</v>
      </c>
      <c r="R483" s="12">
        <v>86</v>
      </c>
      <c r="S483" s="2">
        <v>0.7</v>
      </c>
      <c r="T483" s="5">
        <v>1.66</v>
      </c>
      <c r="U483" s="5">
        <f>StoreOrders[[#This Row],[shipping cost]] + (StoreOrders[[#This Row],[shipping cost]] * StoreOrders[[#This Row],[discount]])</f>
        <v>2.8220000000000001</v>
      </c>
      <c r="V483" t="s">
        <v>1070</v>
      </c>
      <c r="W483" s="5">
        <f>((StoreOrders[[#This Row],[quantity]]*StoreOrders[[#This Row],[Price]]) -StoreOrders[[#This Row],[cost]])</f>
        <v>169.178</v>
      </c>
    </row>
    <row r="484" spans="1:23" x14ac:dyDescent="0.25">
      <c r="A484" t="s">
        <v>2680</v>
      </c>
      <c r="B484" s="1">
        <v>40577</v>
      </c>
      <c r="C484" s="13">
        <f>MONTH(StoreOrders[[#This Row],[order date]])</f>
        <v>2</v>
      </c>
      <c r="D484" s="13">
        <f>YEAR(StoreOrders[[#This Row],[order date]])</f>
        <v>2011</v>
      </c>
      <c r="E484" s="35" t="s">
        <v>1060</v>
      </c>
      <c r="F484" s="35" t="s">
        <v>1299</v>
      </c>
      <c r="G484" s="35" t="s">
        <v>1062</v>
      </c>
      <c r="H484" s="35" t="s">
        <v>1331</v>
      </c>
      <c r="I484" s="35" t="s">
        <v>1332</v>
      </c>
      <c r="J484" s="35" t="s">
        <v>1065</v>
      </c>
      <c r="K484" s="35" t="s">
        <v>1065</v>
      </c>
      <c r="L484" s="35" t="s">
        <v>2681</v>
      </c>
      <c r="M484" s="35" t="s">
        <v>1067</v>
      </c>
      <c r="N484" s="35" t="s">
        <v>1279</v>
      </c>
      <c r="O484" s="35" t="s">
        <v>2579</v>
      </c>
      <c r="P484" s="7">
        <v>9</v>
      </c>
      <c r="Q484" s="7">
        <v>2</v>
      </c>
      <c r="R484" s="12">
        <v>58</v>
      </c>
      <c r="S484" s="2">
        <v>0</v>
      </c>
      <c r="T484" s="5">
        <v>0.8</v>
      </c>
      <c r="U484" s="5">
        <f>StoreOrders[[#This Row],[shipping cost]] + (StoreOrders[[#This Row],[shipping cost]] * StoreOrders[[#This Row],[discount]])</f>
        <v>0.8</v>
      </c>
      <c r="V484" t="s">
        <v>1128</v>
      </c>
      <c r="W484" s="5">
        <f>((StoreOrders[[#This Row],[quantity]]*StoreOrders[[#This Row],[Price]]) -StoreOrders[[#This Row],[cost]])</f>
        <v>115.2</v>
      </c>
    </row>
    <row r="485" spans="1:23" x14ac:dyDescent="0.25">
      <c r="A485" t="s">
        <v>2682</v>
      </c>
      <c r="B485" s="1">
        <v>40577</v>
      </c>
      <c r="C485" s="13">
        <f>MONTH(StoreOrders[[#This Row],[order date]])</f>
        <v>2</v>
      </c>
      <c r="D485" s="13">
        <f>YEAR(StoreOrders[[#This Row],[order date]])</f>
        <v>2011</v>
      </c>
      <c r="E485" s="35" t="s">
        <v>1060</v>
      </c>
      <c r="F485" s="35" t="s">
        <v>2683</v>
      </c>
      <c r="G485" s="35" t="s">
        <v>1091</v>
      </c>
      <c r="H485" s="35" t="s">
        <v>1390</v>
      </c>
      <c r="I485" s="35" t="s">
        <v>1259</v>
      </c>
      <c r="J485" s="35" t="s">
        <v>1260</v>
      </c>
      <c r="K485" s="35" t="s">
        <v>1391</v>
      </c>
      <c r="L485" s="35" t="s">
        <v>2684</v>
      </c>
      <c r="M485" s="35" t="s">
        <v>1067</v>
      </c>
      <c r="N485" s="35" t="s">
        <v>1207</v>
      </c>
      <c r="O485" s="35" t="s">
        <v>1788</v>
      </c>
      <c r="P485" s="7">
        <v>12</v>
      </c>
      <c r="Q485" s="7">
        <v>5</v>
      </c>
      <c r="R485" s="12">
        <v>73</v>
      </c>
      <c r="S485" s="2">
        <v>0</v>
      </c>
      <c r="T485" s="5">
        <v>0.28999999999999998</v>
      </c>
      <c r="U485" s="5">
        <f>StoreOrders[[#This Row],[shipping cost]] + (StoreOrders[[#This Row],[shipping cost]] * StoreOrders[[#This Row],[discount]])</f>
        <v>0.28999999999999998</v>
      </c>
      <c r="V485" t="s">
        <v>1070</v>
      </c>
      <c r="W485" s="5">
        <f>((StoreOrders[[#This Row],[quantity]]*StoreOrders[[#This Row],[Price]]) -StoreOrders[[#This Row],[cost]])</f>
        <v>364.71</v>
      </c>
    </row>
    <row r="486" spans="1:23" x14ac:dyDescent="0.25">
      <c r="A486" t="s">
        <v>2685</v>
      </c>
      <c r="B486" s="1">
        <v>40578</v>
      </c>
      <c r="C486" s="13">
        <f>MONTH(StoreOrders[[#This Row],[order date]])</f>
        <v>2</v>
      </c>
      <c r="D486" s="13">
        <f>YEAR(StoreOrders[[#This Row],[order date]])</f>
        <v>2011</v>
      </c>
      <c r="E486" s="35" t="s">
        <v>1287</v>
      </c>
      <c r="F486" s="35" t="s">
        <v>2686</v>
      </c>
      <c r="G486" s="35" t="s">
        <v>1062</v>
      </c>
      <c r="H486" s="35" t="s">
        <v>2170</v>
      </c>
      <c r="I486" s="35" t="s">
        <v>1124</v>
      </c>
      <c r="J486" s="35" t="s">
        <v>1075</v>
      </c>
      <c r="K486" s="35" t="s">
        <v>1076</v>
      </c>
      <c r="L486" s="35" t="s">
        <v>2687</v>
      </c>
      <c r="M486" s="35" t="s">
        <v>1110</v>
      </c>
      <c r="N486" s="35" t="s">
        <v>1176</v>
      </c>
      <c r="O486" s="35" t="s">
        <v>2688</v>
      </c>
      <c r="P486" s="7">
        <v>441</v>
      </c>
      <c r="Q486" s="7">
        <v>4</v>
      </c>
      <c r="R486" s="12">
        <v>93</v>
      </c>
      <c r="S486" s="2">
        <v>0</v>
      </c>
      <c r="T486" s="5">
        <v>66.08</v>
      </c>
      <c r="U486" s="5">
        <f>StoreOrders[[#This Row],[shipping cost]] + (StoreOrders[[#This Row],[shipping cost]] * StoreOrders[[#This Row],[discount]])</f>
        <v>66.08</v>
      </c>
      <c r="V486" t="s">
        <v>1070</v>
      </c>
      <c r="W486" s="5">
        <f>((StoreOrders[[#This Row],[quantity]]*StoreOrders[[#This Row],[Price]]) -StoreOrders[[#This Row],[cost]])</f>
        <v>305.92</v>
      </c>
    </row>
    <row r="487" spans="1:23" x14ac:dyDescent="0.25">
      <c r="A487" t="s">
        <v>2685</v>
      </c>
      <c r="B487" s="1">
        <v>40578</v>
      </c>
      <c r="C487" s="13">
        <f>MONTH(StoreOrders[[#This Row],[order date]])</f>
        <v>2</v>
      </c>
      <c r="D487" s="13">
        <f>YEAR(StoreOrders[[#This Row],[order date]])</f>
        <v>2011</v>
      </c>
      <c r="E487" s="35" t="s">
        <v>1287</v>
      </c>
      <c r="F487" s="35" t="s">
        <v>2686</v>
      </c>
      <c r="G487" s="35" t="s">
        <v>1062</v>
      </c>
      <c r="H487" s="35" t="s">
        <v>2170</v>
      </c>
      <c r="I487" s="35" t="s">
        <v>1124</v>
      </c>
      <c r="J487" s="35" t="s">
        <v>1075</v>
      </c>
      <c r="K487" s="35" t="s">
        <v>1076</v>
      </c>
      <c r="L487" s="35" t="s">
        <v>2689</v>
      </c>
      <c r="M487" s="35" t="s">
        <v>1067</v>
      </c>
      <c r="N487" s="35" t="s">
        <v>1118</v>
      </c>
      <c r="O487" s="35" t="s">
        <v>2690</v>
      </c>
      <c r="P487" s="7">
        <v>884</v>
      </c>
      <c r="Q487" s="7">
        <v>10</v>
      </c>
      <c r="R487" s="12">
        <v>102</v>
      </c>
      <c r="S487" s="2">
        <v>0</v>
      </c>
      <c r="T487" s="5">
        <v>42</v>
      </c>
      <c r="U487" s="5">
        <f>StoreOrders[[#This Row],[shipping cost]] + (StoreOrders[[#This Row],[shipping cost]] * StoreOrders[[#This Row],[discount]])</f>
        <v>42</v>
      </c>
      <c r="V487" t="s">
        <v>1070</v>
      </c>
      <c r="W487" s="5">
        <f>((StoreOrders[[#This Row],[quantity]]*StoreOrders[[#This Row],[Price]]) -StoreOrders[[#This Row],[cost]])</f>
        <v>978</v>
      </c>
    </row>
    <row r="488" spans="1:23" x14ac:dyDescent="0.25">
      <c r="A488" t="s">
        <v>2691</v>
      </c>
      <c r="B488" s="1">
        <v>40578</v>
      </c>
      <c r="C488" s="13">
        <f>MONTH(StoreOrders[[#This Row],[order date]])</f>
        <v>2</v>
      </c>
      <c r="D488" s="13">
        <f>YEAR(StoreOrders[[#This Row],[order date]])</f>
        <v>2011</v>
      </c>
      <c r="E488" s="35" t="s">
        <v>1081</v>
      </c>
      <c r="F488" s="35" t="s">
        <v>2692</v>
      </c>
      <c r="G488" s="35" t="s">
        <v>1116</v>
      </c>
      <c r="H488" s="35" t="s">
        <v>2693</v>
      </c>
      <c r="I488" s="35" t="s">
        <v>1555</v>
      </c>
      <c r="J488" s="35" t="s">
        <v>1065</v>
      </c>
      <c r="K488" s="35" t="s">
        <v>1065</v>
      </c>
      <c r="L488" s="35" t="s">
        <v>2694</v>
      </c>
      <c r="M488" s="35" t="s">
        <v>1110</v>
      </c>
      <c r="N488" s="35" t="s">
        <v>1111</v>
      </c>
      <c r="O488" s="35" t="s">
        <v>2695</v>
      </c>
      <c r="P488" s="7">
        <v>115</v>
      </c>
      <c r="Q488" s="7">
        <v>1</v>
      </c>
      <c r="R488" s="12">
        <v>119</v>
      </c>
      <c r="S488" s="2">
        <v>0</v>
      </c>
      <c r="T488" s="5">
        <v>20.22</v>
      </c>
      <c r="U488" s="5">
        <f>StoreOrders[[#This Row],[shipping cost]] + (StoreOrders[[#This Row],[shipping cost]] * StoreOrders[[#This Row],[discount]])</f>
        <v>20.22</v>
      </c>
      <c r="V488" t="s">
        <v>1070</v>
      </c>
      <c r="W488" s="5">
        <f>((StoreOrders[[#This Row],[quantity]]*StoreOrders[[#This Row],[Price]]) -StoreOrders[[#This Row],[cost]])</f>
        <v>98.78</v>
      </c>
    </row>
    <row r="489" spans="1:23" x14ac:dyDescent="0.25">
      <c r="A489" t="s">
        <v>2696</v>
      </c>
      <c r="B489" s="1">
        <v>40578</v>
      </c>
      <c r="C489" s="13">
        <f>MONTH(StoreOrders[[#This Row],[order date]])</f>
        <v>2</v>
      </c>
      <c r="D489" s="13">
        <f>YEAR(StoreOrders[[#This Row],[order date]])</f>
        <v>2011</v>
      </c>
      <c r="E489" s="35" t="s">
        <v>1060</v>
      </c>
      <c r="F489" s="35" t="s">
        <v>1147</v>
      </c>
      <c r="G489" s="35" t="s">
        <v>1062</v>
      </c>
      <c r="H489" s="35" t="s">
        <v>1369</v>
      </c>
      <c r="I489" s="35" t="s">
        <v>1234</v>
      </c>
      <c r="J489" s="35" t="s">
        <v>1094</v>
      </c>
      <c r="K489" s="35" t="s">
        <v>1165</v>
      </c>
      <c r="L489" s="35" t="s">
        <v>2697</v>
      </c>
      <c r="M489" s="35" t="s">
        <v>1067</v>
      </c>
      <c r="N489" s="35" t="s">
        <v>1068</v>
      </c>
      <c r="O489" s="35" t="s">
        <v>2698</v>
      </c>
      <c r="P489" s="7">
        <v>149</v>
      </c>
      <c r="Q489" s="7">
        <v>3</v>
      </c>
      <c r="R489" s="12">
        <v>80</v>
      </c>
      <c r="S489" s="2">
        <v>0.1</v>
      </c>
      <c r="T489" s="5">
        <v>14.97</v>
      </c>
      <c r="U489" s="5">
        <f>StoreOrders[[#This Row],[shipping cost]] + (StoreOrders[[#This Row],[shipping cost]] * StoreOrders[[#This Row],[discount]])</f>
        <v>16.467000000000002</v>
      </c>
      <c r="V489" t="s">
        <v>1070</v>
      </c>
      <c r="W489" s="5">
        <f>((StoreOrders[[#This Row],[quantity]]*StoreOrders[[#This Row],[Price]]) -StoreOrders[[#This Row],[cost]])</f>
        <v>223.53299999999999</v>
      </c>
    </row>
    <row r="490" spans="1:23" x14ac:dyDescent="0.25">
      <c r="A490" t="s">
        <v>2699</v>
      </c>
      <c r="B490" s="1">
        <v>40578</v>
      </c>
      <c r="C490" s="13">
        <f>MONTH(StoreOrders[[#This Row],[order date]])</f>
        <v>2</v>
      </c>
      <c r="D490" s="13">
        <f>YEAR(StoreOrders[[#This Row],[order date]])</f>
        <v>2011</v>
      </c>
      <c r="E490" s="35" t="s">
        <v>1081</v>
      </c>
      <c r="F490" s="35" t="s">
        <v>2124</v>
      </c>
      <c r="G490" s="35" t="s">
        <v>1062</v>
      </c>
      <c r="H490" s="35" t="s">
        <v>2700</v>
      </c>
      <c r="I490" s="35" t="s">
        <v>1259</v>
      </c>
      <c r="J490" s="35" t="s">
        <v>1260</v>
      </c>
      <c r="K490" s="35" t="s">
        <v>1391</v>
      </c>
      <c r="L490" s="35" t="s">
        <v>2701</v>
      </c>
      <c r="M490" s="35" t="s">
        <v>1067</v>
      </c>
      <c r="N490" s="35" t="s">
        <v>1279</v>
      </c>
      <c r="O490" s="35" t="s">
        <v>2702</v>
      </c>
      <c r="P490" s="7">
        <v>84</v>
      </c>
      <c r="Q490" s="7">
        <v>2</v>
      </c>
      <c r="R490" s="12">
        <v>107</v>
      </c>
      <c r="S490" s="2">
        <v>0.2</v>
      </c>
      <c r="T490" s="5">
        <v>8.82</v>
      </c>
      <c r="U490" s="5">
        <f>StoreOrders[[#This Row],[shipping cost]] + (StoreOrders[[#This Row],[shipping cost]] * StoreOrders[[#This Row],[discount]])</f>
        <v>10.584</v>
      </c>
      <c r="V490" t="s">
        <v>1088</v>
      </c>
      <c r="W490" s="5">
        <f>((StoreOrders[[#This Row],[quantity]]*StoreOrders[[#This Row],[Price]]) -StoreOrders[[#This Row],[cost]])</f>
        <v>203.416</v>
      </c>
    </row>
    <row r="491" spans="1:23" x14ac:dyDescent="0.25">
      <c r="A491" t="s">
        <v>2691</v>
      </c>
      <c r="B491" s="1">
        <v>40578</v>
      </c>
      <c r="C491" s="13">
        <f>MONTH(StoreOrders[[#This Row],[order date]])</f>
        <v>2</v>
      </c>
      <c r="D491" s="13">
        <f>YEAR(StoreOrders[[#This Row],[order date]])</f>
        <v>2011</v>
      </c>
      <c r="E491" s="35" t="s">
        <v>1081</v>
      </c>
      <c r="F491" s="35" t="s">
        <v>2692</v>
      </c>
      <c r="G491" s="35" t="s">
        <v>1116</v>
      </c>
      <c r="H491" s="35" t="s">
        <v>2693</v>
      </c>
      <c r="I491" s="35" t="s">
        <v>1555</v>
      </c>
      <c r="J491" s="35" t="s">
        <v>1065</v>
      </c>
      <c r="K491" s="35" t="s">
        <v>1065</v>
      </c>
      <c r="L491" s="35" t="s">
        <v>2703</v>
      </c>
      <c r="M491" s="35" t="s">
        <v>1067</v>
      </c>
      <c r="N491" s="35" t="s">
        <v>1279</v>
      </c>
      <c r="O491" s="35" t="s">
        <v>2704</v>
      </c>
      <c r="P491" s="7">
        <v>59</v>
      </c>
      <c r="Q491" s="7">
        <v>2</v>
      </c>
      <c r="R491" s="12">
        <v>117</v>
      </c>
      <c r="S491" s="2">
        <v>0</v>
      </c>
      <c r="T491" s="5">
        <v>6.06</v>
      </c>
      <c r="U491" s="5">
        <f>StoreOrders[[#This Row],[shipping cost]] + (StoreOrders[[#This Row],[shipping cost]] * StoreOrders[[#This Row],[discount]])</f>
        <v>6.06</v>
      </c>
      <c r="V491" t="s">
        <v>1070</v>
      </c>
      <c r="W491" s="5">
        <f>((StoreOrders[[#This Row],[quantity]]*StoreOrders[[#This Row],[Price]]) -StoreOrders[[#This Row],[cost]])</f>
        <v>227.94</v>
      </c>
    </row>
    <row r="492" spans="1:23" x14ac:dyDescent="0.25">
      <c r="A492" t="s">
        <v>1803</v>
      </c>
      <c r="B492" s="1">
        <v>40578</v>
      </c>
      <c r="C492" s="13">
        <f>MONTH(StoreOrders[[#This Row],[order date]])</f>
        <v>2</v>
      </c>
      <c r="D492" s="13">
        <f>YEAR(StoreOrders[[#This Row],[order date]])</f>
        <v>2011</v>
      </c>
      <c r="E492" s="35" t="s">
        <v>1060</v>
      </c>
      <c r="F492" s="35" t="s">
        <v>2246</v>
      </c>
      <c r="G492" s="35" t="s">
        <v>1091</v>
      </c>
      <c r="H492" s="35" t="s">
        <v>1233</v>
      </c>
      <c r="I492" s="35" t="s">
        <v>1234</v>
      </c>
      <c r="J492" s="35" t="s">
        <v>1094</v>
      </c>
      <c r="K492" s="35" t="s">
        <v>1165</v>
      </c>
      <c r="L492" s="35" t="s">
        <v>2705</v>
      </c>
      <c r="M492" s="35" t="s">
        <v>1067</v>
      </c>
      <c r="N492" s="35" t="s">
        <v>1193</v>
      </c>
      <c r="O492" s="35" t="s">
        <v>2706</v>
      </c>
      <c r="P492" s="7">
        <v>30</v>
      </c>
      <c r="Q492" s="7">
        <v>2</v>
      </c>
      <c r="R492" s="12">
        <v>56</v>
      </c>
      <c r="S492" s="2">
        <v>0</v>
      </c>
      <c r="T492" s="5">
        <v>3.76</v>
      </c>
      <c r="U492" s="5">
        <f>StoreOrders[[#This Row],[shipping cost]] + (StoreOrders[[#This Row],[shipping cost]] * StoreOrders[[#This Row],[discount]])</f>
        <v>3.76</v>
      </c>
      <c r="V492" t="s">
        <v>1088</v>
      </c>
      <c r="W492" s="5">
        <f>((StoreOrders[[#This Row],[quantity]]*StoreOrders[[#This Row],[Price]]) -StoreOrders[[#This Row],[cost]])</f>
        <v>108.24</v>
      </c>
    </row>
    <row r="493" spans="1:23" x14ac:dyDescent="0.25">
      <c r="A493" t="s">
        <v>1803</v>
      </c>
      <c r="B493" s="1">
        <v>40578</v>
      </c>
      <c r="C493" s="13">
        <f>MONTH(StoreOrders[[#This Row],[order date]])</f>
        <v>2</v>
      </c>
      <c r="D493" s="13">
        <f>YEAR(StoreOrders[[#This Row],[order date]])</f>
        <v>2011</v>
      </c>
      <c r="E493" s="35" t="s">
        <v>1060</v>
      </c>
      <c r="F493" s="35" t="s">
        <v>2246</v>
      </c>
      <c r="G493" s="35" t="s">
        <v>1091</v>
      </c>
      <c r="H493" s="35" t="s">
        <v>1233</v>
      </c>
      <c r="I493" s="35" t="s">
        <v>1234</v>
      </c>
      <c r="J493" s="35" t="s">
        <v>1094</v>
      </c>
      <c r="K493" s="35" t="s">
        <v>1165</v>
      </c>
      <c r="L493" s="35" t="s">
        <v>2707</v>
      </c>
      <c r="M493" s="35" t="s">
        <v>1067</v>
      </c>
      <c r="N493" s="35" t="s">
        <v>1187</v>
      </c>
      <c r="O493" s="35" t="s">
        <v>1269</v>
      </c>
      <c r="P493" s="7">
        <v>27</v>
      </c>
      <c r="Q493" s="7">
        <v>3</v>
      </c>
      <c r="R493" s="12">
        <v>71</v>
      </c>
      <c r="S493" s="2">
        <v>0</v>
      </c>
      <c r="T493" s="5">
        <v>3.33</v>
      </c>
      <c r="U493" s="5">
        <f>StoreOrders[[#This Row],[shipping cost]] + (StoreOrders[[#This Row],[shipping cost]] * StoreOrders[[#This Row],[discount]])</f>
        <v>3.33</v>
      </c>
      <c r="V493" t="s">
        <v>1088</v>
      </c>
      <c r="W493" s="5">
        <f>((StoreOrders[[#This Row],[quantity]]*StoreOrders[[#This Row],[Price]]) -StoreOrders[[#This Row],[cost]])</f>
        <v>209.67</v>
      </c>
    </row>
    <row r="494" spans="1:23" x14ac:dyDescent="0.25">
      <c r="A494" t="s">
        <v>2699</v>
      </c>
      <c r="B494" s="1">
        <v>40578</v>
      </c>
      <c r="C494" s="13">
        <f>MONTH(StoreOrders[[#This Row],[order date]])</f>
        <v>2</v>
      </c>
      <c r="D494" s="13">
        <f>YEAR(StoreOrders[[#This Row],[order date]])</f>
        <v>2011</v>
      </c>
      <c r="E494" s="35" t="s">
        <v>1081</v>
      </c>
      <c r="F494" s="35" t="s">
        <v>2124</v>
      </c>
      <c r="G494" s="35" t="s">
        <v>1062</v>
      </c>
      <c r="H494" s="35" t="s">
        <v>2700</v>
      </c>
      <c r="I494" s="35" t="s">
        <v>1259</v>
      </c>
      <c r="J494" s="35" t="s">
        <v>1260</v>
      </c>
      <c r="K494" s="35" t="s">
        <v>1391</v>
      </c>
      <c r="L494" s="35" t="s">
        <v>2708</v>
      </c>
      <c r="M494" s="35" t="s">
        <v>1067</v>
      </c>
      <c r="N494" s="35" t="s">
        <v>1279</v>
      </c>
      <c r="O494" s="35" t="s">
        <v>2709</v>
      </c>
      <c r="P494" s="7">
        <v>13</v>
      </c>
      <c r="Q494" s="7">
        <v>3</v>
      </c>
      <c r="R494" s="12">
        <v>114</v>
      </c>
      <c r="S494" s="2">
        <v>0.2</v>
      </c>
      <c r="T494" s="5">
        <v>2.2599999999999998</v>
      </c>
      <c r="U494" s="5">
        <f>StoreOrders[[#This Row],[shipping cost]] + (StoreOrders[[#This Row],[shipping cost]] * StoreOrders[[#This Row],[discount]])</f>
        <v>2.7119999999999997</v>
      </c>
      <c r="V494" t="s">
        <v>1088</v>
      </c>
      <c r="W494" s="5">
        <f>((StoreOrders[[#This Row],[quantity]]*StoreOrders[[#This Row],[Price]]) -StoreOrders[[#This Row],[cost]])</f>
        <v>339.28800000000001</v>
      </c>
    </row>
    <row r="495" spans="1:23" x14ac:dyDescent="0.25">
      <c r="A495" t="s">
        <v>2691</v>
      </c>
      <c r="B495" s="1">
        <v>40578</v>
      </c>
      <c r="C495" s="13">
        <f>MONTH(StoreOrders[[#This Row],[order date]])</f>
        <v>2</v>
      </c>
      <c r="D495" s="13">
        <f>YEAR(StoreOrders[[#This Row],[order date]])</f>
        <v>2011</v>
      </c>
      <c r="E495" s="35" t="s">
        <v>1081</v>
      </c>
      <c r="F495" s="35" t="s">
        <v>2692</v>
      </c>
      <c r="G495" s="35" t="s">
        <v>1116</v>
      </c>
      <c r="H495" s="35" t="s">
        <v>2693</v>
      </c>
      <c r="I495" s="35" t="s">
        <v>1555</v>
      </c>
      <c r="J495" s="35" t="s">
        <v>1065</v>
      </c>
      <c r="K495" s="35" t="s">
        <v>1065</v>
      </c>
      <c r="L495" s="35" t="s">
        <v>1412</v>
      </c>
      <c r="M495" s="35" t="s">
        <v>1100</v>
      </c>
      <c r="N495" s="35" t="s">
        <v>1101</v>
      </c>
      <c r="O495" s="35" t="s">
        <v>1413</v>
      </c>
      <c r="P495" s="7">
        <v>53</v>
      </c>
      <c r="Q495" s="7">
        <v>2</v>
      </c>
      <c r="R495" s="12">
        <v>83</v>
      </c>
      <c r="S495" s="2">
        <v>0</v>
      </c>
      <c r="T495" s="5">
        <v>1.77</v>
      </c>
      <c r="U495" s="5">
        <f>StoreOrders[[#This Row],[shipping cost]] + (StoreOrders[[#This Row],[shipping cost]] * StoreOrders[[#This Row],[discount]])</f>
        <v>1.77</v>
      </c>
      <c r="V495" t="s">
        <v>1070</v>
      </c>
      <c r="W495" s="5">
        <f>((StoreOrders[[#This Row],[quantity]]*StoreOrders[[#This Row],[Price]]) -StoreOrders[[#This Row],[cost]])</f>
        <v>164.23</v>
      </c>
    </row>
    <row r="496" spans="1:23" x14ac:dyDescent="0.25">
      <c r="A496" t="s">
        <v>2710</v>
      </c>
      <c r="B496" s="1">
        <v>40578</v>
      </c>
      <c r="C496" s="13">
        <f>MONTH(StoreOrders[[#This Row],[order date]])</f>
        <v>2</v>
      </c>
      <c r="D496" s="13">
        <f>YEAR(StoreOrders[[#This Row],[order date]])</f>
        <v>2011</v>
      </c>
      <c r="E496" s="35" t="s">
        <v>1081</v>
      </c>
      <c r="F496" s="35" t="s">
        <v>2711</v>
      </c>
      <c r="G496" s="35" t="s">
        <v>1091</v>
      </c>
      <c r="H496" s="35" t="s">
        <v>1459</v>
      </c>
      <c r="I496" s="35" t="s">
        <v>1460</v>
      </c>
      <c r="J496" s="35" t="s">
        <v>1065</v>
      </c>
      <c r="K496" s="35" t="s">
        <v>1065</v>
      </c>
      <c r="L496" s="35" t="s">
        <v>1548</v>
      </c>
      <c r="M496" s="35" t="s">
        <v>1067</v>
      </c>
      <c r="N496" s="35" t="s">
        <v>1193</v>
      </c>
      <c r="O496" s="35" t="s">
        <v>1549</v>
      </c>
      <c r="P496" s="7">
        <v>7</v>
      </c>
      <c r="Q496" s="7">
        <v>2</v>
      </c>
      <c r="R496" s="12">
        <v>57</v>
      </c>
      <c r="S496" s="2">
        <v>0.7</v>
      </c>
      <c r="T496" s="5">
        <v>0.35</v>
      </c>
      <c r="U496" s="5">
        <f>StoreOrders[[#This Row],[shipping cost]] + (StoreOrders[[#This Row],[shipping cost]] * StoreOrders[[#This Row],[discount]])</f>
        <v>0.59499999999999997</v>
      </c>
      <c r="V496" t="s">
        <v>1070</v>
      </c>
      <c r="W496" s="5">
        <f>((StoreOrders[[#This Row],[quantity]]*StoreOrders[[#This Row],[Price]]) -StoreOrders[[#This Row],[cost]])</f>
        <v>113.405</v>
      </c>
    </row>
    <row r="497" spans="1:23" x14ac:dyDescent="0.25">
      <c r="A497" t="s">
        <v>2691</v>
      </c>
      <c r="B497" s="1">
        <v>40578</v>
      </c>
      <c r="C497" s="13">
        <f>MONTH(StoreOrders[[#This Row],[order date]])</f>
        <v>2</v>
      </c>
      <c r="D497" s="13">
        <f>YEAR(StoreOrders[[#This Row],[order date]])</f>
        <v>2011</v>
      </c>
      <c r="E497" s="35" t="s">
        <v>1081</v>
      </c>
      <c r="F497" s="35" t="s">
        <v>2692</v>
      </c>
      <c r="G497" s="35" t="s">
        <v>1116</v>
      </c>
      <c r="H497" s="35" t="s">
        <v>2693</v>
      </c>
      <c r="I497" s="35" t="s">
        <v>1555</v>
      </c>
      <c r="J497" s="35" t="s">
        <v>1065</v>
      </c>
      <c r="K497" s="35" t="s">
        <v>1065</v>
      </c>
      <c r="L497" s="35" t="s">
        <v>2712</v>
      </c>
      <c r="M497" s="35" t="s">
        <v>1067</v>
      </c>
      <c r="N497" s="35" t="s">
        <v>1279</v>
      </c>
      <c r="O497" s="35" t="s">
        <v>2713</v>
      </c>
      <c r="P497" s="7">
        <v>4</v>
      </c>
      <c r="Q497" s="7">
        <v>1</v>
      </c>
      <c r="R497" s="12">
        <v>64</v>
      </c>
      <c r="S497" s="2">
        <v>0</v>
      </c>
      <c r="T497" s="5">
        <v>0.19</v>
      </c>
      <c r="U497" s="5">
        <f>StoreOrders[[#This Row],[shipping cost]] + (StoreOrders[[#This Row],[shipping cost]] * StoreOrders[[#This Row],[discount]])</f>
        <v>0.19</v>
      </c>
      <c r="V497" t="s">
        <v>1070</v>
      </c>
      <c r="W497" s="5">
        <f>((StoreOrders[[#This Row],[quantity]]*StoreOrders[[#This Row],[Price]]) -StoreOrders[[#This Row],[cost]])</f>
        <v>63.81</v>
      </c>
    </row>
    <row r="498" spans="1:23" x14ac:dyDescent="0.25">
      <c r="A498" t="s">
        <v>2714</v>
      </c>
      <c r="B498" s="1">
        <v>40579</v>
      </c>
      <c r="C498" s="13">
        <f>MONTH(StoreOrders[[#This Row],[order date]])</f>
        <v>2</v>
      </c>
      <c r="D498" s="13">
        <f>YEAR(StoreOrders[[#This Row],[order date]])</f>
        <v>2011</v>
      </c>
      <c r="E498" s="35" t="s">
        <v>1060</v>
      </c>
      <c r="F498" s="35" t="s">
        <v>2715</v>
      </c>
      <c r="G498" s="35" t="s">
        <v>1062</v>
      </c>
      <c r="H498" s="35" t="s">
        <v>1771</v>
      </c>
      <c r="I498" s="35" t="s">
        <v>1613</v>
      </c>
      <c r="J498" s="35" t="s">
        <v>1085</v>
      </c>
      <c r="K498" s="35" t="s">
        <v>1085</v>
      </c>
      <c r="L498" s="35" t="s">
        <v>2716</v>
      </c>
      <c r="M498" s="35" t="s">
        <v>1100</v>
      </c>
      <c r="N498" s="35" t="s">
        <v>1134</v>
      </c>
      <c r="O498" s="35" t="s">
        <v>2717</v>
      </c>
      <c r="P498" s="7">
        <v>59</v>
      </c>
      <c r="Q498" s="7">
        <v>2</v>
      </c>
      <c r="R498" s="12">
        <v>88</v>
      </c>
      <c r="S498" s="2">
        <v>0.6</v>
      </c>
      <c r="T498" s="5">
        <v>4.7699999999999996</v>
      </c>
      <c r="U498" s="5">
        <f>StoreOrders[[#This Row],[shipping cost]] + (StoreOrders[[#This Row],[shipping cost]] * StoreOrders[[#This Row],[discount]])</f>
        <v>7.6319999999999997</v>
      </c>
      <c r="V498" t="s">
        <v>1128</v>
      </c>
      <c r="W498" s="5">
        <f>((StoreOrders[[#This Row],[quantity]]*StoreOrders[[#This Row],[Price]]) -StoreOrders[[#This Row],[cost]])</f>
        <v>168.36799999999999</v>
      </c>
    </row>
    <row r="499" spans="1:23" x14ac:dyDescent="0.25">
      <c r="A499" t="s">
        <v>2718</v>
      </c>
      <c r="B499" s="1">
        <v>40579</v>
      </c>
      <c r="C499" s="13">
        <f>MONTH(StoreOrders[[#This Row],[order date]])</f>
        <v>2</v>
      </c>
      <c r="D499" s="13">
        <f>YEAR(StoreOrders[[#This Row],[order date]])</f>
        <v>2011</v>
      </c>
      <c r="E499" s="35" t="s">
        <v>1081</v>
      </c>
      <c r="F499" s="35" t="s">
        <v>2719</v>
      </c>
      <c r="G499" s="35" t="s">
        <v>1116</v>
      </c>
      <c r="H499" s="35" t="s">
        <v>1390</v>
      </c>
      <c r="I499" s="35" t="s">
        <v>1259</v>
      </c>
      <c r="J499" s="35" t="s">
        <v>1260</v>
      </c>
      <c r="K499" s="35" t="s">
        <v>1391</v>
      </c>
      <c r="L499" s="35" t="s">
        <v>1986</v>
      </c>
      <c r="M499" s="35" t="s">
        <v>1067</v>
      </c>
      <c r="N499" s="35" t="s">
        <v>1279</v>
      </c>
      <c r="O499" s="35" t="s">
        <v>1987</v>
      </c>
      <c r="P499" s="7">
        <v>17</v>
      </c>
      <c r="Q499" s="7">
        <v>2</v>
      </c>
      <c r="R499" s="12">
        <v>91</v>
      </c>
      <c r="S499" s="2">
        <v>0.2</v>
      </c>
      <c r="T499" s="5">
        <v>3.37</v>
      </c>
      <c r="U499" s="5">
        <f>StoreOrders[[#This Row],[shipping cost]] + (StoreOrders[[#This Row],[shipping cost]] * StoreOrders[[#This Row],[discount]])</f>
        <v>4.0440000000000005</v>
      </c>
      <c r="V499" t="s">
        <v>1088</v>
      </c>
      <c r="W499" s="5">
        <f>((StoreOrders[[#This Row],[quantity]]*StoreOrders[[#This Row],[Price]]) -StoreOrders[[#This Row],[cost]])</f>
        <v>177.95599999999999</v>
      </c>
    </row>
    <row r="500" spans="1:23" x14ac:dyDescent="0.25">
      <c r="A500" t="s">
        <v>2720</v>
      </c>
      <c r="B500" s="1">
        <v>40579</v>
      </c>
      <c r="C500" s="13">
        <f>MONTH(StoreOrders[[#This Row],[order date]])</f>
        <v>2</v>
      </c>
      <c r="D500" s="13">
        <f>YEAR(StoreOrders[[#This Row],[order date]])</f>
        <v>2011</v>
      </c>
      <c r="E500" s="35" t="s">
        <v>1060</v>
      </c>
      <c r="F500" s="35" t="s">
        <v>2721</v>
      </c>
      <c r="G500" s="35" t="s">
        <v>1091</v>
      </c>
      <c r="H500" s="35" t="s">
        <v>1390</v>
      </c>
      <c r="I500" s="35" t="s">
        <v>1259</v>
      </c>
      <c r="J500" s="35" t="s">
        <v>1260</v>
      </c>
      <c r="K500" s="35" t="s">
        <v>1391</v>
      </c>
      <c r="L500" s="35" t="s">
        <v>2722</v>
      </c>
      <c r="M500" s="35" t="s">
        <v>1067</v>
      </c>
      <c r="N500" s="35" t="s">
        <v>1097</v>
      </c>
      <c r="O500" s="35" t="s">
        <v>2723</v>
      </c>
      <c r="P500" s="7">
        <v>34</v>
      </c>
      <c r="Q500" s="7">
        <v>4</v>
      </c>
      <c r="R500" s="12">
        <v>95</v>
      </c>
      <c r="S500" s="2">
        <v>0</v>
      </c>
      <c r="T500" s="5">
        <v>3.16</v>
      </c>
      <c r="U500" s="5">
        <f>StoreOrders[[#This Row],[shipping cost]] + (StoreOrders[[#This Row],[shipping cost]] * StoreOrders[[#This Row],[discount]])</f>
        <v>3.16</v>
      </c>
      <c r="V500" t="s">
        <v>1088</v>
      </c>
      <c r="W500" s="5">
        <f>((StoreOrders[[#This Row],[quantity]]*StoreOrders[[#This Row],[Price]]) -StoreOrders[[#This Row],[cost]])</f>
        <v>376.84</v>
      </c>
    </row>
    <row r="501" spans="1:23" x14ac:dyDescent="0.25">
      <c r="A501" t="s">
        <v>2720</v>
      </c>
      <c r="B501" s="1">
        <v>40579</v>
      </c>
      <c r="C501" s="13">
        <f>MONTH(StoreOrders[[#This Row],[order date]])</f>
        <v>2</v>
      </c>
      <c r="D501" s="13">
        <f>YEAR(StoreOrders[[#This Row],[order date]])</f>
        <v>2011</v>
      </c>
      <c r="E501" s="35" t="s">
        <v>1060</v>
      </c>
      <c r="F501" s="35" t="s">
        <v>2721</v>
      </c>
      <c r="G501" s="35" t="s">
        <v>1091</v>
      </c>
      <c r="H501" s="35" t="s">
        <v>1390</v>
      </c>
      <c r="I501" s="35" t="s">
        <v>1259</v>
      </c>
      <c r="J501" s="35" t="s">
        <v>1260</v>
      </c>
      <c r="K501" s="35" t="s">
        <v>1391</v>
      </c>
      <c r="L501" s="35" t="s">
        <v>2724</v>
      </c>
      <c r="M501" s="35" t="s">
        <v>1067</v>
      </c>
      <c r="N501" s="35" t="s">
        <v>1279</v>
      </c>
      <c r="O501" s="35" t="s">
        <v>2725</v>
      </c>
      <c r="P501" s="7">
        <v>83</v>
      </c>
      <c r="Q501" s="7">
        <v>3</v>
      </c>
      <c r="R501" s="12">
        <v>110</v>
      </c>
      <c r="S501" s="2">
        <v>0.2</v>
      </c>
      <c r="T501" s="5">
        <v>2.5499999999999998</v>
      </c>
      <c r="U501" s="5">
        <f>StoreOrders[[#This Row],[shipping cost]] + (StoreOrders[[#This Row],[shipping cost]] * StoreOrders[[#This Row],[discount]])</f>
        <v>3.0599999999999996</v>
      </c>
      <c r="V501" t="s">
        <v>1088</v>
      </c>
      <c r="W501" s="5">
        <f>((StoreOrders[[#This Row],[quantity]]*StoreOrders[[#This Row],[Price]]) -StoreOrders[[#This Row],[cost]])</f>
        <v>326.94</v>
      </c>
    </row>
    <row r="502" spans="1:23" x14ac:dyDescent="0.25">
      <c r="A502" t="s">
        <v>2714</v>
      </c>
      <c r="B502" s="1">
        <v>40579</v>
      </c>
      <c r="C502" s="13">
        <f>MONTH(StoreOrders[[#This Row],[order date]])</f>
        <v>2</v>
      </c>
      <c r="D502" s="13">
        <f>YEAR(StoreOrders[[#This Row],[order date]])</f>
        <v>2011</v>
      </c>
      <c r="E502" s="35" t="s">
        <v>1060</v>
      </c>
      <c r="F502" s="35" t="s">
        <v>2715</v>
      </c>
      <c r="G502" s="35" t="s">
        <v>1062</v>
      </c>
      <c r="H502" s="35" t="s">
        <v>1771</v>
      </c>
      <c r="I502" s="35" t="s">
        <v>1613</v>
      </c>
      <c r="J502" s="35" t="s">
        <v>1085</v>
      </c>
      <c r="K502" s="35" t="s">
        <v>1085</v>
      </c>
      <c r="L502" s="35" t="s">
        <v>2726</v>
      </c>
      <c r="M502" s="35" t="s">
        <v>1067</v>
      </c>
      <c r="N502" s="35" t="s">
        <v>1068</v>
      </c>
      <c r="O502" s="35" t="s">
        <v>2727</v>
      </c>
      <c r="P502" s="7">
        <v>20</v>
      </c>
      <c r="Q502" s="7">
        <v>1</v>
      </c>
      <c r="R502" s="12">
        <v>117</v>
      </c>
      <c r="S502" s="2">
        <v>0.6</v>
      </c>
      <c r="T502" s="5">
        <v>2.2200000000000002</v>
      </c>
      <c r="U502" s="5">
        <f>StoreOrders[[#This Row],[shipping cost]] + (StoreOrders[[#This Row],[shipping cost]] * StoreOrders[[#This Row],[discount]])</f>
        <v>3.5520000000000005</v>
      </c>
      <c r="V502" t="s">
        <v>1128</v>
      </c>
      <c r="W502" s="5">
        <f>((StoreOrders[[#This Row],[quantity]]*StoreOrders[[#This Row],[Price]]) -StoreOrders[[#This Row],[cost]])</f>
        <v>113.44799999999999</v>
      </c>
    </row>
    <row r="503" spans="1:23" x14ac:dyDescent="0.25">
      <c r="A503" t="s">
        <v>2714</v>
      </c>
      <c r="B503" s="1">
        <v>40579</v>
      </c>
      <c r="C503" s="13">
        <f>MONTH(StoreOrders[[#This Row],[order date]])</f>
        <v>2</v>
      </c>
      <c r="D503" s="13">
        <f>YEAR(StoreOrders[[#This Row],[order date]])</f>
        <v>2011</v>
      </c>
      <c r="E503" s="35" t="s">
        <v>1060</v>
      </c>
      <c r="F503" s="35" t="s">
        <v>2715</v>
      </c>
      <c r="G503" s="35" t="s">
        <v>1062</v>
      </c>
      <c r="H503" s="35" t="s">
        <v>1771</v>
      </c>
      <c r="I503" s="35" t="s">
        <v>1613</v>
      </c>
      <c r="J503" s="35" t="s">
        <v>1085</v>
      </c>
      <c r="K503" s="35" t="s">
        <v>1085</v>
      </c>
      <c r="L503" s="35" t="s">
        <v>2728</v>
      </c>
      <c r="M503" s="35" t="s">
        <v>1100</v>
      </c>
      <c r="N503" s="35" t="s">
        <v>1101</v>
      </c>
      <c r="O503" s="35" t="s">
        <v>2729</v>
      </c>
      <c r="P503" s="7">
        <v>8</v>
      </c>
      <c r="Q503" s="7">
        <v>1</v>
      </c>
      <c r="R503" s="12">
        <v>65</v>
      </c>
      <c r="S503" s="2">
        <v>0.6</v>
      </c>
      <c r="T503" s="5">
        <v>0.55000000000000004</v>
      </c>
      <c r="U503" s="5">
        <f>StoreOrders[[#This Row],[shipping cost]] + (StoreOrders[[#This Row],[shipping cost]] * StoreOrders[[#This Row],[discount]])</f>
        <v>0.88000000000000012</v>
      </c>
      <c r="V503" t="s">
        <v>1128</v>
      </c>
      <c r="W503" s="5">
        <f>((StoreOrders[[#This Row],[quantity]]*StoreOrders[[#This Row],[Price]]) -StoreOrders[[#This Row],[cost]])</f>
        <v>64.12</v>
      </c>
    </row>
    <row r="504" spans="1:23" x14ac:dyDescent="0.25">
      <c r="A504" t="s">
        <v>2730</v>
      </c>
      <c r="B504" s="1">
        <v>40580</v>
      </c>
      <c r="C504" s="13">
        <f>MONTH(StoreOrders[[#This Row],[order date]])</f>
        <v>2</v>
      </c>
      <c r="D504" s="13">
        <f>YEAR(StoreOrders[[#This Row],[order date]])</f>
        <v>2011</v>
      </c>
      <c r="E504" s="35" t="s">
        <v>1081</v>
      </c>
      <c r="F504" s="35" t="s">
        <v>2731</v>
      </c>
      <c r="G504" s="35" t="s">
        <v>1062</v>
      </c>
      <c r="H504" s="35" t="s">
        <v>2732</v>
      </c>
      <c r="I504" s="35" t="s">
        <v>1613</v>
      </c>
      <c r="J504" s="35" t="s">
        <v>1085</v>
      </c>
      <c r="K504" s="35" t="s">
        <v>1085</v>
      </c>
      <c r="L504" s="35" t="s">
        <v>2733</v>
      </c>
      <c r="M504" s="35" t="s">
        <v>1067</v>
      </c>
      <c r="N504" s="35" t="s">
        <v>1187</v>
      </c>
      <c r="O504" s="35" t="s">
        <v>2734</v>
      </c>
      <c r="P504" s="7">
        <v>3</v>
      </c>
      <c r="Q504" s="7">
        <v>1</v>
      </c>
      <c r="R504" s="12">
        <v>79</v>
      </c>
      <c r="S504" s="2">
        <v>0.6</v>
      </c>
      <c r="T504" s="5">
        <v>0.23</v>
      </c>
      <c r="U504" s="5">
        <f>StoreOrders[[#This Row],[shipping cost]] + (StoreOrders[[#This Row],[shipping cost]] * StoreOrders[[#This Row],[discount]])</f>
        <v>0.36799999999999999</v>
      </c>
      <c r="V504" t="s">
        <v>1070</v>
      </c>
      <c r="W504" s="5">
        <f>((StoreOrders[[#This Row],[quantity]]*StoreOrders[[#This Row],[Price]]) -StoreOrders[[#This Row],[cost]])</f>
        <v>78.632000000000005</v>
      </c>
    </row>
    <row r="505" spans="1:23" x14ac:dyDescent="0.25">
      <c r="A505" t="s">
        <v>2735</v>
      </c>
      <c r="B505" s="1">
        <v>40581</v>
      </c>
      <c r="C505" s="13">
        <f>MONTH(StoreOrders[[#This Row],[order date]])</f>
        <v>2</v>
      </c>
      <c r="D505" s="13">
        <f>YEAR(StoreOrders[[#This Row],[order date]])</f>
        <v>2011</v>
      </c>
      <c r="E505" s="35" t="s">
        <v>1287</v>
      </c>
      <c r="F505" s="35" t="s">
        <v>2736</v>
      </c>
      <c r="G505" s="35" t="s">
        <v>1116</v>
      </c>
      <c r="H505" s="35" t="s">
        <v>1634</v>
      </c>
      <c r="I505" s="35" t="s">
        <v>1259</v>
      </c>
      <c r="J505" s="35" t="s">
        <v>1260</v>
      </c>
      <c r="K505" s="35" t="s">
        <v>1215</v>
      </c>
      <c r="L505" s="35" t="s">
        <v>2737</v>
      </c>
      <c r="M505" s="35" t="s">
        <v>1110</v>
      </c>
      <c r="N505" s="35" t="s">
        <v>1167</v>
      </c>
      <c r="O505" s="35" t="s">
        <v>2738</v>
      </c>
      <c r="P505" s="7">
        <v>145</v>
      </c>
      <c r="Q505" s="7">
        <v>5</v>
      </c>
      <c r="R505" s="12">
        <v>106</v>
      </c>
      <c r="S505" s="2">
        <v>0</v>
      </c>
      <c r="T505" s="5">
        <v>33.51</v>
      </c>
      <c r="U505" s="5">
        <f>StoreOrders[[#This Row],[shipping cost]] + (StoreOrders[[#This Row],[shipping cost]] * StoreOrders[[#This Row],[discount]])</f>
        <v>33.51</v>
      </c>
      <c r="V505" t="s">
        <v>1070</v>
      </c>
      <c r="W505" s="5">
        <f>((StoreOrders[[#This Row],[quantity]]*StoreOrders[[#This Row],[Price]]) -StoreOrders[[#This Row],[cost]])</f>
        <v>496.49</v>
      </c>
    </row>
    <row r="506" spans="1:23" x14ac:dyDescent="0.25">
      <c r="A506" t="s">
        <v>2739</v>
      </c>
      <c r="B506" s="1">
        <v>40581</v>
      </c>
      <c r="C506" s="13">
        <f>MONTH(StoreOrders[[#This Row],[order date]])</f>
        <v>2</v>
      </c>
      <c r="D506" s="13">
        <f>YEAR(StoreOrders[[#This Row],[order date]])</f>
        <v>2011</v>
      </c>
      <c r="E506" s="35" t="s">
        <v>1081</v>
      </c>
      <c r="F506" s="35" t="s">
        <v>2740</v>
      </c>
      <c r="G506" s="35" t="s">
        <v>1062</v>
      </c>
      <c r="H506" s="35" t="s">
        <v>1155</v>
      </c>
      <c r="I506" s="35" t="s">
        <v>1156</v>
      </c>
      <c r="J506" s="35" t="s">
        <v>1075</v>
      </c>
      <c r="K506" s="35" t="s">
        <v>1140</v>
      </c>
      <c r="L506" s="35" t="s">
        <v>2741</v>
      </c>
      <c r="M506" s="35" t="s">
        <v>1067</v>
      </c>
      <c r="N506" s="35" t="s">
        <v>1068</v>
      </c>
      <c r="O506" s="35" t="s">
        <v>2742</v>
      </c>
      <c r="P506" s="7">
        <v>185</v>
      </c>
      <c r="Q506" s="7">
        <v>3</v>
      </c>
      <c r="R506" s="12">
        <v>95</v>
      </c>
      <c r="S506" s="2">
        <v>0</v>
      </c>
      <c r="T506" s="5">
        <v>25.86</v>
      </c>
      <c r="U506" s="5">
        <f>StoreOrders[[#This Row],[shipping cost]] + (StoreOrders[[#This Row],[shipping cost]] * StoreOrders[[#This Row],[discount]])</f>
        <v>25.86</v>
      </c>
      <c r="V506" t="s">
        <v>1070</v>
      </c>
      <c r="W506" s="5">
        <f>((StoreOrders[[#This Row],[quantity]]*StoreOrders[[#This Row],[Price]]) -StoreOrders[[#This Row],[cost]])</f>
        <v>259.14</v>
      </c>
    </row>
    <row r="507" spans="1:23" x14ac:dyDescent="0.25">
      <c r="A507" t="s">
        <v>2735</v>
      </c>
      <c r="B507" s="1">
        <v>40581</v>
      </c>
      <c r="C507" s="13">
        <f>MONTH(StoreOrders[[#This Row],[order date]])</f>
        <v>2</v>
      </c>
      <c r="D507" s="13">
        <f>YEAR(StoreOrders[[#This Row],[order date]])</f>
        <v>2011</v>
      </c>
      <c r="E507" s="35" t="s">
        <v>1287</v>
      </c>
      <c r="F507" s="35" t="s">
        <v>2736</v>
      </c>
      <c r="G507" s="35" t="s">
        <v>1116</v>
      </c>
      <c r="H507" s="35" t="s">
        <v>1634</v>
      </c>
      <c r="I507" s="35" t="s">
        <v>1259</v>
      </c>
      <c r="J507" s="35" t="s">
        <v>1260</v>
      </c>
      <c r="K507" s="35" t="s">
        <v>1215</v>
      </c>
      <c r="L507" s="35" t="s">
        <v>2743</v>
      </c>
      <c r="M507" s="35" t="s">
        <v>1110</v>
      </c>
      <c r="N507" s="35" t="s">
        <v>1167</v>
      </c>
      <c r="O507" s="35" t="s">
        <v>2744</v>
      </c>
      <c r="P507" s="7">
        <v>162</v>
      </c>
      <c r="Q507" s="7">
        <v>1</v>
      </c>
      <c r="R507" s="12">
        <v>66</v>
      </c>
      <c r="S507" s="2">
        <v>0</v>
      </c>
      <c r="T507" s="5">
        <v>25.28</v>
      </c>
      <c r="U507" s="5">
        <f>StoreOrders[[#This Row],[shipping cost]] + (StoreOrders[[#This Row],[shipping cost]] * StoreOrders[[#This Row],[discount]])</f>
        <v>25.28</v>
      </c>
      <c r="V507" t="s">
        <v>1070</v>
      </c>
      <c r="W507" s="5">
        <f>((StoreOrders[[#This Row],[quantity]]*StoreOrders[[#This Row],[Price]]) -StoreOrders[[#This Row],[cost]])</f>
        <v>40.72</v>
      </c>
    </row>
    <row r="508" spans="1:23" x14ac:dyDescent="0.25">
      <c r="A508" t="s">
        <v>2745</v>
      </c>
      <c r="B508" s="1">
        <v>40581</v>
      </c>
      <c r="C508" s="13">
        <f>MONTH(StoreOrders[[#This Row],[order date]])</f>
        <v>2</v>
      </c>
      <c r="D508" s="13">
        <f>YEAR(StoreOrders[[#This Row],[order date]])</f>
        <v>2011</v>
      </c>
      <c r="E508" s="35" t="s">
        <v>1060</v>
      </c>
      <c r="F508" s="35" t="s">
        <v>2746</v>
      </c>
      <c r="G508" s="35" t="s">
        <v>1062</v>
      </c>
      <c r="H508" s="35" t="s">
        <v>2747</v>
      </c>
      <c r="I508" s="35" t="s">
        <v>1338</v>
      </c>
      <c r="J508" s="35" t="s">
        <v>1075</v>
      </c>
      <c r="K508" s="35" t="s">
        <v>1267</v>
      </c>
      <c r="L508" s="35" t="s">
        <v>2748</v>
      </c>
      <c r="M508" s="35" t="s">
        <v>1067</v>
      </c>
      <c r="N508" s="35" t="s">
        <v>1118</v>
      </c>
      <c r="O508" s="35" t="s">
        <v>2749</v>
      </c>
      <c r="P508" s="7">
        <v>278</v>
      </c>
      <c r="Q508" s="7">
        <v>4</v>
      </c>
      <c r="R508" s="12">
        <v>88</v>
      </c>
      <c r="S508" s="2">
        <v>0</v>
      </c>
      <c r="T508" s="5">
        <v>20.16</v>
      </c>
      <c r="U508" s="5">
        <f>StoreOrders[[#This Row],[shipping cost]] + (StoreOrders[[#This Row],[shipping cost]] * StoreOrders[[#This Row],[discount]])</f>
        <v>20.16</v>
      </c>
      <c r="V508" t="s">
        <v>1070</v>
      </c>
      <c r="W508" s="5">
        <f>((StoreOrders[[#This Row],[quantity]]*StoreOrders[[#This Row],[Price]]) -StoreOrders[[#This Row],[cost]])</f>
        <v>331.84</v>
      </c>
    </row>
    <row r="509" spans="1:23" x14ac:dyDescent="0.25">
      <c r="A509" t="s">
        <v>2750</v>
      </c>
      <c r="B509" s="1">
        <v>40581</v>
      </c>
      <c r="C509" s="13">
        <f>MONTH(StoreOrders[[#This Row],[order date]])</f>
        <v>2</v>
      </c>
      <c r="D509" s="13">
        <f>YEAR(StoreOrders[[#This Row],[order date]])</f>
        <v>2011</v>
      </c>
      <c r="E509" s="35" t="s">
        <v>1060</v>
      </c>
      <c r="F509" s="35" t="s">
        <v>2751</v>
      </c>
      <c r="G509" s="35" t="s">
        <v>1062</v>
      </c>
      <c r="H509" s="35" t="s">
        <v>1583</v>
      </c>
      <c r="I509" s="35" t="s">
        <v>1316</v>
      </c>
      <c r="J509" s="35" t="s">
        <v>1075</v>
      </c>
      <c r="K509" s="35" t="s">
        <v>1140</v>
      </c>
      <c r="L509" s="35" t="s">
        <v>2752</v>
      </c>
      <c r="M509" s="35" t="s">
        <v>1110</v>
      </c>
      <c r="N509" s="35" t="s">
        <v>1167</v>
      </c>
      <c r="O509" s="35" t="s">
        <v>2018</v>
      </c>
      <c r="P509" s="7">
        <v>252</v>
      </c>
      <c r="Q509" s="7">
        <v>2</v>
      </c>
      <c r="R509" s="12">
        <v>101</v>
      </c>
      <c r="S509" s="2">
        <v>0.17</v>
      </c>
      <c r="T509" s="5">
        <v>11.19</v>
      </c>
      <c r="U509" s="5">
        <f>StoreOrders[[#This Row],[shipping cost]] + (StoreOrders[[#This Row],[shipping cost]] * StoreOrders[[#This Row],[discount]])</f>
        <v>13.0923</v>
      </c>
      <c r="V509" t="s">
        <v>1070</v>
      </c>
      <c r="W509" s="5">
        <f>((StoreOrders[[#This Row],[quantity]]*StoreOrders[[#This Row],[Price]]) -StoreOrders[[#This Row],[cost]])</f>
        <v>188.90770000000001</v>
      </c>
    </row>
    <row r="510" spans="1:23" x14ac:dyDescent="0.25">
      <c r="A510" t="s">
        <v>2753</v>
      </c>
      <c r="B510" s="1">
        <v>40581</v>
      </c>
      <c r="C510" s="13">
        <f>MONTH(StoreOrders[[#This Row],[order date]])</f>
        <v>2</v>
      </c>
      <c r="D510" s="13">
        <f>YEAR(StoreOrders[[#This Row],[order date]])</f>
        <v>2011</v>
      </c>
      <c r="E510" s="35" t="s">
        <v>1060</v>
      </c>
      <c r="F510" s="35" t="s">
        <v>2754</v>
      </c>
      <c r="G510" s="35" t="s">
        <v>1062</v>
      </c>
      <c r="H510" s="35" t="s">
        <v>1805</v>
      </c>
      <c r="I510" s="35" t="s">
        <v>1234</v>
      </c>
      <c r="J510" s="35" t="s">
        <v>1094</v>
      </c>
      <c r="K510" s="35" t="s">
        <v>1165</v>
      </c>
      <c r="L510" s="35" t="s">
        <v>2755</v>
      </c>
      <c r="M510" s="35" t="s">
        <v>1110</v>
      </c>
      <c r="N510" s="35" t="s">
        <v>1111</v>
      </c>
      <c r="O510" s="35" t="s">
        <v>2756</v>
      </c>
      <c r="P510" s="7">
        <v>208</v>
      </c>
      <c r="Q510" s="7">
        <v>2</v>
      </c>
      <c r="R510" s="12">
        <v>55</v>
      </c>
      <c r="S510" s="2">
        <v>0.15</v>
      </c>
      <c r="T510" s="5">
        <v>10.45</v>
      </c>
      <c r="U510" s="5">
        <f>StoreOrders[[#This Row],[shipping cost]] + (StoreOrders[[#This Row],[shipping cost]] * StoreOrders[[#This Row],[discount]])</f>
        <v>12.017499999999998</v>
      </c>
      <c r="V510" t="s">
        <v>1088</v>
      </c>
      <c r="W510" s="5">
        <f>((StoreOrders[[#This Row],[quantity]]*StoreOrders[[#This Row],[Price]]) -StoreOrders[[#This Row],[cost]])</f>
        <v>97.982500000000002</v>
      </c>
    </row>
    <row r="511" spans="1:23" x14ac:dyDescent="0.25">
      <c r="A511" t="s">
        <v>2753</v>
      </c>
      <c r="B511" s="1">
        <v>40581</v>
      </c>
      <c r="C511" s="13">
        <f>MONTH(StoreOrders[[#This Row],[order date]])</f>
        <v>2</v>
      </c>
      <c r="D511" s="13">
        <f>YEAR(StoreOrders[[#This Row],[order date]])</f>
        <v>2011</v>
      </c>
      <c r="E511" s="35" t="s">
        <v>1060</v>
      </c>
      <c r="F511" s="35" t="s">
        <v>2754</v>
      </c>
      <c r="G511" s="35" t="s">
        <v>1062</v>
      </c>
      <c r="H511" s="35" t="s">
        <v>1805</v>
      </c>
      <c r="I511" s="35" t="s">
        <v>1234</v>
      </c>
      <c r="J511" s="35" t="s">
        <v>1094</v>
      </c>
      <c r="K511" s="35" t="s">
        <v>1165</v>
      </c>
      <c r="L511" s="35" t="s">
        <v>2757</v>
      </c>
      <c r="M511" s="35" t="s">
        <v>1067</v>
      </c>
      <c r="N511" s="35" t="s">
        <v>1193</v>
      </c>
      <c r="O511" s="35" t="s">
        <v>2758</v>
      </c>
      <c r="P511" s="7">
        <v>112</v>
      </c>
      <c r="Q511" s="7">
        <v>4</v>
      </c>
      <c r="R511" s="12">
        <v>91</v>
      </c>
      <c r="S511" s="2">
        <v>0</v>
      </c>
      <c r="T511" s="5">
        <v>9.8699999999999992</v>
      </c>
      <c r="U511" s="5">
        <f>StoreOrders[[#This Row],[shipping cost]] + (StoreOrders[[#This Row],[shipping cost]] * StoreOrders[[#This Row],[discount]])</f>
        <v>9.8699999999999992</v>
      </c>
      <c r="V511" t="s">
        <v>1088</v>
      </c>
      <c r="W511" s="5">
        <f>((StoreOrders[[#This Row],[quantity]]*StoreOrders[[#This Row],[Price]]) -StoreOrders[[#This Row],[cost]])</f>
        <v>354.13</v>
      </c>
    </row>
    <row r="512" spans="1:23" x14ac:dyDescent="0.25">
      <c r="A512" t="s">
        <v>2753</v>
      </c>
      <c r="B512" s="1">
        <v>40581</v>
      </c>
      <c r="C512" s="13">
        <f>MONTH(StoreOrders[[#This Row],[order date]])</f>
        <v>2</v>
      </c>
      <c r="D512" s="13">
        <f>YEAR(StoreOrders[[#This Row],[order date]])</f>
        <v>2011</v>
      </c>
      <c r="E512" s="35" t="s">
        <v>1060</v>
      </c>
      <c r="F512" s="35" t="s">
        <v>2754</v>
      </c>
      <c r="G512" s="35" t="s">
        <v>1062</v>
      </c>
      <c r="H512" s="35" t="s">
        <v>1805</v>
      </c>
      <c r="I512" s="35" t="s">
        <v>1234</v>
      </c>
      <c r="J512" s="35" t="s">
        <v>1094</v>
      </c>
      <c r="K512" s="35" t="s">
        <v>1165</v>
      </c>
      <c r="L512" s="35" t="s">
        <v>2759</v>
      </c>
      <c r="M512" s="35" t="s">
        <v>1067</v>
      </c>
      <c r="N512" s="35" t="s">
        <v>1279</v>
      </c>
      <c r="O512" s="35" t="s">
        <v>2760</v>
      </c>
      <c r="P512" s="7">
        <v>50</v>
      </c>
      <c r="Q512" s="7">
        <v>4</v>
      </c>
      <c r="R512" s="12">
        <v>84</v>
      </c>
      <c r="S512" s="2">
        <v>0</v>
      </c>
      <c r="T512" s="5">
        <v>6.93</v>
      </c>
      <c r="U512" s="5">
        <f>StoreOrders[[#This Row],[shipping cost]] + (StoreOrders[[#This Row],[shipping cost]] * StoreOrders[[#This Row],[discount]])</f>
        <v>6.93</v>
      </c>
      <c r="V512" t="s">
        <v>1088</v>
      </c>
      <c r="W512" s="5">
        <f>((StoreOrders[[#This Row],[quantity]]*StoreOrders[[#This Row],[Price]]) -StoreOrders[[#This Row],[cost]])</f>
        <v>329.07</v>
      </c>
    </row>
    <row r="513" spans="1:23" x14ac:dyDescent="0.25">
      <c r="A513" t="s">
        <v>2745</v>
      </c>
      <c r="B513" s="1">
        <v>40581</v>
      </c>
      <c r="C513" s="13">
        <f>MONTH(StoreOrders[[#This Row],[order date]])</f>
        <v>2</v>
      </c>
      <c r="D513" s="13">
        <f>YEAR(StoreOrders[[#This Row],[order date]])</f>
        <v>2011</v>
      </c>
      <c r="E513" s="35" t="s">
        <v>1060</v>
      </c>
      <c r="F513" s="35" t="s">
        <v>2746</v>
      </c>
      <c r="G513" s="35" t="s">
        <v>1062</v>
      </c>
      <c r="H513" s="35" t="s">
        <v>2747</v>
      </c>
      <c r="I513" s="35" t="s">
        <v>1338</v>
      </c>
      <c r="J513" s="35" t="s">
        <v>1075</v>
      </c>
      <c r="K513" s="35" t="s">
        <v>1267</v>
      </c>
      <c r="L513" s="35" t="s">
        <v>2761</v>
      </c>
      <c r="M513" s="35" t="s">
        <v>1067</v>
      </c>
      <c r="N513" s="35" t="s">
        <v>1187</v>
      </c>
      <c r="O513" s="35" t="s">
        <v>2762</v>
      </c>
      <c r="P513" s="7">
        <v>67</v>
      </c>
      <c r="Q513" s="7">
        <v>6</v>
      </c>
      <c r="R513" s="12">
        <v>102</v>
      </c>
      <c r="S513" s="2">
        <v>0</v>
      </c>
      <c r="T513" s="5">
        <v>5.99</v>
      </c>
      <c r="U513" s="5">
        <f>StoreOrders[[#This Row],[shipping cost]] + (StoreOrders[[#This Row],[shipping cost]] * StoreOrders[[#This Row],[discount]])</f>
        <v>5.99</v>
      </c>
      <c r="V513" t="s">
        <v>1070</v>
      </c>
      <c r="W513" s="5">
        <f>((StoreOrders[[#This Row],[quantity]]*StoreOrders[[#This Row],[Price]]) -StoreOrders[[#This Row],[cost]])</f>
        <v>606.01</v>
      </c>
    </row>
    <row r="514" spans="1:23" x14ac:dyDescent="0.25">
      <c r="A514" t="s">
        <v>2763</v>
      </c>
      <c r="B514" s="1">
        <v>40581</v>
      </c>
      <c r="C514" s="13">
        <f>MONTH(StoreOrders[[#This Row],[order date]])</f>
        <v>2</v>
      </c>
      <c r="D514" s="13">
        <f>YEAR(StoreOrders[[#This Row],[order date]])</f>
        <v>2011</v>
      </c>
      <c r="E514" s="35" t="s">
        <v>1060</v>
      </c>
      <c r="F514" s="35" t="s">
        <v>2764</v>
      </c>
      <c r="G514" s="35" t="s">
        <v>1062</v>
      </c>
      <c r="H514" s="35" t="s">
        <v>1123</v>
      </c>
      <c r="I514" s="35" t="s">
        <v>1124</v>
      </c>
      <c r="J514" s="35" t="s">
        <v>1075</v>
      </c>
      <c r="K514" s="35" t="s">
        <v>1076</v>
      </c>
      <c r="L514" s="35" t="s">
        <v>2765</v>
      </c>
      <c r="M514" s="35" t="s">
        <v>1110</v>
      </c>
      <c r="N514" s="35" t="s">
        <v>1126</v>
      </c>
      <c r="O514" s="35" t="s">
        <v>2766</v>
      </c>
      <c r="P514" s="7">
        <v>285</v>
      </c>
      <c r="Q514" s="7">
        <v>2</v>
      </c>
      <c r="R514" s="12">
        <v>110</v>
      </c>
      <c r="S514" s="2">
        <v>0.4</v>
      </c>
      <c r="T514" s="5">
        <v>4.54</v>
      </c>
      <c r="U514" s="5">
        <f>StoreOrders[[#This Row],[shipping cost]] + (StoreOrders[[#This Row],[shipping cost]] * StoreOrders[[#This Row],[discount]])</f>
        <v>6.3559999999999999</v>
      </c>
      <c r="V514" t="s">
        <v>1070</v>
      </c>
      <c r="W514" s="5">
        <f>((StoreOrders[[#This Row],[quantity]]*StoreOrders[[#This Row],[Price]]) -StoreOrders[[#This Row],[cost]])</f>
        <v>213.64400000000001</v>
      </c>
    </row>
    <row r="515" spans="1:23" x14ac:dyDescent="0.25">
      <c r="A515" t="s">
        <v>2767</v>
      </c>
      <c r="B515" s="1">
        <v>40581</v>
      </c>
      <c r="C515" s="13">
        <f>MONTH(StoreOrders[[#This Row],[order date]])</f>
        <v>2</v>
      </c>
      <c r="D515" s="13">
        <f>YEAR(StoreOrders[[#This Row],[order date]])</f>
        <v>2011</v>
      </c>
      <c r="E515" s="35" t="s">
        <v>1060</v>
      </c>
      <c r="F515" s="35" t="s">
        <v>2768</v>
      </c>
      <c r="G515" s="35" t="s">
        <v>1116</v>
      </c>
      <c r="H515" s="35" t="s">
        <v>1369</v>
      </c>
      <c r="I515" s="35" t="s">
        <v>1234</v>
      </c>
      <c r="J515" s="35" t="s">
        <v>1094</v>
      </c>
      <c r="K515" s="35" t="s">
        <v>1165</v>
      </c>
      <c r="L515" s="35" t="s">
        <v>2769</v>
      </c>
      <c r="M515" s="35" t="s">
        <v>1067</v>
      </c>
      <c r="N515" s="35" t="s">
        <v>1187</v>
      </c>
      <c r="O515" s="35" t="s">
        <v>2770</v>
      </c>
      <c r="P515" s="7">
        <v>31</v>
      </c>
      <c r="Q515" s="7">
        <v>3</v>
      </c>
      <c r="R515" s="12">
        <v>59</v>
      </c>
      <c r="S515" s="2">
        <v>0</v>
      </c>
      <c r="T515" s="5">
        <v>3.58</v>
      </c>
      <c r="U515" s="5">
        <f>StoreOrders[[#This Row],[shipping cost]] + (StoreOrders[[#This Row],[shipping cost]] * StoreOrders[[#This Row],[discount]])</f>
        <v>3.58</v>
      </c>
      <c r="V515" t="s">
        <v>1088</v>
      </c>
      <c r="W515" s="5">
        <f>((StoreOrders[[#This Row],[quantity]]*StoreOrders[[#This Row],[Price]]) -StoreOrders[[#This Row],[cost]])</f>
        <v>173.42</v>
      </c>
    </row>
    <row r="516" spans="1:23" x14ac:dyDescent="0.25">
      <c r="A516" t="s">
        <v>2735</v>
      </c>
      <c r="B516" s="1">
        <v>40581</v>
      </c>
      <c r="C516" s="13">
        <f>MONTH(StoreOrders[[#This Row],[order date]])</f>
        <v>2</v>
      </c>
      <c r="D516" s="13">
        <f>YEAR(StoreOrders[[#This Row],[order date]])</f>
        <v>2011</v>
      </c>
      <c r="E516" s="35" t="s">
        <v>1287</v>
      </c>
      <c r="F516" s="35" t="s">
        <v>2736</v>
      </c>
      <c r="G516" s="35" t="s">
        <v>1116</v>
      </c>
      <c r="H516" s="35" t="s">
        <v>1634</v>
      </c>
      <c r="I516" s="35" t="s">
        <v>1259</v>
      </c>
      <c r="J516" s="35" t="s">
        <v>1260</v>
      </c>
      <c r="K516" s="35" t="s">
        <v>1215</v>
      </c>
      <c r="L516" s="35" t="s">
        <v>2771</v>
      </c>
      <c r="M516" s="35" t="s">
        <v>1067</v>
      </c>
      <c r="N516" s="35" t="s">
        <v>1187</v>
      </c>
      <c r="O516" s="35" t="s">
        <v>2772</v>
      </c>
      <c r="P516" s="7">
        <v>15</v>
      </c>
      <c r="Q516" s="7">
        <v>4</v>
      </c>
      <c r="R516" s="12">
        <v>65</v>
      </c>
      <c r="S516" s="2">
        <v>0</v>
      </c>
      <c r="T516" s="5">
        <v>2.27</v>
      </c>
      <c r="U516" s="5">
        <f>StoreOrders[[#This Row],[shipping cost]] + (StoreOrders[[#This Row],[shipping cost]] * StoreOrders[[#This Row],[discount]])</f>
        <v>2.27</v>
      </c>
      <c r="V516" t="s">
        <v>1070</v>
      </c>
      <c r="W516" s="5">
        <f>((StoreOrders[[#This Row],[quantity]]*StoreOrders[[#This Row],[Price]]) -StoreOrders[[#This Row],[cost]])</f>
        <v>257.73</v>
      </c>
    </row>
    <row r="517" spans="1:23" x14ac:dyDescent="0.25">
      <c r="A517" t="s">
        <v>2773</v>
      </c>
      <c r="B517" s="1">
        <v>40581</v>
      </c>
      <c r="C517" s="13">
        <f>MONTH(StoreOrders[[#This Row],[order date]])</f>
        <v>2</v>
      </c>
      <c r="D517" s="13">
        <f>YEAR(StoreOrders[[#This Row],[order date]])</f>
        <v>2011</v>
      </c>
      <c r="E517" s="35" t="s">
        <v>1081</v>
      </c>
      <c r="F517" s="35" t="s">
        <v>1851</v>
      </c>
      <c r="G517" s="35" t="s">
        <v>1062</v>
      </c>
      <c r="H517" s="35" t="s">
        <v>1295</v>
      </c>
      <c r="I517" s="35" t="s">
        <v>1259</v>
      </c>
      <c r="J517" s="35" t="s">
        <v>1260</v>
      </c>
      <c r="K517" s="35" t="s">
        <v>1165</v>
      </c>
      <c r="L517" s="35" t="s">
        <v>2774</v>
      </c>
      <c r="M517" s="35" t="s">
        <v>1067</v>
      </c>
      <c r="N517" s="35" t="s">
        <v>1279</v>
      </c>
      <c r="O517" s="35" t="s">
        <v>2775</v>
      </c>
      <c r="P517" s="7">
        <v>9</v>
      </c>
      <c r="Q517" s="7">
        <v>2</v>
      </c>
      <c r="R517" s="12">
        <v>90</v>
      </c>
      <c r="S517" s="2">
        <v>0.8</v>
      </c>
      <c r="T517" s="5">
        <v>0.51</v>
      </c>
      <c r="U517" s="5">
        <f>StoreOrders[[#This Row],[shipping cost]] + (StoreOrders[[#This Row],[shipping cost]] * StoreOrders[[#This Row],[discount]])</f>
        <v>0.91800000000000004</v>
      </c>
      <c r="V517" t="s">
        <v>1070</v>
      </c>
      <c r="W517" s="5">
        <f>((StoreOrders[[#This Row],[quantity]]*StoreOrders[[#This Row],[Price]]) -StoreOrders[[#This Row],[cost]])</f>
        <v>179.08199999999999</v>
      </c>
    </row>
    <row r="518" spans="1:23" x14ac:dyDescent="0.25">
      <c r="A518" t="s">
        <v>2776</v>
      </c>
      <c r="B518" s="1">
        <v>40582</v>
      </c>
      <c r="C518" s="13">
        <f>MONTH(StoreOrders[[#This Row],[order date]])</f>
        <v>2</v>
      </c>
      <c r="D518" s="13">
        <f>YEAR(StoreOrders[[#This Row],[order date]])</f>
        <v>2011</v>
      </c>
      <c r="E518" s="35" t="s">
        <v>1081</v>
      </c>
      <c r="F518" s="35" t="s">
        <v>1731</v>
      </c>
      <c r="G518" s="35" t="s">
        <v>1116</v>
      </c>
      <c r="H518" s="35" t="s">
        <v>2457</v>
      </c>
      <c r="I518" s="35" t="s">
        <v>1259</v>
      </c>
      <c r="J518" s="35" t="s">
        <v>1260</v>
      </c>
      <c r="K518" s="35" t="s">
        <v>1344</v>
      </c>
      <c r="L518" s="35" t="s">
        <v>2777</v>
      </c>
      <c r="M518" s="35" t="s">
        <v>1067</v>
      </c>
      <c r="N518" s="35" t="s">
        <v>1068</v>
      </c>
      <c r="O518" s="35" t="s">
        <v>2778</v>
      </c>
      <c r="P518" s="7">
        <v>65</v>
      </c>
      <c r="Q518" s="7">
        <v>4</v>
      </c>
      <c r="R518" s="12">
        <v>60</v>
      </c>
      <c r="S518" s="2">
        <v>0</v>
      </c>
      <c r="T518" s="5">
        <v>19.07</v>
      </c>
      <c r="U518" s="5">
        <f>StoreOrders[[#This Row],[shipping cost]] + (StoreOrders[[#This Row],[shipping cost]] * StoreOrders[[#This Row],[discount]])</f>
        <v>19.07</v>
      </c>
      <c r="V518" t="s">
        <v>1120</v>
      </c>
      <c r="W518" s="5">
        <f>((StoreOrders[[#This Row],[quantity]]*StoreOrders[[#This Row],[Price]]) -StoreOrders[[#This Row],[cost]])</f>
        <v>220.93</v>
      </c>
    </row>
    <row r="519" spans="1:23" x14ac:dyDescent="0.25">
      <c r="A519" t="s">
        <v>2779</v>
      </c>
      <c r="B519" s="1">
        <v>40582</v>
      </c>
      <c r="C519" s="13">
        <f>MONTH(StoreOrders[[#This Row],[order date]])</f>
        <v>2</v>
      </c>
      <c r="D519" s="13">
        <f>YEAR(StoreOrders[[#This Row],[order date]])</f>
        <v>2011</v>
      </c>
      <c r="E519" s="35" t="s">
        <v>1060</v>
      </c>
      <c r="F519" s="35" t="s">
        <v>2780</v>
      </c>
      <c r="G519" s="35" t="s">
        <v>1116</v>
      </c>
      <c r="H519" s="35" t="s">
        <v>2781</v>
      </c>
      <c r="I519" s="35" t="s">
        <v>1234</v>
      </c>
      <c r="J519" s="35" t="s">
        <v>1094</v>
      </c>
      <c r="K519" s="35" t="s">
        <v>1165</v>
      </c>
      <c r="L519" s="35" t="s">
        <v>2782</v>
      </c>
      <c r="M519" s="35" t="s">
        <v>1067</v>
      </c>
      <c r="N519" s="35" t="s">
        <v>1279</v>
      </c>
      <c r="O519" s="35" t="s">
        <v>2783</v>
      </c>
      <c r="P519" s="7">
        <v>160</v>
      </c>
      <c r="Q519" s="7">
        <v>5</v>
      </c>
      <c r="R519" s="12">
        <v>119</v>
      </c>
      <c r="S519" s="2">
        <v>0</v>
      </c>
      <c r="T519" s="5">
        <v>14.79</v>
      </c>
      <c r="U519" s="5">
        <f>StoreOrders[[#This Row],[shipping cost]] + (StoreOrders[[#This Row],[shipping cost]] * StoreOrders[[#This Row],[discount]])</f>
        <v>14.79</v>
      </c>
      <c r="V519" t="s">
        <v>1070</v>
      </c>
      <c r="W519" s="5">
        <f>((StoreOrders[[#This Row],[quantity]]*StoreOrders[[#This Row],[Price]]) -StoreOrders[[#This Row],[cost]])</f>
        <v>580.21</v>
      </c>
    </row>
    <row r="520" spans="1:23" x14ac:dyDescent="0.25">
      <c r="A520" t="s">
        <v>2784</v>
      </c>
      <c r="B520" s="1">
        <v>40582</v>
      </c>
      <c r="C520" s="13">
        <f>MONTH(StoreOrders[[#This Row],[order date]])</f>
        <v>2</v>
      </c>
      <c r="D520" s="13">
        <f>YEAR(StoreOrders[[#This Row],[order date]])</f>
        <v>2011</v>
      </c>
      <c r="E520" s="35" t="s">
        <v>1060</v>
      </c>
      <c r="F520" s="35" t="s">
        <v>2785</v>
      </c>
      <c r="G520" s="35" t="s">
        <v>1116</v>
      </c>
      <c r="H520" s="35" t="s">
        <v>2786</v>
      </c>
      <c r="I520" s="35" t="s">
        <v>1259</v>
      </c>
      <c r="J520" s="35" t="s">
        <v>1260</v>
      </c>
      <c r="K520" s="35" t="s">
        <v>1344</v>
      </c>
      <c r="L520" s="35" t="s">
        <v>2787</v>
      </c>
      <c r="M520" s="35" t="s">
        <v>1110</v>
      </c>
      <c r="N520" s="35" t="s">
        <v>1176</v>
      </c>
      <c r="O520" s="35" t="s">
        <v>2788</v>
      </c>
      <c r="P520" s="7">
        <v>115</v>
      </c>
      <c r="Q520" s="7">
        <v>7</v>
      </c>
      <c r="R520" s="12">
        <v>92</v>
      </c>
      <c r="S520" s="2">
        <v>0</v>
      </c>
      <c r="T520" s="5">
        <v>12.6</v>
      </c>
      <c r="U520" s="5">
        <f>StoreOrders[[#This Row],[shipping cost]] + (StoreOrders[[#This Row],[shipping cost]] * StoreOrders[[#This Row],[discount]])</f>
        <v>12.6</v>
      </c>
      <c r="V520" t="s">
        <v>1070</v>
      </c>
      <c r="W520" s="5">
        <f>((StoreOrders[[#This Row],[quantity]]*StoreOrders[[#This Row],[Price]]) -StoreOrders[[#This Row],[cost]])</f>
        <v>631.4</v>
      </c>
    </row>
    <row r="521" spans="1:23" x14ac:dyDescent="0.25">
      <c r="A521" t="s">
        <v>2789</v>
      </c>
      <c r="B521" s="1">
        <v>40582</v>
      </c>
      <c r="C521" s="13">
        <f>MONTH(StoreOrders[[#This Row],[order date]])</f>
        <v>2</v>
      </c>
      <c r="D521" s="13">
        <f>YEAR(StoreOrders[[#This Row],[order date]])</f>
        <v>2011</v>
      </c>
      <c r="E521" s="35" t="s">
        <v>1060</v>
      </c>
      <c r="F521" s="35" t="s">
        <v>1299</v>
      </c>
      <c r="G521" s="35" t="s">
        <v>1062</v>
      </c>
      <c r="H521" s="35" t="s">
        <v>2081</v>
      </c>
      <c r="I521" s="35" t="s">
        <v>1642</v>
      </c>
      <c r="J521" s="35" t="s">
        <v>1094</v>
      </c>
      <c r="K521" s="35" t="s">
        <v>1215</v>
      </c>
      <c r="L521" s="35" t="s">
        <v>2790</v>
      </c>
      <c r="M521" s="35" t="s">
        <v>1067</v>
      </c>
      <c r="N521" s="35" t="s">
        <v>1207</v>
      </c>
      <c r="O521" s="35" t="s">
        <v>2791</v>
      </c>
      <c r="P521" s="7">
        <v>110</v>
      </c>
      <c r="Q521" s="7">
        <v>6</v>
      </c>
      <c r="R521" s="12">
        <v>62</v>
      </c>
      <c r="S521" s="2">
        <v>0</v>
      </c>
      <c r="T521" s="5">
        <v>5.55</v>
      </c>
      <c r="U521" s="5">
        <f>StoreOrders[[#This Row],[shipping cost]] + (StoreOrders[[#This Row],[shipping cost]] * StoreOrders[[#This Row],[discount]])</f>
        <v>5.55</v>
      </c>
      <c r="V521" t="s">
        <v>1070</v>
      </c>
      <c r="W521" s="5">
        <f>((StoreOrders[[#This Row],[quantity]]*StoreOrders[[#This Row],[Price]]) -StoreOrders[[#This Row],[cost]])</f>
        <v>366.45</v>
      </c>
    </row>
    <row r="522" spans="1:23" x14ac:dyDescent="0.25">
      <c r="A522" t="s">
        <v>2792</v>
      </c>
      <c r="B522" s="1">
        <v>40582</v>
      </c>
      <c r="C522" s="13">
        <f>MONTH(StoreOrders[[#This Row],[order date]])</f>
        <v>2</v>
      </c>
      <c r="D522" s="13">
        <f>YEAR(StoreOrders[[#This Row],[order date]])</f>
        <v>2011</v>
      </c>
      <c r="E522" s="35" t="s">
        <v>1060</v>
      </c>
      <c r="F522" s="35" t="s">
        <v>2793</v>
      </c>
      <c r="G522" s="35" t="s">
        <v>1062</v>
      </c>
      <c r="H522" s="35" t="s">
        <v>1503</v>
      </c>
      <c r="I522" s="35" t="s">
        <v>1504</v>
      </c>
      <c r="J522" s="35" t="s">
        <v>1065</v>
      </c>
      <c r="K522" s="35" t="s">
        <v>1065</v>
      </c>
      <c r="L522" s="35" t="s">
        <v>2794</v>
      </c>
      <c r="M522" s="35" t="s">
        <v>1067</v>
      </c>
      <c r="N522" s="35" t="s">
        <v>1193</v>
      </c>
      <c r="O522" s="35" t="s">
        <v>2795</v>
      </c>
      <c r="P522" s="7">
        <v>50</v>
      </c>
      <c r="Q522" s="7">
        <v>1</v>
      </c>
      <c r="R522" s="12">
        <v>77</v>
      </c>
      <c r="S522" s="2">
        <v>0</v>
      </c>
      <c r="T522" s="5">
        <v>4.32</v>
      </c>
      <c r="U522" s="5">
        <f>StoreOrders[[#This Row],[shipping cost]] + (StoreOrders[[#This Row],[shipping cost]] * StoreOrders[[#This Row],[discount]])</f>
        <v>4.32</v>
      </c>
      <c r="V522" t="s">
        <v>1070</v>
      </c>
      <c r="W522" s="5">
        <f>((StoreOrders[[#This Row],[quantity]]*StoreOrders[[#This Row],[Price]]) -StoreOrders[[#This Row],[cost]])</f>
        <v>72.680000000000007</v>
      </c>
    </row>
    <row r="523" spans="1:23" x14ac:dyDescent="0.25">
      <c r="A523" t="s">
        <v>2796</v>
      </c>
      <c r="B523" s="1">
        <v>40582</v>
      </c>
      <c r="C523" s="13">
        <f>MONTH(StoreOrders[[#This Row],[order date]])</f>
        <v>2</v>
      </c>
      <c r="D523" s="13">
        <f>YEAR(StoreOrders[[#This Row],[order date]])</f>
        <v>2011</v>
      </c>
      <c r="E523" s="35" t="s">
        <v>1060</v>
      </c>
      <c r="F523" s="35" t="s">
        <v>2793</v>
      </c>
      <c r="G523" s="35" t="s">
        <v>1062</v>
      </c>
      <c r="H523" s="35" t="s">
        <v>2797</v>
      </c>
      <c r="I523" s="35" t="s">
        <v>2798</v>
      </c>
      <c r="J523" s="35" t="s">
        <v>1164</v>
      </c>
      <c r="K523" s="35" t="s">
        <v>1215</v>
      </c>
      <c r="L523" s="35" t="s">
        <v>2799</v>
      </c>
      <c r="M523" s="35" t="s">
        <v>1067</v>
      </c>
      <c r="N523" s="35" t="s">
        <v>1068</v>
      </c>
      <c r="O523" s="35" t="s">
        <v>2800</v>
      </c>
      <c r="P523" s="7">
        <v>50</v>
      </c>
      <c r="Q523" s="7">
        <v>7</v>
      </c>
      <c r="R523" s="12">
        <v>105</v>
      </c>
      <c r="S523" s="2">
        <v>0</v>
      </c>
      <c r="T523" s="5">
        <v>2.6</v>
      </c>
      <c r="U523" s="5">
        <f>StoreOrders[[#This Row],[shipping cost]] + (StoreOrders[[#This Row],[shipping cost]] * StoreOrders[[#This Row],[discount]])</f>
        <v>2.6</v>
      </c>
      <c r="V523" t="s">
        <v>1070</v>
      </c>
      <c r="W523" s="5">
        <f>((StoreOrders[[#This Row],[quantity]]*StoreOrders[[#This Row],[Price]]) -StoreOrders[[#This Row],[cost]])</f>
        <v>732.4</v>
      </c>
    </row>
    <row r="524" spans="1:23" x14ac:dyDescent="0.25">
      <c r="A524" t="s">
        <v>2801</v>
      </c>
      <c r="B524" s="1">
        <v>40582</v>
      </c>
      <c r="C524" s="13">
        <f>MONTH(StoreOrders[[#This Row],[order date]])</f>
        <v>2</v>
      </c>
      <c r="D524" s="13">
        <f>YEAR(StoreOrders[[#This Row],[order date]])</f>
        <v>2011</v>
      </c>
      <c r="E524" s="35" t="s">
        <v>1060</v>
      </c>
      <c r="F524" s="35" t="s">
        <v>1753</v>
      </c>
      <c r="G524" s="35" t="s">
        <v>1116</v>
      </c>
      <c r="H524" s="35" t="s">
        <v>2405</v>
      </c>
      <c r="I524" s="35" t="s">
        <v>1338</v>
      </c>
      <c r="J524" s="35" t="s">
        <v>1075</v>
      </c>
      <c r="K524" s="35" t="s">
        <v>1267</v>
      </c>
      <c r="L524" s="35" t="s">
        <v>2802</v>
      </c>
      <c r="M524" s="35" t="s">
        <v>1100</v>
      </c>
      <c r="N524" s="35" t="s">
        <v>1101</v>
      </c>
      <c r="O524" s="35" t="s">
        <v>2803</v>
      </c>
      <c r="P524" s="7">
        <v>58</v>
      </c>
      <c r="Q524" s="7">
        <v>1</v>
      </c>
      <c r="R524" s="12">
        <v>56</v>
      </c>
      <c r="S524" s="2">
        <v>0</v>
      </c>
      <c r="T524" s="5">
        <v>1.52</v>
      </c>
      <c r="U524" s="5">
        <f>StoreOrders[[#This Row],[shipping cost]] + (StoreOrders[[#This Row],[shipping cost]] * StoreOrders[[#This Row],[discount]])</f>
        <v>1.52</v>
      </c>
      <c r="V524" t="s">
        <v>1070</v>
      </c>
      <c r="W524" s="5">
        <f>((StoreOrders[[#This Row],[quantity]]*StoreOrders[[#This Row],[Price]]) -StoreOrders[[#This Row],[cost]])</f>
        <v>54.48</v>
      </c>
    </row>
    <row r="525" spans="1:23" x14ac:dyDescent="0.25">
      <c r="A525" t="s">
        <v>2804</v>
      </c>
      <c r="B525" s="1">
        <v>40582</v>
      </c>
      <c r="C525" s="13">
        <f>MONTH(StoreOrders[[#This Row],[order date]])</f>
        <v>2</v>
      </c>
      <c r="D525" s="13">
        <f>YEAR(StoreOrders[[#This Row],[order date]])</f>
        <v>2011</v>
      </c>
      <c r="E525" s="35" t="s">
        <v>1060</v>
      </c>
      <c r="F525" s="35" t="s">
        <v>2805</v>
      </c>
      <c r="G525" s="35" t="s">
        <v>1091</v>
      </c>
      <c r="H525" s="35" t="s">
        <v>1131</v>
      </c>
      <c r="I525" s="35" t="s">
        <v>1132</v>
      </c>
      <c r="J525" s="35" t="s">
        <v>1085</v>
      </c>
      <c r="K525" s="35" t="s">
        <v>1085</v>
      </c>
      <c r="L525" s="35" t="s">
        <v>2806</v>
      </c>
      <c r="M525" s="35" t="s">
        <v>1067</v>
      </c>
      <c r="N525" s="35" t="s">
        <v>1279</v>
      </c>
      <c r="O525" s="35" t="s">
        <v>2807</v>
      </c>
      <c r="P525" s="7">
        <v>30</v>
      </c>
      <c r="Q525" s="7">
        <v>2</v>
      </c>
      <c r="R525" s="12">
        <v>74</v>
      </c>
      <c r="S525" s="2">
        <v>0</v>
      </c>
      <c r="T525" s="5">
        <v>1.37</v>
      </c>
      <c r="U525" s="5">
        <f>StoreOrders[[#This Row],[shipping cost]] + (StoreOrders[[#This Row],[shipping cost]] * StoreOrders[[#This Row],[discount]])</f>
        <v>1.37</v>
      </c>
      <c r="V525" t="s">
        <v>1070</v>
      </c>
      <c r="W525" s="5">
        <f>((StoreOrders[[#This Row],[quantity]]*StoreOrders[[#This Row],[Price]]) -StoreOrders[[#This Row],[cost]])</f>
        <v>146.63</v>
      </c>
    </row>
    <row r="526" spans="1:23" x14ac:dyDescent="0.25">
      <c r="A526" t="s">
        <v>2801</v>
      </c>
      <c r="B526" s="1">
        <v>40582</v>
      </c>
      <c r="C526" s="13">
        <f>MONTH(StoreOrders[[#This Row],[order date]])</f>
        <v>2</v>
      </c>
      <c r="D526" s="13">
        <f>YEAR(StoreOrders[[#This Row],[order date]])</f>
        <v>2011</v>
      </c>
      <c r="E526" s="35" t="s">
        <v>1060</v>
      </c>
      <c r="F526" s="35" t="s">
        <v>1753</v>
      </c>
      <c r="G526" s="35" t="s">
        <v>1116</v>
      </c>
      <c r="H526" s="35" t="s">
        <v>2405</v>
      </c>
      <c r="I526" s="35" t="s">
        <v>1338</v>
      </c>
      <c r="J526" s="35" t="s">
        <v>1075</v>
      </c>
      <c r="K526" s="35" t="s">
        <v>1267</v>
      </c>
      <c r="L526" s="35" t="s">
        <v>1539</v>
      </c>
      <c r="M526" s="35" t="s">
        <v>1067</v>
      </c>
      <c r="N526" s="35" t="s">
        <v>1078</v>
      </c>
      <c r="O526" s="35" t="s">
        <v>1540</v>
      </c>
      <c r="P526" s="7">
        <v>39</v>
      </c>
      <c r="Q526" s="7">
        <v>3</v>
      </c>
      <c r="R526" s="12">
        <v>98</v>
      </c>
      <c r="S526" s="2">
        <v>0</v>
      </c>
      <c r="T526" s="5">
        <v>1.27</v>
      </c>
      <c r="U526" s="5">
        <f>StoreOrders[[#This Row],[shipping cost]] + (StoreOrders[[#This Row],[shipping cost]] * StoreOrders[[#This Row],[discount]])</f>
        <v>1.27</v>
      </c>
      <c r="V526" t="s">
        <v>1070</v>
      </c>
      <c r="W526" s="5">
        <f>((StoreOrders[[#This Row],[quantity]]*StoreOrders[[#This Row],[Price]]) -StoreOrders[[#This Row],[cost]])</f>
        <v>292.73</v>
      </c>
    </row>
    <row r="527" spans="1:23" x14ac:dyDescent="0.25">
      <c r="A527" t="s">
        <v>2792</v>
      </c>
      <c r="B527" s="1">
        <v>40582</v>
      </c>
      <c r="C527" s="13">
        <f>MONTH(StoreOrders[[#This Row],[order date]])</f>
        <v>2</v>
      </c>
      <c r="D527" s="13">
        <f>YEAR(StoreOrders[[#This Row],[order date]])</f>
        <v>2011</v>
      </c>
      <c r="E527" s="35" t="s">
        <v>1060</v>
      </c>
      <c r="F527" s="35" t="s">
        <v>2793</v>
      </c>
      <c r="G527" s="35" t="s">
        <v>1062</v>
      </c>
      <c r="H527" s="35" t="s">
        <v>1503</v>
      </c>
      <c r="I527" s="35" t="s">
        <v>1504</v>
      </c>
      <c r="J527" s="35" t="s">
        <v>1065</v>
      </c>
      <c r="K527" s="35" t="s">
        <v>1065</v>
      </c>
      <c r="L527" s="35" t="s">
        <v>2808</v>
      </c>
      <c r="M527" s="35" t="s">
        <v>1100</v>
      </c>
      <c r="N527" s="35" t="s">
        <v>1134</v>
      </c>
      <c r="O527" s="35" t="s">
        <v>2809</v>
      </c>
      <c r="P527" s="7">
        <v>331</v>
      </c>
      <c r="Q527" s="7">
        <v>2</v>
      </c>
      <c r="R527" s="12">
        <v>117</v>
      </c>
      <c r="S527" s="2">
        <v>0</v>
      </c>
      <c r="T527" s="5">
        <v>0.16</v>
      </c>
      <c r="U527" s="5">
        <f>StoreOrders[[#This Row],[shipping cost]] + (StoreOrders[[#This Row],[shipping cost]] * StoreOrders[[#This Row],[discount]])</f>
        <v>0.16</v>
      </c>
      <c r="V527" t="s">
        <v>1070</v>
      </c>
      <c r="W527" s="5">
        <f>((StoreOrders[[#This Row],[quantity]]*StoreOrders[[#This Row],[Price]]) -StoreOrders[[#This Row],[cost]])</f>
        <v>233.84</v>
      </c>
    </row>
    <row r="528" spans="1:23" x14ac:dyDescent="0.25">
      <c r="A528" t="s">
        <v>2810</v>
      </c>
      <c r="B528" s="1">
        <v>40583</v>
      </c>
      <c r="C528" s="13">
        <f>MONTH(StoreOrders[[#This Row],[order date]])</f>
        <v>2</v>
      </c>
      <c r="D528" s="13">
        <f>YEAR(StoreOrders[[#This Row],[order date]])</f>
        <v>2011</v>
      </c>
      <c r="E528" s="35" t="s">
        <v>1081</v>
      </c>
      <c r="F528" s="35" t="s">
        <v>2811</v>
      </c>
      <c r="G528" s="35" t="s">
        <v>1062</v>
      </c>
      <c r="H528" s="35" t="s">
        <v>2812</v>
      </c>
      <c r="I528" s="35" t="s">
        <v>1227</v>
      </c>
      <c r="J528" s="35" t="s">
        <v>1164</v>
      </c>
      <c r="K528" s="35" t="s">
        <v>1228</v>
      </c>
      <c r="L528" s="35" t="s">
        <v>2813</v>
      </c>
      <c r="M528" s="35" t="s">
        <v>1100</v>
      </c>
      <c r="N528" s="35" t="s">
        <v>1134</v>
      </c>
      <c r="O528" s="35" t="s">
        <v>2273</v>
      </c>
      <c r="P528" s="7">
        <v>619</v>
      </c>
      <c r="Q528" s="7">
        <v>2</v>
      </c>
      <c r="R528" s="12">
        <v>103</v>
      </c>
      <c r="S528" s="2">
        <v>0</v>
      </c>
      <c r="T528" s="5">
        <v>107.68</v>
      </c>
      <c r="U528" s="5">
        <f>StoreOrders[[#This Row],[shipping cost]] + (StoreOrders[[#This Row],[shipping cost]] * StoreOrders[[#This Row],[discount]])</f>
        <v>107.68</v>
      </c>
      <c r="V528" t="s">
        <v>1088</v>
      </c>
      <c r="W528" s="5">
        <f>((StoreOrders[[#This Row],[quantity]]*StoreOrders[[#This Row],[Price]]) -StoreOrders[[#This Row],[cost]])</f>
        <v>98.32</v>
      </c>
    </row>
    <row r="529" spans="1:23" x14ac:dyDescent="0.25">
      <c r="A529" t="s">
        <v>2814</v>
      </c>
      <c r="B529" s="1">
        <v>40583</v>
      </c>
      <c r="C529" s="13">
        <f>MONTH(StoreOrders[[#This Row],[order date]])</f>
        <v>2</v>
      </c>
      <c r="D529" s="13">
        <f>YEAR(StoreOrders[[#This Row],[order date]])</f>
        <v>2011</v>
      </c>
      <c r="E529" s="35" t="s">
        <v>1060</v>
      </c>
      <c r="F529" s="35" t="s">
        <v>2751</v>
      </c>
      <c r="G529" s="35" t="s">
        <v>1062</v>
      </c>
      <c r="H529" s="35" t="s">
        <v>1967</v>
      </c>
      <c r="I529" s="35" t="s">
        <v>1221</v>
      </c>
      <c r="J529" s="35" t="s">
        <v>1164</v>
      </c>
      <c r="K529" s="35" t="s">
        <v>1095</v>
      </c>
      <c r="L529" s="35" t="s">
        <v>1653</v>
      </c>
      <c r="M529" s="35" t="s">
        <v>1110</v>
      </c>
      <c r="N529" s="35" t="s">
        <v>1126</v>
      </c>
      <c r="O529" s="35" t="s">
        <v>1158</v>
      </c>
      <c r="P529" s="7">
        <v>513</v>
      </c>
      <c r="Q529" s="7">
        <v>4</v>
      </c>
      <c r="R529" s="12">
        <v>110</v>
      </c>
      <c r="S529" s="2">
        <v>2E-3</v>
      </c>
      <c r="T529" s="5">
        <v>55.89</v>
      </c>
      <c r="U529" s="5">
        <f>StoreOrders[[#This Row],[shipping cost]] + (StoreOrders[[#This Row],[shipping cost]] * StoreOrders[[#This Row],[discount]])</f>
        <v>56.001780000000004</v>
      </c>
      <c r="V529" t="s">
        <v>1088</v>
      </c>
      <c r="W529" s="5">
        <f>((StoreOrders[[#This Row],[quantity]]*StoreOrders[[#This Row],[Price]]) -StoreOrders[[#This Row],[cost]])</f>
        <v>383.99822</v>
      </c>
    </row>
    <row r="530" spans="1:23" x14ac:dyDescent="0.25">
      <c r="A530" t="s">
        <v>2815</v>
      </c>
      <c r="B530" s="1">
        <v>40583</v>
      </c>
      <c r="C530" s="13">
        <f>MONTH(StoreOrders[[#This Row],[order date]])</f>
        <v>2</v>
      </c>
      <c r="D530" s="13">
        <f>YEAR(StoreOrders[[#This Row],[order date]])</f>
        <v>2011</v>
      </c>
      <c r="E530" s="35" t="s">
        <v>1114</v>
      </c>
      <c r="F530" s="35" t="s">
        <v>2816</v>
      </c>
      <c r="G530" s="35" t="s">
        <v>1062</v>
      </c>
      <c r="H530" s="35" t="s">
        <v>1226</v>
      </c>
      <c r="I530" s="35" t="s">
        <v>1227</v>
      </c>
      <c r="J530" s="35" t="s">
        <v>1164</v>
      </c>
      <c r="K530" s="35" t="s">
        <v>1228</v>
      </c>
      <c r="L530" s="35" t="s">
        <v>2817</v>
      </c>
      <c r="M530" s="35" t="s">
        <v>1110</v>
      </c>
      <c r="N530" s="35" t="s">
        <v>1167</v>
      </c>
      <c r="O530" s="35" t="s">
        <v>2818</v>
      </c>
      <c r="P530" s="7">
        <v>405</v>
      </c>
      <c r="Q530" s="7">
        <v>4</v>
      </c>
      <c r="R530" s="12">
        <v>100</v>
      </c>
      <c r="S530" s="2">
        <v>0</v>
      </c>
      <c r="T530" s="5">
        <v>53.53</v>
      </c>
      <c r="U530" s="5">
        <f>StoreOrders[[#This Row],[shipping cost]] + (StoreOrders[[#This Row],[shipping cost]] * StoreOrders[[#This Row],[discount]])</f>
        <v>53.53</v>
      </c>
      <c r="V530" t="s">
        <v>1070</v>
      </c>
      <c r="W530" s="5">
        <f>((StoreOrders[[#This Row],[quantity]]*StoreOrders[[#This Row],[Price]]) -StoreOrders[[#This Row],[cost]])</f>
        <v>346.47</v>
      </c>
    </row>
    <row r="531" spans="1:23" x14ac:dyDescent="0.25">
      <c r="A531" t="s">
        <v>2819</v>
      </c>
      <c r="B531" s="1">
        <v>40583</v>
      </c>
      <c r="C531" s="13">
        <f>MONTH(StoreOrders[[#This Row],[order date]])</f>
        <v>2</v>
      </c>
      <c r="D531" s="13">
        <f>YEAR(StoreOrders[[#This Row],[order date]])</f>
        <v>2011</v>
      </c>
      <c r="E531" s="35" t="s">
        <v>1114</v>
      </c>
      <c r="F531" s="35" t="s">
        <v>2820</v>
      </c>
      <c r="G531" s="35" t="s">
        <v>1062</v>
      </c>
      <c r="H531" s="35" t="s">
        <v>2821</v>
      </c>
      <c r="I531" s="35" t="s">
        <v>1657</v>
      </c>
      <c r="J531" s="35" t="s">
        <v>1094</v>
      </c>
      <c r="K531" s="35" t="s">
        <v>1165</v>
      </c>
      <c r="L531" s="35" t="s">
        <v>2822</v>
      </c>
      <c r="M531" s="35" t="s">
        <v>1067</v>
      </c>
      <c r="N531" s="35" t="s">
        <v>1193</v>
      </c>
      <c r="O531" s="35" t="s">
        <v>2823</v>
      </c>
      <c r="P531" s="7">
        <v>133</v>
      </c>
      <c r="Q531" s="7">
        <v>5</v>
      </c>
      <c r="R531" s="12">
        <v>57</v>
      </c>
      <c r="S531" s="2">
        <v>0</v>
      </c>
      <c r="T531" s="5">
        <v>51.62</v>
      </c>
      <c r="U531" s="5">
        <f>StoreOrders[[#This Row],[shipping cost]] + (StoreOrders[[#This Row],[shipping cost]] * StoreOrders[[#This Row],[discount]])</f>
        <v>51.62</v>
      </c>
      <c r="V531" t="s">
        <v>1120</v>
      </c>
      <c r="W531" s="5">
        <f>((StoreOrders[[#This Row],[quantity]]*StoreOrders[[#This Row],[Price]]) -StoreOrders[[#This Row],[cost]])</f>
        <v>233.38</v>
      </c>
    </row>
    <row r="532" spans="1:23" x14ac:dyDescent="0.25">
      <c r="A532" t="s">
        <v>2814</v>
      </c>
      <c r="B532" s="1">
        <v>40583</v>
      </c>
      <c r="C532" s="13">
        <f>MONTH(StoreOrders[[#This Row],[order date]])</f>
        <v>2</v>
      </c>
      <c r="D532" s="13">
        <f>YEAR(StoreOrders[[#This Row],[order date]])</f>
        <v>2011</v>
      </c>
      <c r="E532" s="35" t="s">
        <v>1060</v>
      </c>
      <c r="F532" s="35" t="s">
        <v>2751</v>
      </c>
      <c r="G532" s="35" t="s">
        <v>1062</v>
      </c>
      <c r="H532" s="35" t="s">
        <v>1967</v>
      </c>
      <c r="I532" s="35" t="s">
        <v>1221</v>
      </c>
      <c r="J532" s="35" t="s">
        <v>1164</v>
      </c>
      <c r="K532" s="35" t="s">
        <v>1095</v>
      </c>
      <c r="L532" s="35" t="s">
        <v>2824</v>
      </c>
      <c r="M532" s="35" t="s">
        <v>1100</v>
      </c>
      <c r="N532" s="35" t="s">
        <v>1144</v>
      </c>
      <c r="O532" s="35" t="s">
        <v>2825</v>
      </c>
      <c r="P532" s="7">
        <v>407</v>
      </c>
      <c r="Q532" s="7">
        <v>3</v>
      </c>
      <c r="R532" s="12">
        <v>112</v>
      </c>
      <c r="S532" s="2">
        <v>0.2</v>
      </c>
      <c r="T532" s="5">
        <v>44.67</v>
      </c>
      <c r="U532" s="5">
        <f>StoreOrders[[#This Row],[shipping cost]] + (StoreOrders[[#This Row],[shipping cost]] * StoreOrders[[#This Row],[discount]])</f>
        <v>53.603999999999999</v>
      </c>
      <c r="V532" t="s">
        <v>1088</v>
      </c>
      <c r="W532" s="5">
        <f>((StoreOrders[[#This Row],[quantity]]*StoreOrders[[#This Row],[Price]]) -StoreOrders[[#This Row],[cost]])</f>
        <v>282.39600000000002</v>
      </c>
    </row>
    <row r="533" spans="1:23" x14ac:dyDescent="0.25">
      <c r="A533" t="s">
        <v>2810</v>
      </c>
      <c r="B533" s="1">
        <v>40583</v>
      </c>
      <c r="C533" s="13">
        <f>MONTH(StoreOrders[[#This Row],[order date]])</f>
        <v>2</v>
      </c>
      <c r="D533" s="13">
        <f>YEAR(StoreOrders[[#This Row],[order date]])</f>
        <v>2011</v>
      </c>
      <c r="E533" s="35" t="s">
        <v>1081</v>
      </c>
      <c r="F533" s="35" t="s">
        <v>2811</v>
      </c>
      <c r="G533" s="35" t="s">
        <v>1062</v>
      </c>
      <c r="H533" s="35" t="s">
        <v>2812</v>
      </c>
      <c r="I533" s="35" t="s">
        <v>1227</v>
      </c>
      <c r="J533" s="35" t="s">
        <v>1164</v>
      </c>
      <c r="K533" s="35" t="s">
        <v>1228</v>
      </c>
      <c r="L533" s="35" t="s">
        <v>2826</v>
      </c>
      <c r="M533" s="35" t="s">
        <v>1067</v>
      </c>
      <c r="N533" s="35" t="s">
        <v>1118</v>
      </c>
      <c r="O533" s="35" t="s">
        <v>2827</v>
      </c>
      <c r="P533" s="7">
        <v>423</v>
      </c>
      <c r="Q533" s="7">
        <v>9</v>
      </c>
      <c r="R533" s="12">
        <v>99</v>
      </c>
      <c r="S533" s="2">
        <v>0</v>
      </c>
      <c r="T533" s="5">
        <v>35.9</v>
      </c>
      <c r="U533" s="5">
        <f>StoreOrders[[#This Row],[shipping cost]] + (StoreOrders[[#This Row],[shipping cost]] * StoreOrders[[#This Row],[discount]])</f>
        <v>35.9</v>
      </c>
      <c r="V533" t="s">
        <v>1088</v>
      </c>
      <c r="W533" s="5">
        <f>((StoreOrders[[#This Row],[quantity]]*StoreOrders[[#This Row],[Price]]) -StoreOrders[[#This Row],[cost]])</f>
        <v>855.1</v>
      </c>
    </row>
    <row r="534" spans="1:23" x14ac:dyDescent="0.25">
      <c r="A534" t="s">
        <v>1525</v>
      </c>
      <c r="B534" s="1">
        <v>40583</v>
      </c>
      <c r="C534" s="13">
        <f>MONTH(StoreOrders[[#This Row],[order date]])</f>
        <v>2</v>
      </c>
      <c r="D534" s="13">
        <f>YEAR(StoreOrders[[#This Row],[order date]])</f>
        <v>2011</v>
      </c>
      <c r="E534" s="35" t="s">
        <v>1060</v>
      </c>
      <c r="F534" s="35" t="s">
        <v>2828</v>
      </c>
      <c r="G534" s="35" t="s">
        <v>1116</v>
      </c>
      <c r="H534" s="35" t="s">
        <v>1148</v>
      </c>
      <c r="I534" s="35" t="s">
        <v>1149</v>
      </c>
      <c r="J534" s="35" t="s">
        <v>1094</v>
      </c>
      <c r="K534" s="35" t="s">
        <v>1095</v>
      </c>
      <c r="L534" s="35" t="s">
        <v>2829</v>
      </c>
      <c r="M534" s="35" t="s">
        <v>1100</v>
      </c>
      <c r="N534" s="35" t="s">
        <v>1134</v>
      </c>
      <c r="O534" s="35" t="s">
        <v>2830</v>
      </c>
      <c r="P534" s="7">
        <v>269</v>
      </c>
      <c r="Q534" s="7">
        <v>2</v>
      </c>
      <c r="R534" s="12">
        <v>120</v>
      </c>
      <c r="S534" s="2">
        <v>0.1</v>
      </c>
      <c r="T534" s="5">
        <v>35.76</v>
      </c>
      <c r="U534" s="5">
        <f>StoreOrders[[#This Row],[shipping cost]] + (StoreOrders[[#This Row],[shipping cost]] * StoreOrders[[#This Row],[discount]])</f>
        <v>39.335999999999999</v>
      </c>
      <c r="V534" t="s">
        <v>1088</v>
      </c>
      <c r="W534" s="5">
        <f>((StoreOrders[[#This Row],[quantity]]*StoreOrders[[#This Row],[Price]]) -StoreOrders[[#This Row],[cost]])</f>
        <v>200.66399999999999</v>
      </c>
    </row>
    <row r="535" spans="1:23" x14ac:dyDescent="0.25">
      <c r="A535" t="s">
        <v>2831</v>
      </c>
      <c r="B535" s="1">
        <v>40583</v>
      </c>
      <c r="C535" s="13">
        <f>MONTH(StoreOrders[[#This Row],[order date]])</f>
        <v>2</v>
      </c>
      <c r="D535" s="13">
        <f>YEAR(StoreOrders[[#This Row],[order date]])</f>
        <v>2011</v>
      </c>
      <c r="E535" s="35" t="s">
        <v>1060</v>
      </c>
      <c r="F535" s="35" t="s">
        <v>1190</v>
      </c>
      <c r="G535" s="35" t="s">
        <v>1116</v>
      </c>
      <c r="H535" s="35" t="s">
        <v>2832</v>
      </c>
      <c r="I535" s="35" t="s">
        <v>1428</v>
      </c>
      <c r="J535" s="35" t="s">
        <v>1094</v>
      </c>
      <c r="K535" s="35" t="s">
        <v>1165</v>
      </c>
      <c r="L535" s="35" t="s">
        <v>2833</v>
      </c>
      <c r="M535" s="35" t="s">
        <v>1100</v>
      </c>
      <c r="N535" s="35" t="s">
        <v>1101</v>
      </c>
      <c r="O535" s="35" t="s">
        <v>2834</v>
      </c>
      <c r="P535" s="7">
        <v>267</v>
      </c>
      <c r="Q535" s="7">
        <v>3</v>
      </c>
      <c r="R535" s="12">
        <v>67</v>
      </c>
      <c r="S535" s="2">
        <v>0.2</v>
      </c>
      <c r="T535" s="5">
        <v>35.11</v>
      </c>
      <c r="U535" s="5">
        <f>StoreOrders[[#This Row],[shipping cost]] + (StoreOrders[[#This Row],[shipping cost]] * StoreOrders[[#This Row],[discount]])</f>
        <v>42.131999999999998</v>
      </c>
      <c r="V535" t="s">
        <v>1088</v>
      </c>
      <c r="W535" s="5">
        <f>((StoreOrders[[#This Row],[quantity]]*StoreOrders[[#This Row],[Price]]) -StoreOrders[[#This Row],[cost]])</f>
        <v>158.86799999999999</v>
      </c>
    </row>
    <row r="536" spans="1:23" x14ac:dyDescent="0.25">
      <c r="A536" t="s">
        <v>2819</v>
      </c>
      <c r="B536" s="1">
        <v>40583</v>
      </c>
      <c r="C536" s="13">
        <f>MONTH(StoreOrders[[#This Row],[order date]])</f>
        <v>2</v>
      </c>
      <c r="D536" s="13">
        <f>YEAR(StoreOrders[[#This Row],[order date]])</f>
        <v>2011</v>
      </c>
      <c r="E536" s="35" t="s">
        <v>1114</v>
      </c>
      <c r="F536" s="35" t="s">
        <v>2820</v>
      </c>
      <c r="G536" s="35" t="s">
        <v>1062</v>
      </c>
      <c r="H536" s="35" t="s">
        <v>2821</v>
      </c>
      <c r="I536" s="35" t="s">
        <v>1657</v>
      </c>
      <c r="J536" s="35" t="s">
        <v>1094</v>
      </c>
      <c r="K536" s="35" t="s">
        <v>1165</v>
      </c>
      <c r="L536" s="35" t="s">
        <v>2835</v>
      </c>
      <c r="M536" s="35" t="s">
        <v>1067</v>
      </c>
      <c r="N536" s="35" t="s">
        <v>1279</v>
      </c>
      <c r="O536" s="35" t="s">
        <v>2836</v>
      </c>
      <c r="P536" s="7">
        <v>80</v>
      </c>
      <c r="Q536" s="7">
        <v>7</v>
      </c>
      <c r="R536" s="12">
        <v>61</v>
      </c>
      <c r="S536" s="2">
        <v>0</v>
      </c>
      <c r="T536" s="5">
        <v>23</v>
      </c>
      <c r="U536" s="5">
        <f>StoreOrders[[#This Row],[shipping cost]] + (StoreOrders[[#This Row],[shipping cost]] * StoreOrders[[#This Row],[discount]])</f>
        <v>23</v>
      </c>
      <c r="V536" t="s">
        <v>1120</v>
      </c>
      <c r="W536" s="5">
        <f>((StoreOrders[[#This Row],[quantity]]*StoreOrders[[#This Row],[Price]]) -StoreOrders[[#This Row],[cost]])</f>
        <v>404</v>
      </c>
    </row>
    <row r="537" spans="1:23" x14ac:dyDescent="0.25">
      <c r="A537" t="s">
        <v>2837</v>
      </c>
      <c r="B537" s="1">
        <v>40583</v>
      </c>
      <c r="C537" s="13">
        <f>MONTH(StoreOrders[[#This Row],[order date]])</f>
        <v>2</v>
      </c>
      <c r="D537" s="13">
        <f>YEAR(StoreOrders[[#This Row],[order date]])</f>
        <v>2011</v>
      </c>
      <c r="E537" s="35" t="s">
        <v>1060</v>
      </c>
      <c r="F537" s="35" t="s">
        <v>2838</v>
      </c>
      <c r="G537" s="35" t="s">
        <v>1091</v>
      </c>
      <c r="H537" s="35" t="s">
        <v>2621</v>
      </c>
      <c r="I537" s="35" t="s">
        <v>1596</v>
      </c>
      <c r="J537" s="35" t="s">
        <v>1094</v>
      </c>
      <c r="K537" s="35" t="s">
        <v>1215</v>
      </c>
      <c r="L537" s="35" t="s">
        <v>2839</v>
      </c>
      <c r="M537" s="35" t="s">
        <v>1100</v>
      </c>
      <c r="N537" s="35" t="s">
        <v>1151</v>
      </c>
      <c r="O537" s="35" t="s">
        <v>2840</v>
      </c>
      <c r="P537" s="7">
        <v>368</v>
      </c>
      <c r="Q537" s="7">
        <v>3</v>
      </c>
      <c r="R537" s="12">
        <v>92</v>
      </c>
      <c r="S537" s="2">
        <v>0</v>
      </c>
      <c r="T537" s="5">
        <v>17.87</v>
      </c>
      <c r="U537" s="5">
        <f>StoreOrders[[#This Row],[shipping cost]] + (StoreOrders[[#This Row],[shipping cost]] * StoreOrders[[#This Row],[discount]])</f>
        <v>17.87</v>
      </c>
      <c r="V537" t="s">
        <v>1070</v>
      </c>
      <c r="W537" s="5">
        <f>((StoreOrders[[#This Row],[quantity]]*StoreOrders[[#This Row],[Price]]) -StoreOrders[[#This Row],[cost]])</f>
        <v>258.13</v>
      </c>
    </row>
    <row r="538" spans="1:23" x14ac:dyDescent="0.25">
      <c r="A538" t="s">
        <v>2831</v>
      </c>
      <c r="B538" s="1">
        <v>40583</v>
      </c>
      <c r="C538" s="13">
        <f>MONTH(StoreOrders[[#This Row],[order date]])</f>
        <v>2</v>
      </c>
      <c r="D538" s="13">
        <f>YEAR(StoreOrders[[#This Row],[order date]])</f>
        <v>2011</v>
      </c>
      <c r="E538" s="35" t="s">
        <v>1060</v>
      </c>
      <c r="F538" s="35" t="s">
        <v>1190</v>
      </c>
      <c r="G538" s="35" t="s">
        <v>1116</v>
      </c>
      <c r="H538" s="35" t="s">
        <v>2832</v>
      </c>
      <c r="I538" s="35" t="s">
        <v>1428</v>
      </c>
      <c r="J538" s="35" t="s">
        <v>1094</v>
      </c>
      <c r="K538" s="35" t="s">
        <v>1165</v>
      </c>
      <c r="L538" s="35" t="s">
        <v>2841</v>
      </c>
      <c r="M538" s="35" t="s">
        <v>1067</v>
      </c>
      <c r="N538" s="35" t="s">
        <v>1068</v>
      </c>
      <c r="O538" s="35" t="s">
        <v>2842</v>
      </c>
      <c r="P538" s="7">
        <v>91</v>
      </c>
      <c r="Q538" s="7">
        <v>3</v>
      </c>
      <c r="R538" s="12">
        <v>88</v>
      </c>
      <c r="S538" s="2">
        <v>0.5</v>
      </c>
      <c r="T538" s="5">
        <v>14.63</v>
      </c>
      <c r="U538" s="5">
        <f>StoreOrders[[#This Row],[shipping cost]] + (StoreOrders[[#This Row],[shipping cost]] * StoreOrders[[#This Row],[discount]])</f>
        <v>21.945</v>
      </c>
      <c r="V538" t="s">
        <v>1088</v>
      </c>
      <c r="W538" s="5">
        <f>((StoreOrders[[#This Row],[quantity]]*StoreOrders[[#This Row],[Price]]) -StoreOrders[[#This Row],[cost]])</f>
        <v>242.05500000000001</v>
      </c>
    </row>
    <row r="539" spans="1:23" x14ac:dyDescent="0.25">
      <c r="A539" t="s">
        <v>2843</v>
      </c>
      <c r="B539" s="1">
        <v>40583</v>
      </c>
      <c r="C539" s="13">
        <f>MONTH(StoreOrders[[#This Row],[order date]])</f>
        <v>2</v>
      </c>
      <c r="D539" s="13">
        <f>YEAR(StoreOrders[[#This Row],[order date]])</f>
        <v>2011</v>
      </c>
      <c r="E539" s="35" t="s">
        <v>1060</v>
      </c>
      <c r="F539" s="35" t="s">
        <v>2844</v>
      </c>
      <c r="G539" s="35" t="s">
        <v>1091</v>
      </c>
      <c r="H539" s="35" t="s">
        <v>2845</v>
      </c>
      <c r="I539" s="35" t="s">
        <v>2846</v>
      </c>
      <c r="J539" s="35" t="s">
        <v>1075</v>
      </c>
      <c r="K539" s="35" t="s">
        <v>1267</v>
      </c>
      <c r="L539" s="35" t="s">
        <v>2847</v>
      </c>
      <c r="M539" s="35" t="s">
        <v>1067</v>
      </c>
      <c r="N539" s="35" t="s">
        <v>1068</v>
      </c>
      <c r="O539" s="35" t="s">
        <v>1360</v>
      </c>
      <c r="P539" s="7">
        <v>257</v>
      </c>
      <c r="Q539" s="7">
        <v>4</v>
      </c>
      <c r="R539" s="12">
        <v>116</v>
      </c>
      <c r="S539" s="2">
        <v>0.5</v>
      </c>
      <c r="T539" s="5">
        <v>13.62</v>
      </c>
      <c r="U539" s="5">
        <f>StoreOrders[[#This Row],[shipping cost]] + (StoreOrders[[#This Row],[shipping cost]] * StoreOrders[[#This Row],[discount]])</f>
        <v>20.43</v>
      </c>
      <c r="V539" t="s">
        <v>1070</v>
      </c>
      <c r="W539" s="5">
        <f>((StoreOrders[[#This Row],[quantity]]*StoreOrders[[#This Row],[Price]]) -StoreOrders[[#This Row],[cost]])</f>
        <v>443.57</v>
      </c>
    </row>
    <row r="540" spans="1:23" x14ac:dyDescent="0.25">
      <c r="A540" t="s">
        <v>2843</v>
      </c>
      <c r="B540" s="1">
        <v>40583</v>
      </c>
      <c r="C540" s="13">
        <f>MONTH(StoreOrders[[#This Row],[order date]])</f>
        <v>2</v>
      </c>
      <c r="D540" s="13">
        <f>YEAR(StoreOrders[[#This Row],[order date]])</f>
        <v>2011</v>
      </c>
      <c r="E540" s="35" t="s">
        <v>1060</v>
      </c>
      <c r="F540" s="35" t="s">
        <v>2844</v>
      </c>
      <c r="G540" s="35" t="s">
        <v>1091</v>
      </c>
      <c r="H540" s="35" t="s">
        <v>2845</v>
      </c>
      <c r="I540" s="35" t="s">
        <v>2846</v>
      </c>
      <c r="J540" s="35" t="s">
        <v>1075</v>
      </c>
      <c r="K540" s="35" t="s">
        <v>1267</v>
      </c>
      <c r="L540" s="35" t="s">
        <v>2848</v>
      </c>
      <c r="M540" s="35" t="s">
        <v>1100</v>
      </c>
      <c r="N540" s="35" t="s">
        <v>1144</v>
      </c>
      <c r="O540" s="35" t="s">
        <v>2849</v>
      </c>
      <c r="P540" s="7">
        <v>203</v>
      </c>
      <c r="Q540" s="7">
        <v>4</v>
      </c>
      <c r="R540" s="12">
        <v>97</v>
      </c>
      <c r="S540" s="2">
        <v>0.8</v>
      </c>
      <c r="T540" s="5">
        <v>11.94</v>
      </c>
      <c r="U540" s="5">
        <f>StoreOrders[[#This Row],[shipping cost]] + (StoreOrders[[#This Row],[shipping cost]] * StoreOrders[[#This Row],[discount]])</f>
        <v>21.491999999999997</v>
      </c>
      <c r="V540" t="s">
        <v>1070</v>
      </c>
      <c r="W540" s="5">
        <f>((StoreOrders[[#This Row],[quantity]]*StoreOrders[[#This Row],[Price]]) -StoreOrders[[#This Row],[cost]])</f>
        <v>366.50799999999998</v>
      </c>
    </row>
    <row r="541" spans="1:23" x14ac:dyDescent="0.25">
      <c r="A541" t="s">
        <v>2850</v>
      </c>
      <c r="B541" s="1">
        <v>40583</v>
      </c>
      <c r="C541" s="13">
        <f>MONTH(StoreOrders[[#This Row],[order date]])</f>
        <v>2</v>
      </c>
      <c r="D541" s="13">
        <f>YEAR(StoreOrders[[#This Row],[order date]])</f>
        <v>2011</v>
      </c>
      <c r="E541" s="35" t="s">
        <v>1060</v>
      </c>
      <c r="F541" s="35" t="s">
        <v>2851</v>
      </c>
      <c r="G541" s="35" t="s">
        <v>1091</v>
      </c>
      <c r="H541" s="35" t="s">
        <v>1492</v>
      </c>
      <c r="I541" s="35" t="s">
        <v>1074</v>
      </c>
      <c r="J541" s="35" t="s">
        <v>1075</v>
      </c>
      <c r="K541" s="35" t="s">
        <v>1076</v>
      </c>
      <c r="L541" s="35" t="s">
        <v>2852</v>
      </c>
      <c r="M541" s="35" t="s">
        <v>1100</v>
      </c>
      <c r="N541" s="35" t="s">
        <v>1101</v>
      </c>
      <c r="O541" s="35" t="s">
        <v>2853</v>
      </c>
      <c r="P541" s="7">
        <v>137</v>
      </c>
      <c r="Q541" s="7">
        <v>6</v>
      </c>
      <c r="R541" s="12">
        <v>113</v>
      </c>
      <c r="S541" s="2">
        <v>0.1</v>
      </c>
      <c r="T541" s="5">
        <v>9.4499999999999993</v>
      </c>
      <c r="U541" s="5">
        <f>StoreOrders[[#This Row],[shipping cost]] + (StoreOrders[[#This Row],[shipping cost]] * StoreOrders[[#This Row],[discount]])</f>
        <v>10.395</v>
      </c>
      <c r="V541" t="s">
        <v>1070</v>
      </c>
      <c r="W541" s="5">
        <f>((StoreOrders[[#This Row],[quantity]]*StoreOrders[[#This Row],[Price]]) -StoreOrders[[#This Row],[cost]])</f>
        <v>667.60500000000002</v>
      </c>
    </row>
    <row r="542" spans="1:23" x14ac:dyDescent="0.25">
      <c r="A542" t="s">
        <v>2831</v>
      </c>
      <c r="B542" s="1">
        <v>40583</v>
      </c>
      <c r="C542" s="13">
        <f>MONTH(StoreOrders[[#This Row],[order date]])</f>
        <v>2</v>
      </c>
      <c r="D542" s="13">
        <f>YEAR(StoreOrders[[#This Row],[order date]])</f>
        <v>2011</v>
      </c>
      <c r="E542" s="35" t="s">
        <v>1060</v>
      </c>
      <c r="F542" s="35" t="s">
        <v>1190</v>
      </c>
      <c r="G542" s="35" t="s">
        <v>1116</v>
      </c>
      <c r="H542" s="35" t="s">
        <v>2832</v>
      </c>
      <c r="I542" s="35" t="s">
        <v>1428</v>
      </c>
      <c r="J542" s="35" t="s">
        <v>1094</v>
      </c>
      <c r="K542" s="35" t="s">
        <v>1165</v>
      </c>
      <c r="L542" s="35" t="s">
        <v>2854</v>
      </c>
      <c r="M542" s="35" t="s">
        <v>1067</v>
      </c>
      <c r="N542" s="35" t="s">
        <v>1204</v>
      </c>
      <c r="O542" s="35" t="s">
        <v>2855</v>
      </c>
      <c r="P542" s="7">
        <v>55</v>
      </c>
      <c r="Q542" s="7">
        <v>4</v>
      </c>
      <c r="R542" s="12">
        <v>87</v>
      </c>
      <c r="S542" s="2">
        <v>0.5</v>
      </c>
      <c r="T542" s="5">
        <v>5.71</v>
      </c>
      <c r="U542" s="5">
        <f>StoreOrders[[#This Row],[shipping cost]] + (StoreOrders[[#This Row],[shipping cost]] * StoreOrders[[#This Row],[discount]])</f>
        <v>8.5649999999999995</v>
      </c>
      <c r="V542" t="s">
        <v>1088</v>
      </c>
      <c r="W542" s="5">
        <f>((StoreOrders[[#This Row],[quantity]]*StoreOrders[[#This Row],[Price]]) -StoreOrders[[#This Row],[cost]])</f>
        <v>339.435</v>
      </c>
    </row>
    <row r="543" spans="1:23" x14ac:dyDescent="0.25">
      <c r="A543" t="s">
        <v>2837</v>
      </c>
      <c r="B543" s="1">
        <v>40583</v>
      </c>
      <c r="C543" s="13">
        <f>MONTH(StoreOrders[[#This Row],[order date]])</f>
        <v>2</v>
      </c>
      <c r="D543" s="13">
        <f>YEAR(StoreOrders[[#This Row],[order date]])</f>
        <v>2011</v>
      </c>
      <c r="E543" s="35" t="s">
        <v>1060</v>
      </c>
      <c r="F543" s="35" t="s">
        <v>2838</v>
      </c>
      <c r="G543" s="35" t="s">
        <v>1091</v>
      </c>
      <c r="H543" s="35" t="s">
        <v>2621</v>
      </c>
      <c r="I543" s="35" t="s">
        <v>1596</v>
      </c>
      <c r="J543" s="35" t="s">
        <v>1094</v>
      </c>
      <c r="K543" s="35" t="s">
        <v>1215</v>
      </c>
      <c r="L543" s="35" t="s">
        <v>1455</v>
      </c>
      <c r="M543" s="35" t="s">
        <v>1067</v>
      </c>
      <c r="N543" s="35" t="s">
        <v>1193</v>
      </c>
      <c r="O543" s="35" t="s">
        <v>1456</v>
      </c>
      <c r="P543" s="7">
        <v>93</v>
      </c>
      <c r="Q543" s="7">
        <v>2</v>
      </c>
      <c r="R543" s="12">
        <v>64</v>
      </c>
      <c r="S543" s="2">
        <v>0</v>
      </c>
      <c r="T543" s="5">
        <v>5.54</v>
      </c>
      <c r="U543" s="5">
        <f>StoreOrders[[#This Row],[shipping cost]] + (StoreOrders[[#This Row],[shipping cost]] * StoreOrders[[#This Row],[discount]])</f>
        <v>5.54</v>
      </c>
      <c r="V543" t="s">
        <v>1070</v>
      </c>
      <c r="W543" s="5">
        <f>((StoreOrders[[#This Row],[quantity]]*StoreOrders[[#This Row],[Price]]) -StoreOrders[[#This Row],[cost]])</f>
        <v>122.46</v>
      </c>
    </row>
    <row r="544" spans="1:23" x14ac:dyDescent="0.25">
      <c r="A544" t="s">
        <v>2837</v>
      </c>
      <c r="B544" s="1">
        <v>40583</v>
      </c>
      <c r="C544" s="13">
        <f>MONTH(StoreOrders[[#This Row],[order date]])</f>
        <v>2</v>
      </c>
      <c r="D544" s="13">
        <f>YEAR(StoreOrders[[#This Row],[order date]])</f>
        <v>2011</v>
      </c>
      <c r="E544" s="35" t="s">
        <v>1060</v>
      </c>
      <c r="F544" s="35" t="s">
        <v>2838</v>
      </c>
      <c r="G544" s="35" t="s">
        <v>1091</v>
      </c>
      <c r="H544" s="35" t="s">
        <v>2621</v>
      </c>
      <c r="I544" s="35" t="s">
        <v>1596</v>
      </c>
      <c r="J544" s="35" t="s">
        <v>1094</v>
      </c>
      <c r="K544" s="35" t="s">
        <v>1215</v>
      </c>
      <c r="L544" s="35" t="s">
        <v>2349</v>
      </c>
      <c r="M544" s="35" t="s">
        <v>1067</v>
      </c>
      <c r="N544" s="35" t="s">
        <v>1279</v>
      </c>
      <c r="O544" s="35" t="s">
        <v>2856</v>
      </c>
      <c r="P544" s="7">
        <v>85</v>
      </c>
      <c r="Q544" s="7">
        <v>3</v>
      </c>
      <c r="R544" s="12">
        <v>104</v>
      </c>
      <c r="S544" s="2">
        <v>0</v>
      </c>
      <c r="T544" s="5">
        <v>5.17</v>
      </c>
      <c r="U544" s="5">
        <f>StoreOrders[[#This Row],[shipping cost]] + (StoreOrders[[#This Row],[shipping cost]] * StoreOrders[[#This Row],[discount]])</f>
        <v>5.17</v>
      </c>
      <c r="V544" t="s">
        <v>1070</v>
      </c>
      <c r="W544" s="5">
        <f>((StoreOrders[[#This Row],[quantity]]*StoreOrders[[#This Row],[Price]]) -StoreOrders[[#This Row],[cost]])</f>
        <v>306.83</v>
      </c>
    </row>
    <row r="545" spans="1:23" x14ac:dyDescent="0.25">
      <c r="A545" t="s">
        <v>2837</v>
      </c>
      <c r="B545" s="1">
        <v>40583</v>
      </c>
      <c r="C545" s="13">
        <f>MONTH(StoreOrders[[#This Row],[order date]])</f>
        <v>2</v>
      </c>
      <c r="D545" s="13">
        <f>YEAR(StoreOrders[[#This Row],[order date]])</f>
        <v>2011</v>
      </c>
      <c r="E545" s="35" t="s">
        <v>1060</v>
      </c>
      <c r="F545" s="35" t="s">
        <v>2838</v>
      </c>
      <c r="G545" s="35" t="s">
        <v>1091</v>
      </c>
      <c r="H545" s="35" t="s">
        <v>2621</v>
      </c>
      <c r="I545" s="35" t="s">
        <v>1596</v>
      </c>
      <c r="J545" s="35" t="s">
        <v>1094</v>
      </c>
      <c r="K545" s="35" t="s">
        <v>1215</v>
      </c>
      <c r="L545" s="35" t="s">
        <v>2857</v>
      </c>
      <c r="M545" s="35" t="s">
        <v>1067</v>
      </c>
      <c r="N545" s="35" t="s">
        <v>1068</v>
      </c>
      <c r="O545" s="35" t="s">
        <v>2858</v>
      </c>
      <c r="P545" s="7">
        <v>60</v>
      </c>
      <c r="Q545" s="7">
        <v>4</v>
      </c>
      <c r="R545" s="12">
        <v>58</v>
      </c>
      <c r="S545" s="2">
        <v>0.1</v>
      </c>
      <c r="T545" s="5">
        <v>2.85</v>
      </c>
      <c r="U545" s="5">
        <f>StoreOrders[[#This Row],[shipping cost]] + (StoreOrders[[#This Row],[shipping cost]] * StoreOrders[[#This Row],[discount]])</f>
        <v>3.1350000000000002</v>
      </c>
      <c r="V545" t="s">
        <v>1070</v>
      </c>
      <c r="W545" s="5">
        <f>((StoreOrders[[#This Row],[quantity]]*StoreOrders[[#This Row],[Price]]) -StoreOrders[[#This Row],[cost]])</f>
        <v>228.86500000000001</v>
      </c>
    </row>
    <row r="546" spans="1:23" x14ac:dyDescent="0.25">
      <c r="A546" t="s">
        <v>2837</v>
      </c>
      <c r="B546" s="1">
        <v>40583</v>
      </c>
      <c r="C546" s="13">
        <f>MONTH(StoreOrders[[#This Row],[order date]])</f>
        <v>2</v>
      </c>
      <c r="D546" s="13">
        <f>YEAR(StoreOrders[[#This Row],[order date]])</f>
        <v>2011</v>
      </c>
      <c r="E546" s="35" t="s">
        <v>1060</v>
      </c>
      <c r="F546" s="35" t="s">
        <v>2838</v>
      </c>
      <c r="G546" s="35" t="s">
        <v>1091</v>
      </c>
      <c r="H546" s="35" t="s">
        <v>2621</v>
      </c>
      <c r="I546" s="35" t="s">
        <v>1596</v>
      </c>
      <c r="J546" s="35" t="s">
        <v>1094</v>
      </c>
      <c r="K546" s="35" t="s">
        <v>1215</v>
      </c>
      <c r="L546" s="35" t="s">
        <v>2859</v>
      </c>
      <c r="M546" s="35" t="s">
        <v>1067</v>
      </c>
      <c r="N546" s="35" t="s">
        <v>1207</v>
      </c>
      <c r="O546" s="35" t="s">
        <v>2860</v>
      </c>
      <c r="P546" s="7">
        <v>48</v>
      </c>
      <c r="Q546" s="7">
        <v>3</v>
      </c>
      <c r="R546" s="12">
        <v>77</v>
      </c>
      <c r="S546" s="2">
        <v>0</v>
      </c>
      <c r="T546" s="5">
        <v>2.34</v>
      </c>
      <c r="U546" s="5">
        <f>StoreOrders[[#This Row],[shipping cost]] + (StoreOrders[[#This Row],[shipping cost]] * StoreOrders[[#This Row],[discount]])</f>
        <v>2.34</v>
      </c>
      <c r="V546" t="s">
        <v>1070</v>
      </c>
      <c r="W546" s="5">
        <f>((StoreOrders[[#This Row],[quantity]]*StoreOrders[[#This Row],[Price]]) -StoreOrders[[#This Row],[cost]])</f>
        <v>228.66</v>
      </c>
    </row>
    <row r="547" spans="1:23" x14ac:dyDescent="0.25">
      <c r="A547" t="s">
        <v>2861</v>
      </c>
      <c r="B547" s="1">
        <v>40583</v>
      </c>
      <c r="C547" s="13">
        <f>MONTH(StoreOrders[[#This Row],[order date]])</f>
        <v>2</v>
      </c>
      <c r="D547" s="13">
        <f>YEAR(StoreOrders[[#This Row],[order date]])</f>
        <v>2011</v>
      </c>
      <c r="E547" s="35" t="s">
        <v>1287</v>
      </c>
      <c r="F547" s="35" t="s">
        <v>2303</v>
      </c>
      <c r="G547" s="35" t="s">
        <v>1091</v>
      </c>
      <c r="H547" s="35" t="s">
        <v>2193</v>
      </c>
      <c r="I547" s="35" t="s">
        <v>1259</v>
      </c>
      <c r="J547" s="35" t="s">
        <v>1260</v>
      </c>
      <c r="K547" s="35" t="s">
        <v>1391</v>
      </c>
      <c r="L547" s="35" t="s">
        <v>2862</v>
      </c>
      <c r="M547" s="35" t="s">
        <v>1100</v>
      </c>
      <c r="N547" s="35" t="s">
        <v>1101</v>
      </c>
      <c r="O547" s="35" t="s">
        <v>2863</v>
      </c>
      <c r="P547" s="7">
        <v>15</v>
      </c>
      <c r="Q547" s="7">
        <v>2</v>
      </c>
      <c r="R547" s="12">
        <v>110</v>
      </c>
      <c r="S547" s="2">
        <v>0</v>
      </c>
      <c r="T547" s="5">
        <v>1.57</v>
      </c>
      <c r="U547" s="5">
        <f>StoreOrders[[#This Row],[shipping cost]] + (StoreOrders[[#This Row],[shipping cost]] * StoreOrders[[#This Row],[discount]])</f>
        <v>1.57</v>
      </c>
      <c r="V547" t="s">
        <v>1070</v>
      </c>
      <c r="W547" s="5">
        <f>((StoreOrders[[#This Row],[quantity]]*StoreOrders[[#This Row],[Price]]) -StoreOrders[[#This Row],[cost]])</f>
        <v>218.43</v>
      </c>
    </row>
    <row r="548" spans="1:23" x14ac:dyDescent="0.25">
      <c r="A548" t="s">
        <v>2843</v>
      </c>
      <c r="B548" s="1">
        <v>40583</v>
      </c>
      <c r="C548" s="13">
        <f>MONTH(StoreOrders[[#This Row],[order date]])</f>
        <v>2</v>
      </c>
      <c r="D548" s="13">
        <f>YEAR(StoreOrders[[#This Row],[order date]])</f>
        <v>2011</v>
      </c>
      <c r="E548" s="35" t="s">
        <v>1060</v>
      </c>
      <c r="F548" s="35" t="s">
        <v>2844</v>
      </c>
      <c r="G548" s="35" t="s">
        <v>1091</v>
      </c>
      <c r="H548" s="35" t="s">
        <v>2845</v>
      </c>
      <c r="I548" s="35" t="s">
        <v>2846</v>
      </c>
      <c r="J548" s="35" t="s">
        <v>1075</v>
      </c>
      <c r="K548" s="35" t="s">
        <v>1267</v>
      </c>
      <c r="L548" s="35" t="s">
        <v>2864</v>
      </c>
      <c r="M548" s="35" t="s">
        <v>1110</v>
      </c>
      <c r="N548" s="35" t="s">
        <v>1111</v>
      </c>
      <c r="O548" s="35" t="s">
        <v>2865</v>
      </c>
      <c r="P548" s="7">
        <v>25</v>
      </c>
      <c r="Q548" s="7">
        <v>1</v>
      </c>
      <c r="R548" s="12">
        <v>61</v>
      </c>
      <c r="S548" s="2">
        <v>0.5</v>
      </c>
      <c r="T548" s="5">
        <v>1.49</v>
      </c>
      <c r="U548" s="5">
        <f>StoreOrders[[#This Row],[shipping cost]] + (StoreOrders[[#This Row],[shipping cost]] * StoreOrders[[#This Row],[discount]])</f>
        <v>2.2349999999999999</v>
      </c>
      <c r="V548" t="s">
        <v>1070</v>
      </c>
      <c r="W548" s="5">
        <f>((StoreOrders[[#This Row],[quantity]]*StoreOrders[[#This Row],[Price]]) -StoreOrders[[#This Row],[cost]])</f>
        <v>58.765000000000001</v>
      </c>
    </row>
    <row r="549" spans="1:23" x14ac:dyDescent="0.25">
      <c r="A549" t="s">
        <v>2843</v>
      </c>
      <c r="B549" s="1">
        <v>40583</v>
      </c>
      <c r="C549" s="13">
        <f>MONTH(StoreOrders[[#This Row],[order date]])</f>
        <v>2</v>
      </c>
      <c r="D549" s="13">
        <f>YEAR(StoreOrders[[#This Row],[order date]])</f>
        <v>2011</v>
      </c>
      <c r="E549" s="35" t="s">
        <v>1060</v>
      </c>
      <c r="F549" s="35" t="s">
        <v>2844</v>
      </c>
      <c r="G549" s="35" t="s">
        <v>1091</v>
      </c>
      <c r="H549" s="35" t="s">
        <v>2845</v>
      </c>
      <c r="I549" s="35" t="s">
        <v>2846</v>
      </c>
      <c r="J549" s="35" t="s">
        <v>1075</v>
      </c>
      <c r="K549" s="35" t="s">
        <v>1267</v>
      </c>
      <c r="L549" s="35" t="s">
        <v>2866</v>
      </c>
      <c r="M549" s="35" t="s">
        <v>1067</v>
      </c>
      <c r="N549" s="35" t="s">
        <v>1279</v>
      </c>
      <c r="O549" s="35" t="s">
        <v>2867</v>
      </c>
      <c r="P549" s="7">
        <v>26</v>
      </c>
      <c r="Q549" s="7">
        <v>1</v>
      </c>
      <c r="R549" s="12">
        <v>99</v>
      </c>
      <c r="S549" s="2">
        <v>0.5</v>
      </c>
      <c r="T549" s="5">
        <v>1.27</v>
      </c>
      <c r="U549" s="5">
        <f>StoreOrders[[#This Row],[shipping cost]] + (StoreOrders[[#This Row],[shipping cost]] * StoreOrders[[#This Row],[discount]])</f>
        <v>1.905</v>
      </c>
      <c r="V549" t="s">
        <v>1070</v>
      </c>
      <c r="W549" s="5">
        <f>((StoreOrders[[#This Row],[quantity]]*StoreOrders[[#This Row],[Price]]) -StoreOrders[[#This Row],[cost]])</f>
        <v>97.094999999999999</v>
      </c>
    </row>
    <row r="550" spans="1:23" x14ac:dyDescent="0.25">
      <c r="A550" t="s">
        <v>2868</v>
      </c>
      <c r="B550" s="1">
        <v>40584</v>
      </c>
      <c r="C550" s="13">
        <f>MONTH(StoreOrders[[#This Row],[order date]])</f>
        <v>2</v>
      </c>
      <c r="D550" s="13">
        <f>YEAR(StoreOrders[[#This Row],[order date]])</f>
        <v>2011</v>
      </c>
      <c r="E550" s="35" t="s">
        <v>1060</v>
      </c>
      <c r="F550" s="35" t="s">
        <v>2358</v>
      </c>
      <c r="G550" s="35" t="s">
        <v>1116</v>
      </c>
      <c r="H550" s="35" t="s">
        <v>2869</v>
      </c>
      <c r="I550" s="35" t="s">
        <v>1266</v>
      </c>
      <c r="J550" s="35" t="s">
        <v>1075</v>
      </c>
      <c r="K550" s="35" t="s">
        <v>1267</v>
      </c>
      <c r="L550" s="35" t="s">
        <v>2870</v>
      </c>
      <c r="M550" s="35" t="s">
        <v>1110</v>
      </c>
      <c r="N550" s="35" t="s">
        <v>1167</v>
      </c>
      <c r="O550" s="35" t="s">
        <v>2871</v>
      </c>
      <c r="P550" s="7">
        <v>6.9989999999999997</v>
      </c>
      <c r="Q550" s="7">
        <v>11</v>
      </c>
      <c r="R550" s="12">
        <v>68</v>
      </c>
      <c r="S550" s="2">
        <v>0</v>
      </c>
      <c r="T550" s="5">
        <v>413.8</v>
      </c>
      <c r="U550" s="5">
        <f>StoreOrders[[#This Row],[shipping cost]] + (StoreOrders[[#This Row],[shipping cost]] * StoreOrders[[#This Row],[discount]])</f>
        <v>413.8</v>
      </c>
      <c r="V550" t="s">
        <v>1070</v>
      </c>
      <c r="W550" s="5">
        <f>((StoreOrders[[#This Row],[quantity]]*StoreOrders[[#This Row],[Price]]) -StoreOrders[[#This Row],[cost]])</f>
        <v>334.2</v>
      </c>
    </row>
    <row r="551" spans="1:23" x14ac:dyDescent="0.25">
      <c r="A551" t="s">
        <v>2872</v>
      </c>
      <c r="B551" s="1">
        <v>40584</v>
      </c>
      <c r="C551" s="13">
        <f>MONTH(StoreOrders[[#This Row],[order date]])</f>
        <v>2</v>
      </c>
      <c r="D551" s="13">
        <f>YEAR(StoreOrders[[#This Row],[order date]])</f>
        <v>2011</v>
      </c>
      <c r="E551" s="35" t="s">
        <v>1081</v>
      </c>
      <c r="F551" s="35" t="s">
        <v>2873</v>
      </c>
      <c r="G551" s="35" t="s">
        <v>1062</v>
      </c>
      <c r="H551" s="35" t="s">
        <v>1765</v>
      </c>
      <c r="I551" s="35" t="s">
        <v>1555</v>
      </c>
      <c r="J551" s="35" t="s">
        <v>1065</v>
      </c>
      <c r="K551" s="35" t="s">
        <v>1065</v>
      </c>
      <c r="L551" s="35" t="s">
        <v>2874</v>
      </c>
      <c r="M551" s="35" t="s">
        <v>1110</v>
      </c>
      <c r="N551" s="35" t="s">
        <v>1167</v>
      </c>
      <c r="O551" s="35" t="s">
        <v>2625</v>
      </c>
      <c r="P551" s="7">
        <v>718</v>
      </c>
      <c r="Q551" s="7">
        <v>8</v>
      </c>
      <c r="R551" s="12">
        <v>101</v>
      </c>
      <c r="S551" s="2">
        <v>0</v>
      </c>
      <c r="T551" s="5">
        <v>143.07</v>
      </c>
      <c r="U551" s="5">
        <f>StoreOrders[[#This Row],[shipping cost]] + (StoreOrders[[#This Row],[shipping cost]] * StoreOrders[[#This Row],[discount]])</f>
        <v>143.07</v>
      </c>
      <c r="V551" t="s">
        <v>1070</v>
      </c>
      <c r="W551" s="5">
        <f>((StoreOrders[[#This Row],[quantity]]*StoreOrders[[#This Row],[Price]]) -StoreOrders[[#This Row],[cost]])</f>
        <v>664.93000000000006</v>
      </c>
    </row>
    <row r="552" spans="1:23" x14ac:dyDescent="0.25">
      <c r="A552" t="s">
        <v>2875</v>
      </c>
      <c r="B552" s="1">
        <v>40584</v>
      </c>
      <c r="C552" s="13">
        <f>MONTH(StoreOrders[[#This Row],[order date]])</f>
        <v>2</v>
      </c>
      <c r="D552" s="13">
        <f>YEAR(StoreOrders[[#This Row],[order date]])</f>
        <v>2011</v>
      </c>
      <c r="E552" s="35" t="s">
        <v>1060</v>
      </c>
      <c r="F552" s="35" t="s">
        <v>2876</v>
      </c>
      <c r="G552" s="35" t="s">
        <v>1116</v>
      </c>
      <c r="H552" s="35" t="s">
        <v>2335</v>
      </c>
      <c r="I552" s="35" t="s">
        <v>1596</v>
      </c>
      <c r="J552" s="35" t="s">
        <v>1094</v>
      </c>
      <c r="K552" s="35" t="s">
        <v>1215</v>
      </c>
      <c r="L552" s="35" t="s">
        <v>2877</v>
      </c>
      <c r="M552" s="35" t="s">
        <v>1100</v>
      </c>
      <c r="N552" s="35" t="s">
        <v>1151</v>
      </c>
      <c r="O552" s="35" t="s">
        <v>2878</v>
      </c>
      <c r="P552" s="7">
        <v>822</v>
      </c>
      <c r="Q552" s="7">
        <v>2</v>
      </c>
      <c r="R552" s="12">
        <v>114</v>
      </c>
      <c r="S552" s="2">
        <v>0</v>
      </c>
      <c r="T552" s="5">
        <v>67.95</v>
      </c>
      <c r="U552" s="5">
        <f>StoreOrders[[#This Row],[shipping cost]] + (StoreOrders[[#This Row],[shipping cost]] * StoreOrders[[#This Row],[discount]])</f>
        <v>67.95</v>
      </c>
      <c r="V552" t="s">
        <v>1088</v>
      </c>
      <c r="W552" s="5">
        <f>((StoreOrders[[#This Row],[quantity]]*StoreOrders[[#This Row],[Price]]) -StoreOrders[[#This Row],[cost]])</f>
        <v>160.05000000000001</v>
      </c>
    </row>
    <row r="553" spans="1:23" x14ac:dyDescent="0.25">
      <c r="A553" t="s">
        <v>2879</v>
      </c>
      <c r="B553" s="1">
        <v>40584</v>
      </c>
      <c r="C553" s="13">
        <f>MONTH(StoreOrders[[#This Row],[order date]])</f>
        <v>2</v>
      </c>
      <c r="D553" s="13">
        <f>YEAR(StoreOrders[[#This Row],[order date]])</f>
        <v>2011</v>
      </c>
      <c r="E553" s="35" t="s">
        <v>1114</v>
      </c>
      <c r="F553" s="35" t="s">
        <v>2880</v>
      </c>
      <c r="G553" s="35" t="s">
        <v>1091</v>
      </c>
      <c r="H553" s="35" t="s">
        <v>1656</v>
      </c>
      <c r="I553" s="35" t="s">
        <v>1657</v>
      </c>
      <c r="J553" s="35" t="s">
        <v>1094</v>
      </c>
      <c r="K553" s="35" t="s">
        <v>1165</v>
      </c>
      <c r="L553" s="35" t="s">
        <v>2881</v>
      </c>
      <c r="M553" s="35" t="s">
        <v>1067</v>
      </c>
      <c r="N553" s="35" t="s">
        <v>1068</v>
      </c>
      <c r="O553" s="35" t="s">
        <v>2882</v>
      </c>
      <c r="P553" s="7">
        <v>215</v>
      </c>
      <c r="Q553" s="7">
        <v>4</v>
      </c>
      <c r="R553" s="12">
        <v>93</v>
      </c>
      <c r="S553" s="2">
        <v>0.6</v>
      </c>
      <c r="T553" s="5">
        <v>60.85</v>
      </c>
      <c r="U553" s="5">
        <f>StoreOrders[[#This Row],[shipping cost]] + (StoreOrders[[#This Row],[shipping cost]] * StoreOrders[[#This Row],[discount]])</f>
        <v>97.36</v>
      </c>
      <c r="V553" t="s">
        <v>1088</v>
      </c>
      <c r="W553" s="5">
        <f>((StoreOrders[[#This Row],[quantity]]*StoreOrders[[#This Row],[Price]]) -StoreOrders[[#This Row],[cost]])</f>
        <v>274.64</v>
      </c>
    </row>
    <row r="554" spans="1:23" x14ac:dyDescent="0.25">
      <c r="A554" t="s">
        <v>2883</v>
      </c>
      <c r="B554" s="1">
        <v>40584</v>
      </c>
      <c r="C554" s="13">
        <f>MONTH(StoreOrders[[#This Row],[order date]])</f>
        <v>2</v>
      </c>
      <c r="D554" s="13">
        <f>YEAR(StoreOrders[[#This Row],[order date]])</f>
        <v>2011</v>
      </c>
      <c r="E554" s="35" t="s">
        <v>1287</v>
      </c>
      <c r="F554" s="35" t="s">
        <v>2227</v>
      </c>
      <c r="G554" s="35" t="s">
        <v>1062</v>
      </c>
      <c r="H554" s="35" t="s">
        <v>2884</v>
      </c>
      <c r="I554" s="35" t="s">
        <v>1156</v>
      </c>
      <c r="J554" s="35" t="s">
        <v>1075</v>
      </c>
      <c r="K554" s="35" t="s">
        <v>1140</v>
      </c>
      <c r="L554" s="35" t="s">
        <v>2885</v>
      </c>
      <c r="M554" s="35" t="s">
        <v>1100</v>
      </c>
      <c r="N554" s="35" t="s">
        <v>1134</v>
      </c>
      <c r="O554" s="35" t="s">
        <v>2886</v>
      </c>
      <c r="P554" s="7">
        <v>305</v>
      </c>
      <c r="Q554" s="7">
        <v>7</v>
      </c>
      <c r="R554" s="12">
        <v>65</v>
      </c>
      <c r="S554" s="2">
        <v>0</v>
      </c>
      <c r="T554" s="5">
        <v>59.42</v>
      </c>
      <c r="U554" s="5">
        <f>StoreOrders[[#This Row],[shipping cost]] + (StoreOrders[[#This Row],[shipping cost]] * StoreOrders[[#This Row],[discount]])</f>
        <v>59.42</v>
      </c>
      <c r="V554" t="s">
        <v>1120</v>
      </c>
      <c r="W554" s="5">
        <f>((StoreOrders[[#This Row],[quantity]]*StoreOrders[[#This Row],[Price]]) -StoreOrders[[#This Row],[cost]])</f>
        <v>395.58</v>
      </c>
    </row>
    <row r="555" spans="1:23" x14ac:dyDescent="0.25">
      <c r="A555" t="s">
        <v>2887</v>
      </c>
      <c r="B555" s="1">
        <v>40584</v>
      </c>
      <c r="C555" s="13">
        <f>MONTH(StoreOrders[[#This Row],[order date]])</f>
        <v>2</v>
      </c>
      <c r="D555" s="13">
        <f>YEAR(StoreOrders[[#This Row],[order date]])</f>
        <v>2011</v>
      </c>
      <c r="E555" s="35" t="s">
        <v>1060</v>
      </c>
      <c r="F555" s="35" t="s">
        <v>2888</v>
      </c>
      <c r="G555" s="35" t="s">
        <v>1116</v>
      </c>
      <c r="H555" s="35" t="s">
        <v>2889</v>
      </c>
      <c r="I555" s="35" t="s">
        <v>2890</v>
      </c>
      <c r="J555" s="35" t="s">
        <v>1094</v>
      </c>
      <c r="K555" s="35" t="s">
        <v>1165</v>
      </c>
      <c r="L555" s="35" t="s">
        <v>2891</v>
      </c>
      <c r="M555" s="35" t="s">
        <v>1100</v>
      </c>
      <c r="N555" s="35" t="s">
        <v>1151</v>
      </c>
      <c r="O555" s="35" t="s">
        <v>2892</v>
      </c>
      <c r="P555" s="7">
        <v>780</v>
      </c>
      <c r="Q555" s="7">
        <v>2</v>
      </c>
      <c r="R555" s="12">
        <v>111</v>
      </c>
      <c r="S555" s="2">
        <v>0</v>
      </c>
      <c r="T555" s="5">
        <v>50.42</v>
      </c>
      <c r="U555" s="5">
        <f>StoreOrders[[#This Row],[shipping cost]] + (StoreOrders[[#This Row],[shipping cost]] * StoreOrders[[#This Row],[discount]])</f>
        <v>50.42</v>
      </c>
      <c r="V555" t="s">
        <v>1070</v>
      </c>
      <c r="W555" s="5">
        <f>((StoreOrders[[#This Row],[quantity]]*StoreOrders[[#This Row],[Price]]) -StoreOrders[[#This Row],[cost]])</f>
        <v>171.57999999999998</v>
      </c>
    </row>
    <row r="556" spans="1:23" x14ac:dyDescent="0.25">
      <c r="A556" t="s">
        <v>2893</v>
      </c>
      <c r="B556" s="1">
        <v>40584</v>
      </c>
      <c r="C556" s="13">
        <f>MONTH(StoreOrders[[#This Row],[order date]])</f>
        <v>2</v>
      </c>
      <c r="D556" s="13">
        <f>YEAR(StoreOrders[[#This Row],[order date]])</f>
        <v>2011</v>
      </c>
      <c r="E556" s="35" t="s">
        <v>1060</v>
      </c>
      <c r="F556" s="35" t="s">
        <v>2894</v>
      </c>
      <c r="G556" s="35" t="s">
        <v>1062</v>
      </c>
      <c r="H556" s="35" t="s">
        <v>1369</v>
      </c>
      <c r="I556" s="35" t="s">
        <v>1234</v>
      </c>
      <c r="J556" s="35" t="s">
        <v>1094</v>
      </c>
      <c r="K556" s="35" t="s">
        <v>1165</v>
      </c>
      <c r="L556" s="35" t="s">
        <v>2895</v>
      </c>
      <c r="M556" s="35" t="s">
        <v>1110</v>
      </c>
      <c r="N556" s="35" t="s">
        <v>1111</v>
      </c>
      <c r="O556" s="35" t="s">
        <v>2896</v>
      </c>
      <c r="P556" s="7">
        <v>206</v>
      </c>
      <c r="Q556" s="7">
        <v>2</v>
      </c>
      <c r="R556" s="12">
        <v>54</v>
      </c>
      <c r="S556" s="2">
        <v>0.15</v>
      </c>
      <c r="T556" s="5">
        <v>24</v>
      </c>
      <c r="U556" s="5">
        <f>StoreOrders[[#This Row],[shipping cost]] + (StoreOrders[[#This Row],[shipping cost]] * StoreOrders[[#This Row],[discount]])</f>
        <v>27.6</v>
      </c>
      <c r="V556" t="s">
        <v>1088</v>
      </c>
      <c r="W556" s="5">
        <f>((StoreOrders[[#This Row],[quantity]]*StoreOrders[[#This Row],[Price]]) -StoreOrders[[#This Row],[cost]])</f>
        <v>80.400000000000006</v>
      </c>
    </row>
    <row r="557" spans="1:23" x14ac:dyDescent="0.25">
      <c r="A557" t="s">
        <v>2897</v>
      </c>
      <c r="B557" s="1">
        <v>40584</v>
      </c>
      <c r="C557" s="13">
        <f>MONTH(StoreOrders[[#This Row],[order date]])</f>
        <v>2</v>
      </c>
      <c r="D557" s="13">
        <f>YEAR(StoreOrders[[#This Row],[order date]])</f>
        <v>2011</v>
      </c>
      <c r="E557" s="35" t="s">
        <v>1060</v>
      </c>
      <c r="F557" s="35" t="s">
        <v>2898</v>
      </c>
      <c r="G557" s="35" t="s">
        <v>1116</v>
      </c>
      <c r="H557" s="35" t="s">
        <v>1650</v>
      </c>
      <c r="I557" s="35" t="s">
        <v>1221</v>
      </c>
      <c r="J557" s="35" t="s">
        <v>1164</v>
      </c>
      <c r="K557" s="35" t="s">
        <v>1095</v>
      </c>
      <c r="L557" s="35" t="s">
        <v>2899</v>
      </c>
      <c r="M557" s="35" t="s">
        <v>1067</v>
      </c>
      <c r="N557" s="35" t="s">
        <v>1118</v>
      </c>
      <c r="O557" s="35" t="s">
        <v>2900</v>
      </c>
      <c r="P557" s="7">
        <v>133</v>
      </c>
      <c r="Q557" s="7">
        <v>2</v>
      </c>
      <c r="R557" s="12">
        <v>117</v>
      </c>
      <c r="S557" s="2">
        <v>0</v>
      </c>
      <c r="T557" s="5">
        <v>22.02</v>
      </c>
      <c r="U557" s="5">
        <f>StoreOrders[[#This Row],[shipping cost]] + (StoreOrders[[#This Row],[shipping cost]] * StoreOrders[[#This Row],[discount]])</f>
        <v>22.02</v>
      </c>
      <c r="V557" t="s">
        <v>1088</v>
      </c>
      <c r="W557" s="5">
        <f>((StoreOrders[[#This Row],[quantity]]*StoreOrders[[#This Row],[Price]]) -StoreOrders[[#This Row],[cost]])</f>
        <v>211.98</v>
      </c>
    </row>
    <row r="558" spans="1:23" x14ac:dyDescent="0.25">
      <c r="A558" t="s">
        <v>2868</v>
      </c>
      <c r="B558" s="1">
        <v>40584</v>
      </c>
      <c r="C558" s="13">
        <f>MONTH(StoreOrders[[#This Row],[order date]])</f>
        <v>2</v>
      </c>
      <c r="D558" s="13">
        <f>YEAR(StoreOrders[[#This Row],[order date]])</f>
        <v>2011</v>
      </c>
      <c r="E558" s="35" t="s">
        <v>1060</v>
      </c>
      <c r="F558" s="35" t="s">
        <v>2358</v>
      </c>
      <c r="G558" s="35" t="s">
        <v>1116</v>
      </c>
      <c r="H558" s="35" t="s">
        <v>2869</v>
      </c>
      <c r="I558" s="35" t="s">
        <v>1266</v>
      </c>
      <c r="J558" s="35" t="s">
        <v>1075</v>
      </c>
      <c r="K558" s="35" t="s">
        <v>1267</v>
      </c>
      <c r="L558" s="35" t="s">
        <v>2901</v>
      </c>
      <c r="M558" s="35" t="s">
        <v>1067</v>
      </c>
      <c r="N558" s="35" t="s">
        <v>1078</v>
      </c>
      <c r="O558" s="35" t="s">
        <v>2455</v>
      </c>
      <c r="P558" s="7">
        <v>307</v>
      </c>
      <c r="Q558" s="7">
        <v>7</v>
      </c>
      <c r="R558" s="12">
        <v>87</v>
      </c>
      <c r="S558" s="2">
        <v>0</v>
      </c>
      <c r="T558" s="5">
        <v>21.57</v>
      </c>
      <c r="U558" s="5">
        <f>StoreOrders[[#This Row],[shipping cost]] + (StoreOrders[[#This Row],[shipping cost]] * StoreOrders[[#This Row],[discount]])</f>
        <v>21.57</v>
      </c>
      <c r="V558" t="s">
        <v>1070</v>
      </c>
      <c r="W558" s="5">
        <f>((StoreOrders[[#This Row],[quantity]]*StoreOrders[[#This Row],[Price]]) -StoreOrders[[#This Row],[cost]])</f>
        <v>587.42999999999995</v>
      </c>
    </row>
    <row r="559" spans="1:23" x14ac:dyDescent="0.25">
      <c r="A559" t="s">
        <v>2872</v>
      </c>
      <c r="B559" s="1">
        <v>40584</v>
      </c>
      <c r="C559" s="13">
        <f>MONTH(StoreOrders[[#This Row],[order date]])</f>
        <v>2</v>
      </c>
      <c r="D559" s="13">
        <f>YEAR(StoreOrders[[#This Row],[order date]])</f>
        <v>2011</v>
      </c>
      <c r="E559" s="35" t="s">
        <v>1081</v>
      </c>
      <c r="F559" s="35" t="s">
        <v>2873</v>
      </c>
      <c r="G559" s="35" t="s">
        <v>1062</v>
      </c>
      <c r="H559" s="35" t="s">
        <v>1765</v>
      </c>
      <c r="I559" s="35" t="s">
        <v>1555</v>
      </c>
      <c r="J559" s="35" t="s">
        <v>1065</v>
      </c>
      <c r="K559" s="35" t="s">
        <v>1065</v>
      </c>
      <c r="L559" s="35" t="s">
        <v>2902</v>
      </c>
      <c r="M559" s="35" t="s">
        <v>1067</v>
      </c>
      <c r="N559" s="35" t="s">
        <v>1279</v>
      </c>
      <c r="O559" s="35" t="s">
        <v>2903</v>
      </c>
      <c r="P559" s="7">
        <v>115</v>
      </c>
      <c r="Q559" s="7">
        <v>4</v>
      </c>
      <c r="R559" s="12">
        <v>80</v>
      </c>
      <c r="S559" s="2">
        <v>0</v>
      </c>
      <c r="T559" s="5">
        <v>13.47</v>
      </c>
      <c r="U559" s="5">
        <f>StoreOrders[[#This Row],[shipping cost]] + (StoreOrders[[#This Row],[shipping cost]] * StoreOrders[[#This Row],[discount]])</f>
        <v>13.47</v>
      </c>
      <c r="V559" t="s">
        <v>1070</v>
      </c>
      <c r="W559" s="5">
        <f>((StoreOrders[[#This Row],[quantity]]*StoreOrders[[#This Row],[Price]]) -StoreOrders[[#This Row],[cost]])</f>
        <v>306.52999999999997</v>
      </c>
    </row>
    <row r="560" spans="1:23" x14ac:dyDescent="0.25">
      <c r="A560" t="s">
        <v>2904</v>
      </c>
      <c r="B560" s="1">
        <v>40584</v>
      </c>
      <c r="C560" s="13">
        <f>MONTH(StoreOrders[[#This Row],[order date]])</f>
        <v>2</v>
      </c>
      <c r="D560" s="13">
        <f>YEAR(StoreOrders[[#This Row],[order date]])</f>
        <v>2011</v>
      </c>
      <c r="E560" s="35" t="s">
        <v>1060</v>
      </c>
      <c r="F560" s="35" t="s">
        <v>2905</v>
      </c>
      <c r="G560" s="35" t="s">
        <v>1091</v>
      </c>
      <c r="H560" s="35" t="s">
        <v>2030</v>
      </c>
      <c r="I560" s="35" t="s">
        <v>1657</v>
      </c>
      <c r="J560" s="35" t="s">
        <v>1094</v>
      </c>
      <c r="K560" s="35" t="s">
        <v>1165</v>
      </c>
      <c r="L560" s="35" t="s">
        <v>2906</v>
      </c>
      <c r="M560" s="35" t="s">
        <v>1067</v>
      </c>
      <c r="N560" s="35" t="s">
        <v>1193</v>
      </c>
      <c r="O560" s="35" t="s">
        <v>2907</v>
      </c>
      <c r="P560" s="7">
        <v>124</v>
      </c>
      <c r="Q560" s="7">
        <v>5</v>
      </c>
      <c r="R560" s="12">
        <v>98</v>
      </c>
      <c r="S560" s="2">
        <v>0</v>
      </c>
      <c r="T560" s="5">
        <v>12.38</v>
      </c>
      <c r="U560" s="5">
        <f>StoreOrders[[#This Row],[shipping cost]] + (StoreOrders[[#This Row],[shipping cost]] * StoreOrders[[#This Row],[discount]])</f>
        <v>12.38</v>
      </c>
      <c r="V560" t="s">
        <v>1070</v>
      </c>
      <c r="W560" s="5">
        <f>((StoreOrders[[#This Row],[quantity]]*StoreOrders[[#This Row],[Price]]) -StoreOrders[[#This Row],[cost]])</f>
        <v>477.62</v>
      </c>
    </row>
    <row r="561" spans="1:23" x14ac:dyDescent="0.25">
      <c r="A561" t="s">
        <v>2868</v>
      </c>
      <c r="B561" s="1">
        <v>40584</v>
      </c>
      <c r="C561" s="13">
        <f>MONTH(StoreOrders[[#This Row],[order date]])</f>
        <v>2</v>
      </c>
      <c r="D561" s="13">
        <f>YEAR(StoreOrders[[#This Row],[order date]])</f>
        <v>2011</v>
      </c>
      <c r="E561" s="35" t="s">
        <v>1060</v>
      </c>
      <c r="F561" s="35" t="s">
        <v>2358</v>
      </c>
      <c r="G561" s="35" t="s">
        <v>1116</v>
      </c>
      <c r="H561" s="35" t="s">
        <v>2869</v>
      </c>
      <c r="I561" s="35" t="s">
        <v>1266</v>
      </c>
      <c r="J561" s="35" t="s">
        <v>1075</v>
      </c>
      <c r="K561" s="35" t="s">
        <v>1267</v>
      </c>
      <c r="L561" s="35" t="s">
        <v>2908</v>
      </c>
      <c r="M561" s="35" t="s">
        <v>1100</v>
      </c>
      <c r="N561" s="35" t="s">
        <v>1101</v>
      </c>
      <c r="O561" s="35" t="s">
        <v>2909</v>
      </c>
      <c r="P561" s="7">
        <v>201</v>
      </c>
      <c r="Q561" s="7">
        <v>4</v>
      </c>
      <c r="R561" s="12">
        <v>69</v>
      </c>
      <c r="S561" s="2">
        <v>0</v>
      </c>
      <c r="T561" s="5">
        <v>12.3</v>
      </c>
      <c r="U561" s="5">
        <f>StoreOrders[[#This Row],[shipping cost]] + (StoreOrders[[#This Row],[shipping cost]] * StoreOrders[[#This Row],[discount]])</f>
        <v>12.3</v>
      </c>
      <c r="V561" t="s">
        <v>1070</v>
      </c>
      <c r="W561" s="5">
        <f>((StoreOrders[[#This Row],[quantity]]*StoreOrders[[#This Row],[Price]]) -StoreOrders[[#This Row],[cost]])</f>
        <v>263.7</v>
      </c>
    </row>
    <row r="562" spans="1:23" x14ac:dyDescent="0.25">
      <c r="A562" t="s">
        <v>2910</v>
      </c>
      <c r="B562" s="1">
        <v>40584</v>
      </c>
      <c r="C562" s="13">
        <f>MONTH(StoreOrders[[#This Row],[order date]])</f>
        <v>2</v>
      </c>
      <c r="D562" s="13">
        <f>YEAR(StoreOrders[[#This Row],[order date]])</f>
        <v>2011</v>
      </c>
      <c r="E562" s="35" t="s">
        <v>1060</v>
      </c>
      <c r="F562" s="35" t="s">
        <v>2911</v>
      </c>
      <c r="G562" s="35" t="s">
        <v>1091</v>
      </c>
      <c r="H562" s="35" t="s">
        <v>2912</v>
      </c>
      <c r="I562" s="35" t="s">
        <v>2913</v>
      </c>
      <c r="J562" s="35" t="s">
        <v>1085</v>
      </c>
      <c r="K562" s="35" t="s">
        <v>1085</v>
      </c>
      <c r="L562" s="35" t="s">
        <v>2914</v>
      </c>
      <c r="M562" s="35" t="s">
        <v>1067</v>
      </c>
      <c r="N562" s="35" t="s">
        <v>1068</v>
      </c>
      <c r="O562" s="35" t="s">
        <v>2915</v>
      </c>
      <c r="P562" s="7">
        <v>197</v>
      </c>
      <c r="Q562" s="7">
        <v>1</v>
      </c>
      <c r="R562" s="12">
        <v>119</v>
      </c>
      <c r="S562" s="2">
        <v>0</v>
      </c>
      <c r="T562" s="5">
        <v>11.44</v>
      </c>
      <c r="U562" s="5">
        <f>StoreOrders[[#This Row],[shipping cost]] + (StoreOrders[[#This Row],[shipping cost]] * StoreOrders[[#This Row],[discount]])</f>
        <v>11.44</v>
      </c>
      <c r="V562" t="s">
        <v>1070</v>
      </c>
      <c r="W562" s="5">
        <f>((StoreOrders[[#This Row],[quantity]]*StoreOrders[[#This Row],[Price]]) -StoreOrders[[#This Row],[cost]])</f>
        <v>107.56</v>
      </c>
    </row>
    <row r="563" spans="1:23" x14ac:dyDescent="0.25">
      <c r="A563" t="s">
        <v>2897</v>
      </c>
      <c r="B563" s="1">
        <v>40584</v>
      </c>
      <c r="C563" s="13">
        <f>MONTH(StoreOrders[[#This Row],[order date]])</f>
        <v>2</v>
      </c>
      <c r="D563" s="13">
        <f>YEAR(StoreOrders[[#This Row],[order date]])</f>
        <v>2011</v>
      </c>
      <c r="E563" s="35" t="s">
        <v>1060</v>
      </c>
      <c r="F563" s="35" t="s">
        <v>2898</v>
      </c>
      <c r="G563" s="35" t="s">
        <v>1116</v>
      </c>
      <c r="H563" s="35" t="s">
        <v>1650</v>
      </c>
      <c r="I563" s="35" t="s">
        <v>1221</v>
      </c>
      <c r="J563" s="35" t="s">
        <v>1164</v>
      </c>
      <c r="K563" s="35" t="s">
        <v>1095</v>
      </c>
      <c r="L563" s="35" t="s">
        <v>2916</v>
      </c>
      <c r="M563" s="35" t="s">
        <v>1067</v>
      </c>
      <c r="N563" s="35" t="s">
        <v>1204</v>
      </c>
      <c r="O563" s="35" t="s">
        <v>2917</v>
      </c>
      <c r="P563" s="7">
        <v>87</v>
      </c>
      <c r="Q563" s="7">
        <v>7</v>
      </c>
      <c r="R563" s="12">
        <v>56</v>
      </c>
      <c r="S563" s="2">
        <v>0</v>
      </c>
      <c r="T563" s="5">
        <v>11.22</v>
      </c>
      <c r="U563" s="5">
        <f>StoreOrders[[#This Row],[shipping cost]] + (StoreOrders[[#This Row],[shipping cost]] * StoreOrders[[#This Row],[discount]])</f>
        <v>11.22</v>
      </c>
      <c r="V563" t="s">
        <v>1088</v>
      </c>
      <c r="W563" s="5">
        <f>((StoreOrders[[#This Row],[quantity]]*StoreOrders[[#This Row],[Price]]) -StoreOrders[[#This Row],[cost]])</f>
        <v>380.78</v>
      </c>
    </row>
    <row r="564" spans="1:23" x14ac:dyDescent="0.25">
      <c r="A564" t="s">
        <v>2879</v>
      </c>
      <c r="B564" s="1">
        <v>40584</v>
      </c>
      <c r="C564" s="13">
        <f>MONTH(StoreOrders[[#This Row],[order date]])</f>
        <v>2</v>
      </c>
      <c r="D564" s="13">
        <f>YEAR(StoreOrders[[#This Row],[order date]])</f>
        <v>2011</v>
      </c>
      <c r="E564" s="35" t="s">
        <v>1114</v>
      </c>
      <c r="F564" s="35" t="s">
        <v>2880</v>
      </c>
      <c r="G564" s="35" t="s">
        <v>1091</v>
      </c>
      <c r="H564" s="35" t="s">
        <v>1656</v>
      </c>
      <c r="I564" s="35" t="s">
        <v>1657</v>
      </c>
      <c r="J564" s="35" t="s">
        <v>1094</v>
      </c>
      <c r="K564" s="35" t="s">
        <v>1165</v>
      </c>
      <c r="L564" s="35" t="s">
        <v>2918</v>
      </c>
      <c r="M564" s="35" t="s">
        <v>1067</v>
      </c>
      <c r="N564" s="35" t="s">
        <v>1279</v>
      </c>
      <c r="O564" s="35" t="s">
        <v>1551</v>
      </c>
      <c r="P564" s="7">
        <v>26</v>
      </c>
      <c r="Q564" s="7">
        <v>5</v>
      </c>
      <c r="R564" s="12">
        <v>116</v>
      </c>
      <c r="S564" s="2">
        <v>0.5</v>
      </c>
      <c r="T564" s="5">
        <v>8.9499999999999993</v>
      </c>
      <c r="U564" s="5">
        <f>StoreOrders[[#This Row],[shipping cost]] + (StoreOrders[[#This Row],[shipping cost]] * StoreOrders[[#This Row],[discount]])</f>
        <v>13.424999999999999</v>
      </c>
      <c r="V564" t="s">
        <v>1088</v>
      </c>
      <c r="W564" s="5">
        <f>((StoreOrders[[#This Row],[quantity]]*StoreOrders[[#This Row],[Price]]) -StoreOrders[[#This Row],[cost]])</f>
        <v>566.57500000000005</v>
      </c>
    </row>
    <row r="565" spans="1:23" x14ac:dyDescent="0.25">
      <c r="A565" t="s">
        <v>2893</v>
      </c>
      <c r="B565" s="1">
        <v>40584</v>
      </c>
      <c r="C565" s="13">
        <f>MONTH(StoreOrders[[#This Row],[order date]])</f>
        <v>2</v>
      </c>
      <c r="D565" s="13">
        <f>YEAR(StoreOrders[[#This Row],[order date]])</f>
        <v>2011</v>
      </c>
      <c r="E565" s="35" t="s">
        <v>1060</v>
      </c>
      <c r="F565" s="35" t="s">
        <v>2894</v>
      </c>
      <c r="G565" s="35" t="s">
        <v>1062</v>
      </c>
      <c r="H565" s="35" t="s">
        <v>1369</v>
      </c>
      <c r="I565" s="35" t="s">
        <v>1234</v>
      </c>
      <c r="J565" s="35" t="s">
        <v>1094</v>
      </c>
      <c r="K565" s="35" t="s">
        <v>1165</v>
      </c>
      <c r="L565" s="35" t="s">
        <v>2919</v>
      </c>
      <c r="M565" s="35" t="s">
        <v>1067</v>
      </c>
      <c r="N565" s="35" t="s">
        <v>1204</v>
      </c>
      <c r="O565" s="35" t="s">
        <v>2920</v>
      </c>
      <c r="P565" s="7">
        <v>50</v>
      </c>
      <c r="Q565" s="7">
        <v>4</v>
      </c>
      <c r="R565" s="12">
        <v>89</v>
      </c>
      <c r="S565" s="2">
        <v>0</v>
      </c>
      <c r="T565" s="5">
        <v>8.6300000000000008</v>
      </c>
      <c r="U565" s="5">
        <f>StoreOrders[[#This Row],[shipping cost]] + (StoreOrders[[#This Row],[shipping cost]] * StoreOrders[[#This Row],[discount]])</f>
        <v>8.6300000000000008</v>
      </c>
      <c r="V565" t="s">
        <v>1088</v>
      </c>
      <c r="W565" s="5">
        <f>((StoreOrders[[#This Row],[quantity]]*StoreOrders[[#This Row],[Price]]) -StoreOrders[[#This Row],[cost]])</f>
        <v>347.37</v>
      </c>
    </row>
    <row r="566" spans="1:23" x14ac:dyDescent="0.25">
      <c r="A566" t="s">
        <v>2897</v>
      </c>
      <c r="B566" s="1">
        <v>40584</v>
      </c>
      <c r="C566" s="13">
        <f>MONTH(StoreOrders[[#This Row],[order date]])</f>
        <v>2</v>
      </c>
      <c r="D566" s="13">
        <f>YEAR(StoreOrders[[#This Row],[order date]])</f>
        <v>2011</v>
      </c>
      <c r="E566" s="35" t="s">
        <v>1060</v>
      </c>
      <c r="F566" s="35" t="s">
        <v>2898</v>
      </c>
      <c r="G566" s="35" t="s">
        <v>1116</v>
      </c>
      <c r="H566" s="35" t="s">
        <v>1650</v>
      </c>
      <c r="I566" s="35" t="s">
        <v>1221</v>
      </c>
      <c r="J566" s="35" t="s">
        <v>1164</v>
      </c>
      <c r="K566" s="35" t="s">
        <v>1095</v>
      </c>
      <c r="L566" s="35" t="s">
        <v>2921</v>
      </c>
      <c r="M566" s="35" t="s">
        <v>1067</v>
      </c>
      <c r="N566" s="35" t="s">
        <v>1078</v>
      </c>
      <c r="O566" s="35" t="s">
        <v>2922</v>
      </c>
      <c r="P566" s="7">
        <v>41</v>
      </c>
      <c r="Q566" s="7">
        <v>4</v>
      </c>
      <c r="R566" s="12">
        <v>108</v>
      </c>
      <c r="S566" s="2">
        <v>0</v>
      </c>
      <c r="T566" s="5">
        <v>6.63</v>
      </c>
      <c r="U566" s="5">
        <f>StoreOrders[[#This Row],[shipping cost]] + (StoreOrders[[#This Row],[shipping cost]] * StoreOrders[[#This Row],[discount]])</f>
        <v>6.63</v>
      </c>
      <c r="V566" t="s">
        <v>1088</v>
      </c>
      <c r="W566" s="5">
        <f>((StoreOrders[[#This Row],[quantity]]*StoreOrders[[#This Row],[Price]]) -StoreOrders[[#This Row],[cost]])</f>
        <v>425.37</v>
      </c>
    </row>
    <row r="567" spans="1:23" x14ac:dyDescent="0.25">
      <c r="A567" t="s">
        <v>2910</v>
      </c>
      <c r="B567" s="1">
        <v>40584</v>
      </c>
      <c r="C567" s="13">
        <f>MONTH(StoreOrders[[#This Row],[order date]])</f>
        <v>2</v>
      </c>
      <c r="D567" s="13">
        <f>YEAR(StoreOrders[[#This Row],[order date]])</f>
        <v>2011</v>
      </c>
      <c r="E567" s="35" t="s">
        <v>1060</v>
      </c>
      <c r="F567" s="35" t="s">
        <v>2911</v>
      </c>
      <c r="G567" s="35" t="s">
        <v>1091</v>
      </c>
      <c r="H567" s="35" t="s">
        <v>2912</v>
      </c>
      <c r="I567" s="35" t="s">
        <v>2913</v>
      </c>
      <c r="J567" s="35" t="s">
        <v>1085</v>
      </c>
      <c r="K567" s="35" t="s">
        <v>1085</v>
      </c>
      <c r="L567" s="35" t="s">
        <v>2923</v>
      </c>
      <c r="M567" s="35" t="s">
        <v>1067</v>
      </c>
      <c r="N567" s="35" t="s">
        <v>1193</v>
      </c>
      <c r="O567" s="35" t="s">
        <v>2924</v>
      </c>
      <c r="P567" s="7">
        <v>67</v>
      </c>
      <c r="Q567" s="7">
        <v>4</v>
      </c>
      <c r="R567" s="12">
        <v>68</v>
      </c>
      <c r="S567" s="2">
        <v>0</v>
      </c>
      <c r="T567" s="5">
        <v>6.28</v>
      </c>
      <c r="U567" s="5">
        <f>StoreOrders[[#This Row],[shipping cost]] + (StoreOrders[[#This Row],[shipping cost]] * StoreOrders[[#This Row],[discount]])</f>
        <v>6.28</v>
      </c>
      <c r="V567" t="s">
        <v>1070</v>
      </c>
      <c r="W567" s="5">
        <f>((StoreOrders[[#This Row],[quantity]]*StoreOrders[[#This Row],[Price]]) -StoreOrders[[#This Row],[cost]])</f>
        <v>265.72000000000003</v>
      </c>
    </row>
    <row r="568" spans="1:23" x14ac:dyDescent="0.25">
      <c r="A568" t="s">
        <v>2897</v>
      </c>
      <c r="B568" s="1">
        <v>40584</v>
      </c>
      <c r="C568" s="13">
        <f>MONTH(StoreOrders[[#This Row],[order date]])</f>
        <v>2</v>
      </c>
      <c r="D568" s="13">
        <f>YEAR(StoreOrders[[#This Row],[order date]])</f>
        <v>2011</v>
      </c>
      <c r="E568" s="35" t="s">
        <v>1060</v>
      </c>
      <c r="F568" s="35" t="s">
        <v>2898</v>
      </c>
      <c r="G568" s="35" t="s">
        <v>1116</v>
      </c>
      <c r="H568" s="35" t="s">
        <v>1650</v>
      </c>
      <c r="I568" s="35" t="s">
        <v>1221</v>
      </c>
      <c r="J568" s="35" t="s">
        <v>1164</v>
      </c>
      <c r="K568" s="35" t="s">
        <v>1095</v>
      </c>
      <c r="L568" s="35" t="s">
        <v>2925</v>
      </c>
      <c r="M568" s="35" t="s">
        <v>1067</v>
      </c>
      <c r="N568" s="35" t="s">
        <v>1204</v>
      </c>
      <c r="O568" s="35" t="s">
        <v>2926</v>
      </c>
      <c r="P568" s="7">
        <v>66</v>
      </c>
      <c r="Q568" s="7">
        <v>4</v>
      </c>
      <c r="R568" s="12">
        <v>55</v>
      </c>
      <c r="S568" s="2">
        <v>0</v>
      </c>
      <c r="T568" s="5">
        <v>5.64</v>
      </c>
      <c r="U568" s="5">
        <f>StoreOrders[[#This Row],[shipping cost]] + (StoreOrders[[#This Row],[shipping cost]] * StoreOrders[[#This Row],[discount]])</f>
        <v>5.64</v>
      </c>
      <c r="V568" t="s">
        <v>1088</v>
      </c>
      <c r="W568" s="5">
        <f>((StoreOrders[[#This Row],[quantity]]*StoreOrders[[#This Row],[Price]]) -StoreOrders[[#This Row],[cost]])</f>
        <v>214.36</v>
      </c>
    </row>
    <row r="569" spans="1:23" x14ac:dyDescent="0.25">
      <c r="A569" t="s">
        <v>2910</v>
      </c>
      <c r="B569" s="1">
        <v>40584</v>
      </c>
      <c r="C569" s="13">
        <f>MONTH(StoreOrders[[#This Row],[order date]])</f>
        <v>2</v>
      </c>
      <c r="D569" s="13">
        <f>YEAR(StoreOrders[[#This Row],[order date]])</f>
        <v>2011</v>
      </c>
      <c r="E569" s="35" t="s">
        <v>1060</v>
      </c>
      <c r="F569" s="35" t="s">
        <v>2911</v>
      </c>
      <c r="G569" s="35" t="s">
        <v>1091</v>
      </c>
      <c r="H569" s="35" t="s">
        <v>2912</v>
      </c>
      <c r="I569" s="35" t="s">
        <v>2913</v>
      </c>
      <c r="J569" s="35" t="s">
        <v>1085</v>
      </c>
      <c r="K569" s="35" t="s">
        <v>1085</v>
      </c>
      <c r="L569" s="35" t="s">
        <v>2927</v>
      </c>
      <c r="M569" s="35" t="s">
        <v>1100</v>
      </c>
      <c r="N569" s="35" t="s">
        <v>1101</v>
      </c>
      <c r="O569" s="35" t="s">
        <v>2928</v>
      </c>
      <c r="P569" s="7">
        <v>52</v>
      </c>
      <c r="Q569" s="7">
        <v>1</v>
      </c>
      <c r="R569" s="12">
        <v>105</v>
      </c>
      <c r="S569" s="2">
        <v>0</v>
      </c>
      <c r="T569" s="5">
        <v>3.9</v>
      </c>
      <c r="U569" s="5">
        <f>StoreOrders[[#This Row],[shipping cost]] + (StoreOrders[[#This Row],[shipping cost]] * StoreOrders[[#This Row],[discount]])</f>
        <v>3.9</v>
      </c>
      <c r="V569" t="s">
        <v>1070</v>
      </c>
      <c r="W569" s="5">
        <f>((StoreOrders[[#This Row],[quantity]]*StoreOrders[[#This Row],[Price]]) -StoreOrders[[#This Row],[cost]])</f>
        <v>101.1</v>
      </c>
    </row>
    <row r="570" spans="1:23" x14ac:dyDescent="0.25">
      <c r="A570" t="s">
        <v>2910</v>
      </c>
      <c r="B570" s="1">
        <v>40584</v>
      </c>
      <c r="C570" s="13">
        <f>MONTH(StoreOrders[[#This Row],[order date]])</f>
        <v>2</v>
      </c>
      <c r="D570" s="13">
        <f>YEAR(StoreOrders[[#This Row],[order date]])</f>
        <v>2011</v>
      </c>
      <c r="E570" s="35" t="s">
        <v>1060</v>
      </c>
      <c r="F570" s="35" t="s">
        <v>2911</v>
      </c>
      <c r="G570" s="35" t="s">
        <v>1091</v>
      </c>
      <c r="H570" s="35" t="s">
        <v>2912</v>
      </c>
      <c r="I570" s="35" t="s">
        <v>2913</v>
      </c>
      <c r="J570" s="35" t="s">
        <v>1085</v>
      </c>
      <c r="K570" s="35" t="s">
        <v>1085</v>
      </c>
      <c r="L570" s="35" t="s">
        <v>2929</v>
      </c>
      <c r="M570" s="35" t="s">
        <v>1110</v>
      </c>
      <c r="N570" s="35" t="s">
        <v>1167</v>
      </c>
      <c r="O570" s="35" t="s">
        <v>2930</v>
      </c>
      <c r="P570" s="7">
        <v>170</v>
      </c>
      <c r="Q570" s="7">
        <v>1</v>
      </c>
      <c r="R570" s="12">
        <v>112</v>
      </c>
      <c r="S570" s="2">
        <v>0</v>
      </c>
      <c r="T570" s="5">
        <v>3.44</v>
      </c>
      <c r="U570" s="5">
        <f>StoreOrders[[#This Row],[shipping cost]] + (StoreOrders[[#This Row],[shipping cost]] * StoreOrders[[#This Row],[discount]])</f>
        <v>3.44</v>
      </c>
      <c r="V570" t="s">
        <v>1070</v>
      </c>
      <c r="W570" s="5">
        <f>((StoreOrders[[#This Row],[quantity]]*StoreOrders[[#This Row],[Price]]) -StoreOrders[[#This Row],[cost]])</f>
        <v>108.56</v>
      </c>
    </row>
    <row r="571" spans="1:23" x14ac:dyDescent="0.25">
      <c r="A571" t="s">
        <v>2872</v>
      </c>
      <c r="B571" s="1">
        <v>40584</v>
      </c>
      <c r="C571" s="13">
        <f>MONTH(StoreOrders[[#This Row],[order date]])</f>
        <v>2</v>
      </c>
      <c r="D571" s="13">
        <f>YEAR(StoreOrders[[#This Row],[order date]])</f>
        <v>2011</v>
      </c>
      <c r="E571" s="35" t="s">
        <v>1081</v>
      </c>
      <c r="F571" s="35" t="s">
        <v>2873</v>
      </c>
      <c r="G571" s="35" t="s">
        <v>1062</v>
      </c>
      <c r="H571" s="35" t="s">
        <v>1765</v>
      </c>
      <c r="I571" s="35" t="s">
        <v>1555</v>
      </c>
      <c r="J571" s="35" t="s">
        <v>1065</v>
      </c>
      <c r="K571" s="35" t="s">
        <v>1065</v>
      </c>
      <c r="L571" s="35" t="s">
        <v>2931</v>
      </c>
      <c r="M571" s="35" t="s">
        <v>1067</v>
      </c>
      <c r="N571" s="35" t="s">
        <v>1207</v>
      </c>
      <c r="O571" s="35" t="s">
        <v>1326</v>
      </c>
      <c r="P571" s="7">
        <v>44</v>
      </c>
      <c r="Q571" s="7">
        <v>4</v>
      </c>
      <c r="R571" s="12">
        <v>88</v>
      </c>
      <c r="S571" s="2">
        <v>0</v>
      </c>
      <c r="T571" s="5">
        <v>3.1</v>
      </c>
      <c r="U571" s="5">
        <f>StoreOrders[[#This Row],[shipping cost]] + (StoreOrders[[#This Row],[shipping cost]] * StoreOrders[[#This Row],[discount]])</f>
        <v>3.1</v>
      </c>
      <c r="V571" t="s">
        <v>1070</v>
      </c>
      <c r="W571" s="5">
        <f>((StoreOrders[[#This Row],[quantity]]*StoreOrders[[#This Row],[Price]]) -StoreOrders[[#This Row],[cost]])</f>
        <v>348.9</v>
      </c>
    </row>
    <row r="572" spans="1:23" x14ac:dyDescent="0.25">
      <c r="A572" t="s">
        <v>2910</v>
      </c>
      <c r="B572" s="1">
        <v>40584</v>
      </c>
      <c r="C572" s="13">
        <f>MONTH(StoreOrders[[#This Row],[order date]])</f>
        <v>2</v>
      </c>
      <c r="D572" s="13">
        <f>YEAR(StoreOrders[[#This Row],[order date]])</f>
        <v>2011</v>
      </c>
      <c r="E572" s="35" t="s">
        <v>1060</v>
      </c>
      <c r="F572" s="35" t="s">
        <v>2911</v>
      </c>
      <c r="G572" s="35" t="s">
        <v>1091</v>
      </c>
      <c r="H572" s="35" t="s">
        <v>2912</v>
      </c>
      <c r="I572" s="35" t="s">
        <v>2913</v>
      </c>
      <c r="J572" s="35" t="s">
        <v>1085</v>
      </c>
      <c r="K572" s="35" t="s">
        <v>1085</v>
      </c>
      <c r="L572" s="35" t="s">
        <v>2932</v>
      </c>
      <c r="M572" s="35" t="s">
        <v>1067</v>
      </c>
      <c r="N572" s="35" t="s">
        <v>1078</v>
      </c>
      <c r="O572" s="35" t="s">
        <v>2933</v>
      </c>
      <c r="P572" s="7">
        <v>53</v>
      </c>
      <c r="Q572" s="7">
        <v>2</v>
      </c>
      <c r="R572" s="12">
        <v>91</v>
      </c>
      <c r="S572" s="2">
        <v>0</v>
      </c>
      <c r="T572" s="5">
        <v>2.85</v>
      </c>
      <c r="U572" s="5">
        <f>StoreOrders[[#This Row],[shipping cost]] + (StoreOrders[[#This Row],[shipping cost]] * StoreOrders[[#This Row],[discount]])</f>
        <v>2.85</v>
      </c>
      <c r="V572" t="s">
        <v>1070</v>
      </c>
      <c r="W572" s="5">
        <f>((StoreOrders[[#This Row],[quantity]]*StoreOrders[[#This Row],[Price]]) -StoreOrders[[#This Row],[cost]])</f>
        <v>179.15</v>
      </c>
    </row>
    <row r="573" spans="1:23" x14ac:dyDescent="0.25">
      <c r="A573" t="s">
        <v>2875</v>
      </c>
      <c r="B573" s="1">
        <v>40584</v>
      </c>
      <c r="C573" s="13">
        <f>MONTH(StoreOrders[[#This Row],[order date]])</f>
        <v>2</v>
      </c>
      <c r="D573" s="13">
        <f>YEAR(StoreOrders[[#This Row],[order date]])</f>
        <v>2011</v>
      </c>
      <c r="E573" s="35" t="s">
        <v>1060</v>
      </c>
      <c r="F573" s="35" t="s">
        <v>2876</v>
      </c>
      <c r="G573" s="35" t="s">
        <v>1116</v>
      </c>
      <c r="H573" s="35" t="s">
        <v>2335</v>
      </c>
      <c r="I573" s="35" t="s">
        <v>1596</v>
      </c>
      <c r="J573" s="35" t="s">
        <v>1094</v>
      </c>
      <c r="K573" s="35" t="s">
        <v>1215</v>
      </c>
      <c r="L573" s="35" t="s">
        <v>2934</v>
      </c>
      <c r="M573" s="35" t="s">
        <v>1067</v>
      </c>
      <c r="N573" s="35" t="s">
        <v>1193</v>
      </c>
      <c r="O573" s="35" t="s">
        <v>2935</v>
      </c>
      <c r="P573" s="7">
        <v>19</v>
      </c>
      <c r="Q573" s="7">
        <v>1</v>
      </c>
      <c r="R573" s="12">
        <v>96</v>
      </c>
      <c r="S573" s="2">
        <v>0</v>
      </c>
      <c r="T573" s="5">
        <v>2.2400000000000002</v>
      </c>
      <c r="U573" s="5">
        <f>StoreOrders[[#This Row],[shipping cost]] + (StoreOrders[[#This Row],[shipping cost]] * StoreOrders[[#This Row],[discount]])</f>
        <v>2.2400000000000002</v>
      </c>
      <c r="V573" t="s">
        <v>1088</v>
      </c>
      <c r="W573" s="5">
        <f>((StoreOrders[[#This Row],[quantity]]*StoreOrders[[#This Row],[Price]]) -StoreOrders[[#This Row],[cost]])</f>
        <v>93.76</v>
      </c>
    </row>
    <row r="574" spans="1:23" x14ac:dyDescent="0.25">
      <c r="A574" t="s">
        <v>2887</v>
      </c>
      <c r="B574" s="1">
        <v>40584</v>
      </c>
      <c r="C574" s="13">
        <f>MONTH(StoreOrders[[#This Row],[order date]])</f>
        <v>2</v>
      </c>
      <c r="D574" s="13">
        <f>YEAR(StoreOrders[[#This Row],[order date]])</f>
        <v>2011</v>
      </c>
      <c r="E574" s="35" t="s">
        <v>1060</v>
      </c>
      <c r="F574" s="35" t="s">
        <v>2888</v>
      </c>
      <c r="G574" s="35" t="s">
        <v>1116</v>
      </c>
      <c r="H574" s="35" t="s">
        <v>2889</v>
      </c>
      <c r="I574" s="35" t="s">
        <v>2890</v>
      </c>
      <c r="J574" s="35" t="s">
        <v>1094</v>
      </c>
      <c r="K574" s="35" t="s">
        <v>1165</v>
      </c>
      <c r="L574" s="35" t="s">
        <v>2936</v>
      </c>
      <c r="M574" s="35" t="s">
        <v>1067</v>
      </c>
      <c r="N574" s="35" t="s">
        <v>1193</v>
      </c>
      <c r="O574" s="35" t="s">
        <v>2937</v>
      </c>
      <c r="P574" s="7">
        <v>19</v>
      </c>
      <c r="Q574" s="7">
        <v>1</v>
      </c>
      <c r="R574" s="12">
        <v>102</v>
      </c>
      <c r="S574" s="2">
        <v>0</v>
      </c>
      <c r="T574" s="5">
        <v>1.44</v>
      </c>
      <c r="U574" s="5">
        <f>StoreOrders[[#This Row],[shipping cost]] + (StoreOrders[[#This Row],[shipping cost]] * StoreOrders[[#This Row],[discount]])</f>
        <v>1.44</v>
      </c>
      <c r="V574" t="s">
        <v>1070</v>
      </c>
      <c r="W574" s="5">
        <f>((StoreOrders[[#This Row],[quantity]]*StoreOrders[[#This Row],[Price]]) -StoreOrders[[#This Row],[cost]])</f>
        <v>100.56</v>
      </c>
    </row>
    <row r="575" spans="1:23" x14ac:dyDescent="0.25">
      <c r="A575" t="s">
        <v>2910</v>
      </c>
      <c r="B575" s="1">
        <v>40584</v>
      </c>
      <c r="C575" s="13">
        <f>MONTH(StoreOrders[[#This Row],[order date]])</f>
        <v>2</v>
      </c>
      <c r="D575" s="13">
        <f>YEAR(StoreOrders[[#This Row],[order date]])</f>
        <v>2011</v>
      </c>
      <c r="E575" s="35" t="s">
        <v>1060</v>
      </c>
      <c r="F575" s="35" t="s">
        <v>2911</v>
      </c>
      <c r="G575" s="35" t="s">
        <v>1091</v>
      </c>
      <c r="H575" s="35" t="s">
        <v>2912</v>
      </c>
      <c r="I575" s="35" t="s">
        <v>2913</v>
      </c>
      <c r="J575" s="35" t="s">
        <v>1085</v>
      </c>
      <c r="K575" s="35" t="s">
        <v>1085</v>
      </c>
      <c r="L575" s="35" t="s">
        <v>2938</v>
      </c>
      <c r="M575" s="35" t="s">
        <v>1067</v>
      </c>
      <c r="N575" s="35" t="s">
        <v>1193</v>
      </c>
      <c r="O575" s="35" t="s">
        <v>2939</v>
      </c>
      <c r="P575" s="7">
        <v>14</v>
      </c>
      <c r="Q575" s="7">
        <v>1</v>
      </c>
      <c r="R575" s="12">
        <v>115</v>
      </c>
      <c r="S575" s="2">
        <v>0</v>
      </c>
      <c r="T575" s="5">
        <v>1.32</v>
      </c>
      <c r="U575" s="5">
        <f>StoreOrders[[#This Row],[shipping cost]] + (StoreOrders[[#This Row],[shipping cost]] * StoreOrders[[#This Row],[discount]])</f>
        <v>1.32</v>
      </c>
      <c r="V575" t="s">
        <v>1070</v>
      </c>
      <c r="W575" s="5">
        <f>((StoreOrders[[#This Row],[quantity]]*StoreOrders[[#This Row],[Price]]) -StoreOrders[[#This Row],[cost]])</f>
        <v>113.68</v>
      </c>
    </row>
    <row r="576" spans="1:23" x14ac:dyDescent="0.25">
      <c r="A576" t="s">
        <v>2940</v>
      </c>
      <c r="B576" s="1">
        <v>40584</v>
      </c>
      <c r="C576" s="13">
        <f>MONTH(StoreOrders[[#This Row],[order date]])</f>
        <v>2</v>
      </c>
      <c r="D576" s="13">
        <f>YEAR(StoreOrders[[#This Row],[order date]])</f>
        <v>2011</v>
      </c>
      <c r="E576" s="35" t="s">
        <v>1081</v>
      </c>
      <c r="F576" s="35" t="s">
        <v>2876</v>
      </c>
      <c r="G576" s="35" t="s">
        <v>1116</v>
      </c>
      <c r="H576" s="35" t="s">
        <v>2552</v>
      </c>
      <c r="I576" s="35" t="s">
        <v>1338</v>
      </c>
      <c r="J576" s="35" t="s">
        <v>1075</v>
      </c>
      <c r="K576" s="35" t="s">
        <v>1267</v>
      </c>
      <c r="L576" s="35" t="s">
        <v>2941</v>
      </c>
      <c r="M576" s="35" t="s">
        <v>1067</v>
      </c>
      <c r="N576" s="35" t="s">
        <v>1078</v>
      </c>
      <c r="O576" s="35" t="s">
        <v>2942</v>
      </c>
      <c r="P576" s="7">
        <v>9</v>
      </c>
      <c r="Q576" s="7">
        <v>1</v>
      </c>
      <c r="R576" s="12">
        <v>100</v>
      </c>
      <c r="S576" s="2">
        <v>0.5</v>
      </c>
      <c r="T576" s="5">
        <v>0.98</v>
      </c>
      <c r="U576" s="5">
        <f>StoreOrders[[#This Row],[shipping cost]] + (StoreOrders[[#This Row],[shipping cost]] * StoreOrders[[#This Row],[discount]])</f>
        <v>1.47</v>
      </c>
      <c r="V576" t="s">
        <v>1088</v>
      </c>
      <c r="W576" s="5">
        <f>((StoreOrders[[#This Row],[quantity]]*StoreOrders[[#This Row],[Price]]) -StoreOrders[[#This Row],[cost]])</f>
        <v>98.53</v>
      </c>
    </row>
    <row r="577" spans="1:23" x14ac:dyDescent="0.25">
      <c r="A577" t="s">
        <v>2872</v>
      </c>
      <c r="B577" s="1">
        <v>40584</v>
      </c>
      <c r="C577" s="13">
        <f>MONTH(StoreOrders[[#This Row],[order date]])</f>
        <v>2</v>
      </c>
      <c r="D577" s="13">
        <f>YEAR(StoreOrders[[#This Row],[order date]])</f>
        <v>2011</v>
      </c>
      <c r="E577" s="35" t="s">
        <v>1081</v>
      </c>
      <c r="F577" s="35" t="s">
        <v>2873</v>
      </c>
      <c r="G577" s="35" t="s">
        <v>1062</v>
      </c>
      <c r="H577" s="35" t="s">
        <v>1765</v>
      </c>
      <c r="I577" s="35" t="s">
        <v>1555</v>
      </c>
      <c r="J577" s="35" t="s">
        <v>1065</v>
      </c>
      <c r="K577" s="35" t="s">
        <v>1065</v>
      </c>
      <c r="L577" s="35" t="s">
        <v>2474</v>
      </c>
      <c r="M577" s="35" t="s">
        <v>1067</v>
      </c>
      <c r="N577" s="35" t="s">
        <v>1279</v>
      </c>
      <c r="O577" s="35" t="s">
        <v>1676</v>
      </c>
      <c r="P577" s="7">
        <v>8</v>
      </c>
      <c r="Q577" s="7">
        <v>1</v>
      </c>
      <c r="R577" s="12">
        <v>108</v>
      </c>
      <c r="S577" s="2">
        <v>0</v>
      </c>
      <c r="T577" s="5">
        <v>0.84</v>
      </c>
      <c r="U577" s="5">
        <f>StoreOrders[[#This Row],[shipping cost]] + (StoreOrders[[#This Row],[shipping cost]] * StoreOrders[[#This Row],[discount]])</f>
        <v>0.84</v>
      </c>
      <c r="V577" t="s">
        <v>1070</v>
      </c>
      <c r="W577" s="5">
        <f>((StoreOrders[[#This Row],[quantity]]*StoreOrders[[#This Row],[Price]]) -StoreOrders[[#This Row],[cost]])</f>
        <v>107.16</v>
      </c>
    </row>
    <row r="578" spans="1:23" x14ac:dyDescent="0.25">
      <c r="A578" t="s">
        <v>2910</v>
      </c>
      <c r="B578" s="1">
        <v>40584</v>
      </c>
      <c r="C578" s="13">
        <f>MONTH(StoreOrders[[#This Row],[order date]])</f>
        <v>2</v>
      </c>
      <c r="D578" s="13">
        <f>YEAR(StoreOrders[[#This Row],[order date]])</f>
        <v>2011</v>
      </c>
      <c r="E578" s="35" t="s">
        <v>1060</v>
      </c>
      <c r="F578" s="35" t="s">
        <v>2911</v>
      </c>
      <c r="G578" s="35" t="s">
        <v>1091</v>
      </c>
      <c r="H578" s="35" t="s">
        <v>2912</v>
      </c>
      <c r="I578" s="35" t="s">
        <v>2913</v>
      </c>
      <c r="J578" s="35" t="s">
        <v>1085</v>
      </c>
      <c r="K578" s="35" t="s">
        <v>1085</v>
      </c>
      <c r="L578" s="35" t="s">
        <v>2943</v>
      </c>
      <c r="M578" s="35" t="s">
        <v>1067</v>
      </c>
      <c r="N578" s="35" t="s">
        <v>1207</v>
      </c>
      <c r="O578" s="35" t="s">
        <v>2944</v>
      </c>
      <c r="P578" s="7">
        <v>13</v>
      </c>
      <c r="Q578" s="7">
        <v>1</v>
      </c>
      <c r="R578" s="12">
        <v>99</v>
      </c>
      <c r="S578" s="2">
        <v>0</v>
      </c>
      <c r="T578" s="5">
        <v>0.83</v>
      </c>
      <c r="U578" s="5">
        <f>StoreOrders[[#This Row],[shipping cost]] + (StoreOrders[[#This Row],[shipping cost]] * StoreOrders[[#This Row],[discount]])</f>
        <v>0.83</v>
      </c>
      <c r="V578" t="s">
        <v>1070</v>
      </c>
      <c r="W578" s="5">
        <f>((StoreOrders[[#This Row],[quantity]]*StoreOrders[[#This Row],[Price]]) -StoreOrders[[#This Row],[cost]])</f>
        <v>98.17</v>
      </c>
    </row>
    <row r="579" spans="1:23" x14ac:dyDescent="0.25">
      <c r="A579" t="s">
        <v>2945</v>
      </c>
      <c r="B579" s="1">
        <v>40584</v>
      </c>
      <c r="C579" s="13">
        <f>MONTH(StoreOrders[[#This Row],[order date]])</f>
        <v>2</v>
      </c>
      <c r="D579" s="13">
        <f>YEAR(StoreOrders[[#This Row],[order date]])</f>
        <v>2011</v>
      </c>
      <c r="E579" s="35" t="s">
        <v>1287</v>
      </c>
      <c r="F579" s="35" t="s">
        <v>2946</v>
      </c>
      <c r="G579" s="35" t="s">
        <v>1062</v>
      </c>
      <c r="H579" s="35" t="s">
        <v>2947</v>
      </c>
      <c r="I579" s="35" t="s">
        <v>2948</v>
      </c>
      <c r="J579" s="35" t="s">
        <v>1065</v>
      </c>
      <c r="K579" s="35" t="s">
        <v>1065</v>
      </c>
      <c r="L579" s="35" t="s">
        <v>2949</v>
      </c>
      <c r="M579" s="35" t="s">
        <v>1067</v>
      </c>
      <c r="N579" s="35" t="s">
        <v>1279</v>
      </c>
      <c r="O579" s="35" t="s">
        <v>2836</v>
      </c>
      <c r="P579" s="7">
        <v>3</v>
      </c>
      <c r="Q579" s="7">
        <v>1</v>
      </c>
      <c r="R579" s="12">
        <v>67</v>
      </c>
      <c r="S579" s="2">
        <v>0.7</v>
      </c>
      <c r="T579" s="5">
        <v>0.39</v>
      </c>
      <c r="U579" s="5">
        <f>StoreOrders[[#This Row],[shipping cost]] + (StoreOrders[[#This Row],[shipping cost]] * StoreOrders[[#This Row],[discount]])</f>
        <v>0.66300000000000003</v>
      </c>
      <c r="V579" t="s">
        <v>1088</v>
      </c>
      <c r="W579" s="5">
        <f>((StoreOrders[[#This Row],[quantity]]*StoreOrders[[#This Row],[Price]]) -StoreOrders[[#This Row],[cost]])</f>
        <v>66.337000000000003</v>
      </c>
    </row>
    <row r="580" spans="1:23" x14ac:dyDescent="0.25">
      <c r="A580" t="s">
        <v>2950</v>
      </c>
      <c r="B580" s="1">
        <v>40585</v>
      </c>
      <c r="C580" s="13">
        <f>MONTH(StoreOrders[[#This Row],[order date]])</f>
        <v>2</v>
      </c>
      <c r="D580" s="13">
        <f>YEAR(StoreOrders[[#This Row],[order date]])</f>
        <v>2011</v>
      </c>
      <c r="E580" s="35" t="s">
        <v>1060</v>
      </c>
      <c r="F580" s="35" t="s">
        <v>2951</v>
      </c>
      <c r="G580" s="35" t="s">
        <v>1116</v>
      </c>
      <c r="H580" s="35" t="s">
        <v>2952</v>
      </c>
      <c r="I580" s="35" t="s">
        <v>2953</v>
      </c>
      <c r="J580" s="35" t="s">
        <v>1065</v>
      </c>
      <c r="K580" s="35" t="s">
        <v>1065</v>
      </c>
      <c r="L580" s="35" t="s">
        <v>2954</v>
      </c>
      <c r="M580" s="35" t="s">
        <v>1110</v>
      </c>
      <c r="N580" s="35" t="s">
        <v>1126</v>
      </c>
      <c r="O580" s="35" t="s">
        <v>2955</v>
      </c>
      <c r="P580" s="7">
        <v>445</v>
      </c>
      <c r="Q580" s="7">
        <v>10</v>
      </c>
      <c r="R580" s="12">
        <v>93</v>
      </c>
      <c r="S580" s="2">
        <v>0.7</v>
      </c>
      <c r="T580" s="5">
        <v>16.579999999999998</v>
      </c>
      <c r="U580" s="5">
        <f>StoreOrders[[#This Row],[shipping cost]] + (StoreOrders[[#This Row],[shipping cost]] * StoreOrders[[#This Row],[discount]])</f>
        <v>28.185999999999996</v>
      </c>
      <c r="V580" t="s">
        <v>1088</v>
      </c>
      <c r="W580" s="5">
        <f>((StoreOrders[[#This Row],[quantity]]*StoreOrders[[#This Row],[Price]]) -StoreOrders[[#This Row],[cost]])</f>
        <v>901.81399999999996</v>
      </c>
    </row>
    <row r="581" spans="1:23" x14ac:dyDescent="0.25">
      <c r="A581" t="s">
        <v>2956</v>
      </c>
      <c r="B581" s="1">
        <v>40585</v>
      </c>
      <c r="C581" s="13">
        <f>MONTH(StoreOrders[[#This Row],[order date]])</f>
        <v>2</v>
      </c>
      <c r="D581" s="13">
        <f>YEAR(StoreOrders[[#This Row],[order date]])</f>
        <v>2011</v>
      </c>
      <c r="E581" s="35" t="s">
        <v>1081</v>
      </c>
      <c r="F581" s="35" t="s">
        <v>2957</v>
      </c>
      <c r="G581" s="35" t="s">
        <v>1062</v>
      </c>
      <c r="H581" s="35" t="s">
        <v>2958</v>
      </c>
      <c r="I581" s="35" t="s">
        <v>1172</v>
      </c>
      <c r="J581" s="35" t="s">
        <v>1085</v>
      </c>
      <c r="K581" s="35" t="s">
        <v>1085</v>
      </c>
      <c r="L581" s="35" t="s">
        <v>2959</v>
      </c>
      <c r="M581" s="35" t="s">
        <v>1110</v>
      </c>
      <c r="N581" s="35" t="s">
        <v>1167</v>
      </c>
      <c r="O581" s="35" t="s">
        <v>2960</v>
      </c>
      <c r="P581" s="7">
        <v>138</v>
      </c>
      <c r="Q581" s="7">
        <v>1</v>
      </c>
      <c r="R581" s="12">
        <v>54</v>
      </c>
      <c r="S581" s="2">
        <v>0</v>
      </c>
      <c r="T581" s="5">
        <v>15.49</v>
      </c>
      <c r="U581" s="5">
        <f>StoreOrders[[#This Row],[shipping cost]] + (StoreOrders[[#This Row],[shipping cost]] * StoreOrders[[#This Row],[discount]])</f>
        <v>15.49</v>
      </c>
      <c r="V581" t="s">
        <v>1120</v>
      </c>
      <c r="W581" s="5">
        <f>((StoreOrders[[#This Row],[quantity]]*StoreOrders[[#This Row],[Price]]) -StoreOrders[[#This Row],[cost]])</f>
        <v>38.51</v>
      </c>
    </row>
    <row r="582" spans="1:23" x14ac:dyDescent="0.25">
      <c r="A582" t="s">
        <v>2961</v>
      </c>
      <c r="B582" s="1">
        <v>40585</v>
      </c>
      <c r="C582" s="13">
        <f>MONTH(StoreOrders[[#This Row],[order date]])</f>
        <v>2</v>
      </c>
      <c r="D582" s="13">
        <f>YEAR(StoreOrders[[#This Row],[order date]])</f>
        <v>2011</v>
      </c>
      <c r="E582" s="35" t="s">
        <v>1060</v>
      </c>
      <c r="F582" s="35" t="s">
        <v>1764</v>
      </c>
      <c r="G582" s="35" t="s">
        <v>1091</v>
      </c>
      <c r="H582" s="35" t="s">
        <v>1213</v>
      </c>
      <c r="I582" s="35" t="s">
        <v>1214</v>
      </c>
      <c r="J582" s="35" t="s">
        <v>1164</v>
      </c>
      <c r="K582" s="35" t="s">
        <v>1215</v>
      </c>
      <c r="L582" s="35" t="s">
        <v>2962</v>
      </c>
      <c r="M582" s="35" t="s">
        <v>1110</v>
      </c>
      <c r="N582" s="35" t="s">
        <v>1126</v>
      </c>
      <c r="O582" s="35" t="s">
        <v>2963</v>
      </c>
      <c r="P582" s="7">
        <v>190</v>
      </c>
      <c r="Q582" s="7">
        <v>2</v>
      </c>
      <c r="R582" s="12">
        <v>86</v>
      </c>
      <c r="S582" s="2">
        <v>2E-3</v>
      </c>
      <c r="T582" s="5">
        <v>11.76</v>
      </c>
      <c r="U582" s="5">
        <f>StoreOrders[[#This Row],[shipping cost]] + (StoreOrders[[#This Row],[shipping cost]] * StoreOrders[[#This Row],[discount]])</f>
        <v>11.783519999999999</v>
      </c>
      <c r="V582" t="s">
        <v>1088</v>
      </c>
      <c r="W582" s="5">
        <f>((StoreOrders[[#This Row],[quantity]]*StoreOrders[[#This Row],[Price]]) -StoreOrders[[#This Row],[cost]])</f>
        <v>160.21647999999999</v>
      </c>
    </row>
    <row r="583" spans="1:23" x14ac:dyDescent="0.25">
      <c r="A583" t="s">
        <v>2956</v>
      </c>
      <c r="B583" s="1">
        <v>40585</v>
      </c>
      <c r="C583" s="13">
        <f>MONTH(StoreOrders[[#This Row],[order date]])</f>
        <v>2</v>
      </c>
      <c r="D583" s="13">
        <f>YEAR(StoreOrders[[#This Row],[order date]])</f>
        <v>2011</v>
      </c>
      <c r="E583" s="35" t="s">
        <v>1081</v>
      </c>
      <c r="F583" s="35" t="s">
        <v>2957</v>
      </c>
      <c r="G583" s="35" t="s">
        <v>1062</v>
      </c>
      <c r="H583" s="35" t="s">
        <v>2958</v>
      </c>
      <c r="I583" s="35" t="s">
        <v>1172</v>
      </c>
      <c r="J583" s="35" t="s">
        <v>1085</v>
      </c>
      <c r="K583" s="35" t="s">
        <v>1085</v>
      </c>
      <c r="L583" s="35" t="s">
        <v>2726</v>
      </c>
      <c r="M583" s="35" t="s">
        <v>1067</v>
      </c>
      <c r="N583" s="35" t="s">
        <v>1068</v>
      </c>
      <c r="O583" s="35" t="s">
        <v>2727</v>
      </c>
      <c r="P583" s="7">
        <v>49</v>
      </c>
      <c r="Q583" s="7">
        <v>1</v>
      </c>
      <c r="R583" s="12">
        <v>116</v>
      </c>
      <c r="S583" s="2">
        <v>0</v>
      </c>
      <c r="T583" s="5">
        <v>6.81</v>
      </c>
      <c r="U583" s="5">
        <f>StoreOrders[[#This Row],[shipping cost]] + (StoreOrders[[#This Row],[shipping cost]] * StoreOrders[[#This Row],[discount]])</f>
        <v>6.81</v>
      </c>
      <c r="V583" t="s">
        <v>1120</v>
      </c>
      <c r="W583" s="5">
        <f>((StoreOrders[[#This Row],[quantity]]*StoreOrders[[#This Row],[Price]]) -StoreOrders[[#This Row],[cost]])</f>
        <v>109.19</v>
      </c>
    </row>
    <row r="584" spans="1:23" x14ac:dyDescent="0.25">
      <c r="A584" t="s">
        <v>2950</v>
      </c>
      <c r="B584" s="1">
        <v>40585</v>
      </c>
      <c r="C584" s="13">
        <f>MONTH(StoreOrders[[#This Row],[order date]])</f>
        <v>2</v>
      </c>
      <c r="D584" s="13">
        <f>YEAR(StoreOrders[[#This Row],[order date]])</f>
        <v>2011</v>
      </c>
      <c r="E584" s="35" t="s">
        <v>1060</v>
      </c>
      <c r="F584" s="35" t="s">
        <v>2951</v>
      </c>
      <c r="G584" s="35" t="s">
        <v>1116</v>
      </c>
      <c r="H584" s="35" t="s">
        <v>2952</v>
      </c>
      <c r="I584" s="35" t="s">
        <v>2953</v>
      </c>
      <c r="J584" s="35" t="s">
        <v>1065</v>
      </c>
      <c r="K584" s="35" t="s">
        <v>1065</v>
      </c>
      <c r="L584" s="35" t="s">
        <v>2964</v>
      </c>
      <c r="M584" s="35" t="s">
        <v>1067</v>
      </c>
      <c r="N584" s="35" t="s">
        <v>1078</v>
      </c>
      <c r="O584" s="35" t="s">
        <v>2965</v>
      </c>
      <c r="P584" s="7">
        <v>67</v>
      </c>
      <c r="Q584" s="7">
        <v>6</v>
      </c>
      <c r="R584" s="12">
        <v>78</v>
      </c>
      <c r="S584" s="2">
        <v>0.7</v>
      </c>
      <c r="T584" s="5">
        <v>5.99</v>
      </c>
      <c r="U584" s="5">
        <f>StoreOrders[[#This Row],[shipping cost]] + (StoreOrders[[#This Row],[shipping cost]] * StoreOrders[[#This Row],[discount]])</f>
        <v>10.183</v>
      </c>
      <c r="V584" t="s">
        <v>1088</v>
      </c>
      <c r="W584" s="5">
        <f>((StoreOrders[[#This Row],[quantity]]*StoreOrders[[#This Row],[Price]]) -StoreOrders[[#This Row],[cost]])</f>
        <v>457.81700000000001</v>
      </c>
    </row>
    <row r="585" spans="1:23" x14ac:dyDescent="0.25">
      <c r="A585" t="s">
        <v>2950</v>
      </c>
      <c r="B585" s="1">
        <v>40585</v>
      </c>
      <c r="C585" s="13">
        <f>MONTH(StoreOrders[[#This Row],[order date]])</f>
        <v>2</v>
      </c>
      <c r="D585" s="13">
        <f>YEAR(StoreOrders[[#This Row],[order date]])</f>
        <v>2011</v>
      </c>
      <c r="E585" s="35" t="s">
        <v>1060</v>
      </c>
      <c r="F585" s="35" t="s">
        <v>2951</v>
      </c>
      <c r="G585" s="35" t="s">
        <v>1116</v>
      </c>
      <c r="H585" s="35" t="s">
        <v>2952</v>
      </c>
      <c r="I585" s="35" t="s">
        <v>2953</v>
      </c>
      <c r="J585" s="35" t="s">
        <v>1065</v>
      </c>
      <c r="K585" s="35" t="s">
        <v>1065</v>
      </c>
      <c r="L585" s="35" t="s">
        <v>2966</v>
      </c>
      <c r="M585" s="35" t="s">
        <v>1067</v>
      </c>
      <c r="N585" s="35" t="s">
        <v>1068</v>
      </c>
      <c r="O585" s="35" t="s">
        <v>2967</v>
      </c>
      <c r="P585" s="7">
        <v>85</v>
      </c>
      <c r="Q585" s="7">
        <v>2</v>
      </c>
      <c r="R585" s="12">
        <v>58</v>
      </c>
      <c r="S585" s="2">
        <v>0.7</v>
      </c>
      <c r="T585" s="5">
        <v>5.61</v>
      </c>
      <c r="U585" s="5">
        <f>StoreOrders[[#This Row],[shipping cost]] + (StoreOrders[[#This Row],[shipping cost]] * StoreOrders[[#This Row],[discount]])</f>
        <v>9.5370000000000008</v>
      </c>
      <c r="V585" t="s">
        <v>1088</v>
      </c>
      <c r="W585" s="5">
        <f>((StoreOrders[[#This Row],[quantity]]*StoreOrders[[#This Row],[Price]]) -StoreOrders[[#This Row],[cost]])</f>
        <v>106.46299999999999</v>
      </c>
    </row>
    <row r="586" spans="1:23" x14ac:dyDescent="0.25">
      <c r="A586" t="s">
        <v>2968</v>
      </c>
      <c r="B586" s="1">
        <v>40585</v>
      </c>
      <c r="C586" s="13">
        <f>MONTH(StoreOrders[[#This Row],[order date]])</f>
        <v>2</v>
      </c>
      <c r="D586" s="13">
        <f>YEAR(StoreOrders[[#This Row],[order date]])</f>
        <v>2011</v>
      </c>
      <c r="E586" s="35" t="s">
        <v>1060</v>
      </c>
      <c r="F586" s="35" t="s">
        <v>2969</v>
      </c>
      <c r="G586" s="35" t="s">
        <v>1116</v>
      </c>
      <c r="H586" s="35" t="s">
        <v>2970</v>
      </c>
      <c r="I586" s="35" t="s">
        <v>1606</v>
      </c>
      <c r="J586" s="35" t="s">
        <v>1075</v>
      </c>
      <c r="K586" s="35" t="s">
        <v>1607</v>
      </c>
      <c r="L586" s="35" t="s">
        <v>2971</v>
      </c>
      <c r="M586" s="35" t="s">
        <v>1067</v>
      </c>
      <c r="N586" s="35" t="s">
        <v>1279</v>
      </c>
      <c r="O586" s="35" t="s">
        <v>2972</v>
      </c>
      <c r="P586" s="7">
        <v>22</v>
      </c>
      <c r="Q586" s="7">
        <v>3</v>
      </c>
      <c r="R586" s="12">
        <v>89</v>
      </c>
      <c r="S586" s="2">
        <v>0</v>
      </c>
      <c r="T586" s="5">
        <v>2.92</v>
      </c>
      <c r="U586" s="5">
        <f>StoreOrders[[#This Row],[shipping cost]] + (StoreOrders[[#This Row],[shipping cost]] * StoreOrders[[#This Row],[discount]])</f>
        <v>2.92</v>
      </c>
      <c r="V586" t="s">
        <v>1088</v>
      </c>
      <c r="W586" s="5">
        <f>((StoreOrders[[#This Row],[quantity]]*StoreOrders[[#This Row],[Price]]) -StoreOrders[[#This Row],[cost]])</f>
        <v>264.08</v>
      </c>
    </row>
    <row r="587" spans="1:23" x14ac:dyDescent="0.25">
      <c r="A587" t="s">
        <v>2950</v>
      </c>
      <c r="B587" s="1">
        <v>40585</v>
      </c>
      <c r="C587" s="13">
        <f>MONTH(StoreOrders[[#This Row],[order date]])</f>
        <v>2</v>
      </c>
      <c r="D587" s="13">
        <f>YEAR(StoreOrders[[#This Row],[order date]])</f>
        <v>2011</v>
      </c>
      <c r="E587" s="35" t="s">
        <v>1060</v>
      </c>
      <c r="F587" s="35" t="s">
        <v>2951</v>
      </c>
      <c r="G587" s="35" t="s">
        <v>1116</v>
      </c>
      <c r="H587" s="35" t="s">
        <v>2952</v>
      </c>
      <c r="I587" s="35" t="s">
        <v>2953</v>
      </c>
      <c r="J587" s="35" t="s">
        <v>1065</v>
      </c>
      <c r="K587" s="35" t="s">
        <v>1065</v>
      </c>
      <c r="L587" s="35" t="s">
        <v>2973</v>
      </c>
      <c r="M587" s="35" t="s">
        <v>1100</v>
      </c>
      <c r="N587" s="35" t="s">
        <v>1101</v>
      </c>
      <c r="O587" s="35" t="s">
        <v>2262</v>
      </c>
      <c r="P587" s="7">
        <v>12</v>
      </c>
      <c r="Q587" s="7">
        <v>2</v>
      </c>
      <c r="R587" s="12">
        <v>107</v>
      </c>
      <c r="S587" s="2">
        <v>0.7</v>
      </c>
      <c r="T587" s="5">
        <v>1.39</v>
      </c>
      <c r="U587" s="5">
        <f>StoreOrders[[#This Row],[shipping cost]] + (StoreOrders[[#This Row],[shipping cost]] * StoreOrders[[#This Row],[discount]])</f>
        <v>2.3629999999999995</v>
      </c>
      <c r="V587" t="s">
        <v>1088</v>
      </c>
      <c r="W587" s="5">
        <f>((StoreOrders[[#This Row],[quantity]]*StoreOrders[[#This Row],[Price]]) -StoreOrders[[#This Row],[cost]])</f>
        <v>211.637</v>
      </c>
    </row>
    <row r="588" spans="1:23" x14ac:dyDescent="0.25">
      <c r="A588" t="s">
        <v>2974</v>
      </c>
      <c r="B588" s="1">
        <v>40586</v>
      </c>
      <c r="C588" s="13">
        <f>MONTH(StoreOrders[[#This Row],[order date]])</f>
        <v>2</v>
      </c>
      <c r="D588" s="13">
        <f>YEAR(StoreOrders[[#This Row],[order date]])</f>
        <v>2011</v>
      </c>
      <c r="E588" s="35" t="s">
        <v>1060</v>
      </c>
      <c r="F588" s="35" t="s">
        <v>2975</v>
      </c>
      <c r="G588" s="35" t="s">
        <v>1062</v>
      </c>
      <c r="H588" s="35" t="s">
        <v>1634</v>
      </c>
      <c r="I588" s="35" t="s">
        <v>1259</v>
      </c>
      <c r="J588" s="35" t="s">
        <v>1260</v>
      </c>
      <c r="K588" s="35" t="s">
        <v>1215</v>
      </c>
      <c r="L588" s="35" t="s">
        <v>2976</v>
      </c>
      <c r="M588" s="35" t="s">
        <v>1100</v>
      </c>
      <c r="N588" s="35" t="s">
        <v>1144</v>
      </c>
      <c r="O588" s="35" t="s">
        <v>2977</v>
      </c>
      <c r="P588" s="7">
        <v>1.256</v>
      </c>
      <c r="Q588" s="7">
        <v>6</v>
      </c>
      <c r="R588" s="12">
        <v>56</v>
      </c>
      <c r="S588" s="2">
        <v>0</v>
      </c>
      <c r="T588" s="5">
        <v>212.94</v>
      </c>
      <c r="U588" s="5">
        <f>StoreOrders[[#This Row],[shipping cost]] + (StoreOrders[[#This Row],[shipping cost]] * StoreOrders[[#This Row],[discount]])</f>
        <v>212.94</v>
      </c>
      <c r="V588" t="s">
        <v>1088</v>
      </c>
      <c r="W588" s="5">
        <f>((StoreOrders[[#This Row],[quantity]]*StoreOrders[[#This Row],[Price]]) -StoreOrders[[#This Row],[cost]])</f>
        <v>123.06</v>
      </c>
    </row>
    <row r="589" spans="1:23" x14ac:dyDescent="0.25">
      <c r="A589" t="s">
        <v>2978</v>
      </c>
      <c r="B589" s="1">
        <v>40586</v>
      </c>
      <c r="C589" s="13">
        <f>MONTH(StoreOrders[[#This Row],[order date]])</f>
        <v>2</v>
      </c>
      <c r="D589" s="13">
        <f>YEAR(StoreOrders[[#This Row],[order date]])</f>
        <v>2011</v>
      </c>
      <c r="E589" s="35" t="s">
        <v>1287</v>
      </c>
      <c r="F589" s="35" t="s">
        <v>1640</v>
      </c>
      <c r="G589" s="35" t="s">
        <v>1062</v>
      </c>
      <c r="H589" s="35" t="s">
        <v>2979</v>
      </c>
      <c r="I589" s="35" t="s">
        <v>2282</v>
      </c>
      <c r="J589" s="35" t="s">
        <v>1065</v>
      </c>
      <c r="K589" s="35" t="s">
        <v>1065</v>
      </c>
      <c r="L589" s="35" t="s">
        <v>2980</v>
      </c>
      <c r="M589" s="35" t="s">
        <v>1100</v>
      </c>
      <c r="N589" s="35" t="s">
        <v>1134</v>
      </c>
      <c r="O589" s="35" t="s">
        <v>2981</v>
      </c>
      <c r="P589" s="7">
        <v>682</v>
      </c>
      <c r="Q589" s="7">
        <v>4</v>
      </c>
      <c r="R589" s="12">
        <v>120</v>
      </c>
      <c r="S589" s="2">
        <v>0</v>
      </c>
      <c r="T589" s="5">
        <v>201.54</v>
      </c>
      <c r="U589" s="5">
        <f>StoreOrders[[#This Row],[shipping cost]] + (StoreOrders[[#This Row],[shipping cost]] * StoreOrders[[#This Row],[discount]])</f>
        <v>201.54</v>
      </c>
      <c r="V589" t="s">
        <v>1120</v>
      </c>
      <c r="W589" s="5">
        <f>((StoreOrders[[#This Row],[quantity]]*StoreOrders[[#This Row],[Price]]) -StoreOrders[[#This Row],[cost]])</f>
        <v>278.46000000000004</v>
      </c>
    </row>
    <row r="590" spans="1:23" x14ac:dyDescent="0.25">
      <c r="A590" t="s">
        <v>2974</v>
      </c>
      <c r="B590" s="1">
        <v>40586</v>
      </c>
      <c r="C590" s="13">
        <f>MONTH(StoreOrders[[#This Row],[order date]])</f>
        <v>2</v>
      </c>
      <c r="D590" s="13">
        <f>YEAR(StoreOrders[[#This Row],[order date]])</f>
        <v>2011</v>
      </c>
      <c r="E590" s="35" t="s">
        <v>1060</v>
      </c>
      <c r="F590" s="35" t="s">
        <v>2975</v>
      </c>
      <c r="G590" s="35" t="s">
        <v>1062</v>
      </c>
      <c r="H590" s="35" t="s">
        <v>1634</v>
      </c>
      <c r="I590" s="35" t="s">
        <v>1259</v>
      </c>
      <c r="J590" s="35" t="s">
        <v>1260</v>
      </c>
      <c r="K590" s="35" t="s">
        <v>1215</v>
      </c>
      <c r="L590" s="35" t="s">
        <v>2618</v>
      </c>
      <c r="M590" s="35" t="s">
        <v>1110</v>
      </c>
      <c r="N590" s="35" t="s">
        <v>1176</v>
      </c>
      <c r="O590" s="35" t="s">
        <v>2619</v>
      </c>
      <c r="P590" s="7">
        <v>234</v>
      </c>
      <c r="Q590" s="7">
        <v>3</v>
      </c>
      <c r="R590" s="12">
        <v>76</v>
      </c>
      <c r="S590" s="2">
        <v>0</v>
      </c>
      <c r="T590" s="5">
        <v>38.36</v>
      </c>
      <c r="U590" s="5">
        <f>StoreOrders[[#This Row],[shipping cost]] + (StoreOrders[[#This Row],[shipping cost]] * StoreOrders[[#This Row],[discount]])</f>
        <v>38.36</v>
      </c>
      <c r="V590" t="s">
        <v>1088</v>
      </c>
      <c r="W590" s="5">
        <f>((StoreOrders[[#This Row],[quantity]]*StoreOrders[[#This Row],[Price]]) -StoreOrders[[#This Row],[cost]])</f>
        <v>189.64</v>
      </c>
    </row>
    <row r="591" spans="1:23" x14ac:dyDescent="0.25">
      <c r="A591" t="s">
        <v>2982</v>
      </c>
      <c r="B591" s="1">
        <v>40586</v>
      </c>
      <c r="C591" s="13">
        <f>MONTH(StoreOrders[[#This Row],[order date]])</f>
        <v>2</v>
      </c>
      <c r="D591" s="13">
        <f>YEAR(StoreOrders[[#This Row],[order date]])</f>
        <v>2011</v>
      </c>
      <c r="E591" s="35" t="s">
        <v>1081</v>
      </c>
      <c r="F591" s="35" t="s">
        <v>2983</v>
      </c>
      <c r="G591" s="35" t="s">
        <v>1062</v>
      </c>
      <c r="H591" s="35" t="s">
        <v>2984</v>
      </c>
      <c r="I591" s="35" t="s">
        <v>1259</v>
      </c>
      <c r="J591" s="35" t="s">
        <v>1260</v>
      </c>
      <c r="K591" s="35" t="s">
        <v>1165</v>
      </c>
      <c r="L591" s="35" t="s">
        <v>2985</v>
      </c>
      <c r="M591" s="35" t="s">
        <v>1100</v>
      </c>
      <c r="N591" s="35" t="s">
        <v>1101</v>
      </c>
      <c r="O591" s="35" t="s">
        <v>2986</v>
      </c>
      <c r="P591" s="7">
        <v>333</v>
      </c>
      <c r="Q591" s="7">
        <v>3</v>
      </c>
      <c r="R591" s="12">
        <v>102</v>
      </c>
      <c r="S591" s="2">
        <v>0</v>
      </c>
      <c r="T591" s="5">
        <v>18.55</v>
      </c>
      <c r="U591" s="5">
        <f>StoreOrders[[#This Row],[shipping cost]] + (StoreOrders[[#This Row],[shipping cost]] * StoreOrders[[#This Row],[discount]])</f>
        <v>18.55</v>
      </c>
      <c r="V591" t="s">
        <v>1070</v>
      </c>
      <c r="W591" s="5">
        <f>((StoreOrders[[#This Row],[quantity]]*StoreOrders[[#This Row],[Price]]) -StoreOrders[[#This Row],[cost]])</f>
        <v>287.45</v>
      </c>
    </row>
    <row r="592" spans="1:23" x14ac:dyDescent="0.25">
      <c r="A592" t="s">
        <v>2978</v>
      </c>
      <c r="B592" s="1">
        <v>40586</v>
      </c>
      <c r="C592" s="13">
        <f>MONTH(StoreOrders[[#This Row],[order date]])</f>
        <v>2</v>
      </c>
      <c r="D592" s="13">
        <f>YEAR(StoreOrders[[#This Row],[order date]])</f>
        <v>2011</v>
      </c>
      <c r="E592" s="35" t="s">
        <v>1287</v>
      </c>
      <c r="F592" s="35" t="s">
        <v>1640</v>
      </c>
      <c r="G592" s="35" t="s">
        <v>1062</v>
      </c>
      <c r="H592" s="35" t="s">
        <v>2979</v>
      </c>
      <c r="I592" s="35" t="s">
        <v>2282</v>
      </c>
      <c r="J592" s="35" t="s">
        <v>1065</v>
      </c>
      <c r="K592" s="35" t="s">
        <v>1065</v>
      </c>
      <c r="L592" s="35" t="s">
        <v>2987</v>
      </c>
      <c r="M592" s="35" t="s">
        <v>1067</v>
      </c>
      <c r="N592" s="35" t="s">
        <v>1068</v>
      </c>
      <c r="O592" s="35" t="s">
        <v>2988</v>
      </c>
      <c r="P592" s="7">
        <v>48</v>
      </c>
      <c r="Q592" s="7">
        <v>1</v>
      </c>
      <c r="R592" s="12">
        <v>112</v>
      </c>
      <c r="S592" s="2">
        <v>0</v>
      </c>
      <c r="T592" s="5">
        <v>12.48</v>
      </c>
      <c r="U592" s="5">
        <f>StoreOrders[[#This Row],[shipping cost]] + (StoreOrders[[#This Row],[shipping cost]] * StoreOrders[[#This Row],[discount]])</f>
        <v>12.48</v>
      </c>
      <c r="V592" t="s">
        <v>1120</v>
      </c>
      <c r="W592" s="5">
        <f>((StoreOrders[[#This Row],[quantity]]*StoreOrders[[#This Row],[Price]]) -StoreOrders[[#This Row],[cost]])</f>
        <v>99.52</v>
      </c>
    </row>
    <row r="593" spans="1:23" x14ac:dyDescent="0.25">
      <c r="A593" t="s">
        <v>2982</v>
      </c>
      <c r="B593" s="1">
        <v>40586</v>
      </c>
      <c r="C593" s="13">
        <f>MONTH(StoreOrders[[#This Row],[order date]])</f>
        <v>2</v>
      </c>
      <c r="D593" s="13">
        <f>YEAR(StoreOrders[[#This Row],[order date]])</f>
        <v>2011</v>
      </c>
      <c r="E593" s="35" t="s">
        <v>1081</v>
      </c>
      <c r="F593" s="35" t="s">
        <v>2983</v>
      </c>
      <c r="G593" s="35" t="s">
        <v>1062</v>
      </c>
      <c r="H593" s="35" t="s">
        <v>2984</v>
      </c>
      <c r="I593" s="35" t="s">
        <v>1259</v>
      </c>
      <c r="J593" s="35" t="s">
        <v>1260</v>
      </c>
      <c r="K593" s="35" t="s">
        <v>1165</v>
      </c>
      <c r="L593" s="35" t="s">
        <v>2989</v>
      </c>
      <c r="M593" s="35" t="s">
        <v>1100</v>
      </c>
      <c r="N593" s="35" t="s">
        <v>1134</v>
      </c>
      <c r="O593" s="35" t="s">
        <v>2990</v>
      </c>
      <c r="P593" s="7">
        <v>61</v>
      </c>
      <c r="Q593" s="7">
        <v>1</v>
      </c>
      <c r="R593" s="12">
        <v>90</v>
      </c>
      <c r="S593" s="2">
        <v>0</v>
      </c>
      <c r="T593" s="5">
        <v>10.07</v>
      </c>
      <c r="U593" s="5">
        <f>StoreOrders[[#This Row],[shipping cost]] + (StoreOrders[[#This Row],[shipping cost]] * StoreOrders[[#This Row],[discount]])</f>
        <v>10.07</v>
      </c>
      <c r="V593" t="s">
        <v>1070</v>
      </c>
      <c r="W593" s="5">
        <f>((StoreOrders[[#This Row],[quantity]]*StoreOrders[[#This Row],[Price]]) -StoreOrders[[#This Row],[cost]])</f>
        <v>79.930000000000007</v>
      </c>
    </row>
    <row r="594" spans="1:23" x14ac:dyDescent="0.25">
      <c r="A594" t="s">
        <v>2978</v>
      </c>
      <c r="B594" s="1">
        <v>40586</v>
      </c>
      <c r="C594" s="13">
        <f>MONTH(StoreOrders[[#This Row],[order date]])</f>
        <v>2</v>
      </c>
      <c r="D594" s="13">
        <f>YEAR(StoreOrders[[#This Row],[order date]])</f>
        <v>2011</v>
      </c>
      <c r="E594" s="35" t="s">
        <v>1287</v>
      </c>
      <c r="F594" s="35" t="s">
        <v>1640</v>
      </c>
      <c r="G594" s="35" t="s">
        <v>1062</v>
      </c>
      <c r="H594" s="35" t="s">
        <v>2979</v>
      </c>
      <c r="I594" s="35" t="s">
        <v>2282</v>
      </c>
      <c r="J594" s="35" t="s">
        <v>1065</v>
      </c>
      <c r="K594" s="35" t="s">
        <v>1065</v>
      </c>
      <c r="L594" s="35" t="s">
        <v>2991</v>
      </c>
      <c r="M594" s="35" t="s">
        <v>1067</v>
      </c>
      <c r="N594" s="35" t="s">
        <v>1097</v>
      </c>
      <c r="O594" s="35" t="s">
        <v>2260</v>
      </c>
      <c r="P594" s="7">
        <v>26</v>
      </c>
      <c r="Q594" s="7">
        <v>1</v>
      </c>
      <c r="R594" s="12">
        <v>115</v>
      </c>
      <c r="S594" s="2">
        <v>0</v>
      </c>
      <c r="T594" s="5">
        <v>8.9700000000000006</v>
      </c>
      <c r="U594" s="5">
        <f>StoreOrders[[#This Row],[shipping cost]] + (StoreOrders[[#This Row],[shipping cost]] * StoreOrders[[#This Row],[discount]])</f>
        <v>8.9700000000000006</v>
      </c>
      <c r="V594" t="s">
        <v>1120</v>
      </c>
      <c r="W594" s="5">
        <f>((StoreOrders[[#This Row],[quantity]]*StoreOrders[[#This Row],[Price]]) -StoreOrders[[#This Row],[cost]])</f>
        <v>106.03</v>
      </c>
    </row>
    <row r="595" spans="1:23" x14ac:dyDescent="0.25">
      <c r="A595" t="s">
        <v>2978</v>
      </c>
      <c r="B595" s="1">
        <v>40586</v>
      </c>
      <c r="C595" s="13">
        <f>MONTH(StoreOrders[[#This Row],[order date]])</f>
        <v>2</v>
      </c>
      <c r="D595" s="13">
        <f>YEAR(StoreOrders[[#This Row],[order date]])</f>
        <v>2011</v>
      </c>
      <c r="E595" s="35" t="s">
        <v>1287</v>
      </c>
      <c r="F595" s="35" t="s">
        <v>1640</v>
      </c>
      <c r="G595" s="35" t="s">
        <v>1062</v>
      </c>
      <c r="H595" s="35" t="s">
        <v>2979</v>
      </c>
      <c r="I595" s="35" t="s">
        <v>2282</v>
      </c>
      <c r="J595" s="35" t="s">
        <v>1065</v>
      </c>
      <c r="K595" s="35" t="s">
        <v>1065</v>
      </c>
      <c r="L595" s="35" t="s">
        <v>2386</v>
      </c>
      <c r="M595" s="35" t="s">
        <v>1067</v>
      </c>
      <c r="N595" s="35" t="s">
        <v>1068</v>
      </c>
      <c r="O595" s="35" t="s">
        <v>1479</v>
      </c>
      <c r="P595" s="7">
        <v>57</v>
      </c>
      <c r="Q595" s="7">
        <v>1</v>
      </c>
      <c r="R595" s="12">
        <v>79</v>
      </c>
      <c r="S595" s="2">
        <v>0</v>
      </c>
      <c r="T595" s="5">
        <v>8.9700000000000006</v>
      </c>
      <c r="U595" s="5">
        <f>StoreOrders[[#This Row],[shipping cost]] + (StoreOrders[[#This Row],[shipping cost]] * StoreOrders[[#This Row],[discount]])</f>
        <v>8.9700000000000006</v>
      </c>
      <c r="V595" t="s">
        <v>1120</v>
      </c>
      <c r="W595" s="5">
        <f>((StoreOrders[[#This Row],[quantity]]*StoreOrders[[#This Row],[Price]]) -StoreOrders[[#This Row],[cost]])</f>
        <v>70.03</v>
      </c>
    </row>
    <row r="596" spans="1:23" x14ac:dyDescent="0.25">
      <c r="A596" t="s">
        <v>2982</v>
      </c>
      <c r="B596" s="1">
        <v>40586</v>
      </c>
      <c r="C596" s="13">
        <f>MONTH(StoreOrders[[#This Row],[order date]])</f>
        <v>2</v>
      </c>
      <c r="D596" s="13">
        <f>YEAR(StoreOrders[[#This Row],[order date]])</f>
        <v>2011</v>
      </c>
      <c r="E596" s="35" t="s">
        <v>1081</v>
      </c>
      <c r="F596" s="35" t="s">
        <v>2983</v>
      </c>
      <c r="G596" s="35" t="s">
        <v>1062</v>
      </c>
      <c r="H596" s="35" t="s">
        <v>2984</v>
      </c>
      <c r="I596" s="35" t="s">
        <v>1259</v>
      </c>
      <c r="J596" s="35" t="s">
        <v>1260</v>
      </c>
      <c r="K596" s="35" t="s">
        <v>1165</v>
      </c>
      <c r="L596" s="35" t="s">
        <v>2992</v>
      </c>
      <c r="M596" s="35" t="s">
        <v>1067</v>
      </c>
      <c r="N596" s="35" t="s">
        <v>1068</v>
      </c>
      <c r="O596" s="35" t="s">
        <v>2993</v>
      </c>
      <c r="P596" s="7">
        <v>65</v>
      </c>
      <c r="Q596" s="7">
        <v>2</v>
      </c>
      <c r="R596" s="12">
        <v>71</v>
      </c>
      <c r="S596" s="2">
        <v>0</v>
      </c>
      <c r="T596" s="5">
        <v>6.78</v>
      </c>
      <c r="U596" s="5">
        <f>StoreOrders[[#This Row],[shipping cost]] + (StoreOrders[[#This Row],[shipping cost]] * StoreOrders[[#This Row],[discount]])</f>
        <v>6.78</v>
      </c>
      <c r="V596" t="s">
        <v>1070</v>
      </c>
      <c r="W596" s="5">
        <f>((StoreOrders[[#This Row],[quantity]]*StoreOrders[[#This Row],[Price]]) -StoreOrders[[#This Row],[cost]])</f>
        <v>135.22</v>
      </c>
    </row>
    <row r="597" spans="1:23" x14ac:dyDescent="0.25">
      <c r="A597" t="s">
        <v>2982</v>
      </c>
      <c r="B597" s="1">
        <v>40586</v>
      </c>
      <c r="C597" s="13">
        <f>MONTH(StoreOrders[[#This Row],[order date]])</f>
        <v>2</v>
      </c>
      <c r="D597" s="13">
        <f>YEAR(StoreOrders[[#This Row],[order date]])</f>
        <v>2011</v>
      </c>
      <c r="E597" s="35" t="s">
        <v>1081</v>
      </c>
      <c r="F597" s="35" t="s">
        <v>2983</v>
      </c>
      <c r="G597" s="35" t="s">
        <v>1062</v>
      </c>
      <c r="H597" s="35" t="s">
        <v>2984</v>
      </c>
      <c r="I597" s="35" t="s">
        <v>1259</v>
      </c>
      <c r="J597" s="35" t="s">
        <v>1260</v>
      </c>
      <c r="K597" s="35" t="s">
        <v>1165</v>
      </c>
      <c r="L597" s="35" t="s">
        <v>2994</v>
      </c>
      <c r="M597" s="35" t="s">
        <v>1067</v>
      </c>
      <c r="N597" s="35" t="s">
        <v>1279</v>
      </c>
      <c r="O597" s="35" t="s">
        <v>2995</v>
      </c>
      <c r="P597" s="7">
        <v>52</v>
      </c>
      <c r="Q597" s="7">
        <v>3</v>
      </c>
      <c r="R597" s="12">
        <v>85</v>
      </c>
      <c r="S597" s="2">
        <v>0</v>
      </c>
      <c r="T597" s="5">
        <v>3.52</v>
      </c>
      <c r="U597" s="5">
        <f>StoreOrders[[#This Row],[shipping cost]] + (StoreOrders[[#This Row],[shipping cost]] * StoreOrders[[#This Row],[discount]])</f>
        <v>3.52</v>
      </c>
      <c r="V597" t="s">
        <v>1070</v>
      </c>
      <c r="W597" s="5">
        <f>((StoreOrders[[#This Row],[quantity]]*StoreOrders[[#This Row],[Price]]) -StoreOrders[[#This Row],[cost]])</f>
        <v>251.48</v>
      </c>
    </row>
    <row r="598" spans="1:23" x14ac:dyDescent="0.25">
      <c r="A598" t="s">
        <v>2974</v>
      </c>
      <c r="B598" s="1">
        <v>40586</v>
      </c>
      <c r="C598" s="13">
        <f>MONTH(StoreOrders[[#This Row],[order date]])</f>
        <v>2</v>
      </c>
      <c r="D598" s="13">
        <f>YEAR(StoreOrders[[#This Row],[order date]])</f>
        <v>2011</v>
      </c>
      <c r="E598" s="35" t="s">
        <v>1060</v>
      </c>
      <c r="F598" s="35" t="s">
        <v>2975</v>
      </c>
      <c r="G598" s="35" t="s">
        <v>1062</v>
      </c>
      <c r="H598" s="35" t="s">
        <v>1634</v>
      </c>
      <c r="I598" s="35" t="s">
        <v>1259</v>
      </c>
      <c r="J598" s="35" t="s">
        <v>1260</v>
      </c>
      <c r="K598" s="35" t="s">
        <v>1215</v>
      </c>
      <c r="L598" s="35" t="s">
        <v>2996</v>
      </c>
      <c r="M598" s="35" t="s">
        <v>1067</v>
      </c>
      <c r="N598" s="35" t="s">
        <v>1279</v>
      </c>
      <c r="O598" s="35" t="s">
        <v>2997</v>
      </c>
      <c r="P598" s="7">
        <v>17</v>
      </c>
      <c r="Q598" s="7">
        <v>2</v>
      </c>
      <c r="R598" s="12">
        <v>110</v>
      </c>
      <c r="S598" s="2">
        <v>0</v>
      </c>
      <c r="T598" s="5">
        <v>1.47</v>
      </c>
      <c r="U598" s="5">
        <f>StoreOrders[[#This Row],[shipping cost]] + (StoreOrders[[#This Row],[shipping cost]] * StoreOrders[[#This Row],[discount]])</f>
        <v>1.47</v>
      </c>
      <c r="V598" t="s">
        <v>1088</v>
      </c>
      <c r="W598" s="5">
        <f>((StoreOrders[[#This Row],[quantity]]*StoreOrders[[#This Row],[Price]]) -StoreOrders[[#This Row],[cost]])</f>
        <v>218.53</v>
      </c>
    </row>
    <row r="599" spans="1:23" x14ac:dyDescent="0.25">
      <c r="A599" t="s">
        <v>2982</v>
      </c>
      <c r="B599" s="1">
        <v>40586</v>
      </c>
      <c r="C599" s="13">
        <f>MONTH(StoreOrders[[#This Row],[order date]])</f>
        <v>2</v>
      </c>
      <c r="D599" s="13">
        <f>YEAR(StoreOrders[[#This Row],[order date]])</f>
        <v>2011</v>
      </c>
      <c r="E599" s="35" t="s">
        <v>1081</v>
      </c>
      <c r="F599" s="35" t="s">
        <v>2983</v>
      </c>
      <c r="G599" s="35" t="s">
        <v>1062</v>
      </c>
      <c r="H599" s="35" t="s">
        <v>2984</v>
      </c>
      <c r="I599" s="35" t="s">
        <v>1259</v>
      </c>
      <c r="J599" s="35" t="s">
        <v>1260</v>
      </c>
      <c r="K599" s="35" t="s">
        <v>1165</v>
      </c>
      <c r="L599" s="35" t="s">
        <v>2998</v>
      </c>
      <c r="M599" s="35" t="s">
        <v>1067</v>
      </c>
      <c r="N599" s="35" t="s">
        <v>1187</v>
      </c>
      <c r="O599" s="35" t="s">
        <v>2999</v>
      </c>
      <c r="P599" s="7">
        <v>15</v>
      </c>
      <c r="Q599" s="7">
        <v>3</v>
      </c>
      <c r="R599" s="12">
        <v>114</v>
      </c>
      <c r="S599" s="2">
        <v>0</v>
      </c>
      <c r="T599" s="5">
        <v>1.1200000000000001</v>
      </c>
      <c r="U599" s="5">
        <f>StoreOrders[[#This Row],[shipping cost]] + (StoreOrders[[#This Row],[shipping cost]] * StoreOrders[[#This Row],[discount]])</f>
        <v>1.1200000000000001</v>
      </c>
      <c r="V599" t="s">
        <v>1070</v>
      </c>
      <c r="W599" s="5">
        <f>((StoreOrders[[#This Row],[quantity]]*StoreOrders[[#This Row],[Price]]) -StoreOrders[[#This Row],[cost]])</f>
        <v>340.88</v>
      </c>
    </row>
    <row r="600" spans="1:23" x14ac:dyDescent="0.25">
      <c r="A600" t="s">
        <v>3000</v>
      </c>
      <c r="B600" s="1">
        <v>40586</v>
      </c>
      <c r="C600" s="13">
        <f>MONTH(StoreOrders[[#This Row],[order date]])</f>
        <v>2</v>
      </c>
      <c r="D600" s="13">
        <f>YEAR(StoreOrders[[#This Row],[order date]])</f>
        <v>2011</v>
      </c>
      <c r="E600" s="35" t="s">
        <v>1060</v>
      </c>
      <c r="F600" s="35" t="s">
        <v>1288</v>
      </c>
      <c r="G600" s="35" t="s">
        <v>1091</v>
      </c>
      <c r="H600" s="35" t="s">
        <v>2304</v>
      </c>
      <c r="I600" s="35" t="s">
        <v>1606</v>
      </c>
      <c r="J600" s="35" t="s">
        <v>1075</v>
      </c>
      <c r="K600" s="35" t="s">
        <v>1607</v>
      </c>
      <c r="L600" s="35" t="s">
        <v>3001</v>
      </c>
      <c r="M600" s="35" t="s">
        <v>1067</v>
      </c>
      <c r="N600" s="35" t="s">
        <v>1279</v>
      </c>
      <c r="O600" s="35" t="s">
        <v>2339</v>
      </c>
      <c r="P600" s="7">
        <v>14</v>
      </c>
      <c r="Q600" s="7">
        <v>1</v>
      </c>
      <c r="R600" s="12">
        <v>67</v>
      </c>
      <c r="S600" s="2">
        <v>0</v>
      </c>
      <c r="T600" s="5">
        <v>0.97</v>
      </c>
      <c r="U600" s="5">
        <f>StoreOrders[[#This Row],[shipping cost]] + (StoreOrders[[#This Row],[shipping cost]] * StoreOrders[[#This Row],[discount]])</f>
        <v>0.97</v>
      </c>
      <c r="V600" t="s">
        <v>1070</v>
      </c>
      <c r="W600" s="5">
        <f>((StoreOrders[[#This Row],[quantity]]*StoreOrders[[#This Row],[Price]]) -StoreOrders[[#This Row],[cost]])</f>
        <v>66.03</v>
      </c>
    </row>
    <row r="601" spans="1:23" x14ac:dyDescent="0.25">
      <c r="A601" t="s">
        <v>2982</v>
      </c>
      <c r="B601" s="1">
        <v>40586</v>
      </c>
      <c r="C601" s="13">
        <f>MONTH(StoreOrders[[#This Row],[order date]])</f>
        <v>2</v>
      </c>
      <c r="D601" s="13">
        <f>YEAR(StoreOrders[[#This Row],[order date]])</f>
        <v>2011</v>
      </c>
      <c r="E601" s="35" t="s">
        <v>1081</v>
      </c>
      <c r="F601" s="35" t="s">
        <v>2983</v>
      </c>
      <c r="G601" s="35" t="s">
        <v>1062</v>
      </c>
      <c r="H601" s="35" t="s">
        <v>2984</v>
      </c>
      <c r="I601" s="35" t="s">
        <v>1259</v>
      </c>
      <c r="J601" s="35" t="s">
        <v>1260</v>
      </c>
      <c r="K601" s="35" t="s">
        <v>1165</v>
      </c>
      <c r="L601" s="35" t="s">
        <v>3002</v>
      </c>
      <c r="M601" s="35" t="s">
        <v>1067</v>
      </c>
      <c r="N601" s="35" t="s">
        <v>1279</v>
      </c>
      <c r="O601" s="35" t="s">
        <v>3003</v>
      </c>
      <c r="P601" s="7">
        <v>10</v>
      </c>
      <c r="Q601" s="7">
        <v>2</v>
      </c>
      <c r="R601" s="12">
        <v>119</v>
      </c>
      <c r="S601" s="2">
        <v>0</v>
      </c>
      <c r="T601" s="5">
        <v>0.33</v>
      </c>
      <c r="U601" s="5">
        <f>StoreOrders[[#This Row],[shipping cost]] + (StoreOrders[[#This Row],[shipping cost]] * StoreOrders[[#This Row],[discount]])</f>
        <v>0.33</v>
      </c>
      <c r="V601" t="s">
        <v>1070</v>
      </c>
      <c r="W601" s="5">
        <f>((StoreOrders[[#This Row],[quantity]]*StoreOrders[[#This Row],[Price]]) -StoreOrders[[#This Row],[cost]])</f>
        <v>237.67</v>
      </c>
    </row>
    <row r="602" spans="1:23" x14ac:dyDescent="0.25">
      <c r="A602" t="s">
        <v>3004</v>
      </c>
      <c r="B602" s="1">
        <v>40587</v>
      </c>
      <c r="C602" s="13">
        <f>MONTH(StoreOrders[[#This Row],[order date]])</f>
        <v>2</v>
      </c>
      <c r="D602" s="13">
        <f>YEAR(StoreOrders[[#This Row],[order date]])</f>
        <v>2011</v>
      </c>
      <c r="E602" s="35" t="s">
        <v>1060</v>
      </c>
      <c r="F602" s="35" t="s">
        <v>3005</v>
      </c>
      <c r="G602" s="35" t="s">
        <v>1062</v>
      </c>
      <c r="H602" s="35" t="s">
        <v>1390</v>
      </c>
      <c r="I602" s="35" t="s">
        <v>1259</v>
      </c>
      <c r="J602" s="35" t="s">
        <v>1260</v>
      </c>
      <c r="K602" s="35" t="s">
        <v>1391</v>
      </c>
      <c r="L602" s="35" t="s">
        <v>3006</v>
      </c>
      <c r="M602" s="35" t="s">
        <v>1100</v>
      </c>
      <c r="N602" s="35" t="s">
        <v>1134</v>
      </c>
      <c r="O602" s="35" t="s">
        <v>3007</v>
      </c>
      <c r="P602" s="7">
        <v>130</v>
      </c>
      <c r="Q602" s="7">
        <v>2</v>
      </c>
      <c r="R602" s="12">
        <v>87</v>
      </c>
      <c r="S602" s="2">
        <v>0.2</v>
      </c>
      <c r="T602" s="5">
        <v>3.26</v>
      </c>
      <c r="U602" s="5">
        <f>StoreOrders[[#This Row],[shipping cost]] + (StoreOrders[[#This Row],[shipping cost]] * StoreOrders[[#This Row],[discount]])</f>
        <v>3.9119999999999999</v>
      </c>
      <c r="V602" t="s">
        <v>1070</v>
      </c>
      <c r="W602" s="5">
        <f>((StoreOrders[[#This Row],[quantity]]*StoreOrders[[#This Row],[Price]]) -StoreOrders[[#This Row],[cost]])</f>
        <v>170.08799999999999</v>
      </c>
    </row>
    <row r="603" spans="1:23" x14ac:dyDescent="0.25">
      <c r="A603" t="s">
        <v>3008</v>
      </c>
      <c r="B603" s="1">
        <v>40588</v>
      </c>
      <c r="C603" s="13">
        <f>MONTH(StoreOrders[[#This Row],[order date]])</f>
        <v>2</v>
      </c>
      <c r="D603" s="13">
        <f>YEAR(StoreOrders[[#This Row],[order date]])</f>
        <v>2011</v>
      </c>
      <c r="E603" s="35" t="s">
        <v>1081</v>
      </c>
      <c r="F603" s="35" t="s">
        <v>2049</v>
      </c>
      <c r="G603" s="35" t="s">
        <v>1116</v>
      </c>
      <c r="H603" s="35" t="s">
        <v>3009</v>
      </c>
      <c r="I603" s="35" t="s">
        <v>1993</v>
      </c>
      <c r="J603" s="35" t="s">
        <v>1085</v>
      </c>
      <c r="K603" s="35" t="s">
        <v>1085</v>
      </c>
      <c r="L603" s="35" t="s">
        <v>3010</v>
      </c>
      <c r="M603" s="35" t="s">
        <v>1110</v>
      </c>
      <c r="N603" s="35" t="s">
        <v>1126</v>
      </c>
      <c r="O603" s="35" t="s">
        <v>3011</v>
      </c>
      <c r="P603" s="7">
        <v>1.2789999999999999</v>
      </c>
      <c r="Q603" s="7">
        <v>4</v>
      </c>
      <c r="R603" s="12">
        <v>66</v>
      </c>
      <c r="S603" s="2">
        <v>0</v>
      </c>
      <c r="T603" s="5">
        <v>286.19</v>
      </c>
      <c r="U603" s="5">
        <f>StoreOrders[[#This Row],[shipping cost]] + (StoreOrders[[#This Row],[shipping cost]] * StoreOrders[[#This Row],[discount]])</f>
        <v>286.19</v>
      </c>
      <c r="V603" t="s">
        <v>1120</v>
      </c>
      <c r="W603" s="5">
        <f>((StoreOrders[[#This Row],[quantity]]*StoreOrders[[#This Row],[Price]]) -StoreOrders[[#This Row],[cost]])</f>
        <v>-22.189999999999998</v>
      </c>
    </row>
    <row r="604" spans="1:23" x14ac:dyDescent="0.25">
      <c r="A604" t="s">
        <v>3008</v>
      </c>
      <c r="B604" s="1">
        <v>40588</v>
      </c>
      <c r="C604" s="13">
        <f>MONTH(StoreOrders[[#This Row],[order date]])</f>
        <v>2</v>
      </c>
      <c r="D604" s="13">
        <f>YEAR(StoreOrders[[#This Row],[order date]])</f>
        <v>2011</v>
      </c>
      <c r="E604" s="35" t="s">
        <v>1081</v>
      </c>
      <c r="F604" s="35" t="s">
        <v>2049</v>
      </c>
      <c r="G604" s="35" t="s">
        <v>1116</v>
      </c>
      <c r="H604" s="35" t="s">
        <v>3009</v>
      </c>
      <c r="I604" s="35" t="s">
        <v>1993</v>
      </c>
      <c r="J604" s="35" t="s">
        <v>1085</v>
      </c>
      <c r="K604" s="35" t="s">
        <v>1085</v>
      </c>
      <c r="L604" s="35" t="s">
        <v>3012</v>
      </c>
      <c r="M604" s="35" t="s">
        <v>1100</v>
      </c>
      <c r="N604" s="35" t="s">
        <v>1101</v>
      </c>
      <c r="O604" s="35" t="s">
        <v>3013</v>
      </c>
      <c r="P604" s="7">
        <v>465</v>
      </c>
      <c r="Q604" s="7">
        <v>4</v>
      </c>
      <c r="R604" s="12">
        <v>61</v>
      </c>
      <c r="S604" s="2">
        <v>0</v>
      </c>
      <c r="T604" s="5">
        <v>121.21</v>
      </c>
      <c r="U604" s="5">
        <f>StoreOrders[[#This Row],[shipping cost]] + (StoreOrders[[#This Row],[shipping cost]] * StoreOrders[[#This Row],[discount]])</f>
        <v>121.21</v>
      </c>
      <c r="V604" t="s">
        <v>1120</v>
      </c>
      <c r="W604" s="5">
        <f>((StoreOrders[[#This Row],[quantity]]*StoreOrders[[#This Row],[Price]]) -StoreOrders[[#This Row],[cost]])</f>
        <v>122.79</v>
      </c>
    </row>
    <row r="605" spans="1:23" x14ac:dyDescent="0.25">
      <c r="A605" t="s">
        <v>3008</v>
      </c>
      <c r="B605" s="1">
        <v>40588</v>
      </c>
      <c r="C605" s="13">
        <f>MONTH(StoreOrders[[#This Row],[order date]])</f>
        <v>2</v>
      </c>
      <c r="D605" s="13">
        <f>YEAR(StoreOrders[[#This Row],[order date]])</f>
        <v>2011</v>
      </c>
      <c r="E605" s="35" t="s">
        <v>1081</v>
      </c>
      <c r="F605" s="35" t="s">
        <v>2049</v>
      </c>
      <c r="G605" s="35" t="s">
        <v>1116</v>
      </c>
      <c r="H605" s="35" t="s">
        <v>3009</v>
      </c>
      <c r="I605" s="35" t="s">
        <v>1993</v>
      </c>
      <c r="J605" s="35" t="s">
        <v>1085</v>
      </c>
      <c r="K605" s="35" t="s">
        <v>1085</v>
      </c>
      <c r="L605" s="35" t="s">
        <v>3014</v>
      </c>
      <c r="M605" s="35" t="s">
        <v>1110</v>
      </c>
      <c r="N605" s="35" t="s">
        <v>1126</v>
      </c>
      <c r="O605" s="35" t="s">
        <v>3015</v>
      </c>
      <c r="P605" s="7">
        <v>297</v>
      </c>
      <c r="Q605" s="7">
        <v>2</v>
      </c>
      <c r="R605" s="12">
        <v>111</v>
      </c>
      <c r="S605" s="2">
        <v>0</v>
      </c>
      <c r="T605" s="5">
        <v>82.46</v>
      </c>
      <c r="U605" s="5">
        <f>StoreOrders[[#This Row],[shipping cost]] + (StoreOrders[[#This Row],[shipping cost]] * StoreOrders[[#This Row],[discount]])</f>
        <v>82.46</v>
      </c>
      <c r="V605" t="s">
        <v>1120</v>
      </c>
      <c r="W605" s="5">
        <f>((StoreOrders[[#This Row],[quantity]]*StoreOrders[[#This Row],[Price]]) -StoreOrders[[#This Row],[cost]])</f>
        <v>139.54000000000002</v>
      </c>
    </row>
    <row r="606" spans="1:23" x14ac:dyDescent="0.25">
      <c r="A606" t="s">
        <v>3016</v>
      </c>
      <c r="B606" s="1">
        <v>40588</v>
      </c>
      <c r="C606" s="13">
        <f>MONTH(StoreOrders[[#This Row],[order date]])</f>
        <v>2</v>
      </c>
      <c r="D606" s="13">
        <f>YEAR(StoreOrders[[#This Row],[order date]])</f>
        <v>2011</v>
      </c>
      <c r="E606" s="35" t="s">
        <v>1060</v>
      </c>
      <c r="F606" s="35" t="s">
        <v>3017</v>
      </c>
      <c r="G606" s="35" t="s">
        <v>1091</v>
      </c>
      <c r="H606" s="35" t="s">
        <v>1073</v>
      </c>
      <c r="I606" s="35" t="s">
        <v>1074</v>
      </c>
      <c r="J606" s="35" t="s">
        <v>1075</v>
      </c>
      <c r="K606" s="35" t="s">
        <v>1076</v>
      </c>
      <c r="L606" s="35" t="s">
        <v>3018</v>
      </c>
      <c r="M606" s="35" t="s">
        <v>1110</v>
      </c>
      <c r="N606" s="35" t="s">
        <v>1167</v>
      </c>
      <c r="O606" s="35" t="s">
        <v>2018</v>
      </c>
      <c r="P606" s="7">
        <v>607</v>
      </c>
      <c r="Q606" s="7">
        <v>4</v>
      </c>
      <c r="R606" s="12">
        <v>106</v>
      </c>
      <c r="S606" s="2">
        <v>0</v>
      </c>
      <c r="T606" s="5">
        <v>31.65</v>
      </c>
      <c r="U606" s="5">
        <f>StoreOrders[[#This Row],[shipping cost]] + (StoreOrders[[#This Row],[shipping cost]] * StoreOrders[[#This Row],[discount]])</f>
        <v>31.65</v>
      </c>
      <c r="V606" t="s">
        <v>1070</v>
      </c>
      <c r="W606" s="5">
        <f>((StoreOrders[[#This Row],[quantity]]*StoreOrders[[#This Row],[Price]]) -StoreOrders[[#This Row],[cost]])</f>
        <v>392.35</v>
      </c>
    </row>
    <row r="607" spans="1:23" x14ac:dyDescent="0.25">
      <c r="A607" t="s">
        <v>3016</v>
      </c>
      <c r="B607" s="1">
        <v>40588</v>
      </c>
      <c r="C607" s="13">
        <f>MONTH(StoreOrders[[#This Row],[order date]])</f>
        <v>2</v>
      </c>
      <c r="D607" s="13">
        <f>YEAR(StoreOrders[[#This Row],[order date]])</f>
        <v>2011</v>
      </c>
      <c r="E607" s="35" t="s">
        <v>1060</v>
      </c>
      <c r="F607" s="35" t="s">
        <v>3017</v>
      </c>
      <c r="G607" s="35" t="s">
        <v>1091</v>
      </c>
      <c r="H607" s="35" t="s">
        <v>1073</v>
      </c>
      <c r="I607" s="35" t="s">
        <v>1074</v>
      </c>
      <c r="J607" s="35" t="s">
        <v>1075</v>
      </c>
      <c r="K607" s="35" t="s">
        <v>1076</v>
      </c>
      <c r="L607" s="35" t="s">
        <v>3019</v>
      </c>
      <c r="M607" s="35" t="s">
        <v>1067</v>
      </c>
      <c r="N607" s="35" t="s">
        <v>1068</v>
      </c>
      <c r="O607" s="35" t="s">
        <v>3020</v>
      </c>
      <c r="P607" s="7">
        <v>406</v>
      </c>
      <c r="Q607" s="7">
        <v>2</v>
      </c>
      <c r="R607" s="12">
        <v>93</v>
      </c>
      <c r="S607" s="2">
        <v>0</v>
      </c>
      <c r="T607" s="5">
        <v>30.38</v>
      </c>
      <c r="U607" s="5">
        <f>StoreOrders[[#This Row],[shipping cost]] + (StoreOrders[[#This Row],[shipping cost]] * StoreOrders[[#This Row],[discount]])</f>
        <v>30.38</v>
      </c>
      <c r="V607" t="s">
        <v>1070</v>
      </c>
      <c r="W607" s="5">
        <f>((StoreOrders[[#This Row],[quantity]]*StoreOrders[[#This Row],[Price]]) -StoreOrders[[#This Row],[cost]])</f>
        <v>155.62</v>
      </c>
    </row>
    <row r="608" spans="1:23" x14ac:dyDescent="0.25">
      <c r="A608" t="s">
        <v>3021</v>
      </c>
      <c r="B608" s="1">
        <v>40588</v>
      </c>
      <c r="C608" s="13">
        <f>MONTH(StoreOrders[[#This Row],[order date]])</f>
        <v>2</v>
      </c>
      <c r="D608" s="13">
        <f>YEAR(StoreOrders[[#This Row],[order date]])</f>
        <v>2011</v>
      </c>
      <c r="E608" s="35" t="s">
        <v>1060</v>
      </c>
      <c r="F608" s="35" t="s">
        <v>1273</v>
      </c>
      <c r="G608" s="35" t="s">
        <v>1062</v>
      </c>
      <c r="H608" s="35" t="s">
        <v>3022</v>
      </c>
      <c r="I608" s="35" t="s">
        <v>3023</v>
      </c>
      <c r="J608" s="35" t="s">
        <v>1065</v>
      </c>
      <c r="K608" s="35" t="s">
        <v>1065</v>
      </c>
      <c r="L608" s="35" t="s">
        <v>3024</v>
      </c>
      <c r="M608" s="35" t="s">
        <v>1067</v>
      </c>
      <c r="N608" s="35" t="s">
        <v>1097</v>
      </c>
      <c r="O608" s="35" t="s">
        <v>3025</v>
      </c>
      <c r="P608" s="7">
        <v>238</v>
      </c>
      <c r="Q608" s="7">
        <v>8</v>
      </c>
      <c r="R608" s="12">
        <v>59</v>
      </c>
      <c r="S608" s="2">
        <v>0</v>
      </c>
      <c r="T608" s="5">
        <v>28.45</v>
      </c>
      <c r="U608" s="5">
        <f>StoreOrders[[#This Row],[shipping cost]] + (StoreOrders[[#This Row],[shipping cost]] * StoreOrders[[#This Row],[discount]])</f>
        <v>28.45</v>
      </c>
      <c r="V608" t="s">
        <v>1088</v>
      </c>
      <c r="W608" s="5">
        <f>((StoreOrders[[#This Row],[quantity]]*StoreOrders[[#This Row],[Price]]) -StoreOrders[[#This Row],[cost]])</f>
        <v>443.55</v>
      </c>
    </row>
    <row r="609" spans="1:23" x14ac:dyDescent="0.25">
      <c r="A609" t="s">
        <v>3026</v>
      </c>
      <c r="B609" s="1">
        <v>40588</v>
      </c>
      <c r="C609" s="13">
        <f>MONTH(StoreOrders[[#This Row],[order date]])</f>
        <v>2</v>
      </c>
      <c r="D609" s="13">
        <f>YEAR(StoreOrders[[#This Row],[order date]])</f>
        <v>2011</v>
      </c>
      <c r="E609" s="35" t="s">
        <v>1060</v>
      </c>
      <c r="F609" s="35" t="s">
        <v>3027</v>
      </c>
      <c r="G609" s="35" t="s">
        <v>1091</v>
      </c>
      <c r="H609" s="35" t="s">
        <v>3028</v>
      </c>
      <c r="I609" s="35" t="s">
        <v>1227</v>
      </c>
      <c r="J609" s="35" t="s">
        <v>1164</v>
      </c>
      <c r="K609" s="35" t="s">
        <v>1228</v>
      </c>
      <c r="L609" s="35" t="s">
        <v>3029</v>
      </c>
      <c r="M609" s="35" t="s">
        <v>1110</v>
      </c>
      <c r="N609" s="35" t="s">
        <v>1167</v>
      </c>
      <c r="O609" s="35" t="s">
        <v>3030</v>
      </c>
      <c r="P609" s="7">
        <v>192</v>
      </c>
      <c r="Q609" s="7">
        <v>4</v>
      </c>
      <c r="R609" s="12">
        <v>86</v>
      </c>
      <c r="S609" s="2">
        <v>0</v>
      </c>
      <c r="T609" s="5">
        <v>20.14</v>
      </c>
      <c r="U609" s="5">
        <f>StoreOrders[[#This Row],[shipping cost]] + (StoreOrders[[#This Row],[shipping cost]] * StoreOrders[[#This Row],[discount]])</f>
        <v>20.14</v>
      </c>
      <c r="V609" t="s">
        <v>1088</v>
      </c>
      <c r="W609" s="5">
        <f>((StoreOrders[[#This Row],[quantity]]*StoreOrders[[#This Row],[Price]]) -StoreOrders[[#This Row],[cost]])</f>
        <v>323.86</v>
      </c>
    </row>
    <row r="610" spans="1:23" x14ac:dyDescent="0.25">
      <c r="A610" t="s">
        <v>3031</v>
      </c>
      <c r="B610" s="1">
        <v>40588</v>
      </c>
      <c r="C610" s="13">
        <f>MONTH(StoreOrders[[#This Row],[order date]])</f>
        <v>2</v>
      </c>
      <c r="D610" s="13">
        <f>YEAR(StoreOrders[[#This Row],[order date]])</f>
        <v>2011</v>
      </c>
      <c r="E610" s="35" t="s">
        <v>1060</v>
      </c>
      <c r="F610" s="35" t="s">
        <v>3032</v>
      </c>
      <c r="G610" s="35" t="s">
        <v>1062</v>
      </c>
      <c r="H610" s="35" t="s">
        <v>3033</v>
      </c>
      <c r="I610" s="35" t="s">
        <v>1338</v>
      </c>
      <c r="J610" s="35" t="s">
        <v>1075</v>
      </c>
      <c r="K610" s="35" t="s">
        <v>1267</v>
      </c>
      <c r="L610" s="35" t="s">
        <v>1592</v>
      </c>
      <c r="M610" s="35" t="s">
        <v>1067</v>
      </c>
      <c r="N610" s="35" t="s">
        <v>1193</v>
      </c>
      <c r="O610" s="35" t="s">
        <v>1593</v>
      </c>
      <c r="P610" s="7">
        <v>254</v>
      </c>
      <c r="Q610" s="7">
        <v>5</v>
      </c>
      <c r="R610" s="12">
        <v>99</v>
      </c>
      <c r="S610" s="2">
        <v>0</v>
      </c>
      <c r="T610" s="5">
        <v>16.29</v>
      </c>
      <c r="U610" s="5">
        <f>StoreOrders[[#This Row],[shipping cost]] + (StoreOrders[[#This Row],[shipping cost]] * StoreOrders[[#This Row],[discount]])</f>
        <v>16.29</v>
      </c>
      <c r="V610" t="s">
        <v>1070</v>
      </c>
      <c r="W610" s="5">
        <f>((StoreOrders[[#This Row],[quantity]]*StoreOrders[[#This Row],[Price]]) -StoreOrders[[#This Row],[cost]])</f>
        <v>478.71</v>
      </c>
    </row>
    <row r="611" spans="1:23" x14ac:dyDescent="0.25">
      <c r="A611" t="s">
        <v>3034</v>
      </c>
      <c r="B611" s="1">
        <v>40588</v>
      </c>
      <c r="C611" s="13">
        <f>MONTH(StoreOrders[[#This Row],[order date]])</f>
        <v>2</v>
      </c>
      <c r="D611" s="13">
        <f>YEAR(StoreOrders[[#This Row],[order date]])</f>
        <v>2011</v>
      </c>
      <c r="E611" s="35" t="s">
        <v>1081</v>
      </c>
      <c r="F611" s="35" t="s">
        <v>3035</v>
      </c>
      <c r="G611" s="35" t="s">
        <v>1062</v>
      </c>
      <c r="H611" s="35" t="s">
        <v>3036</v>
      </c>
      <c r="I611" s="35" t="s">
        <v>3037</v>
      </c>
      <c r="J611" s="35" t="s">
        <v>1065</v>
      </c>
      <c r="K611" s="35" t="s">
        <v>1065</v>
      </c>
      <c r="L611" s="35" t="s">
        <v>3038</v>
      </c>
      <c r="M611" s="35" t="s">
        <v>1067</v>
      </c>
      <c r="N611" s="35" t="s">
        <v>1204</v>
      </c>
      <c r="O611" s="35" t="s">
        <v>3039</v>
      </c>
      <c r="P611" s="7">
        <v>77</v>
      </c>
      <c r="Q611" s="7">
        <v>2</v>
      </c>
      <c r="R611" s="12">
        <v>109</v>
      </c>
      <c r="S611" s="2">
        <v>0</v>
      </c>
      <c r="T611" s="5">
        <v>15.23</v>
      </c>
      <c r="U611" s="5">
        <f>StoreOrders[[#This Row],[shipping cost]] + (StoreOrders[[#This Row],[shipping cost]] * StoreOrders[[#This Row],[discount]])</f>
        <v>15.23</v>
      </c>
      <c r="V611" t="s">
        <v>1088</v>
      </c>
      <c r="W611" s="5">
        <f>((StoreOrders[[#This Row],[quantity]]*StoreOrders[[#This Row],[Price]]) -StoreOrders[[#This Row],[cost]])</f>
        <v>202.77</v>
      </c>
    </row>
    <row r="612" spans="1:23" x14ac:dyDescent="0.25">
      <c r="A612" t="s">
        <v>3026</v>
      </c>
      <c r="B612" s="1">
        <v>40588</v>
      </c>
      <c r="C612" s="13">
        <f>MONTH(StoreOrders[[#This Row],[order date]])</f>
        <v>2</v>
      </c>
      <c r="D612" s="13">
        <f>YEAR(StoreOrders[[#This Row],[order date]])</f>
        <v>2011</v>
      </c>
      <c r="E612" s="35" t="s">
        <v>1060</v>
      </c>
      <c r="F612" s="35" t="s">
        <v>3027</v>
      </c>
      <c r="G612" s="35" t="s">
        <v>1091</v>
      </c>
      <c r="H612" s="35" t="s">
        <v>3028</v>
      </c>
      <c r="I612" s="35" t="s">
        <v>1227</v>
      </c>
      <c r="J612" s="35" t="s">
        <v>1164</v>
      </c>
      <c r="K612" s="35" t="s">
        <v>1228</v>
      </c>
      <c r="L612" s="35" t="s">
        <v>3040</v>
      </c>
      <c r="M612" s="35" t="s">
        <v>1067</v>
      </c>
      <c r="N612" s="35" t="s">
        <v>1078</v>
      </c>
      <c r="O612" s="35" t="s">
        <v>3041</v>
      </c>
      <c r="P612" s="7">
        <v>77</v>
      </c>
      <c r="Q612" s="7">
        <v>6</v>
      </c>
      <c r="R612" s="12">
        <v>77</v>
      </c>
      <c r="S612" s="2">
        <v>0</v>
      </c>
      <c r="T612" s="5">
        <v>13.32</v>
      </c>
      <c r="U612" s="5">
        <f>StoreOrders[[#This Row],[shipping cost]] + (StoreOrders[[#This Row],[shipping cost]] * StoreOrders[[#This Row],[discount]])</f>
        <v>13.32</v>
      </c>
      <c r="V612" t="s">
        <v>1088</v>
      </c>
      <c r="W612" s="5">
        <f>((StoreOrders[[#This Row],[quantity]]*StoreOrders[[#This Row],[Price]]) -StoreOrders[[#This Row],[cost]])</f>
        <v>448.68</v>
      </c>
    </row>
    <row r="613" spans="1:23" x14ac:dyDescent="0.25">
      <c r="A613" t="s">
        <v>3031</v>
      </c>
      <c r="B613" s="1">
        <v>40588</v>
      </c>
      <c r="C613" s="13">
        <f>MONTH(StoreOrders[[#This Row],[order date]])</f>
        <v>2</v>
      </c>
      <c r="D613" s="13">
        <f>YEAR(StoreOrders[[#This Row],[order date]])</f>
        <v>2011</v>
      </c>
      <c r="E613" s="35" t="s">
        <v>1060</v>
      </c>
      <c r="F613" s="35" t="s">
        <v>3032</v>
      </c>
      <c r="G613" s="35" t="s">
        <v>1062</v>
      </c>
      <c r="H613" s="35" t="s">
        <v>3033</v>
      </c>
      <c r="I613" s="35" t="s">
        <v>1338</v>
      </c>
      <c r="J613" s="35" t="s">
        <v>1075</v>
      </c>
      <c r="K613" s="35" t="s">
        <v>1267</v>
      </c>
      <c r="L613" s="35" t="s">
        <v>3042</v>
      </c>
      <c r="M613" s="35" t="s">
        <v>1100</v>
      </c>
      <c r="N613" s="35" t="s">
        <v>1101</v>
      </c>
      <c r="O613" s="35" t="s">
        <v>3043</v>
      </c>
      <c r="P613" s="7">
        <v>147</v>
      </c>
      <c r="Q613" s="7">
        <v>3</v>
      </c>
      <c r="R613" s="12">
        <v>64</v>
      </c>
      <c r="S613" s="2">
        <v>0</v>
      </c>
      <c r="T613" s="5">
        <v>11.53</v>
      </c>
      <c r="U613" s="5">
        <f>StoreOrders[[#This Row],[shipping cost]] + (StoreOrders[[#This Row],[shipping cost]] * StoreOrders[[#This Row],[discount]])</f>
        <v>11.53</v>
      </c>
      <c r="V613" t="s">
        <v>1070</v>
      </c>
      <c r="W613" s="5">
        <f>((StoreOrders[[#This Row],[quantity]]*StoreOrders[[#This Row],[Price]]) -StoreOrders[[#This Row],[cost]])</f>
        <v>180.47</v>
      </c>
    </row>
    <row r="614" spans="1:23" x14ac:dyDescent="0.25">
      <c r="A614" t="s">
        <v>3026</v>
      </c>
      <c r="B614" s="1">
        <v>40588</v>
      </c>
      <c r="C614" s="13">
        <f>MONTH(StoreOrders[[#This Row],[order date]])</f>
        <v>2</v>
      </c>
      <c r="D614" s="13">
        <f>YEAR(StoreOrders[[#This Row],[order date]])</f>
        <v>2011</v>
      </c>
      <c r="E614" s="35" t="s">
        <v>1060</v>
      </c>
      <c r="F614" s="35" t="s">
        <v>3027</v>
      </c>
      <c r="G614" s="35" t="s">
        <v>1091</v>
      </c>
      <c r="H614" s="35" t="s">
        <v>3028</v>
      </c>
      <c r="I614" s="35" t="s">
        <v>1227</v>
      </c>
      <c r="J614" s="35" t="s">
        <v>1164</v>
      </c>
      <c r="K614" s="35" t="s">
        <v>1228</v>
      </c>
      <c r="L614" s="35" t="s">
        <v>3044</v>
      </c>
      <c r="M614" s="35" t="s">
        <v>1067</v>
      </c>
      <c r="N614" s="35" t="s">
        <v>1068</v>
      </c>
      <c r="O614" s="35" t="s">
        <v>2047</v>
      </c>
      <c r="P614" s="7">
        <v>82</v>
      </c>
      <c r="Q614" s="7">
        <v>2</v>
      </c>
      <c r="R614" s="12">
        <v>118</v>
      </c>
      <c r="S614" s="2">
        <v>0</v>
      </c>
      <c r="T614" s="5">
        <v>9.61</v>
      </c>
      <c r="U614" s="5">
        <f>StoreOrders[[#This Row],[shipping cost]] + (StoreOrders[[#This Row],[shipping cost]] * StoreOrders[[#This Row],[discount]])</f>
        <v>9.61</v>
      </c>
      <c r="V614" t="s">
        <v>1088</v>
      </c>
      <c r="W614" s="5">
        <f>((StoreOrders[[#This Row],[quantity]]*StoreOrders[[#This Row],[Price]]) -StoreOrders[[#This Row],[cost]])</f>
        <v>226.39</v>
      </c>
    </row>
    <row r="615" spans="1:23" x14ac:dyDescent="0.25">
      <c r="A615" t="s">
        <v>3026</v>
      </c>
      <c r="B615" s="1">
        <v>40588</v>
      </c>
      <c r="C615" s="13">
        <f>MONTH(StoreOrders[[#This Row],[order date]])</f>
        <v>2</v>
      </c>
      <c r="D615" s="13">
        <f>YEAR(StoreOrders[[#This Row],[order date]])</f>
        <v>2011</v>
      </c>
      <c r="E615" s="35" t="s">
        <v>1060</v>
      </c>
      <c r="F615" s="35" t="s">
        <v>3027</v>
      </c>
      <c r="G615" s="35" t="s">
        <v>1091</v>
      </c>
      <c r="H615" s="35" t="s">
        <v>3028</v>
      </c>
      <c r="I615" s="35" t="s">
        <v>1227</v>
      </c>
      <c r="J615" s="35" t="s">
        <v>1164</v>
      </c>
      <c r="K615" s="35" t="s">
        <v>1228</v>
      </c>
      <c r="L615" s="35" t="s">
        <v>3045</v>
      </c>
      <c r="M615" s="35" t="s">
        <v>1110</v>
      </c>
      <c r="N615" s="35" t="s">
        <v>1176</v>
      </c>
      <c r="O615" s="35" t="s">
        <v>1177</v>
      </c>
      <c r="P615" s="7">
        <v>77</v>
      </c>
      <c r="Q615" s="7">
        <v>2</v>
      </c>
      <c r="R615" s="12">
        <v>79</v>
      </c>
      <c r="S615" s="2">
        <v>0</v>
      </c>
      <c r="T615" s="5">
        <v>8.3800000000000008</v>
      </c>
      <c r="U615" s="5">
        <f>StoreOrders[[#This Row],[shipping cost]] + (StoreOrders[[#This Row],[shipping cost]] * StoreOrders[[#This Row],[discount]])</f>
        <v>8.3800000000000008</v>
      </c>
      <c r="V615" t="s">
        <v>1088</v>
      </c>
      <c r="W615" s="5">
        <f>((StoreOrders[[#This Row],[quantity]]*StoreOrders[[#This Row],[Price]]) -StoreOrders[[#This Row],[cost]])</f>
        <v>149.62</v>
      </c>
    </row>
    <row r="616" spans="1:23" x14ac:dyDescent="0.25">
      <c r="A616" t="s">
        <v>3016</v>
      </c>
      <c r="B616" s="1">
        <v>40588</v>
      </c>
      <c r="C616" s="13">
        <f>MONTH(StoreOrders[[#This Row],[order date]])</f>
        <v>2</v>
      </c>
      <c r="D616" s="13">
        <f>YEAR(StoreOrders[[#This Row],[order date]])</f>
        <v>2011</v>
      </c>
      <c r="E616" s="35" t="s">
        <v>1060</v>
      </c>
      <c r="F616" s="35" t="s">
        <v>3017</v>
      </c>
      <c r="G616" s="35" t="s">
        <v>1091</v>
      </c>
      <c r="H616" s="35" t="s">
        <v>1073</v>
      </c>
      <c r="I616" s="35" t="s">
        <v>1074</v>
      </c>
      <c r="J616" s="35" t="s">
        <v>1075</v>
      </c>
      <c r="K616" s="35" t="s">
        <v>1076</v>
      </c>
      <c r="L616" s="35" t="s">
        <v>3046</v>
      </c>
      <c r="M616" s="35" t="s">
        <v>1067</v>
      </c>
      <c r="N616" s="35" t="s">
        <v>1078</v>
      </c>
      <c r="O616" s="35" t="s">
        <v>3047</v>
      </c>
      <c r="P616" s="7">
        <v>156</v>
      </c>
      <c r="Q616" s="7">
        <v>4</v>
      </c>
      <c r="R616" s="12">
        <v>59</v>
      </c>
      <c r="S616" s="2">
        <v>0</v>
      </c>
      <c r="T616" s="5">
        <v>6.91</v>
      </c>
      <c r="U616" s="5">
        <f>StoreOrders[[#This Row],[shipping cost]] + (StoreOrders[[#This Row],[shipping cost]] * StoreOrders[[#This Row],[discount]])</f>
        <v>6.91</v>
      </c>
      <c r="V616" t="s">
        <v>1070</v>
      </c>
      <c r="W616" s="5">
        <f>((StoreOrders[[#This Row],[quantity]]*StoreOrders[[#This Row],[Price]]) -StoreOrders[[#This Row],[cost]])</f>
        <v>229.09</v>
      </c>
    </row>
    <row r="617" spans="1:23" x14ac:dyDescent="0.25">
      <c r="A617" t="s">
        <v>3048</v>
      </c>
      <c r="B617" s="1">
        <v>40588</v>
      </c>
      <c r="C617" s="13">
        <f>MONTH(StoreOrders[[#This Row],[order date]])</f>
        <v>2</v>
      </c>
      <c r="D617" s="13">
        <f>YEAR(StoreOrders[[#This Row],[order date]])</f>
        <v>2011</v>
      </c>
      <c r="E617" s="35" t="s">
        <v>1081</v>
      </c>
      <c r="F617" s="35" t="s">
        <v>2721</v>
      </c>
      <c r="G617" s="35" t="s">
        <v>1091</v>
      </c>
      <c r="H617" s="35" t="s">
        <v>3049</v>
      </c>
      <c r="I617" s="35" t="s">
        <v>3049</v>
      </c>
      <c r="J617" s="35" t="s">
        <v>1075</v>
      </c>
      <c r="K617" s="35" t="s">
        <v>1267</v>
      </c>
      <c r="L617" s="35" t="s">
        <v>3050</v>
      </c>
      <c r="M617" s="35" t="s">
        <v>1067</v>
      </c>
      <c r="N617" s="35" t="s">
        <v>1207</v>
      </c>
      <c r="O617" s="35" t="s">
        <v>3051</v>
      </c>
      <c r="P617" s="7">
        <v>58</v>
      </c>
      <c r="Q617" s="7">
        <v>3</v>
      </c>
      <c r="R617" s="12">
        <v>97</v>
      </c>
      <c r="S617" s="2">
        <v>0</v>
      </c>
      <c r="T617" s="5">
        <v>6.7</v>
      </c>
      <c r="U617" s="5">
        <f>StoreOrders[[#This Row],[shipping cost]] + (StoreOrders[[#This Row],[shipping cost]] * StoreOrders[[#This Row],[discount]])</f>
        <v>6.7</v>
      </c>
      <c r="V617" t="s">
        <v>1070</v>
      </c>
      <c r="W617" s="5">
        <f>((StoreOrders[[#This Row],[quantity]]*StoreOrders[[#This Row],[Price]]) -StoreOrders[[#This Row],[cost]])</f>
        <v>284.3</v>
      </c>
    </row>
    <row r="618" spans="1:23" x14ac:dyDescent="0.25">
      <c r="A618" t="s">
        <v>3048</v>
      </c>
      <c r="B618" s="1">
        <v>40588</v>
      </c>
      <c r="C618" s="13">
        <f>MONTH(StoreOrders[[#This Row],[order date]])</f>
        <v>2</v>
      </c>
      <c r="D618" s="13">
        <f>YEAR(StoreOrders[[#This Row],[order date]])</f>
        <v>2011</v>
      </c>
      <c r="E618" s="35" t="s">
        <v>1081</v>
      </c>
      <c r="F618" s="35" t="s">
        <v>2721</v>
      </c>
      <c r="G618" s="35" t="s">
        <v>1091</v>
      </c>
      <c r="H618" s="35" t="s">
        <v>3049</v>
      </c>
      <c r="I618" s="35" t="s">
        <v>3049</v>
      </c>
      <c r="J618" s="35" t="s">
        <v>1075</v>
      </c>
      <c r="K618" s="35" t="s">
        <v>1267</v>
      </c>
      <c r="L618" s="35" t="s">
        <v>3052</v>
      </c>
      <c r="M618" s="35" t="s">
        <v>1110</v>
      </c>
      <c r="N618" s="35" t="s">
        <v>1167</v>
      </c>
      <c r="O618" s="35" t="s">
        <v>3053</v>
      </c>
      <c r="P618" s="7">
        <v>73</v>
      </c>
      <c r="Q618" s="7">
        <v>1</v>
      </c>
      <c r="R618" s="12">
        <v>105</v>
      </c>
      <c r="S618" s="2">
        <v>0</v>
      </c>
      <c r="T618" s="5">
        <v>6.34</v>
      </c>
      <c r="U618" s="5">
        <f>StoreOrders[[#This Row],[shipping cost]] + (StoreOrders[[#This Row],[shipping cost]] * StoreOrders[[#This Row],[discount]])</f>
        <v>6.34</v>
      </c>
      <c r="V618" t="s">
        <v>1070</v>
      </c>
      <c r="W618" s="5">
        <f>((StoreOrders[[#This Row],[quantity]]*StoreOrders[[#This Row],[Price]]) -StoreOrders[[#This Row],[cost]])</f>
        <v>98.66</v>
      </c>
    </row>
    <row r="619" spans="1:23" x14ac:dyDescent="0.25">
      <c r="A619" t="s">
        <v>3054</v>
      </c>
      <c r="B619" s="1">
        <v>40588</v>
      </c>
      <c r="C619" s="13">
        <f>MONTH(StoreOrders[[#This Row],[order date]])</f>
        <v>2</v>
      </c>
      <c r="D619" s="13">
        <f>YEAR(StoreOrders[[#This Row],[order date]])</f>
        <v>2011</v>
      </c>
      <c r="E619" s="35" t="s">
        <v>1081</v>
      </c>
      <c r="F619" s="35" t="s">
        <v>3055</v>
      </c>
      <c r="G619" s="35" t="s">
        <v>1062</v>
      </c>
      <c r="H619" s="35" t="s">
        <v>1887</v>
      </c>
      <c r="I619" s="35" t="s">
        <v>1596</v>
      </c>
      <c r="J619" s="35" t="s">
        <v>1094</v>
      </c>
      <c r="K619" s="35" t="s">
        <v>1215</v>
      </c>
      <c r="L619" s="35" t="s">
        <v>3056</v>
      </c>
      <c r="M619" s="35" t="s">
        <v>1067</v>
      </c>
      <c r="N619" s="35" t="s">
        <v>1193</v>
      </c>
      <c r="O619" s="35" t="s">
        <v>3057</v>
      </c>
      <c r="P619" s="7">
        <v>26</v>
      </c>
      <c r="Q619" s="7">
        <v>1</v>
      </c>
      <c r="R619" s="12">
        <v>74</v>
      </c>
      <c r="S619" s="2">
        <v>0</v>
      </c>
      <c r="T619" s="5">
        <v>2.68</v>
      </c>
      <c r="U619" s="5">
        <f>StoreOrders[[#This Row],[shipping cost]] + (StoreOrders[[#This Row],[shipping cost]] * StoreOrders[[#This Row],[discount]])</f>
        <v>2.68</v>
      </c>
      <c r="V619" t="s">
        <v>1070</v>
      </c>
      <c r="W619" s="5">
        <f>((StoreOrders[[#This Row],[quantity]]*StoreOrders[[#This Row],[Price]]) -StoreOrders[[#This Row],[cost]])</f>
        <v>71.319999999999993</v>
      </c>
    </row>
    <row r="620" spans="1:23" x14ac:dyDescent="0.25">
      <c r="A620" t="s">
        <v>3016</v>
      </c>
      <c r="B620" s="1">
        <v>40588</v>
      </c>
      <c r="C620" s="13">
        <f>MONTH(StoreOrders[[#This Row],[order date]])</f>
        <v>2</v>
      </c>
      <c r="D620" s="13">
        <f>YEAR(StoreOrders[[#This Row],[order date]])</f>
        <v>2011</v>
      </c>
      <c r="E620" s="35" t="s">
        <v>1060</v>
      </c>
      <c r="F620" s="35" t="s">
        <v>3017</v>
      </c>
      <c r="G620" s="35" t="s">
        <v>1091</v>
      </c>
      <c r="H620" s="35" t="s">
        <v>1073</v>
      </c>
      <c r="I620" s="35" t="s">
        <v>1074</v>
      </c>
      <c r="J620" s="35" t="s">
        <v>1075</v>
      </c>
      <c r="K620" s="35" t="s">
        <v>1076</v>
      </c>
      <c r="L620" s="35" t="s">
        <v>3058</v>
      </c>
      <c r="M620" s="35" t="s">
        <v>1067</v>
      </c>
      <c r="N620" s="35" t="s">
        <v>1279</v>
      </c>
      <c r="O620" s="35" t="s">
        <v>3059</v>
      </c>
      <c r="P620" s="7">
        <v>27</v>
      </c>
      <c r="Q620" s="7">
        <v>4</v>
      </c>
      <c r="R620" s="12">
        <v>56</v>
      </c>
      <c r="S620" s="2">
        <v>0</v>
      </c>
      <c r="T620" s="5">
        <v>2.11</v>
      </c>
      <c r="U620" s="5">
        <f>StoreOrders[[#This Row],[shipping cost]] + (StoreOrders[[#This Row],[shipping cost]] * StoreOrders[[#This Row],[discount]])</f>
        <v>2.11</v>
      </c>
      <c r="V620" t="s">
        <v>1070</v>
      </c>
      <c r="W620" s="5">
        <f>((StoreOrders[[#This Row],[quantity]]*StoreOrders[[#This Row],[Price]]) -StoreOrders[[#This Row],[cost]])</f>
        <v>221.89</v>
      </c>
    </row>
    <row r="621" spans="1:23" x14ac:dyDescent="0.25">
      <c r="A621" t="s">
        <v>3034</v>
      </c>
      <c r="B621" s="1">
        <v>40588</v>
      </c>
      <c r="C621" s="13">
        <f>MONTH(StoreOrders[[#This Row],[order date]])</f>
        <v>2</v>
      </c>
      <c r="D621" s="13">
        <f>YEAR(StoreOrders[[#This Row],[order date]])</f>
        <v>2011</v>
      </c>
      <c r="E621" s="35" t="s">
        <v>1081</v>
      </c>
      <c r="F621" s="35" t="s">
        <v>3035</v>
      </c>
      <c r="G621" s="35" t="s">
        <v>1062</v>
      </c>
      <c r="H621" s="35" t="s">
        <v>3036</v>
      </c>
      <c r="I621" s="35" t="s">
        <v>3037</v>
      </c>
      <c r="J621" s="35" t="s">
        <v>1065</v>
      </c>
      <c r="K621" s="35" t="s">
        <v>1065</v>
      </c>
      <c r="L621" s="35" t="s">
        <v>1461</v>
      </c>
      <c r="M621" s="35" t="s">
        <v>1067</v>
      </c>
      <c r="N621" s="35" t="s">
        <v>1279</v>
      </c>
      <c r="O621" s="35" t="s">
        <v>1462</v>
      </c>
      <c r="P621" s="7">
        <v>16</v>
      </c>
      <c r="Q621" s="7">
        <v>2</v>
      </c>
      <c r="R621" s="12">
        <v>69</v>
      </c>
      <c r="S621" s="2">
        <v>0</v>
      </c>
      <c r="T621" s="5">
        <v>2.0299999999999998</v>
      </c>
      <c r="U621" s="5">
        <f>StoreOrders[[#This Row],[shipping cost]] + (StoreOrders[[#This Row],[shipping cost]] * StoreOrders[[#This Row],[discount]])</f>
        <v>2.0299999999999998</v>
      </c>
      <c r="V621" t="s">
        <v>1088</v>
      </c>
      <c r="W621" s="5">
        <f>((StoreOrders[[#This Row],[quantity]]*StoreOrders[[#This Row],[Price]]) -StoreOrders[[#This Row],[cost]])</f>
        <v>135.97</v>
      </c>
    </row>
    <row r="622" spans="1:23" x14ac:dyDescent="0.25">
      <c r="A622" t="s">
        <v>3060</v>
      </c>
      <c r="B622" s="1">
        <v>40588</v>
      </c>
      <c r="C622" s="13">
        <f>MONTH(StoreOrders[[#This Row],[order date]])</f>
        <v>2</v>
      </c>
      <c r="D622" s="13">
        <f>YEAR(StoreOrders[[#This Row],[order date]])</f>
        <v>2011</v>
      </c>
      <c r="E622" s="35" t="s">
        <v>1060</v>
      </c>
      <c r="F622" s="35" t="s">
        <v>1061</v>
      </c>
      <c r="G622" s="35" t="s">
        <v>1062</v>
      </c>
      <c r="H622" s="35" t="s">
        <v>3061</v>
      </c>
      <c r="I622" s="35" t="s">
        <v>1993</v>
      </c>
      <c r="J622" s="35" t="s">
        <v>1085</v>
      </c>
      <c r="K622" s="35" t="s">
        <v>1085</v>
      </c>
      <c r="L622" s="35" t="s">
        <v>3062</v>
      </c>
      <c r="M622" s="35" t="s">
        <v>1067</v>
      </c>
      <c r="N622" s="35" t="s">
        <v>1193</v>
      </c>
      <c r="O622" s="35" t="s">
        <v>3063</v>
      </c>
      <c r="P622" s="7">
        <v>27</v>
      </c>
      <c r="Q622" s="7">
        <v>1</v>
      </c>
      <c r="R622" s="12">
        <v>92</v>
      </c>
      <c r="S622" s="2">
        <v>0</v>
      </c>
      <c r="T622" s="5">
        <v>2.0299999999999998</v>
      </c>
      <c r="U622" s="5">
        <f>StoreOrders[[#This Row],[shipping cost]] + (StoreOrders[[#This Row],[shipping cost]] * StoreOrders[[#This Row],[discount]])</f>
        <v>2.0299999999999998</v>
      </c>
      <c r="V622" t="s">
        <v>1128</v>
      </c>
      <c r="W622" s="5">
        <f>((StoreOrders[[#This Row],[quantity]]*StoreOrders[[#This Row],[Price]]) -StoreOrders[[#This Row],[cost]])</f>
        <v>89.97</v>
      </c>
    </row>
    <row r="623" spans="1:23" x14ac:dyDescent="0.25">
      <c r="A623" t="s">
        <v>3026</v>
      </c>
      <c r="B623" s="1">
        <v>40588</v>
      </c>
      <c r="C623" s="13">
        <f>MONTH(StoreOrders[[#This Row],[order date]])</f>
        <v>2</v>
      </c>
      <c r="D623" s="13">
        <f>YEAR(StoreOrders[[#This Row],[order date]])</f>
        <v>2011</v>
      </c>
      <c r="E623" s="35" t="s">
        <v>1060</v>
      </c>
      <c r="F623" s="35" t="s">
        <v>3027</v>
      </c>
      <c r="G623" s="35" t="s">
        <v>1091</v>
      </c>
      <c r="H623" s="35" t="s">
        <v>3028</v>
      </c>
      <c r="I623" s="35" t="s">
        <v>1227</v>
      </c>
      <c r="J623" s="35" t="s">
        <v>1164</v>
      </c>
      <c r="K623" s="35" t="s">
        <v>1228</v>
      </c>
      <c r="L623" s="35" t="s">
        <v>3064</v>
      </c>
      <c r="M623" s="35" t="s">
        <v>1067</v>
      </c>
      <c r="N623" s="35" t="s">
        <v>1193</v>
      </c>
      <c r="O623" s="35" t="s">
        <v>1873</v>
      </c>
      <c r="P623" s="7">
        <v>14</v>
      </c>
      <c r="Q623" s="7">
        <v>2</v>
      </c>
      <c r="R623" s="12">
        <v>87</v>
      </c>
      <c r="S623" s="2">
        <v>0</v>
      </c>
      <c r="T623" s="5">
        <v>1.78</v>
      </c>
      <c r="U623" s="5">
        <f>StoreOrders[[#This Row],[shipping cost]] + (StoreOrders[[#This Row],[shipping cost]] * StoreOrders[[#This Row],[discount]])</f>
        <v>1.78</v>
      </c>
      <c r="V623" t="s">
        <v>1088</v>
      </c>
      <c r="W623" s="5">
        <f>((StoreOrders[[#This Row],[quantity]]*StoreOrders[[#This Row],[Price]]) -StoreOrders[[#This Row],[cost]])</f>
        <v>172.22</v>
      </c>
    </row>
    <row r="624" spans="1:23" x14ac:dyDescent="0.25">
      <c r="A624" t="s">
        <v>3054</v>
      </c>
      <c r="B624" s="1">
        <v>40588</v>
      </c>
      <c r="C624" s="13">
        <f>MONTH(StoreOrders[[#This Row],[order date]])</f>
        <v>2</v>
      </c>
      <c r="D624" s="13">
        <f>YEAR(StoreOrders[[#This Row],[order date]])</f>
        <v>2011</v>
      </c>
      <c r="E624" s="35" t="s">
        <v>1081</v>
      </c>
      <c r="F624" s="35" t="s">
        <v>3055</v>
      </c>
      <c r="G624" s="35" t="s">
        <v>1062</v>
      </c>
      <c r="H624" s="35" t="s">
        <v>1887</v>
      </c>
      <c r="I624" s="35" t="s">
        <v>1596</v>
      </c>
      <c r="J624" s="35" t="s">
        <v>1094</v>
      </c>
      <c r="K624" s="35" t="s">
        <v>1215</v>
      </c>
      <c r="L624" s="35" t="s">
        <v>3065</v>
      </c>
      <c r="M624" s="35" t="s">
        <v>1067</v>
      </c>
      <c r="N624" s="35" t="s">
        <v>1068</v>
      </c>
      <c r="O624" s="35" t="s">
        <v>3066</v>
      </c>
      <c r="P624" s="7">
        <v>9</v>
      </c>
      <c r="Q624" s="7">
        <v>1</v>
      </c>
      <c r="R624" s="12">
        <v>68</v>
      </c>
      <c r="S624" s="2">
        <v>0.1</v>
      </c>
      <c r="T624" s="5">
        <v>0.79</v>
      </c>
      <c r="U624" s="5">
        <f>StoreOrders[[#This Row],[shipping cost]] + (StoreOrders[[#This Row],[shipping cost]] * StoreOrders[[#This Row],[discount]])</f>
        <v>0.86899999999999999</v>
      </c>
      <c r="V624" t="s">
        <v>1070</v>
      </c>
      <c r="W624" s="5">
        <f>((StoreOrders[[#This Row],[quantity]]*StoreOrders[[#This Row],[Price]]) -StoreOrders[[#This Row],[cost]])</f>
        <v>67.131</v>
      </c>
    </row>
    <row r="625" spans="1:23" x14ac:dyDescent="0.25">
      <c r="A625" t="s">
        <v>3067</v>
      </c>
      <c r="B625" s="1">
        <v>40589</v>
      </c>
      <c r="C625" s="13">
        <f>MONTH(StoreOrders[[#This Row],[order date]])</f>
        <v>2</v>
      </c>
      <c r="D625" s="13">
        <f>YEAR(StoreOrders[[#This Row],[order date]])</f>
        <v>2011</v>
      </c>
      <c r="E625" s="35" t="s">
        <v>1287</v>
      </c>
      <c r="F625" s="35" t="s">
        <v>3068</v>
      </c>
      <c r="G625" s="35" t="s">
        <v>1091</v>
      </c>
      <c r="H625" s="35" t="s">
        <v>2693</v>
      </c>
      <c r="I625" s="35" t="s">
        <v>1555</v>
      </c>
      <c r="J625" s="35" t="s">
        <v>1065</v>
      </c>
      <c r="K625" s="35" t="s">
        <v>1065</v>
      </c>
      <c r="L625" s="35" t="s">
        <v>2294</v>
      </c>
      <c r="M625" s="35" t="s">
        <v>1067</v>
      </c>
      <c r="N625" s="35" t="s">
        <v>1068</v>
      </c>
      <c r="O625" s="35" t="s">
        <v>1371</v>
      </c>
      <c r="P625" s="7">
        <v>2.7850000000000001</v>
      </c>
      <c r="Q625" s="7">
        <v>14</v>
      </c>
      <c r="R625" s="12">
        <v>101</v>
      </c>
      <c r="S625" s="2">
        <v>0</v>
      </c>
      <c r="T625" s="5">
        <v>422.25</v>
      </c>
      <c r="U625" s="5">
        <f>StoreOrders[[#This Row],[shipping cost]] + (StoreOrders[[#This Row],[shipping cost]] * StoreOrders[[#This Row],[discount]])</f>
        <v>422.25</v>
      </c>
      <c r="V625" t="s">
        <v>1120</v>
      </c>
      <c r="W625" s="5">
        <f>((StoreOrders[[#This Row],[quantity]]*StoreOrders[[#This Row],[Price]]) -StoreOrders[[#This Row],[cost]])</f>
        <v>991.75</v>
      </c>
    </row>
    <row r="626" spans="1:23" x14ac:dyDescent="0.25">
      <c r="A626" t="s">
        <v>3069</v>
      </c>
      <c r="B626" s="1">
        <v>40589</v>
      </c>
      <c r="C626" s="13">
        <f>MONTH(StoreOrders[[#This Row],[order date]])</f>
        <v>2</v>
      </c>
      <c r="D626" s="13">
        <f>YEAR(StoreOrders[[#This Row],[order date]])</f>
        <v>2011</v>
      </c>
      <c r="E626" s="35" t="s">
        <v>1060</v>
      </c>
      <c r="F626" s="35" t="s">
        <v>3070</v>
      </c>
      <c r="G626" s="35" t="s">
        <v>1062</v>
      </c>
      <c r="H626" s="35" t="s">
        <v>3071</v>
      </c>
      <c r="I626" s="35" t="s">
        <v>1266</v>
      </c>
      <c r="J626" s="35" t="s">
        <v>1075</v>
      </c>
      <c r="K626" s="35" t="s">
        <v>1267</v>
      </c>
      <c r="L626" s="35" t="s">
        <v>3072</v>
      </c>
      <c r="M626" s="35" t="s">
        <v>1100</v>
      </c>
      <c r="N626" s="35" t="s">
        <v>1151</v>
      </c>
      <c r="O626" s="35" t="s">
        <v>2499</v>
      </c>
      <c r="P626" s="7">
        <v>1.744</v>
      </c>
      <c r="Q626" s="7">
        <v>4</v>
      </c>
      <c r="R626" s="12">
        <v>55</v>
      </c>
      <c r="S626" s="2">
        <v>0</v>
      </c>
      <c r="T626" s="5">
        <v>181.61</v>
      </c>
      <c r="U626" s="5">
        <f>StoreOrders[[#This Row],[shipping cost]] + (StoreOrders[[#This Row],[shipping cost]] * StoreOrders[[#This Row],[discount]])</f>
        <v>181.61</v>
      </c>
      <c r="V626" t="s">
        <v>1070</v>
      </c>
      <c r="W626" s="5">
        <f>((StoreOrders[[#This Row],[quantity]]*StoreOrders[[#This Row],[Price]]) -StoreOrders[[#This Row],[cost]])</f>
        <v>38.389999999999986</v>
      </c>
    </row>
    <row r="627" spans="1:23" x14ac:dyDescent="0.25">
      <c r="A627" t="s">
        <v>3073</v>
      </c>
      <c r="B627" s="1">
        <v>40589</v>
      </c>
      <c r="C627" s="13">
        <f>MONTH(StoreOrders[[#This Row],[order date]])</f>
        <v>2</v>
      </c>
      <c r="D627" s="13">
        <f>YEAR(StoreOrders[[#This Row],[order date]])</f>
        <v>2011</v>
      </c>
      <c r="E627" s="35" t="s">
        <v>1060</v>
      </c>
      <c r="F627" s="35" t="s">
        <v>1446</v>
      </c>
      <c r="G627" s="35" t="s">
        <v>1062</v>
      </c>
      <c r="H627" s="35" t="s">
        <v>1138</v>
      </c>
      <c r="I627" s="35" t="s">
        <v>1139</v>
      </c>
      <c r="J627" s="35" t="s">
        <v>1075</v>
      </c>
      <c r="K627" s="35" t="s">
        <v>1140</v>
      </c>
      <c r="L627" s="35" t="s">
        <v>3074</v>
      </c>
      <c r="M627" s="35" t="s">
        <v>1110</v>
      </c>
      <c r="N627" s="35" t="s">
        <v>1167</v>
      </c>
      <c r="O627" s="35" t="s">
        <v>3075</v>
      </c>
      <c r="P627" s="7">
        <v>921</v>
      </c>
      <c r="Q627" s="7">
        <v>9</v>
      </c>
      <c r="R627" s="12">
        <v>79</v>
      </c>
      <c r="S627" s="2">
        <v>0.25</v>
      </c>
      <c r="T627" s="5">
        <v>128.01</v>
      </c>
      <c r="U627" s="5">
        <f>StoreOrders[[#This Row],[shipping cost]] + (StoreOrders[[#This Row],[shipping cost]] * StoreOrders[[#This Row],[discount]])</f>
        <v>160.01249999999999</v>
      </c>
      <c r="V627" t="s">
        <v>1128</v>
      </c>
      <c r="W627" s="5">
        <f>((StoreOrders[[#This Row],[quantity]]*StoreOrders[[#This Row],[Price]]) -StoreOrders[[#This Row],[cost]])</f>
        <v>550.98749999999995</v>
      </c>
    </row>
    <row r="628" spans="1:23" x14ac:dyDescent="0.25">
      <c r="A628" t="s">
        <v>3073</v>
      </c>
      <c r="B628" s="1">
        <v>40589</v>
      </c>
      <c r="C628" s="13">
        <f>MONTH(StoreOrders[[#This Row],[order date]])</f>
        <v>2</v>
      </c>
      <c r="D628" s="13">
        <f>YEAR(StoreOrders[[#This Row],[order date]])</f>
        <v>2011</v>
      </c>
      <c r="E628" s="35" t="s">
        <v>1060</v>
      </c>
      <c r="F628" s="35" t="s">
        <v>1446</v>
      </c>
      <c r="G628" s="35" t="s">
        <v>1062</v>
      </c>
      <c r="H628" s="35" t="s">
        <v>1138</v>
      </c>
      <c r="I628" s="35" t="s">
        <v>1139</v>
      </c>
      <c r="J628" s="35" t="s">
        <v>1075</v>
      </c>
      <c r="K628" s="35" t="s">
        <v>1140</v>
      </c>
      <c r="L628" s="35" t="s">
        <v>3076</v>
      </c>
      <c r="M628" s="35" t="s">
        <v>1110</v>
      </c>
      <c r="N628" s="35" t="s">
        <v>1126</v>
      </c>
      <c r="O628" s="35" t="s">
        <v>3077</v>
      </c>
      <c r="P628" s="7">
        <v>1.2350000000000001</v>
      </c>
      <c r="Q628" s="7">
        <v>6</v>
      </c>
      <c r="R628" s="12">
        <v>117</v>
      </c>
      <c r="S628" s="2">
        <v>0.35</v>
      </c>
      <c r="T628" s="5">
        <v>118.63</v>
      </c>
      <c r="U628" s="5">
        <f>StoreOrders[[#This Row],[shipping cost]] + (StoreOrders[[#This Row],[shipping cost]] * StoreOrders[[#This Row],[discount]])</f>
        <v>160.15049999999999</v>
      </c>
      <c r="V628" t="s">
        <v>1128</v>
      </c>
      <c r="W628" s="5">
        <f>((StoreOrders[[#This Row],[quantity]]*StoreOrders[[#This Row],[Price]]) -StoreOrders[[#This Row],[cost]])</f>
        <v>541.84950000000003</v>
      </c>
    </row>
    <row r="629" spans="1:23" x14ac:dyDescent="0.25">
      <c r="A629" t="s">
        <v>3078</v>
      </c>
      <c r="B629" s="1">
        <v>40589</v>
      </c>
      <c r="C629" s="13">
        <f>MONTH(StoreOrders[[#This Row],[order date]])</f>
        <v>2</v>
      </c>
      <c r="D629" s="13">
        <f>YEAR(StoreOrders[[#This Row],[order date]])</f>
        <v>2011</v>
      </c>
      <c r="E629" s="35" t="s">
        <v>1060</v>
      </c>
      <c r="F629" s="35" t="s">
        <v>3079</v>
      </c>
      <c r="G629" s="35" t="s">
        <v>1062</v>
      </c>
      <c r="H629" s="35" t="s">
        <v>2832</v>
      </c>
      <c r="I629" s="35" t="s">
        <v>1428</v>
      </c>
      <c r="J629" s="35" t="s">
        <v>1094</v>
      </c>
      <c r="K629" s="35" t="s">
        <v>1165</v>
      </c>
      <c r="L629" s="35" t="s">
        <v>3080</v>
      </c>
      <c r="M629" s="35" t="s">
        <v>1100</v>
      </c>
      <c r="N629" s="35" t="s">
        <v>1151</v>
      </c>
      <c r="O629" s="35" t="s">
        <v>3081</v>
      </c>
      <c r="P629" s="7">
        <v>875</v>
      </c>
      <c r="Q629" s="7">
        <v>4</v>
      </c>
      <c r="R629" s="12">
        <v>90</v>
      </c>
      <c r="S629" s="2">
        <v>0.5</v>
      </c>
      <c r="T629" s="5">
        <v>78.180000000000007</v>
      </c>
      <c r="U629" s="5">
        <f>StoreOrders[[#This Row],[shipping cost]] + (StoreOrders[[#This Row],[shipping cost]] * StoreOrders[[#This Row],[discount]])</f>
        <v>117.27000000000001</v>
      </c>
      <c r="V629" t="s">
        <v>1070</v>
      </c>
      <c r="W629" s="5">
        <f>((StoreOrders[[#This Row],[quantity]]*StoreOrders[[#This Row],[Price]]) -StoreOrders[[#This Row],[cost]])</f>
        <v>242.73</v>
      </c>
    </row>
    <row r="630" spans="1:23" x14ac:dyDescent="0.25">
      <c r="A630" t="s">
        <v>3082</v>
      </c>
      <c r="B630" s="1">
        <v>40589</v>
      </c>
      <c r="C630" s="13">
        <f>MONTH(StoreOrders[[#This Row],[order date]])</f>
        <v>2</v>
      </c>
      <c r="D630" s="13">
        <f>YEAR(StoreOrders[[#This Row],[order date]])</f>
        <v>2011</v>
      </c>
      <c r="E630" s="35" t="s">
        <v>1060</v>
      </c>
      <c r="F630" s="35" t="s">
        <v>3083</v>
      </c>
      <c r="G630" s="35" t="s">
        <v>1116</v>
      </c>
      <c r="H630" s="35" t="s">
        <v>2607</v>
      </c>
      <c r="I630" s="35" t="s">
        <v>1596</v>
      </c>
      <c r="J630" s="35" t="s">
        <v>1094</v>
      </c>
      <c r="K630" s="35" t="s">
        <v>1215</v>
      </c>
      <c r="L630" s="35" t="s">
        <v>3084</v>
      </c>
      <c r="M630" s="35" t="s">
        <v>1100</v>
      </c>
      <c r="N630" s="35" t="s">
        <v>1134</v>
      </c>
      <c r="O630" s="35" t="s">
        <v>3085</v>
      </c>
      <c r="P630" s="7">
        <v>728</v>
      </c>
      <c r="Q630" s="7">
        <v>2</v>
      </c>
      <c r="R630" s="12">
        <v>110</v>
      </c>
      <c r="S630" s="2">
        <v>0.2</v>
      </c>
      <c r="T630" s="5">
        <v>60.76</v>
      </c>
      <c r="U630" s="5">
        <f>StoreOrders[[#This Row],[shipping cost]] + (StoreOrders[[#This Row],[shipping cost]] * StoreOrders[[#This Row],[discount]])</f>
        <v>72.912000000000006</v>
      </c>
      <c r="V630" t="s">
        <v>1070</v>
      </c>
      <c r="W630" s="5">
        <f>((StoreOrders[[#This Row],[quantity]]*StoreOrders[[#This Row],[Price]]) -StoreOrders[[#This Row],[cost]])</f>
        <v>147.08799999999999</v>
      </c>
    </row>
    <row r="631" spans="1:23" x14ac:dyDescent="0.25">
      <c r="A631" t="s">
        <v>3078</v>
      </c>
      <c r="B631" s="1">
        <v>40589</v>
      </c>
      <c r="C631" s="13">
        <f>MONTH(StoreOrders[[#This Row],[order date]])</f>
        <v>2</v>
      </c>
      <c r="D631" s="13">
        <f>YEAR(StoreOrders[[#This Row],[order date]])</f>
        <v>2011</v>
      </c>
      <c r="E631" s="35" t="s">
        <v>1060</v>
      </c>
      <c r="F631" s="35" t="s">
        <v>3079</v>
      </c>
      <c r="G631" s="35" t="s">
        <v>1062</v>
      </c>
      <c r="H631" s="35" t="s">
        <v>2832</v>
      </c>
      <c r="I631" s="35" t="s">
        <v>1428</v>
      </c>
      <c r="J631" s="35" t="s">
        <v>1094</v>
      </c>
      <c r="K631" s="35" t="s">
        <v>1165</v>
      </c>
      <c r="L631" s="35" t="s">
        <v>3086</v>
      </c>
      <c r="M631" s="35" t="s">
        <v>1100</v>
      </c>
      <c r="N631" s="35" t="s">
        <v>1144</v>
      </c>
      <c r="O631" s="35" t="s">
        <v>3087</v>
      </c>
      <c r="P631" s="7">
        <v>273</v>
      </c>
      <c r="Q631" s="7">
        <v>3</v>
      </c>
      <c r="R631" s="12">
        <v>115</v>
      </c>
      <c r="S631" s="2">
        <v>0.7</v>
      </c>
      <c r="T631" s="5">
        <v>21.13</v>
      </c>
      <c r="U631" s="5">
        <f>StoreOrders[[#This Row],[shipping cost]] + (StoreOrders[[#This Row],[shipping cost]] * StoreOrders[[#This Row],[discount]])</f>
        <v>35.920999999999999</v>
      </c>
      <c r="V631" t="s">
        <v>1070</v>
      </c>
      <c r="W631" s="5">
        <f>((StoreOrders[[#This Row],[quantity]]*StoreOrders[[#This Row],[Price]]) -StoreOrders[[#This Row],[cost]])</f>
        <v>309.07900000000001</v>
      </c>
    </row>
    <row r="632" spans="1:23" x14ac:dyDescent="0.25">
      <c r="A632" t="s">
        <v>3088</v>
      </c>
      <c r="B632" s="1">
        <v>40589</v>
      </c>
      <c r="C632" s="13">
        <f>MONTH(StoreOrders[[#This Row],[order date]])</f>
        <v>2</v>
      </c>
      <c r="D632" s="13">
        <f>YEAR(StoreOrders[[#This Row],[order date]])</f>
        <v>2011</v>
      </c>
      <c r="E632" s="35" t="s">
        <v>1060</v>
      </c>
      <c r="F632" s="35" t="s">
        <v>3089</v>
      </c>
      <c r="G632" s="35" t="s">
        <v>1116</v>
      </c>
      <c r="H632" s="35" t="s">
        <v>2700</v>
      </c>
      <c r="I632" s="35" t="s">
        <v>1259</v>
      </c>
      <c r="J632" s="35" t="s">
        <v>1260</v>
      </c>
      <c r="K632" s="35" t="s">
        <v>1391</v>
      </c>
      <c r="L632" s="35" t="s">
        <v>3090</v>
      </c>
      <c r="M632" s="35" t="s">
        <v>1067</v>
      </c>
      <c r="N632" s="35" t="s">
        <v>1078</v>
      </c>
      <c r="O632" s="35" t="s">
        <v>3091</v>
      </c>
      <c r="P632" s="7">
        <v>239</v>
      </c>
      <c r="Q632" s="7">
        <v>2</v>
      </c>
      <c r="R632" s="12">
        <v>98</v>
      </c>
      <c r="S632" s="2">
        <v>0</v>
      </c>
      <c r="T632" s="5">
        <v>20.079999999999998</v>
      </c>
      <c r="U632" s="5">
        <f>StoreOrders[[#This Row],[shipping cost]] + (StoreOrders[[#This Row],[shipping cost]] * StoreOrders[[#This Row],[discount]])</f>
        <v>20.079999999999998</v>
      </c>
      <c r="V632" t="s">
        <v>1070</v>
      </c>
      <c r="W632" s="5">
        <f>((StoreOrders[[#This Row],[quantity]]*StoreOrders[[#This Row],[Price]]) -StoreOrders[[#This Row],[cost]])</f>
        <v>175.92000000000002</v>
      </c>
    </row>
    <row r="633" spans="1:23" x14ac:dyDescent="0.25">
      <c r="A633" t="s">
        <v>3073</v>
      </c>
      <c r="B633" s="1">
        <v>40589</v>
      </c>
      <c r="C633" s="13">
        <f>MONTH(StoreOrders[[#This Row],[order date]])</f>
        <v>2</v>
      </c>
      <c r="D633" s="13">
        <f>YEAR(StoreOrders[[#This Row],[order date]])</f>
        <v>2011</v>
      </c>
      <c r="E633" s="35" t="s">
        <v>1060</v>
      </c>
      <c r="F633" s="35" t="s">
        <v>1446</v>
      </c>
      <c r="G633" s="35" t="s">
        <v>1062</v>
      </c>
      <c r="H633" s="35" t="s">
        <v>1138</v>
      </c>
      <c r="I633" s="35" t="s">
        <v>1139</v>
      </c>
      <c r="J633" s="35" t="s">
        <v>1075</v>
      </c>
      <c r="K633" s="35" t="s">
        <v>1140</v>
      </c>
      <c r="L633" s="35" t="s">
        <v>3092</v>
      </c>
      <c r="M633" s="35" t="s">
        <v>1110</v>
      </c>
      <c r="N633" s="35" t="s">
        <v>1167</v>
      </c>
      <c r="O633" s="35" t="s">
        <v>3093</v>
      </c>
      <c r="P633" s="7">
        <v>137</v>
      </c>
      <c r="Q633" s="7">
        <v>2</v>
      </c>
      <c r="R633" s="12">
        <v>57</v>
      </c>
      <c r="S633" s="2">
        <v>0.25</v>
      </c>
      <c r="T633" s="5">
        <v>16.420000000000002</v>
      </c>
      <c r="U633" s="5">
        <f>StoreOrders[[#This Row],[shipping cost]] + (StoreOrders[[#This Row],[shipping cost]] * StoreOrders[[#This Row],[discount]])</f>
        <v>20.525000000000002</v>
      </c>
      <c r="V633" t="s">
        <v>1128</v>
      </c>
      <c r="W633" s="5">
        <f>((StoreOrders[[#This Row],[quantity]]*StoreOrders[[#This Row],[Price]]) -StoreOrders[[#This Row],[cost]])</f>
        <v>93.474999999999994</v>
      </c>
    </row>
    <row r="634" spans="1:23" x14ac:dyDescent="0.25">
      <c r="A634" t="s">
        <v>3094</v>
      </c>
      <c r="B634" s="1">
        <v>40589</v>
      </c>
      <c r="C634" s="13">
        <f>MONTH(StoreOrders[[#This Row],[order date]])</f>
        <v>2</v>
      </c>
      <c r="D634" s="13">
        <f>YEAR(StoreOrders[[#This Row],[order date]])</f>
        <v>2011</v>
      </c>
      <c r="E634" s="35" t="s">
        <v>1060</v>
      </c>
      <c r="F634" s="35" t="s">
        <v>3095</v>
      </c>
      <c r="G634" s="35" t="s">
        <v>1062</v>
      </c>
      <c r="H634" s="35" t="s">
        <v>3096</v>
      </c>
      <c r="I634" s="35" t="s">
        <v>3097</v>
      </c>
      <c r="J634" s="35" t="s">
        <v>1065</v>
      </c>
      <c r="K634" s="35" t="s">
        <v>1065</v>
      </c>
      <c r="L634" s="35" t="s">
        <v>3098</v>
      </c>
      <c r="M634" s="35" t="s">
        <v>1110</v>
      </c>
      <c r="N634" s="35" t="s">
        <v>1111</v>
      </c>
      <c r="O634" s="35" t="s">
        <v>3099</v>
      </c>
      <c r="P634" s="7">
        <v>209</v>
      </c>
      <c r="Q634" s="7">
        <v>4</v>
      </c>
      <c r="R634" s="12">
        <v>100</v>
      </c>
      <c r="S634" s="2">
        <v>0</v>
      </c>
      <c r="T634" s="5">
        <v>15.22</v>
      </c>
      <c r="U634" s="5">
        <f>StoreOrders[[#This Row],[shipping cost]] + (StoreOrders[[#This Row],[shipping cost]] * StoreOrders[[#This Row],[discount]])</f>
        <v>15.22</v>
      </c>
      <c r="V634" t="s">
        <v>1070</v>
      </c>
      <c r="W634" s="5">
        <f>((StoreOrders[[#This Row],[quantity]]*StoreOrders[[#This Row],[Price]]) -StoreOrders[[#This Row],[cost]])</f>
        <v>384.78</v>
      </c>
    </row>
    <row r="635" spans="1:23" x14ac:dyDescent="0.25">
      <c r="A635" t="s">
        <v>3088</v>
      </c>
      <c r="B635" s="1">
        <v>40589</v>
      </c>
      <c r="C635" s="13">
        <f>MONTH(StoreOrders[[#This Row],[order date]])</f>
        <v>2</v>
      </c>
      <c r="D635" s="13">
        <f>YEAR(StoreOrders[[#This Row],[order date]])</f>
        <v>2011</v>
      </c>
      <c r="E635" s="35" t="s">
        <v>1060</v>
      </c>
      <c r="F635" s="35" t="s">
        <v>3089</v>
      </c>
      <c r="G635" s="35" t="s">
        <v>1116</v>
      </c>
      <c r="H635" s="35" t="s">
        <v>2700</v>
      </c>
      <c r="I635" s="35" t="s">
        <v>1259</v>
      </c>
      <c r="J635" s="35" t="s">
        <v>1260</v>
      </c>
      <c r="K635" s="35" t="s">
        <v>1391</v>
      </c>
      <c r="L635" s="35" t="s">
        <v>3100</v>
      </c>
      <c r="M635" s="35" t="s">
        <v>1110</v>
      </c>
      <c r="N635" s="35" t="s">
        <v>1176</v>
      </c>
      <c r="O635" s="35" t="s">
        <v>3101</v>
      </c>
      <c r="P635" s="7">
        <v>240</v>
      </c>
      <c r="Q635" s="7">
        <v>3</v>
      </c>
      <c r="R635" s="12">
        <v>96</v>
      </c>
      <c r="S635" s="2">
        <v>0</v>
      </c>
      <c r="T635" s="5">
        <v>13.45</v>
      </c>
      <c r="U635" s="5">
        <f>StoreOrders[[#This Row],[shipping cost]] + (StoreOrders[[#This Row],[shipping cost]] * StoreOrders[[#This Row],[discount]])</f>
        <v>13.45</v>
      </c>
      <c r="V635" t="s">
        <v>1070</v>
      </c>
      <c r="W635" s="5">
        <f>((StoreOrders[[#This Row],[quantity]]*StoreOrders[[#This Row],[Price]]) -StoreOrders[[#This Row],[cost]])</f>
        <v>274.55</v>
      </c>
    </row>
    <row r="636" spans="1:23" x14ac:dyDescent="0.25">
      <c r="A636" t="s">
        <v>3094</v>
      </c>
      <c r="B636" s="1">
        <v>40589</v>
      </c>
      <c r="C636" s="13">
        <f>MONTH(StoreOrders[[#This Row],[order date]])</f>
        <v>2</v>
      </c>
      <c r="D636" s="13">
        <f>YEAR(StoreOrders[[#This Row],[order date]])</f>
        <v>2011</v>
      </c>
      <c r="E636" s="35" t="s">
        <v>1060</v>
      </c>
      <c r="F636" s="35" t="s">
        <v>3095</v>
      </c>
      <c r="G636" s="35" t="s">
        <v>1062</v>
      </c>
      <c r="H636" s="35" t="s">
        <v>3096</v>
      </c>
      <c r="I636" s="35" t="s">
        <v>3097</v>
      </c>
      <c r="J636" s="35" t="s">
        <v>1065</v>
      </c>
      <c r="K636" s="35" t="s">
        <v>1065</v>
      </c>
      <c r="L636" s="35" t="s">
        <v>3102</v>
      </c>
      <c r="M636" s="35" t="s">
        <v>1067</v>
      </c>
      <c r="N636" s="35" t="s">
        <v>1068</v>
      </c>
      <c r="O636" s="35" t="s">
        <v>3103</v>
      </c>
      <c r="P636" s="7">
        <v>135</v>
      </c>
      <c r="Q636" s="7">
        <v>1</v>
      </c>
      <c r="R636" s="12">
        <v>71</v>
      </c>
      <c r="S636" s="2">
        <v>0</v>
      </c>
      <c r="T636" s="5">
        <v>13.08</v>
      </c>
      <c r="U636" s="5">
        <f>StoreOrders[[#This Row],[shipping cost]] + (StoreOrders[[#This Row],[shipping cost]] * StoreOrders[[#This Row],[discount]])</f>
        <v>13.08</v>
      </c>
      <c r="V636" t="s">
        <v>1070</v>
      </c>
      <c r="W636" s="5">
        <f>((StoreOrders[[#This Row],[quantity]]*StoreOrders[[#This Row],[Price]]) -StoreOrders[[#This Row],[cost]])</f>
        <v>57.92</v>
      </c>
    </row>
    <row r="637" spans="1:23" x14ac:dyDescent="0.25">
      <c r="A637" t="s">
        <v>3094</v>
      </c>
      <c r="B637" s="1">
        <v>40589</v>
      </c>
      <c r="C637" s="13">
        <f>MONTH(StoreOrders[[#This Row],[order date]])</f>
        <v>2</v>
      </c>
      <c r="D637" s="13">
        <f>YEAR(StoreOrders[[#This Row],[order date]])</f>
        <v>2011</v>
      </c>
      <c r="E637" s="35" t="s">
        <v>1060</v>
      </c>
      <c r="F637" s="35" t="s">
        <v>3095</v>
      </c>
      <c r="G637" s="35" t="s">
        <v>1062</v>
      </c>
      <c r="H637" s="35" t="s">
        <v>3096</v>
      </c>
      <c r="I637" s="35" t="s">
        <v>3097</v>
      </c>
      <c r="J637" s="35" t="s">
        <v>1065</v>
      </c>
      <c r="K637" s="35" t="s">
        <v>1065</v>
      </c>
      <c r="L637" s="35" t="s">
        <v>3104</v>
      </c>
      <c r="M637" s="35" t="s">
        <v>1067</v>
      </c>
      <c r="N637" s="35" t="s">
        <v>1193</v>
      </c>
      <c r="O637" s="35" t="s">
        <v>3105</v>
      </c>
      <c r="P637" s="7">
        <v>158</v>
      </c>
      <c r="Q637" s="7">
        <v>6</v>
      </c>
      <c r="R637" s="12">
        <v>116</v>
      </c>
      <c r="S637" s="2">
        <v>0</v>
      </c>
      <c r="T637" s="5">
        <v>10.16</v>
      </c>
      <c r="U637" s="5">
        <f>StoreOrders[[#This Row],[shipping cost]] + (StoreOrders[[#This Row],[shipping cost]] * StoreOrders[[#This Row],[discount]])</f>
        <v>10.16</v>
      </c>
      <c r="V637" t="s">
        <v>1070</v>
      </c>
      <c r="W637" s="5">
        <f>((StoreOrders[[#This Row],[quantity]]*StoreOrders[[#This Row],[Price]]) -StoreOrders[[#This Row],[cost]])</f>
        <v>685.84</v>
      </c>
    </row>
    <row r="638" spans="1:23" x14ac:dyDescent="0.25">
      <c r="A638" t="s">
        <v>3094</v>
      </c>
      <c r="B638" s="1">
        <v>40589</v>
      </c>
      <c r="C638" s="13">
        <f>MONTH(StoreOrders[[#This Row],[order date]])</f>
        <v>2</v>
      </c>
      <c r="D638" s="13">
        <f>YEAR(StoreOrders[[#This Row],[order date]])</f>
        <v>2011</v>
      </c>
      <c r="E638" s="35" t="s">
        <v>1060</v>
      </c>
      <c r="F638" s="35" t="s">
        <v>3095</v>
      </c>
      <c r="G638" s="35" t="s">
        <v>1062</v>
      </c>
      <c r="H638" s="35" t="s">
        <v>3096</v>
      </c>
      <c r="I638" s="35" t="s">
        <v>3097</v>
      </c>
      <c r="J638" s="35" t="s">
        <v>1065</v>
      </c>
      <c r="K638" s="35" t="s">
        <v>1065</v>
      </c>
      <c r="L638" s="35" t="s">
        <v>3106</v>
      </c>
      <c r="M638" s="35" t="s">
        <v>1067</v>
      </c>
      <c r="N638" s="35" t="s">
        <v>1118</v>
      </c>
      <c r="O638" s="35" t="s">
        <v>3107</v>
      </c>
      <c r="P638" s="7">
        <v>133</v>
      </c>
      <c r="Q638" s="7">
        <v>2</v>
      </c>
      <c r="R638" s="12">
        <v>83</v>
      </c>
      <c r="S638" s="2">
        <v>0</v>
      </c>
      <c r="T638" s="5">
        <v>9.99</v>
      </c>
      <c r="U638" s="5">
        <f>StoreOrders[[#This Row],[shipping cost]] + (StoreOrders[[#This Row],[shipping cost]] * StoreOrders[[#This Row],[discount]])</f>
        <v>9.99</v>
      </c>
      <c r="V638" t="s">
        <v>1070</v>
      </c>
      <c r="W638" s="5">
        <f>((StoreOrders[[#This Row],[quantity]]*StoreOrders[[#This Row],[Price]]) -StoreOrders[[#This Row],[cost]])</f>
        <v>156.01</v>
      </c>
    </row>
    <row r="639" spans="1:23" x14ac:dyDescent="0.25">
      <c r="A639" t="s">
        <v>3094</v>
      </c>
      <c r="B639" s="1">
        <v>40589</v>
      </c>
      <c r="C639" s="13">
        <f>MONTH(StoreOrders[[#This Row],[order date]])</f>
        <v>2</v>
      </c>
      <c r="D639" s="13">
        <f>YEAR(StoreOrders[[#This Row],[order date]])</f>
        <v>2011</v>
      </c>
      <c r="E639" s="35" t="s">
        <v>1060</v>
      </c>
      <c r="F639" s="35" t="s">
        <v>3095</v>
      </c>
      <c r="G639" s="35" t="s">
        <v>1062</v>
      </c>
      <c r="H639" s="35" t="s">
        <v>3096</v>
      </c>
      <c r="I639" s="35" t="s">
        <v>3097</v>
      </c>
      <c r="J639" s="35" t="s">
        <v>1065</v>
      </c>
      <c r="K639" s="35" t="s">
        <v>1065</v>
      </c>
      <c r="L639" s="35" t="s">
        <v>3108</v>
      </c>
      <c r="M639" s="35" t="s">
        <v>1067</v>
      </c>
      <c r="N639" s="35" t="s">
        <v>1193</v>
      </c>
      <c r="O639" s="35" t="s">
        <v>3109</v>
      </c>
      <c r="P639" s="7">
        <v>99</v>
      </c>
      <c r="Q639" s="7">
        <v>2</v>
      </c>
      <c r="R639" s="12">
        <v>69</v>
      </c>
      <c r="S639" s="2">
        <v>0</v>
      </c>
      <c r="T639" s="5">
        <v>9.19</v>
      </c>
      <c r="U639" s="5">
        <f>StoreOrders[[#This Row],[shipping cost]] + (StoreOrders[[#This Row],[shipping cost]] * StoreOrders[[#This Row],[discount]])</f>
        <v>9.19</v>
      </c>
      <c r="V639" t="s">
        <v>1070</v>
      </c>
      <c r="W639" s="5">
        <f>((StoreOrders[[#This Row],[quantity]]*StoreOrders[[#This Row],[Price]]) -StoreOrders[[#This Row],[cost]])</f>
        <v>128.81</v>
      </c>
    </row>
    <row r="640" spans="1:23" x14ac:dyDescent="0.25">
      <c r="A640" t="s">
        <v>3082</v>
      </c>
      <c r="B640" s="1">
        <v>40589</v>
      </c>
      <c r="C640" s="13">
        <f>MONTH(StoreOrders[[#This Row],[order date]])</f>
        <v>2</v>
      </c>
      <c r="D640" s="13">
        <f>YEAR(StoreOrders[[#This Row],[order date]])</f>
        <v>2011</v>
      </c>
      <c r="E640" s="35" t="s">
        <v>1060</v>
      </c>
      <c r="F640" s="35" t="s">
        <v>3083</v>
      </c>
      <c r="G640" s="35" t="s">
        <v>1116</v>
      </c>
      <c r="H640" s="35" t="s">
        <v>2607</v>
      </c>
      <c r="I640" s="35" t="s">
        <v>1596</v>
      </c>
      <c r="J640" s="35" t="s">
        <v>1094</v>
      </c>
      <c r="K640" s="35" t="s">
        <v>1215</v>
      </c>
      <c r="L640" s="35" t="s">
        <v>3110</v>
      </c>
      <c r="M640" s="35" t="s">
        <v>1100</v>
      </c>
      <c r="N640" s="35" t="s">
        <v>1101</v>
      </c>
      <c r="O640" s="35" t="s">
        <v>3111</v>
      </c>
      <c r="P640" s="7">
        <v>127</v>
      </c>
      <c r="Q640" s="7">
        <v>3</v>
      </c>
      <c r="R640" s="12">
        <v>109</v>
      </c>
      <c r="S640" s="2">
        <v>0</v>
      </c>
      <c r="T640" s="5">
        <v>8.5299999999999994</v>
      </c>
      <c r="U640" s="5">
        <f>StoreOrders[[#This Row],[shipping cost]] + (StoreOrders[[#This Row],[shipping cost]] * StoreOrders[[#This Row],[discount]])</f>
        <v>8.5299999999999994</v>
      </c>
      <c r="V640" t="s">
        <v>1070</v>
      </c>
      <c r="W640" s="5">
        <f>((StoreOrders[[#This Row],[quantity]]*StoreOrders[[#This Row],[Price]]) -StoreOrders[[#This Row],[cost]])</f>
        <v>318.47000000000003</v>
      </c>
    </row>
    <row r="641" spans="1:23" x14ac:dyDescent="0.25">
      <c r="A641" t="s">
        <v>3094</v>
      </c>
      <c r="B641" s="1">
        <v>40589</v>
      </c>
      <c r="C641" s="13">
        <f>MONTH(StoreOrders[[#This Row],[order date]])</f>
        <v>2</v>
      </c>
      <c r="D641" s="13">
        <f>YEAR(StoreOrders[[#This Row],[order date]])</f>
        <v>2011</v>
      </c>
      <c r="E641" s="35" t="s">
        <v>1060</v>
      </c>
      <c r="F641" s="35" t="s">
        <v>3095</v>
      </c>
      <c r="G641" s="35" t="s">
        <v>1062</v>
      </c>
      <c r="H641" s="35" t="s">
        <v>3096</v>
      </c>
      <c r="I641" s="35" t="s">
        <v>3097</v>
      </c>
      <c r="J641" s="35" t="s">
        <v>1065</v>
      </c>
      <c r="K641" s="35" t="s">
        <v>1065</v>
      </c>
      <c r="L641" s="35" t="s">
        <v>3112</v>
      </c>
      <c r="M641" s="35" t="s">
        <v>1067</v>
      </c>
      <c r="N641" s="35" t="s">
        <v>1097</v>
      </c>
      <c r="O641" s="35" t="s">
        <v>3113</v>
      </c>
      <c r="P641" s="7">
        <v>95</v>
      </c>
      <c r="Q641" s="7">
        <v>4</v>
      </c>
      <c r="R641" s="12">
        <v>77</v>
      </c>
      <c r="S641" s="2">
        <v>0</v>
      </c>
      <c r="T641" s="5">
        <v>6.19</v>
      </c>
      <c r="U641" s="5">
        <f>StoreOrders[[#This Row],[shipping cost]] + (StoreOrders[[#This Row],[shipping cost]] * StoreOrders[[#This Row],[discount]])</f>
        <v>6.19</v>
      </c>
      <c r="V641" t="s">
        <v>1070</v>
      </c>
      <c r="W641" s="5">
        <f>((StoreOrders[[#This Row],[quantity]]*StoreOrders[[#This Row],[Price]]) -StoreOrders[[#This Row],[cost]])</f>
        <v>301.81</v>
      </c>
    </row>
    <row r="642" spans="1:23" x14ac:dyDescent="0.25">
      <c r="A642" t="s">
        <v>3094</v>
      </c>
      <c r="B642" s="1">
        <v>40589</v>
      </c>
      <c r="C642" s="13">
        <f>MONTH(StoreOrders[[#This Row],[order date]])</f>
        <v>2</v>
      </c>
      <c r="D642" s="13">
        <f>YEAR(StoreOrders[[#This Row],[order date]])</f>
        <v>2011</v>
      </c>
      <c r="E642" s="35" t="s">
        <v>1060</v>
      </c>
      <c r="F642" s="35" t="s">
        <v>3095</v>
      </c>
      <c r="G642" s="35" t="s">
        <v>1062</v>
      </c>
      <c r="H642" s="35" t="s">
        <v>3096</v>
      </c>
      <c r="I642" s="35" t="s">
        <v>3097</v>
      </c>
      <c r="J642" s="35" t="s">
        <v>1065</v>
      </c>
      <c r="K642" s="35" t="s">
        <v>1065</v>
      </c>
      <c r="L642" s="35" t="s">
        <v>3114</v>
      </c>
      <c r="M642" s="35" t="s">
        <v>1100</v>
      </c>
      <c r="N642" s="35" t="s">
        <v>1101</v>
      </c>
      <c r="O642" s="35" t="s">
        <v>3115</v>
      </c>
      <c r="P642" s="7">
        <v>55</v>
      </c>
      <c r="Q642" s="7">
        <v>1</v>
      </c>
      <c r="R642" s="12">
        <v>84</v>
      </c>
      <c r="S642" s="2">
        <v>0</v>
      </c>
      <c r="T642" s="5">
        <v>5.69</v>
      </c>
      <c r="U642" s="5">
        <f>StoreOrders[[#This Row],[shipping cost]] + (StoreOrders[[#This Row],[shipping cost]] * StoreOrders[[#This Row],[discount]])</f>
        <v>5.69</v>
      </c>
      <c r="V642" t="s">
        <v>1070</v>
      </c>
      <c r="W642" s="5">
        <f>((StoreOrders[[#This Row],[quantity]]*StoreOrders[[#This Row],[Price]]) -StoreOrders[[#This Row],[cost]])</f>
        <v>78.31</v>
      </c>
    </row>
    <row r="643" spans="1:23" x14ac:dyDescent="0.25">
      <c r="A643" t="s">
        <v>3088</v>
      </c>
      <c r="B643" s="1">
        <v>40589</v>
      </c>
      <c r="C643" s="13">
        <f>MONTH(StoreOrders[[#This Row],[order date]])</f>
        <v>2</v>
      </c>
      <c r="D643" s="13">
        <f>YEAR(StoreOrders[[#This Row],[order date]])</f>
        <v>2011</v>
      </c>
      <c r="E643" s="35" t="s">
        <v>1060</v>
      </c>
      <c r="F643" s="35" t="s">
        <v>3089</v>
      </c>
      <c r="G643" s="35" t="s">
        <v>1116</v>
      </c>
      <c r="H643" s="35" t="s">
        <v>2700</v>
      </c>
      <c r="I643" s="35" t="s">
        <v>1259</v>
      </c>
      <c r="J643" s="35" t="s">
        <v>1260</v>
      </c>
      <c r="K643" s="35" t="s">
        <v>1391</v>
      </c>
      <c r="L643" s="35" t="s">
        <v>3116</v>
      </c>
      <c r="M643" s="35" t="s">
        <v>1067</v>
      </c>
      <c r="N643" s="35" t="s">
        <v>1118</v>
      </c>
      <c r="O643" s="35" t="s">
        <v>3117</v>
      </c>
      <c r="P643" s="7">
        <v>82</v>
      </c>
      <c r="Q643" s="7">
        <v>2</v>
      </c>
      <c r="R643" s="12">
        <v>104</v>
      </c>
      <c r="S643" s="2">
        <v>0</v>
      </c>
      <c r="T643" s="5">
        <v>4.71</v>
      </c>
      <c r="U643" s="5">
        <f>StoreOrders[[#This Row],[shipping cost]] + (StoreOrders[[#This Row],[shipping cost]] * StoreOrders[[#This Row],[discount]])</f>
        <v>4.71</v>
      </c>
      <c r="V643" t="s">
        <v>1070</v>
      </c>
      <c r="W643" s="5">
        <f>((StoreOrders[[#This Row],[quantity]]*StoreOrders[[#This Row],[Price]]) -StoreOrders[[#This Row],[cost]])</f>
        <v>203.29</v>
      </c>
    </row>
    <row r="644" spans="1:23" x14ac:dyDescent="0.25">
      <c r="A644" t="s">
        <v>3094</v>
      </c>
      <c r="B644" s="1">
        <v>40589</v>
      </c>
      <c r="C644" s="13">
        <f>MONTH(StoreOrders[[#This Row],[order date]])</f>
        <v>2</v>
      </c>
      <c r="D644" s="13">
        <f>YEAR(StoreOrders[[#This Row],[order date]])</f>
        <v>2011</v>
      </c>
      <c r="E644" s="35" t="s">
        <v>1060</v>
      </c>
      <c r="F644" s="35" t="s">
        <v>3095</v>
      </c>
      <c r="G644" s="35" t="s">
        <v>1062</v>
      </c>
      <c r="H644" s="35" t="s">
        <v>3096</v>
      </c>
      <c r="I644" s="35" t="s">
        <v>3097</v>
      </c>
      <c r="J644" s="35" t="s">
        <v>1065</v>
      </c>
      <c r="K644" s="35" t="s">
        <v>1065</v>
      </c>
      <c r="L644" s="35" t="s">
        <v>1984</v>
      </c>
      <c r="M644" s="35" t="s">
        <v>1067</v>
      </c>
      <c r="N644" s="35" t="s">
        <v>1097</v>
      </c>
      <c r="O644" s="35" t="s">
        <v>1985</v>
      </c>
      <c r="P644" s="7">
        <v>31</v>
      </c>
      <c r="Q644" s="7">
        <v>1</v>
      </c>
      <c r="R644" s="12">
        <v>110</v>
      </c>
      <c r="S644" s="2">
        <v>0</v>
      </c>
      <c r="T644" s="5">
        <v>1.95</v>
      </c>
      <c r="U644" s="5">
        <f>StoreOrders[[#This Row],[shipping cost]] + (StoreOrders[[#This Row],[shipping cost]] * StoreOrders[[#This Row],[discount]])</f>
        <v>1.95</v>
      </c>
      <c r="V644" t="s">
        <v>1070</v>
      </c>
      <c r="W644" s="5">
        <f>((StoreOrders[[#This Row],[quantity]]*StoreOrders[[#This Row],[Price]]) -StoreOrders[[#This Row],[cost]])</f>
        <v>108.05</v>
      </c>
    </row>
    <row r="645" spans="1:23" x14ac:dyDescent="0.25">
      <c r="A645" t="s">
        <v>3118</v>
      </c>
      <c r="B645" s="1">
        <v>40589</v>
      </c>
      <c r="C645" s="13">
        <f>MONTH(StoreOrders[[#This Row],[order date]])</f>
        <v>2</v>
      </c>
      <c r="D645" s="13">
        <f>YEAR(StoreOrders[[#This Row],[order date]])</f>
        <v>2011</v>
      </c>
      <c r="E645" s="35" t="s">
        <v>1081</v>
      </c>
      <c r="F645" s="35" t="s">
        <v>2816</v>
      </c>
      <c r="G645" s="35" t="s">
        <v>1062</v>
      </c>
      <c r="H645" s="35" t="s">
        <v>1258</v>
      </c>
      <c r="I645" s="35" t="s">
        <v>1259</v>
      </c>
      <c r="J645" s="35" t="s">
        <v>1260</v>
      </c>
      <c r="K645" s="35" t="s">
        <v>1165</v>
      </c>
      <c r="L645" s="35" t="s">
        <v>3119</v>
      </c>
      <c r="M645" s="35" t="s">
        <v>1067</v>
      </c>
      <c r="N645" s="35" t="s">
        <v>1097</v>
      </c>
      <c r="O645" s="35" t="s">
        <v>3120</v>
      </c>
      <c r="P645" s="7">
        <v>16</v>
      </c>
      <c r="Q645" s="7">
        <v>3</v>
      </c>
      <c r="R645" s="12">
        <v>119</v>
      </c>
      <c r="S645" s="2">
        <v>0.2</v>
      </c>
      <c r="T645" s="5">
        <v>1.27</v>
      </c>
      <c r="U645" s="5">
        <f>StoreOrders[[#This Row],[shipping cost]] + (StoreOrders[[#This Row],[shipping cost]] * StoreOrders[[#This Row],[discount]])</f>
        <v>1.524</v>
      </c>
      <c r="V645" t="s">
        <v>1088</v>
      </c>
      <c r="W645" s="5">
        <f>((StoreOrders[[#This Row],[quantity]]*StoreOrders[[#This Row],[Price]]) -StoreOrders[[#This Row],[cost]])</f>
        <v>355.476</v>
      </c>
    </row>
    <row r="646" spans="1:23" x14ac:dyDescent="0.25">
      <c r="A646" t="s">
        <v>3094</v>
      </c>
      <c r="B646" s="1">
        <v>40589</v>
      </c>
      <c r="C646" s="13">
        <f>MONTH(StoreOrders[[#This Row],[order date]])</f>
        <v>2</v>
      </c>
      <c r="D646" s="13">
        <f>YEAR(StoreOrders[[#This Row],[order date]])</f>
        <v>2011</v>
      </c>
      <c r="E646" s="35" t="s">
        <v>1060</v>
      </c>
      <c r="F646" s="35" t="s">
        <v>3095</v>
      </c>
      <c r="G646" s="35" t="s">
        <v>1062</v>
      </c>
      <c r="H646" s="35" t="s">
        <v>3096</v>
      </c>
      <c r="I646" s="35" t="s">
        <v>3097</v>
      </c>
      <c r="J646" s="35" t="s">
        <v>1065</v>
      </c>
      <c r="K646" s="35" t="s">
        <v>1065</v>
      </c>
      <c r="L646" s="35" t="s">
        <v>3121</v>
      </c>
      <c r="M646" s="35" t="s">
        <v>1067</v>
      </c>
      <c r="N646" s="35" t="s">
        <v>1207</v>
      </c>
      <c r="O646" s="35" t="s">
        <v>3122</v>
      </c>
      <c r="P646" s="7">
        <v>30</v>
      </c>
      <c r="Q646" s="7">
        <v>2</v>
      </c>
      <c r="R646" s="12">
        <v>60</v>
      </c>
      <c r="S646" s="2">
        <v>0</v>
      </c>
      <c r="T646" s="5">
        <v>0.95</v>
      </c>
      <c r="U646" s="5">
        <f>StoreOrders[[#This Row],[shipping cost]] + (StoreOrders[[#This Row],[shipping cost]] * StoreOrders[[#This Row],[discount]])</f>
        <v>0.95</v>
      </c>
      <c r="V646" t="s">
        <v>1070</v>
      </c>
      <c r="W646" s="5">
        <f>((StoreOrders[[#This Row],[quantity]]*StoreOrders[[#This Row],[Price]]) -StoreOrders[[#This Row],[cost]])</f>
        <v>119.05</v>
      </c>
    </row>
    <row r="647" spans="1:23" x14ac:dyDescent="0.25">
      <c r="A647" t="s">
        <v>3123</v>
      </c>
      <c r="B647" s="1">
        <v>40590</v>
      </c>
      <c r="C647" s="13">
        <f>MONTH(StoreOrders[[#This Row],[order date]])</f>
        <v>2</v>
      </c>
      <c r="D647" s="13">
        <f>YEAR(StoreOrders[[#This Row],[order date]])</f>
        <v>2011</v>
      </c>
      <c r="E647" s="35" t="s">
        <v>1081</v>
      </c>
      <c r="F647" s="35" t="s">
        <v>3124</v>
      </c>
      <c r="G647" s="35" t="s">
        <v>1116</v>
      </c>
      <c r="H647" s="35" t="s">
        <v>1442</v>
      </c>
      <c r="I647" s="35" t="s">
        <v>1234</v>
      </c>
      <c r="J647" s="35" t="s">
        <v>1094</v>
      </c>
      <c r="K647" s="35" t="s">
        <v>1165</v>
      </c>
      <c r="L647" s="35" t="s">
        <v>3125</v>
      </c>
      <c r="M647" s="35" t="s">
        <v>1100</v>
      </c>
      <c r="N647" s="35" t="s">
        <v>1134</v>
      </c>
      <c r="O647" s="35" t="s">
        <v>3126</v>
      </c>
      <c r="P647" s="7">
        <v>4.5439999999999996</v>
      </c>
      <c r="Q647" s="7">
        <v>11</v>
      </c>
      <c r="R647" s="12">
        <v>92</v>
      </c>
      <c r="S647" s="2">
        <v>0.1</v>
      </c>
      <c r="T647" s="5">
        <v>506.27</v>
      </c>
      <c r="U647" s="5">
        <f>StoreOrders[[#This Row],[shipping cost]] + (StoreOrders[[#This Row],[shipping cost]] * StoreOrders[[#This Row],[discount]])</f>
        <v>556.89699999999993</v>
      </c>
      <c r="V647" t="s">
        <v>1070</v>
      </c>
      <c r="W647" s="5">
        <f>((StoreOrders[[#This Row],[quantity]]*StoreOrders[[#This Row],[Price]]) -StoreOrders[[#This Row],[cost]])</f>
        <v>455.10300000000007</v>
      </c>
    </row>
    <row r="648" spans="1:23" x14ac:dyDescent="0.25">
      <c r="A648" t="s">
        <v>3127</v>
      </c>
      <c r="B648" s="1">
        <v>40590</v>
      </c>
      <c r="C648" s="13">
        <f>MONTH(StoreOrders[[#This Row],[order date]])</f>
        <v>2</v>
      </c>
      <c r="D648" s="13">
        <f>YEAR(StoreOrders[[#This Row],[order date]])</f>
        <v>2011</v>
      </c>
      <c r="E648" s="35" t="s">
        <v>1060</v>
      </c>
      <c r="F648" s="35" t="s">
        <v>3128</v>
      </c>
      <c r="G648" s="35" t="s">
        <v>1091</v>
      </c>
      <c r="H648" s="35" t="s">
        <v>3129</v>
      </c>
      <c r="I648" s="35" t="s">
        <v>1606</v>
      </c>
      <c r="J648" s="35" t="s">
        <v>1075</v>
      </c>
      <c r="K648" s="35" t="s">
        <v>1607</v>
      </c>
      <c r="L648" s="35" t="s">
        <v>3130</v>
      </c>
      <c r="M648" s="35" t="s">
        <v>1110</v>
      </c>
      <c r="N648" s="35" t="s">
        <v>1111</v>
      </c>
      <c r="O648" s="35" t="s">
        <v>3131</v>
      </c>
      <c r="P648" s="7">
        <v>1.2110000000000001</v>
      </c>
      <c r="Q648" s="7">
        <v>7</v>
      </c>
      <c r="R648" s="12">
        <v>71</v>
      </c>
      <c r="S648" s="2">
        <v>0</v>
      </c>
      <c r="T648" s="5">
        <v>113.03</v>
      </c>
      <c r="U648" s="5">
        <f>StoreOrders[[#This Row],[shipping cost]] + (StoreOrders[[#This Row],[shipping cost]] * StoreOrders[[#This Row],[discount]])</f>
        <v>113.03</v>
      </c>
      <c r="V648" t="s">
        <v>1070</v>
      </c>
      <c r="W648" s="5">
        <f>((StoreOrders[[#This Row],[quantity]]*StoreOrders[[#This Row],[Price]]) -StoreOrders[[#This Row],[cost]])</f>
        <v>383.97</v>
      </c>
    </row>
    <row r="649" spans="1:23" x14ac:dyDescent="0.25">
      <c r="A649" t="s">
        <v>3132</v>
      </c>
      <c r="B649" s="1">
        <v>40590</v>
      </c>
      <c r="C649" s="13">
        <f>MONTH(StoreOrders[[#This Row],[order date]])</f>
        <v>2</v>
      </c>
      <c r="D649" s="13">
        <f>YEAR(StoreOrders[[#This Row],[order date]])</f>
        <v>2011</v>
      </c>
      <c r="E649" s="35" t="s">
        <v>1060</v>
      </c>
      <c r="F649" s="35" t="s">
        <v>3133</v>
      </c>
      <c r="G649" s="35" t="s">
        <v>1116</v>
      </c>
      <c r="H649" s="35" t="s">
        <v>2258</v>
      </c>
      <c r="I649" s="35" t="s">
        <v>1227</v>
      </c>
      <c r="J649" s="35" t="s">
        <v>1164</v>
      </c>
      <c r="K649" s="35" t="s">
        <v>1228</v>
      </c>
      <c r="L649" s="35" t="s">
        <v>3134</v>
      </c>
      <c r="M649" s="35" t="s">
        <v>1110</v>
      </c>
      <c r="N649" s="35" t="s">
        <v>1176</v>
      </c>
      <c r="O649" s="35" t="s">
        <v>3135</v>
      </c>
      <c r="P649" s="7">
        <v>517</v>
      </c>
      <c r="Q649" s="7">
        <v>3</v>
      </c>
      <c r="R649" s="12">
        <v>57</v>
      </c>
      <c r="S649" s="2">
        <v>0</v>
      </c>
      <c r="T649" s="5">
        <v>48.23</v>
      </c>
      <c r="U649" s="5">
        <f>StoreOrders[[#This Row],[shipping cost]] + (StoreOrders[[#This Row],[shipping cost]] * StoreOrders[[#This Row],[discount]])</f>
        <v>48.23</v>
      </c>
      <c r="V649" t="s">
        <v>1070</v>
      </c>
      <c r="W649" s="5">
        <f>((StoreOrders[[#This Row],[quantity]]*StoreOrders[[#This Row],[Price]]) -StoreOrders[[#This Row],[cost]])</f>
        <v>122.77000000000001</v>
      </c>
    </row>
    <row r="650" spans="1:23" x14ac:dyDescent="0.25">
      <c r="A650" t="s">
        <v>3123</v>
      </c>
      <c r="B650" s="1">
        <v>40590</v>
      </c>
      <c r="C650" s="13">
        <f>MONTH(StoreOrders[[#This Row],[order date]])</f>
        <v>2</v>
      </c>
      <c r="D650" s="13">
        <f>YEAR(StoreOrders[[#This Row],[order date]])</f>
        <v>2011</v>
      </c>
      <c r="E650" s="35" t="s">
        <v>1081</v>
      </c>
      <c r="F650" s="35" t="s">
        <v>3124</v>
      </c>
      <c r="G650" s="35" t="s">
        <v>1116</v>
      </c>
      <c r="H650" s="35" t="s">
        <v>1442</v>
      </c>
      <c r="I650" s="35" t="s">
        <v>1234</v>
      </c>
      <c r="J650" s="35" t="s">
        <v>1094</v>
      </c>
      <c r="K650" s="35" t="s">
        <v>1165</v>
      </c>
      <c r="L650" s="35" t="s">
        <v>3136</v>
      </c>
      <c r="M650" s="35" t="s">
        <v>1067</v>
      </c>
      <c r="N650" s="35" t="s">
        <v>1118</v>
      </c>
      <c r="O650" s="35" t="s">
        <v>3137</v>
      </c>
      <c r="P650" s="7">
        <v>277</v>
      </c>
      <c r="Q650" s="7">
        <v>1</v>
      </c>
      <c r="R650" s="12">
        <v>118</v>
      </c>
      <c r="S650" s="2">
        <v>0.1</v>
      </c>
      <c r="T650" s="5">
        <v>27.94</v>
      </c>
      <c r="U650" s="5">
        <f>StoreOrders[[#This Row],[shipping cost]] + (StoreOrders[[#This Row],[shipping cost]] * StoreOrders[[#This Row],[discount]])</f>
        <v>30.734000000000002</v>
      </c>
      <c r="V650" t="s">
        <v>1070</v>
      </c>
      <c r="W650" s="5">
        <f>((StoreOrders[[#This Row],[quantity]]*StoreOrders[[#This Row],[Price]]) -StoreOrders[[#This Row],[cost]])</f>
        <v>87.265999999999991</v>
      </c>
    </row>
    <row r="651" spans="1:23" x14ac:dyDescent="0.25">
      <c r="A651" t="s">
        <v>3138</v>
      </c>
      <c r="B651" s="1">
        <v>40590</v>
      </c>
      <c r="C651" s="13">
        <f>MONTH(StoreOrders[[#This Row],[order date]])</f>
        <v>2</v>
      </c>
      <c r="D651" s="13">
        <f>YEAR(StoreOrders[[#This Row],[order date]])</f>
        <v>2011</v>
      </c>
      <c r="E651" s="35" t="s">
        <v>1060</v>
      </c>
      <c r="F651" s="35" t="s">
        <v>3139</v>
      </c>
      <c r="G651" s="35" t="s">
        <v>1116</v>
      </c>
      <c r="H651" s="35" t="s">
        <v>1722</v>
      </c>
      <c r="I651" s="35" t="s">
        <v>1074</v>
      </c>
      <c r="J651" s="35" t="s">
        <v>1075</v>
      </c>
      <c r="K651" s="35" t="s">
        <v>1076</v>
      </c>
      <c r="L651" s="35" t="s">
        <v>3140</v>
      </c>
      <c r="M651" s="35" t="s">
        <v>1110</v>
      </c>
      <c r="N651" s="35" t="s">
        <v>1111</v>
      </c>
      <c r="O651" s="35" t="s">
        <v>3141</v>
      </c>
      <c r="P651" s="7">
        <v>480</v>
      </c>
      <c r="Q651" s="7">
        <v>2</v>
      </c>
      <c r="R651" s="12">
        <v>95</v>
      </c>
      <c r="S651" s="2">
        <v>0.1</v>
      </c>
      <c r="T651" s="5">
        <v>26.73</v>
      </c>
      <c r="U651" s="5">
        <f>StoreOrders[[#This Row],[shipping cost]] + (StoreOrders[[#This Row],[shipping cost]] * StoreOrders[[#This Row],[discount]])</f>
        <v>29.402999999999999</v>
      </c>
      <c r="V651" t="s">
        <v>1070</v>
      </c>
      <c r="W651" s="5">
        <f>((StoreOrders[[#This Row],[quantity]]*StoreOrders[[#This Row],[Price]]) -StoreOrders[[#This Row],[cost]])</f>
        <v>160.59700000000001</v>
      </c>
    </row>
    <row r="652" spans="1:23" x14ac:dyDescent="0.25">
      <c r="A652" t="s">
        <v>3138</v>
      </c>
      <c r="B652" s="1">
        <v>40590</v>
      </c>
      <c r="C652" s="13">
        <f>MONTH(StoreOrders[[#This Row],[order date]])</f>
        <v>2</v>
      </c>
      <c r="D652" s="13">
        <f>YEAR(StoreOrders[[#This Row],[order date]])</f>
        <v>2011</v>
      </c>
      <c r="E652" s="35" t="s">
        <v>1060</v>
      </c>
      <c r="F652" s="35" t="s">
        <v>3139</v>
      </c>
      <c r="G652" s="35" t="s">
        <v>1116</v>
      </c>
      <c r="H652" s="35" t="s">
        <v>1722</v>
      </c>
      <c r="I652" s="35" t="s">
        <v>1074</v>
      </c>
      <c r="J652" s="35" t="s">
        <v>1075</v>
      </c>
      <c r="K652" s="35" t="s">
        <v>1076</v>
      </c>
      <c r="L652" s="35" t="s">
        <v>3142</v>
      </c>
      <c r="M652" s="35" t="s">
        <v>1100</v>
      </c>
      <c r="N652" s="35" t="s">
        <v>1134</v>
      </c>
      <c r="O652" s="35" t="s">
        <v>3143</v>
      </c>
      <c r="P652" s="7">
        <v>476</v>
      </c>
      <c r="Q652" s="7">
        <v>3</v>
      </c>
      <c r="R652" s="12">
        <v>105</v>
      </c>
      <c r="S652" s="2">
        <v>0.1</v>
      </c>
      <c r="T652" s="5">
        <v>25.88</v>
      </c>
      <c r="U652" s="5">
        <f>StoreOrders[[#This Row],[shipping cost]] + (StoreOrders[[#This Row],[shipping cost]] * StoreOrders[[#This Row],[discount]])</f>
        <v>28.468</v>
      </c>
      <c r="V652" t="s">
        <v>1070</v>
      </c>
      <c r="W652" s="5">
        <f>((StoreOrders[[#This Row],[quantity]]*StoreOrders[[#This Row],[Price]]) -StoreOrders[[#This Row],[cost]])</f>
        <v>286.53199999999998</v>
      </c>
    </row>
    <row r="653" spans="1:23" x14ac:dyDescent="0.25">
      <c r="A653" t="s">
        <v>3123</v>
      </c>
      <c r="B653" s="1">
        <v>40590</v>
      </c>
      <c r="C653" s="13">
        <f>MONTH(StoreOrders[[#This Row],[order date]])</f>
        <v>2</v>
      </c>
      <c r="D653" s="13">
        <f>YEAR(StoreOrders[[#This Row],[order date]])</f>
        <v>2011</v>
      </c>
      <c r="E653" s="35" t="s">
        <v>1081</v>
      </c>
      <c r="F653" s="35" t="s">
        <v>3124</v>
      </c>
      <c r="G653" s="35" t="s">
        <v>1116</v>
      </c>
      <c r="H653" s="35" t="s">
        <v>1442</v>
      </c>
      <c r="I653" s="35" t="s">
        <v>1234</v>
      </c>
      <c r="J653" s="35" t="s">
        <v>1094</v>
      </c>
      <c r="K653" s="35" t="s">
        <v>1165</v>
      </c>
      <c r="L653" s="35" t="s">
        <v>3144</v>
      </c>
      <c r="M653" s="35" t="s">
        <v>1110</v>
      </c>
      <c r="N653" s="35" t="s">
        <v>1167</v>
      </c>
      <c r="O653" s="35" t="s">
        <v>3145</v>
      </c>
      <c r="P653" s="7">
        <v>284</v>
      </c>
      <c r="Q653" s="7">
        <v>2</v>
      </c>
      <c r="R653" s="12">
        <v>66</v>
      </c>
      <c r="S653" s="2">
        <v>0.15</v>
      </c>
      <c r="T653" s="5">
        <v>23.67</v>
      </c>
      <c r="U653" s="5">
        <f>StoreOrders[[#This Row],[shipping cost]] + (StoreOrders[[#This Row],[shipping cost]] * StoreOrders[[#This Row],[discount]])</f>
        <v>27.220500000000001</v>
      </c>
      <c r="V653" t="s">
        <v>1070</v>
      </c>
      <c r="W653" s="5">
        <f>((StoreOrders[[#This Row],[quantity]]*StoreOrders[[#This Row],[Price]]) -StoreOrders[[#This Row],[cost]])</f>
        <v>104.7795</v>
      </c>
    </row>
    <row r="654" spans="1:23" x14ac:dyDescent="0.25">
      <c r="A654" t="s">
        <v>3138</v>
      </c>
      <c r="B654" s="1">
        <v>40590</v>
      </c>
      <c r="C654" s="13">
        <f>MONTH(StoreOrders[[#This Row],[order date]])</f>
        <v>2</v>
      </c>
      <c r="D654" s="13">
        <f>YEAR(StoreOrders[[#This Row],[order date]])</f>
        <v>2011</v>
      </c>
      <c r="E654" s="35" t="s">
        <v>1060</v>
      </c>
      <c r="F654" s="35" t="s">
        <v>3139</v>
      </c>
      <c r="G654" s="35" t="s">
        <v>1116</v>
      </c>
      <c r="H654" s="35" t="s">
        <v>1722</v>
      </c>
      <c r="I654" s="35" t="s">
        <v>1074</v>
      </c>
      <c r="J654" s="35" t="s">
        <v>1075</v>
      </c>
      <c r="K654" s="35" t="s">
        <v>1076</v>
      </c>
      <c r="L654" s="35" t="s">
        <v>3146</v>
      </c>
      <c r="M654" s="35" t="s">
        <v>1100</v>
      </c>
      <c r="N654" s="35" t="s">
        <v>1134</v>
      </c>
      <c r="O654" s="35" t="s">
        <v>3147</v>
      </c>
      <c r="P654" s="7">
        <v>292</v>
      </c>
      <c r="Q654" s="7">
        <v>2</v>
      </c>
      <c r="R654" s="12">
        <v>88</v>
      </c>
      <c r="S654" s="2">
        <v>0.1</v>
      </c>
      <c r="T654" s="5">
        <v>12.64</v>
      </c>
      <c r="U654" s="5">
        <f>StoreOrders[[#This Row],[shipping cost]] + (StoreOrders[[#This Row],[shipping cost]] * StoreOrders[[#This Row],[discount]])</f>
        <v>13.904</v>
      </c>
      <c r="V654" t="s">
        <v>1070</v>
      </c>
      <c r="W654" s="5">
        <f>((StoreOrders[[#This Row],[quantity]]*StoreOrders[[#This Row],[Price]]) -StoreOrders[[#This Row],[cost]])</f>
        <v>162.096</v>
      </c>
    </row>
    <row r="655" spans="1:23" x14ac:dyDescent="0.25">
      <c r="A655" t="s">
        <v>3132</v>
      </c>
      <c r="B655" s="1">
        <v>40590</v>
      </c>
      <c r="C655" s="13">
        <f>MONTH(StoreOrders[[#This Row],[order date]])</f>
        <v>2</v>
      </c>
      <c r="D655" s="13">
        <f>YEAR(StoreOrders[[#This Row],[order date]])</f>
        <v>2011</v>
      </c>
      <c r="E655" s="35" t="s">
        <v>1060</v>
      </c>
      <c r="F655" s="35" t="s">
        <v>3133</v>
      </c>
      <c r="G655" s="35" t="s">
        <v>1116</v>
      </c>
      <c r="H655" s="35" t="s">
        <v>2258</v>
      </c>
      <c r="I655" s="35" t="s">
        <v>1227</v>
      </c>
      <c r="J655" s="35" t="s">
        <v>1164</v>
      </c>
      <c r="K655" s="35" t="s">
        <v>1228</v>
      </c>
      <c r="L655" s="35" t="s">
        <v>3148</v>
      </c>
      <c r="M655" s="35" t="s">
        <v>1067</v>
      </c>
      <c r="N655" s="35" t="s">
        <v>1118</v>
      </c>
      <c r="O655" s="35" t="s">
        <v>2320</v>
      </c>
      <c r="P655" s="7">
        <v>239</v>
      </c>
      <c r="Q655" s="7">
        <v>5</v>
      </c>
      <c r="R655" s="12">
        <v>106</v>
      </c>
      <c r="S655" s="2">
        <v>0</v>
      </c>
      <c r="T655" s="5">
        <v>12.28</v>
      </c>
      <c r="U655" s="5">
        <f>StoreOrders[[#This Row],[shipping cost]] + (StoreOrders[[#This Row],[shipping cost]] * StoreOrders[[#This Row],[discount]])</f>
        <v>12.28</v>
      </c>
      <c r="V655" t="s">
        <v>1070</v>
      </c>
      <c r="W655" s="5">
        <f>((StoreOrders[[#This Row],[quantity]]*StoreOrders[[#This Row],[Price]]) -StoreOrders[[#This Row],[cost]])</f>
        <v>517.72</v>
      </c>
    </row>
    <row r="656" spans="1:23" x14ac:dyDescent="0.25">
      <c r="A656" t="s">
        <v>3127</v>
      </c>
      <c r="B656" s="1">
        <v>40590</v>
      </c>
      <c r="C656" s="13">
        <f>MONTH(StoreOrders[[#This Row],[order date]])</f>
        <v>2</v>
      </c>
      <c r="D656" s="13">
        <f>YEAR(StoreOrders[[#This Row],[order date]])</f>
        <v>2011</v>
      </c>
      <c r="E656" s="35" t="s">
        <v>1060</v>
      </c>
      <c r="F656" s="35" t="s">
        <v>3128</v>
      </c>
      <c r="G656" s="35" t="s">
        <v>1091</v>
      </c>
      <c r="H656" s="35" t="s">
        <v>3129</v>
      </c>
      <c r="I656" s="35" t="s">
        <v>1606</v>
      </c>
      <c r="J656" s="35" t="s">
        <v>1075</v>
      </c>
      <c r="K656" s="35" t="s">
        <v>1607</v>
      </c>
      <c r="L656" s="35" t="s">
        <v>3149</v>
      </c>
      <c r="M656" s="35" t="s">
        <v>1100</v>
      </c>
      <c r="N656" s="35" t="s">
        <v>1101</v>
      </c>
      <c r="O656" s="35" t="s">
        <v>3150</v>
      </c>
      <c r="P656" s="7">
        <v>150</v>
      </c>
      <c r="Q656" s="7">
        <v>3</v>
      </c>
      <c r="R656" s="12">
        <v>55</v>
      </c>
      <c r="S656" s="2">
        <v>0</v>
      </c>
      <c r="T656" s="5">
        <v>8.48</v>
      </c>
      <c r="U656" s="5">
        <f>StoreOrders[[#This Row],[shipping cost]] + (StoreOrders[[#This Row],[shipping cost]] * StoreOrders[[#This Row],[discount]])</f>
        <v>8.48</v>
      </c>
      <c r="V656" t="s">
        <v>1070</v>
      </c>
      <c r="W656" s="5">
        <f>((StoreOrders[[#This Row],[quantity]]*StoreOrders[[#This Row],[Price]]) -StoreOrders[[#This Row],[cost]])</f>
        <v>156.52000000000001</v>
      </c>
    </row>
    <row r="657" spans="1:23" x14ac:dyDescent="0.25">
      <c r="A657" t="s">
        <v>3132</v>
      </c>
      <c r="B657" s="1">
        <v>40590</v>
      </c>
      <c r="C657" s="13">
        <f>MONTH(StoreOrders[[#This Row],[order date]])</f>
        <v>2</v>
      </c>
      <c r="D657" s="13">
        <f>YEAR(StoreOrders[[#This Row],[order date]])</f>
        <v>2011</v>
      </c>
      <c r="E657" s="35" t="s">
        <v>1060</v>
      </c>
      <c r="F657" s="35" t="s">
        <v>3133</v>
      </c>
      <c r="G657" s="35" t="s">
        <v>1116</v>
      </c>
      <c r="H657" s="35" t="s">
        <v>2258</v>
      </c>
      <c r="I657" s="35" t="s">
        <v>1227</v>
      </c>
      <c r="J657" s="35" t="s">
        <v>1164</v>
      </c>
      <c r="K657" s="35" t="s">
        <v>1228</v>
      </c>
      <c r="L657" s="35" t="s">
        <v>3151</v>
      </c>
      <c r="M657" s="35" t="s">
        <v>1110</v>
      </c>
      <c r="N657" s="35" t="s">
        <v>1126</v>
      </c>
      <c r="O657" s="35" t="s">
        <v>1927</v>
      </c>
      <c r="P657" s="7">
        <v>294</v>
      </c>
      <c r="Q657" s="7">
        <v>3</v>
      </c>
      <c r="R657" s="12">
        <v>108</v>
      </c>
      <c r="S657" s="2">
        <v>2E-3</v>
      </c>
      <c r="T657" s="5">
        <v>7.47</v>
      </c>
      <c r="U657" s="5">
        <f>StoreOrders[[#This Row],[shipping cost]] + (StoreOrders[[#This Row],[shipping cost]] * StoreOrders[[#This Row],[discount]])</f>
        <v>7.4849399999999999</v>
      </c>
      <c r="V657" t="s">
        <v>1070</v>
      </c>
      <c r="W657" s="5">
        <f>((StoreOrders[[#This Row],[quantity]]*StoreOrders[[#This Row],[Price]]) -StoreOrders[[#This Row],[cost]])</f>
        <v>316.51506000000001</v>
      </c>
    </row>
    <row r="658" spans="1:23" x14ac:dyDescent="0.25">
      <c r="A658" t="s">
        <v>3123</v>
      </c>
      <c r="B658" s="1">
        <v>40590</v>
      </c>
      <c r="C658" s="13">
        <f>MONTH(StoreOrders[[#This Row],[order date]])</f>
        <v>2</v>
      </c>
      <c r="D658" s="13">
        <f>YEAR(StoreOrders[[#This Row],[order date]])</f>
        <v>2011</v>
      </c>
      <c r="E658" s="35" t="s">
        <v>1081</v>
      </c>
      <c r="F658" s="35" t="s">
        <v>3124</v>
      </c>
      <c r="G658" s="35" t="s">
        <v>1116</v>
      </c>
      <c r="H658" s="35" t="s">
        <v>1442</v>
      </c>
      <c r="I658" s="35" t="s">
        <v>1234</v>
      </c>
      <c r="J658" s="35" t="s">
        <v>1094</v>
      </c>
      <c r="K658" s="35" t="s">
        <v>1165</v>
      </c>
      <c r="L658" s="35" t="s">
        <v>3152</v>
      </c>
      <c r="M658" s="35" t="s">
        <v>1067</v>
      </c>
      <c r="N658" s="35" t="s">
        <v>1193</v>
      </c>
      <c r="O658" s="35" t="s">
        <v>3153</v>
      </c>
      <c r="P658" s="7">
        <v>90</v>
      </c>
      <c r="Q658" s="7">
        <v>6</v>
      </c>
      <c r="R658" s="12">
        <v>120</v>
      </c>
      <c r="S658" s="2">
        <v>0</v>
      </c>
      <c r="T658" s="5">
        <v>6.89</v>
      </c>
      <c r="U658" s="5">
        <f>StoreOrders[[#This Row],[shipping cost]] + (StoreOrders[[#This Row],[shipping cost]] * StoreOrders[[#This Row],[discount]])</f>
        <v>6.89</v>
      </c>
      <c r="V658" t="s">
        <v>1070</v>
      </c>
      <c r="W658" s="5">
        <f>((StoreOrders[[#This Row],[quantity]]*StoreOrders[[#This Row],[Price]]) -StoreOrders[[#This Row],[cost]])</f>
        <v>713.11</v>
      </c>
    </row>
    <row r="659" spans="1:23" x14ac:dyDescent="0.25">
      <c r="A659" t="s">
        <v>2290</v>
      </c>
      <c r="B659" s="1">
        <v>40590</v>
      </c>
      <c r="C659" s="13">
        <f>MONTH(StoreOrders[[#This Row],[order date]])</f>
        <v>2</v>
      </c>
      <c r="D659" s="13">
        <f>YEAR(StoreOrders[[#This Row],[order date]])</f>
        <v>2011</v>
      </c>
      <c r="E659" s="35" t="s">
        <v>1060</v>
      </c>
      <c r="F659" s="35" t="s">
        <v>3154</v>
      </c>
      <c r="G659" s="35" t="s">
        <v>1116</v>
      </c>
      <c r="H659" s="35" t="s">
        <v>2312</v>
      </c>
      <c r="I659" s="35" t="s">
        <v>1234</v>
      </c>
      <c r="J659" s="35" t="s">
        <v>1094</v>
      </c>
      <c r="K659" s="35" t="s">
        <v>1165</v>
      </c>
      <c r="L659" s="35" t="s">
        <v>3155</v>
      </c>
      <c r="M659" s="35" t="s">
        <v>1110</v>
      </c>
      <c r="N659" s="35" t="s">
        <v>1167</v>
      </c>
      <c r="O659" s="35" t="s">
        <v>3156</v>
      </c>
      <c r="P659" s="7">
        <v>105</v>
      </c>
      <c r="Q659" s="7">
        <v>1</v>
      </c>
      <c r="R659" s="12">
        <v>93</v>
      </c>
      <c r="S659" s="2">
        <v>0.15</v>
      </c>
      <c r="T659" s="5">
        <v>5.83</v>
      </c>
      <c r="U659" s="5">
        <f>StoreOrders[[#This Row],[shipping cost]] + (StoreOrders[[#This Row],[shipping cost]] * StoreOrders[[#This Row],[discount]])</f>
        <v>6.7045000000000003</v>
      </c>
      <c r="V659" t="s">
        <v>1070</v>
      </c>
      <c r="W659" s="5">
        <f>((StoreOrders[[#This Row],[quantity]]*StoreOrders[[#This Row],[Price]]) -StoreOrders[[#This Row],[cost]])</f>
        <v>86.295500000000004</v>
      </c>
    </row>
    <row r="660" spans="1:23" x14ac:dyDescent="0.25">
      <c r="A660" t="s">
        <v>3157</v>
      </c>
      <c r="B660" s="1">
        <v>40590</v>
      </c>
      <c r="C660" s="13">
        <f>MONTH(StoreOrders[[#This Row],[order date]])</f>
        <v>2</v>
      </c>
      <c r="D660" s="13">
        <f>YEAR(StoreOrders[[#This Row],[order date]])</f>
        <v>2011</v>
      </c>
      <c r="E660" s="35" t="s">
        <v>1081</v>
      </c>
      <c r="F660" s="35" t="s">
        <v>3158</v>
      </c>
      <c r="G660" s="35" t="s">
        <v>1062</v>
      </c>
      <c r="H660" s="35" t="s">
        <v>2002</v>
      </c>
      <c r="I660" s="35" t="s">
        <v>1755</v>
      </c>
      <c r="J660" s="35" t="s">
        <v>1164</v>
      </c>
      <c r="K660" s="35" t="s">
        <v>1165</v>
      </c>
      <c r="L660" s="35" t="s">
        <v>3159</v>
      </c>
      <c r="M660" s="35" t="s">
        <v>1100</v>
      </c>
      <c r="N660" s="35" t="s">
        <v>1101</v>
      </c>
      <c r="O660" s="35" t="s">
        <v>3160</v>
      </c>
      <c r="P660" s="7">
        <v>80</v>
      </c>
      <c r="Q660" s="7">
        <v>5</v>
      </c>
      <c r="R660" s="12">
        <v>77</v>
      </c>
      <c r="S660" s="2">
        <v>0</v>
      </c>
      <c r="T660" s="5">
        <v>4.3899999999999997</v>
      </c>
      <c r="U660" s="5">
        <f>StoreOrders[[#This Row],[shipping cost]] + (StoreOrders[[#This Row],[shipping cost]] * StoreOrders[[#This Row],[discount]])</f>
        <v>4.3899999999999997</v>
      </c>
      <c r="V660" t="s">
        <v>1070</v>
      </c>
      <c r="W660" s="5">
        <f>((StoreOrders[[#This Row],[quantity]]*StoreOrders[[#This Row],[Price]]) -StoreOrders[[#This Row],[cost]])</f>
        <v>380.61</v>
      </c>
    </row>
    <row r="661" spans="1:23" x14ac:dyDescent="0.25">
      <c r="A661" t="s">
        <v>2290</v>
      </c>
      <c r="B661" s="1">
        <v>40590</v>
      </c>
      <c r="C661" s="13">
        <f>MONTH(StoreOrders[[#This Row],[order date]])</f>
        <v>2</v>
      </c>
      <c r="D661" s="13">
        <f>YEAR(StoreOrders[[#This Row],[order date]])</f>
        <v>2011</v>
      </c>
      <c r="E661" s="35" t="s">
        <v>1060</v>
      </c>
      <c r="F661" s="35" t="s">
        <v>3154</v>
      </c>
      <c r="G661" s="35" t="s">
        <v>1116</v>
      </c>
      <c r="H661" s="35" t="s">
        <v>2312</v>
      </c>
      <c r="I661" s="35" t="s">
        <v>1234</v>
      </c>
      <c r="J661" s="35" t="s">
        <v>1094</v>
      </c>
      <c r="K661" s="35" t="s">
        <v>1165</v>
      </c>
      <c r="L661" s="35" t="s">
        <v>3161</v>
      </c>
      <c r="M661" s="35" t="s">
        <v>1067</v>
      </c>
      <c r="N661" s="35" t="s">
        <v>1097</v>
      </c>
      <c r="O661" s="35" t="s">
        <v>3162</v>
      </c>
      <c r="P661" s="7">
        <v>62</v>
      </c>
      <c r="Q661" s="7">
        <v>4</v>
      </c>
      <c r="R661" s="12">
        <v>115</v>
      </c>
      <c r="S661" s="2">
        <v>0</v>
      </c>
      <c r="T661" s="5">
        <v>3.13</v>
      </c>
      <c r="U661" s="5">
        <f>StoreOrders[[#This Row],[shipping cost]] + (StoreOrders[[#This Row],[shipping cost]] * StoreOrders[[#This Row],[discount]])</f>
        <v>3.13</v>
      </c>
      <c r="V661" t="s">
        <v>1070</v>
      </c>
      <c r="W661" s="5">
        <f>((StoreOrders[[#This Row],[quantity]]*StoreOrders[[#This Row],[Price]]) -StoreOrders[[#This Row],[cost]])</f>
        <v>456.87</v>
      </c>
    </row>
    <row r="662" spans="1:23" x14ac:dyDescent="0.25">
      <c r="A662" t="s">
        <v>3163</v>
      </c>
      <c r="B662" s="1">
        <v>40590</v>
      </c>
      <c r="C662" s="13">
        <f>MONTH(StoreOrders[[#This Row],[order date]])</f>
        <v>2</v>
      </c>
      <c r="D662" s="13">
        <f>YEAR(StoreOrders[[#This Row],[order date]])</f>
        <v>2011</v>
      </c>
      <c r="E662" s="35" t="s">
        <v>1060</v>
      </c>
      <c r="F662" s="35" t="s">
        <v>3164</v>
      </c>
      <c r="G662" s="35" t="s">
        <v>1116</v>
      </c>
      <c r="H662" s="35" t="s">
        <v>2700</v>
      </c>
      <c r="I662" s="35" t="s">
        <v>1259</v>
      </c>
      <c r="J662" s="35" t="s">
        <v>1260</v>
      </c>
      <c r="K662" s="35" t="s">
        <v>1391</v>
      </c>
      <c r="L662" s="35" t="s">
        <v>3165</v>
      </c>
      <c r="M662" s="35" t="s">
        <v>1067</v>
      </c>
      <c r="N662" s="35" t="s">
        <v>1279</v>
      </c>
      <c r="O662" s="35" t="s">
        <v>3166</v>
      </c>
      <c r="P662" s="7">
        <v>21</v>
      </c>
      <c r="Q662" s="7">
        <v>5</v>
      </c>
      <c r="R662" s="12">
        <v>79</v>
      </c>
      <c r="S662" s="2">
        <v>0.2</v>
      </c>
      <c r="T662" s="5">
        <v>2.41</v>
      </c>
      <c r="U662" s="5">
        <f>StoreOrders[[#This Row],[shipping cost]] + (StoreOrders[[#This Row],[shipping cost]] * StoreOrders[[#This Row],[discount]])</f>
        <v>2.8920000000000003</v>
      </c>
      <c r="V662" t="s">
        <v>1070</v>
      </c>
      <c r="W662" s="5">
        <f>((StoreOrders[[#This Row],[quantity]]*StoreOrders[[#This Row],[Price]]) -StoreOrders[[#This Row],[cost]])</f>
        <v>392.108</v>
      </c>
    </row>
    <row r="663" spans="1:23" x14ac:dyDescent="0.25">
      <c r="A663" t="s">
        <v>3127</v>
      </c>
      <c r="B663" s="1">
        <v>40590</v>
      </c>
      <c r="C663" s="13">
        <f>MONTH(StoreOrders[[#This Row],[order date]])</f>
        <v>2</v>
      </c>
      <c r="D663" s="13">
        <f>YEAR(StoreOrders[[#This Row],[order date]])</f>
        <v>2011</v>
      </c>
      <c r="E663" s="35" t="s">
        <v>1060</v>
      </c>
      <c r="F663" s="35" t="s">
        <v>3128</v>
      </c>
      <c r="G663" s="35" t="s">
        <v>1091</v>
      </c>
      <c r="H663" s="35" t="s">
        <v>3129</v>
      </c>
      <c r="I663" s="35" t="s">
        <v>1606</v>
      </c>
      <c r="J663" s="35" t="s">
        <v>1075</v>
      </c>
      <c r="K663" s="35" t="s">
        <v>1607</v>
      </c>
      <c r="L663" s="35" t="s">
        <v>1186</v>
      </c>
      <c r="M663" s="35" t="s">
        <v>1067</v>
      </c>
      <c r="N663" s="35" t="s">
        <v>1187</v>
      </c>
      <c r="O663" s="35" t="s">
        <v>1188</v>
      </c>
      <c r="P663" s="7">
        <v>40</v>
      </c>
      <c r="Q663" s="7">
        <v>3</v>
      </c>
      <c r="R663" s="12">
        <v>56</v>
      </c>
      <c r="S663" s="2">
        <v>0</v>
      </c>
      <c r="T663" s="5">
        <v>2.35</v>
      </c>
      <c r="U663" s="5">
        <f>StoreOrders[[#This Row],[shipping cost]] + (StoreOrders[[#This Row],[shipping cost]] * StoreOrders[[#This Row],[discount]])</f>
        <v>2.35</v>
      </c>
      <c r="V663" t="s">
        <v>1070</v>
      </c>
      <c r="W663" s="5">
        <f>((StoreOrders[[#This Row],[quantity]]*StoreOrders[[#This Row],[Price]]) -StoreOrders[[#This Row],[cost]])</f>
        <v>165.65</v>
      </c>
    </row>
    <row r="664" spans="1:23" x14ac:dyDescent="0.25">
      <c r="A664" t="s">
        <v>3127</v>
      </c>
      <c r="B664" s="1">
        <v>40590</v>
      </c>
      <c r="C664" s="13">
        <f>MONTH(StoreOrders[[#This Row],[order date]])</f>
        <v>2</v>
      </c>
      <c r="D664" s="13">
        <f>YEAR(StoreOrders[[#This Row],[order date]])</f>
        <v>2011</v>
      </c>
      <c r="E664" s="35" t="s">
        <v>1060</v>
      </c>
      <c r="F664" s="35" t="s">
        <v>3128</v>
      </c>
      <c r="G664" s="35" t="s">
        <v>1091</v>
      </c>
      <c r="H664" s="35" t="s">
        <v>3129</v>
      </c>
      <c r="I664" s="35" t="s">
        <v>1606</v>
      </c>
      <c r="J664" s="35" t="s">
        <v>1075</v>
      </c>
      <c r="K664" s="35" t="s">
        <v>1607</v>
      </c>
      <c r="L664" s="35" t="s">
        <v>3167</v>
      </c>
      <c r="M664" s="35" t="s">
        <v>1100</v>
      </c>
      <c r="N664" s="35" t="s">
        <v>1151</v>
      </c>
      <c r="O664" s="35" t="s">
        <v>3168</v>
      </c>
      <c r="P664" s="7">
        <v>123</v>
      </c>
      <c r="Q664" s="7">
        <v>1</v>
      </c>
      <c r="R664" s="12">
        <v>99</v>
      </c>
      <c r="S664" s="2">
        <v>0</v>
      </c>
      <c r="T664" s="5">
        <v>1.34</v>
      </c>
      <c r="U664" s="5">
        <f>StoreOrders[[#This Row],[shipping cost]] + (StoreOrders[[#This Row],[shipping cost]] * StoreOrders[[#This Row],[discount]])</f>
        <v>1.34</v>
      </c>
      <c r="V664" t="s">
        <v>1070</v>
      </c>
      <c r="W664" s="5">
        <f>((StoreOrders[[#This Row],[quantity]]*StoreOrders[[#This Row],[Price]]) -StoreOrders[[#This Row],[cost]])</f>
        <v>97.66</v>
      </c>
    </row>
    <row r="665" spans="1:23" x14ac:dyDescent="0.25">
      <c r="A665" t="s">
        <v>2290</v>
      </c>
      <c r="B665" s="1">
        <v>40590</v>
      </c>
      <c r="C665" s="13">
        <f>MONTH(StoreOrders[[#This Row],[order date]])</f>
        <v>2</v>
      </c>
      <c r="D665" s="13">
        <f>YEAR(StoreOrders[[#This Row],[order date]])</f>
        <v>2011</v>
      </c>
      <c r="E665" s="35" t="s">
        <v>1060</v>
      </c>
      <c r="F665" s="35" t="s">
        <v>3154</v>
      </c>
      <c r="G665" s="35" t="s">
        <v>1116</v>
      </c>
      <c r="H665" s="35" t="s">
        <v>2312</v>
      </c>
      <c r="I665" s="35" t="s">
        <v>1234</v>
      </c>
      <c r="J665" s="35" t="s">
        <v>1094</v>
      </c>
      <c r="K665" s="35" t="s">
        <v>1165</v>
      </c>
      <c r="L665" s="35" t="s">
        <v>2934</v>
      </c>
      <c r="M665" s="35" t="s">
        <v>1067</v>
      </c>
      <c r="N665" s="35" t="s">
        <v>1193</v>
      </c>
      <c r="O665" s="35" t="s">
        <v>2935</v>
      </c>
      <c r="P665" s="7">
        <v>38</v>
      </c>
      <c r="Q665" s="7">
        <v>2</v>
      </c>
      <c r="R665" s="12">
        <v>117</v>
      </c>
      <c r="S665" s="2">
        <v>0</v>
      </c>
      <c r="T665" s="5">
        <v>1.32</v>
      </c>
      <c r="U665" s="5">
        <f>StoreOrders[[#This Row],[shipping cost]] + (StoreOrders[[#This Row],[shipping cost]] * StoreOrders[[#This Row],[discount]])</f>
        <v>1.32</v>
      </c>
      <c r="V665" t="s">
        <v>1070</v>
      </c>
      <c r="W665" s="5">
        <f>((StoreOrders[[#This Row],[quantity]]*StoreOrders[[#This Row],[Price]]) -StoreOrders[[#This Row],[cost]])</f>
        <v>232.68</v>
      </c>
    </row>
    <row r="666" spans="1:23" x14ac:dyDescent="0.25">
      <c r="A666" t="s">
        <v>3132</v>
      </c>
      <c r="B666" s="1">
        <v>40590</v>
      </c>
      <c r="C666" s="13">
        <f>MONTH(StoreOrders[[#This Row],[order date]])</f>
        <v>2</v>
      </c>
      <c r="D666" s="13">
        <f>YEAR(StoreOrders[[#This Row],[order date]])</f>
        <v>2011</v>
      </c>
      <c r="E666" s="35" t="s">
        <v>1060</v>
      </c>
      <c r="F666" s="35" t="s">
        <v>3133</v>
      </c>
      <c r="G666" s="35" t="s">
        <v>1116</v>
      </c>
      <c r="H666" s="35" t="s">
        <v>2258</v>
      </c>
      <c r="I666" s="35" t="s">
        <v>1227</v>
      </c>
      <c r="J666" s="35" t="s">
        <v>1164</v>
      </c>
      <c r="K666" s="35" t="s">
        <v>1228</v>
      </c>
      <c r="L666" s="35" t="s">
        <v>3169</v>
      </c>
      <c r="M666" s="35" t="s">
        <v>1067</v>
      </c>
      <c r="N666" s="35" t="s">
        <v>1279</v>
      </c>
      <c r="O666" s="35" t="s">
        <v>3170</v>
      </c>
      <c r="P666" s="7">
        <v>11</v>
      </c>
      <c r="Q666" s="7">
        <v>2</v>
      </c>
      <c r="R666" s="12">
        <v>107</v>
      </c>
      <c r="S666" s="2">
        <v>0</v>
      </c>
      <c r="T666" s="5">
        <v>0.7</v>
      </c>
      <c r="U666" s="5">
        <f>StoreOrders[[#This Row],[shipping cost]] + (StoreOrders[[#This Row],[shipping cost]] * StoreOrders[[#This Row],[discount]])</f>
        <v>0.7</v>
      </c>
      <c r="V666" t="s">
        <v>1070</v>
      </c>
      <c r="W666" s="5">
        <f>((StoreOrders[[#This Row],[quantity]]*StoreOrders[[#This Row],[Price]]) -StoreOrders[[#This Row],[cost]])</f>
        <v>213.3</v>
      </c>
    </row>
    <row r="667" spans="1:23" x14ac:dyDescent="0.25">
      <c r="A667" t="s">
        <v>3171</v>
      </c>
      <c r="B667" s="1">
        <v>40591</v>
      </c>
      <c r="C667" s="13">
        <f>MONTH(StoreOrders[[#This Row],[order date]])</f>
        <v>2</v>
      </c>
      <c r="D667" s="13">
        <f>YEAR(StoreOrders[[#This Row],[order date]])</f>
        <v>2011</v>
      </c>
      <c r="E667" s="35" t="s">
        <v>1060</v>
      </c>
      <c r="F667" s="35" t="s">
        <v>3172</v>
      </c>
      <c r="G667" s="35" t="s">
        <v>1091</v>
      </c>
      <c r="H667" s="35" t="s">
        <v>1163</v>
      </c>
      <c r="I667" s="35" t="s">
        <v>1163</v>
      </c>
      <c r="J667" s="35" t="s">
        <v>1164</v>
      </c>
      <c r="K667" s="35" t="s">
        <v>1165</v>
      </c>
      <c r="L667" s="35" t="s">
        <v>3173</v>
      </c>
      <c r="M667" s="35" t="s">
        <v>1110</v>
      </c>
      <c r="N667" s="35" t="s">
        <v>1167</v>
      </c>
      <c r="O667" s="35" t="s">
        <v>3174</v>
      </c>
      <c r="P667" s="7">
        <v>309</v>
      </c>
      <c r="Q667" s="7">
        <v>3</v>
      </c>
      <c r="R667" s="12">
        <v>65</v>
      </c>
      <c r="S667" s="2">
        <v>0</v>
      </c>
      <c r="T667" s="5">
        <v>26.54</v>
      </c>
      <c r="U667" s="5">
        <f>StoreOrders[[#This Row],[shipping cost]] + (StoreOrders[[#This Row],[shipping cost]] * StoreOrders[[#This Row],[discount]])</f>
        <v>26.54</v>
      </c>
      <c r="V667" t="s">
        <v>1088</v>
      </c>
      <c r="W667" s="5">
        <f>((StoreOrders[[#This Row],[quantity]]*StoreOrders[[#This Row],[Price]]) -StoreOrders[[#This Row],[cost]])</f>
        <v>168.46</v>
      </c>
    </row>
    <row r="668" spans="1:23" x14ac:dyDescent="0.25">
      <c r="A668" t="s">
        <v>3171</v>
      </c>
      <c r="B668" s="1">
        <v>40591</v>
      </c>
      <c r="C668" s="13">
        <f>MONTH(StoreOrders[[#This Row],[order date]])</f>
        <v>2</v>
      </c>
      <c r="D668" s="13">
        <f>YEAR(StoreOrders[[#This Row],[order date]])</f>
        <v>2011</v>
      </c>
      <c r="E668" s="35" t="s">
        <v>1060</v>
      </c>
      <c r="F668" s="35" t="s">
        <v>3172</v>
      </c>
      <c r="G668" s="35" t="s">
        <v>1091</v>
      </c>
      <c r="H668" s="35" t="s">
        <v>1163</v>
      </c>
      <c r="I668" s="35" t="s">
        <v>1163</v>
      </c>
      <c r="J668" s="35" t="s">
        <v>1164</v>
      </c>
      <c r="K668" s="35" t="s">
        <v>1165</v>
      </c>
      <c r="L668" s="35" t="s">
        <v>3175</v>
      </c>
      <c r="M668" s="35" t="s">
        <v>1100</v>
      </c>
      <c r="N668" s="35" t="s">
        <v>1101</v>
      </c>
      <c r="O668" s="35" t="s">
        <v>2262</v>
      </c>
      <c r="P668" s="7">
        <v>67</v>
      </c>
      <c r="Q668" s="7">
        <v>5</v>
      </c>
      <c r="R668" s="12">
        <v>92</v>
      </c>
      <c r="S668" s="2">
        <v>0</v>
      </c>
      <c r="T668" s="5">
        <v>11.37</v>
      </c>
      <c r="U668" s="5">
        <f>StoreOrders[[#This Row],[shipping cost]] + (StoreOrders[[#This Row],[shipping cost]] * StoreOrders[[#This Row],[discount]])</f>
        <v>11.37</v>
      </c>
      <c r="V668" t="s">
        <v>1088</v>
      </c>
      <c r="W668" s="5">
        <f>((StoreOrders[[#This Row],[quantity]]*StoreOrders[[#This Row],[Price]]) -StoreOrders[[#This Row],[cost]])</f>
        <v>448.63</v>
      </c>
    </row>
    <row r="669" spans="1:23" x14ac:dyDescent="0.25">
      <c r="A669" t="s">
        <v>3176</v>
      </c>
      <c r="B669" s="1">
        <v>40591</v>
      </c>
      <c r="C669" s="13">
        <f>MONTH(StoreOrders[[#This Row],[order date]])</f>
        <v>2</v>
      </c>
      <c r="D669" s="13">
        <f>YEAR(StoreOrders[[#This Row],[order date]])</f>
        <v>2011</v>
      </c>
      <c r="E669" s="35" t="s">
        <v>1287</v>
      </c>
      <c r="F669" s="35" t="s">
        <v>3177</v>
      </c>
      <c r="G669" s="35" t="s">
        <v>1116</v>
      </c>
      <c r="H669" s="35" t="s">
        <v>3178</v>
      </c>
      <c r="I669" s="35" t="s">
        <v>1338</v>
      </c>
      <c r="J669" s="35" t="s">
        <v>1075</v>
      </c>
      <c r="K669" s="35" t="s">
        <v>1267</v>
      </c>
      <c r="L669" s="35" t="s">
        <v>3179</v>
      </c>
      <c r="M669" s="35" t="s">
        <v>1067</v>
      </c>
      <c r="N669" s="35" t="s">
        <v>1207</v>
      </c>
      <c r="O669" s="35" t="s">
        <v>3180</v>
      </c>
      <c r="P669" s="7">
        <v>70</v>
      </c>
      <c r="Q669" s="7">
        <v>5</v>
      </c>
      <c r="R669" s="12">
        <v>58</v>
      </c>
      <c r="S669" s="2">
        <v>0</v>
      </c>
      <c r="T669" s="5">
        <v>10.97</v>
      </c>
      <c r="U669" s="5">
        <f>StoreOrders[[#This Row],[shipping cost]] + (StoreOrders[[#This Row],[shipping cost]] * StoreOrders[[#This Row],[discount]])</f>
        <v>10.97</v>
      </c>
      <c r="V669" t="s">
        <v>1120</v>
      </c>
      <c r="W669" s="5">
        <f>((StoreOrders[[#This Row],[quantity]]*StoreOrders[[#This Row],[Price]]) -StoreOrders[[#This Row],[cost]])</f>
        <v>279.02999999999997</v>
      </c>
    </row>
    <row r="670" spans="1:23" x14ac:dyDescent="0.25">
      <c r="A670" t="s">
        <v>3181</v>
      </c>
      <c r="B670" s="1">
        <v>40591</v>
      </c>
      <c r="C670" s="13">
        <f>MONTH(StoreOrders[[#This Row],[order date]])</f>
        <v>2</v>
      </c>
      <c r="D670" s="13">
        <f>YEAR(StoreOrders[[#This Row],[order date]])</f>
        <v>2011</v>
      </c>
      <c r="E670" s="35" t="s">
        <v>1060</v>
      </c>
      <c r="F670" s="35" t="s">
        <v>3027</v>
      </c>
      <c r="G670" s="35" t="s">
        <v>1091</v>
      </c>
      <c r="H670" s="35" t="s">
        <v>1564</v>
      </c>
      <c r="I670" s="35" t="s">
        <v>1183</v>
      </c>
      <c r="J670" s="35" t="s">
        <v>1075</v>
      </c>
      <c r="K670" s="35" t="s">
        <v>1140</v>
      </c>
      <c r="L670" s="35" t="s">
        <v>3182</v>
      </c>
      <c r="M670" s="35" t="s">
        <v>1067</v>
      </c>
      <c r="N670" s="35" t="s">
        <v>1279</v>
      </c>
      <c r="O670" s="35" t="s">
        <v>3183</v>
      </c>
      <c r="P670" s="7">
        <v>127</v>
      </c>
      <c r="Q670" s="7">
        <v>3</v>
      </c>
      <c r="R670" s="12">
        <v>100</v>
      </c>
      <c r="S670" s="2">
        <v>0.17</v>
      </c>
      <c r="T670" s="5">
        <v>7.69</v>
      </c>
      <c r="U670" s="5">
        <f>StoreOrders[[#This Row],[shipping cost]] + (StoreOrders[[#This Row],[shipping cost]] * StoreOrders[[#This Row],[discount]])</f>
        <v>8.997300000000001</v>
      </c>
      <c r="V670" t="s">
        <v>1070</v>
      </c>
      <c r="W670" s="5">
        <f>((StoreOrders[[#This Row],[quantity]]*StoreOrders[[#This Row],[Price]]) -StoreOrders[[#This Row],[cost]])</f>
        <v>291.0027</v>
      </c>
    </row>
    <row r="671" spans="1:23" x14ac:dyDescent="0.25">
      <c r="A671" t="s">
        <v>3171</v>
      </c>
      <c r="B671" s="1">
        <v>40591</v>
      </c>
      <c r="C671" s="13">
        <f>MONTH(StoreOrders[[#This Row],[order date]])</f>
        <v>2</v>
      </c>
      <c r="D671" s="13">
        <f>YEAR(StoreOrders[[#This Row],[order date]])</f>
        <v>2011</v>
      </c>
      <c r="E671" s="35" t="s">
        <v>1060</v>
      </c>
      <c r="F671" s="35" t="s">
        <v>3172</v>
      </c>
      <c r="G671" s="35" t="s">
        <v>1091</v>
      </c>
      <c r="H671" s="35" t="s">
        <v>1163</v>
      </c>
      <c r="I671" s="35" t="s">
        <v>1163</v>
      </c>
      <c r="J671" s="35" t="s">
        <v>1164</v>
      </c>
      <c r="K671" s="35" t="s">
        <v>1165</v>
      </c>
      <c r="L671" s="35" t="s">
        <v>3184</v>
      </c>
      <c r="M671" s="35" t="s">
        <v>1067</v>
      </c>
      <c r="N671" s="35" t="s">
        <v>1204</v>
      </c>
      <c r="O671" s="35" t="s">
        <v>2583</v>
      </c>
      <c r="P671" s="7">
        <v>29</v>
      </c>
      <c r="Q671" s="7">
        <v>2</v>
      </c>
      <c r="R671" s="12">
        <v>74</v>
      </c>
      <c r="S671" s="2">
        <v>0</v>
      </c>
      <c r="T671" s="5">
        <v>2.5299999999999998</v>
      </c>
      <c r="U671" s="5">
        <f>StoreOrders[[#This Row],[shipping cost]] + (StoreOrders[[#This Row],[shipping cost]] * StoreOrders[[#This Row],[discount]])</f>
        <v>2.5299999999999998</v>
      </c>
      <c r="V671" t="s">
        <v>1088</v>
      </c>
      <c r="W671" s="5">
        <f>((StoreOrders[[#This Row],[quantity]]*StoreOrders[[#This Row],[Price]]) -StoreOrders[[#This Row],[cost]])</f>
        <v>145.47</v>
      </c>
    </row>
    <row r="672" spans="1:23" x14ac:dyDescent="0.25">
      <c r="A672" t="s">
        <v>3185</v>
      </c>
      <c r="B672" s="1">
        <v>40591</v>
      </c>
      <c r="C672" s="13">
        <f>MONTH(StoreOrders[[#This Row],[order date]])</f>
        <v>2</v>
      </c>
      <c r="D672" s="13">
        <f>YEAR(StoreOrders[[#This Row],[order date]])</f>
        <v>2011</v>
      </c>
      <c r="E672" s="35" t="s">
        <v>1287</v>
      </c>
      <c r="F672" s="35" t="s">
        <v>3186</v>
      </c>
      <c r="G672" s="35" t="s">
        <v>1062</v>
      </c>
      <c r="H672" s="35" t="s">
        <v>3187</v>
      </c>
      <c r="I672" s="35" t="s">
        <v>2953</v>
      </c>
      <c r="J672" s="35" t="s">
        <v>1065</v>
      </c>
      <c r="K672" s="35" t="s">
        <v>1065</v>
      </c>
      <c r="L672" s="35" t="s">
        <v>3188</v>
      </c>
      <c r="M672" s="35" t="s">
        <v>1067</v>
      </c>
      <c r="N672" s="35" t="s">
        <v>1193</v>
      </c>
      <c r="O672" s="35" t="s">
        <v>1849</v>
      </c>
      <c r="P672" s="7">
        <v>8</v>
      </c>
      <c r="Q672" s="7">
        <v>1</v>
      </c>
      <c r="R672" s="12">
        <v>101</v>
      </c>
      <c r="S672" s="2">
        <v>0.7</v>
      </c>
      <c r="T672" s="5">
        <v>2.38</v>
      </c>
      <c r="U672" s="5">
        <f>StoreOrders[[#This Row],[shipping cost]] + (StoreOrders[[#This Row],[shipping cost]] * StoreOrders[[#This Row],[discount]])</f>
        <v>4.0459999999999994</v>
      </c>
      <c r="V672" t="s">
        <v>1070</v>
      </c>
      <c r="W672" s="5">
        <f>((StoreOrders[[#This Row],[quantity]]*StoreOrders[[#This Row],[Price]]) -StoreOrders[[#This Row],[cost]])</f>
        <v>96.954000000000008</v>
      </c>
    </row>
    <row r="673" spans="1:23" x14ac:dyDescent="0.25">
      <c r="A673" t="s">
        <v>3189</v>
      </c>
      <c r="B673" s="1">
        <v>40591</v>
      </c>
      <c r="C673" s="13">
        <f>MONTH(StoreOrders[[#This Row],[order date]])</f>
        <v>2</v>
      </c>
      <c r="D673" s="13">
        <f>YEAR(StoreOrders[[#This Row],[order date]])</f>
        <v>2011</v>
      </c>
      <c r="E673" s="35" t="s">
        <v>1060</v>
      </c>
      <c r="F673" s="35" t="s">
        <v>3190</v>
      </c>
      <c r="G673" s="35" t="s">
        <v>1062</v>
      </c>
      <c r="H673" s="35" t="s">
        <v>1258</v>
      </c>
      <c r="I673" s="35" t="s">
        <v>1259</v>
      </c>
      <c r="J673" s="35" t="s">
        <v>1260</v>
      </c>
      <c r="K673" s="35" t="s">
        <v>1165</v>
      </c>
      <c r="L673" s="35" t="s">
        <v>3191</v>
      </c>
      <c r="M673" s="35" t="s">
        <v>1067</v>
      </c>
      <c r="N673" s="35" t="s">
        <v>1118</v>
      </c>
      <c r="O673" s="35" t="s">
        <v>3192</v>
      </c>
      <c r="P673" s="7">
        <v>8</v>
      </c>
      <c r="Q673" s="7">
        <v>2</v>
      </c>
      <c r="R673" s="12">
        <v>87</v>
      </c>
      <c r="S673" s="2">
        <v>0.8</v>
      </c>
      <c r="T673" s="5">
        <v>0.92</v>
      </c>
      <c r="U673" s="5">
        <f>StoreOrders[[#This Row],[shipping cost]] + (StoreOrders[[#This Row],[shipping cost]] * StoreOrders[[#This Row],[discount]])</f>
        <v>1.6560000000000001</v>
      </c>
      <c r="V673" t="s">
        <v>1088</v>
      </c>
      <c r="W673" s="5">
        <f>((StoreOrders[[#This Row],[quantity]]*StoreOrders[[#This Row],[Price]]) -StoreOrders[[#This Row],[cost]])</f>
        <v>172.34399999999999</v>
      </c>
    </row>
    <row r="674" spans="1:23" x14ac:dyDescent="0.25">
      <c r="A674" t="s">
        <v>3193</v>
      </c>
      <c r="B674" s="1">
        <v>40591</v>
      </c>
      <c r="C674" s="13">
        <f>MONTH(StoreOrders[[#This Row],[order date]])</f>
        <v>2</v>
      </c>
      <c r="D674" s="13">
        <f>YEAR(StoreOrders[[#This Row],[order date]])</f>
        <v>2011</v>
      </c>
      <c r="E674" s="35" t="s">
        <v>1060</v>
      </c>
      <c r="F674" s="35" t="s">
        <v>1690</v>
      </c>
      <c r="G674" s="35" t="s">
        <v>1062</v>
      </c>
      <c r="H674" s="35" t="s">
        <v>1459</v>
      </c>
      <c r="I674" s="35" t="s">
        <v>1460</v>
      </c>
      <c r="J674" s="35" t="s">
        <v>1065</v>
      </c>
      <c r="K674" s="35" t="s">
        <v>1065</v>
      </c>
      <c r="L674" s="35" t="s">
        <v>3194</v>
      </c>
      <c r="M674" s="35" t="s">
        <v>1067</v>
      </c>
      <c r="N674" s="35" t="s">
        <v>1187</v>
      </c>
      <c r="O674" s="35" t="s">
        <v>1837</v>
      </c>
      <c r="P674" s="7">
        <v>6</v>
      </c>
      <c r="Q674" s="7">
        <v>2</v>
      </c>
      <c r="R674" s="12">
        <v>59</v>
      </c>
      <c r="S674" s="2">
        <v>0.7</v>
      </c>
      <c r="T674" s="5">
        <v>0.56000000000000005</v>
      </c>
      <c r="U674" s="5">
        <f>StoreOrders[[#This Row],[shipping cost]] + (StoreOrders[[#This Row],[shipping cost]] * StoreOrders[[#This Row],[discount]])</f>
        <v>0.95200000000000007</v>
      </c>
      <c r="V674" t="s">
        <v>1070</v>
      </c>
      <c r="W674" s="5">
        <f>((StoreOrders[[#This Row],[quantity]]*StoreOrders[[#This Row],[Price]]) -StoreOrders[[#This Row],[cost]])</f>
        <v>117.048</v>
      </c>
    </row>
    <row r="675" spans="1:23" x14ac:dyDescent="0.25">
      <c r="A675" t="s">
        <v>3185</v>
      </c>
      <c r="B675" s="1">
        <v>40591</v>
      </c>
      <c r="C675" s="13">
        <f>MONTH(StoreOrders[[#This Row],[order date]])</f>
        <v>2</v>
      </c>
      <c r="D675" s="13">
        <f>YEAR(StoreOrders[[#This Row],[order date]])</f>
        <v>2011</v>
      </c>
      <c r="E675" s="35" t="s">
        <v>1287</v>
      </c>
      <c r="F675" s="35" t="s">
        <v>3186</v>
      </c>
      <c r="G675" s="35" t="s">
        <v>1062</v>
      </c>
      <c r="H675" s="35" t="s">
        <v>3187</v>
      </c>
      <c r="I675" s="35" t="s">
        <v>2953</v>
      </c>
      <c r="J675" s="35" t="s">
        <v>1065</v>
      </c>
      <c r="K675" s="35" t="s">
        <v>1065</v>
      </c>
      <c r="L675" s="35" t="s">
        <v>3195</v>
      </c>
      <c r="M675" s="35" t="s">
        <v>1067</v>
      </c>
      <c r="N675" s="35" t="s">
        <v>1193</v>
      </c>
      <c r="O675" s="35" t="s">
        <v>2651</v>
      </c>
      <c r="P675" s="7">
        <v>6</v>
      </c>
      <c r="Q675" s="7">
        <v>1</v>
      </c>
      <c r="R675" s="12">
        <v>119</v>
      </c>
      <c r="S675" s="2">
        <v>0.7</v>
      </c>
      <c r="T675" s="5">
        <v>0.4</v>
      </c>
      <c r="U675" s="5">
        <f>StoreOrders[[#This Row],[shipping cost]] + (StoreOrders[[#This Row],[shipping cost]] * StoreOrders[[#This Row],[discount]])</f>
        <v>0.67999999999999994</v>
      </c>
      <c r="V675" t="s">
        <v>1070</v>
      </c>
      <c r="W675" s="5">
        <f>((StoreOrders[[#This Row],[quantity]]*StoreOrders[[#This Row],[Price]]) -StoreOrders[[#This Row],[cost]])</f>
        <v>118.32</v>
      </c>
    </row>
    <row r="676" spans="1:23" x14ac:dyDescent="0.25">
      <c r="A676" t="s">
        <v>3189</v>
      </c>
      <c r="B676" s="1">
        <v>40591</v>
      </c>
      <c r="C676" s="13">
        <f>MONTH(StoreOrders[[#This Row],[order date]])</f>
        <v>2</v>
      </c>
      <c r="D676" s="13">
        <f>YEAR(StoreOrders[[#This Row],[order date]])</f>
        <v>2011</v>
      </c>
      <c r="E676" s="35" t="s">
        <v>1060</v>
      </c>
      <c r="F676" s="35" t="s">
        <v>3190</v>
      </c>
      <c r="G676" s="35" t="s">
        <v>1062</v>
      </c>
      <c r="H676" s="35" t="s">
        <v>1258</v>
      </c>
      <c r="I676" s="35" t="s">
        <v>1259</v>
      </c>
      <c r="J676" s="35" t="s">
        <v>1260</v>
      </c>
      <c r="K676" s="35" t="s">
        <v>1165</v>
      </c>
      <c r="L676" s="35" t="s">
        <v>3196</v>
      </c>
      <c r="M676" s="35" t="s">
        <v>1067</v>
      </c>
      <c r="N676" s="35" t="s">
        <v>1279</v>
      </c>
      <c r="O676" s="35" t="s">
        <v>3197</v>
      </c>
      <c r="P676" s="7">
        <v>1</v>
      </c>
      <c r="Q676" s="7">
        <v>3</v>
      </c>
      <c r="R676" s="12">
        <v>93</v>
      </c>
      <c r="S676" s="2">
        <v>0.8</v>
      </c>
      <c r="T676" s="5">
        <v>0.11</v>
      </c>
      <c r="U676" s="5">
        <f>StoreOrders[[#This Row],[shipping cost]] + (StoreOrders[[#This Row],[shipping cost]] * StoreOrders[[#This Row],[discount]])</f>
        <v>0.19800000000000001</v>
      </c>
      <c r="V676" t="s">
        <v>1088</v>
      </c>
      <c r="W676" s="5">
        <f>((StoreOrders[[#This Row],[quantity]]*StoreOrders[[#This Row],[Price]]) -StoreOrders[[#This Row],[cost]])</f>
        <v>278.80200000000002</v>
      </c>
    </row>
    <row r="677" spans="1:23" x14ac:dyDescent="0.25">
      <c r="A677" t="s">
        <v>3198</v>
      </c>
      <c r="B677" s="1">
        <v>40592</v>
      </c>
      <c r="C677" s="13">
        <f>MONTH(StoreOrders[[#This Row],[order date]])</f>
        <v>2</v>
      </c>
      <c r="D677" s="13">
        <f>YEAR(StoreOrders[[#This Row],[order date]])</f>
        <v>2011</v>
      </c>
      <c r="E677" s="35" t="s">
        <v>1081</v>
      </c>
      <c r="F677" s="35" t="s">
        <v>3199</v>
      </c>
      <c r="G677" s="35" t="s">
        <v>1116</v>
      </c>
      <c r="H677" s="35" t="s">
        <v>1492</v>
      </c>
      <c r="I677" s="35" t="s">
        <v>1074</v>
      </c>
      <c r="J677" s="35" t="s">
        <v>1075</v>
      </c>
      <c r="K677" s="35" t="s">
        <v>1076</v>
      </c>
      <c r="L677" s="35" t="s">
        <v>3200</v>
      </c>
      <c r="M677" s="35" t="s">
        <v>1110</v>
      </c>
      <c r="N677" s="35" t="s">
        <v>1167</v>
      </c>
      <c r="O677" s="35" t="s">
        <v>3201</v>
      </c>
      <c r="P677" s="7">
        <v>825</v>
      </c>
      <c r="Q677" s="7">
        <v>5</v>
      </c>
      <c r="R677" s="12">
        <v>115</v>
      </c>
      <c r="S677" s="2">
        <v>0.1</v>
      </c>
      <c r="T677" s="5">
        <v>161.63</v>
      </c>
      <c r="U677" s="5">
        <f>StoreOrders[[#This Row],[shipping cost]] + (StoreOrders[[#This Row],[shipping cost]] * StoreOrders[[#This Row],[discount]])</f>
        <v>177.79300000000001</v>
      </c>
      <c r="V677" t="s">
        <v>1088</v>
      </c>
      <c r="W677" s="5">
        <f>((StoreOrders[[#This Row],[quantity]]*StoreOrders[[#This Row],[Price]]) -StoreOrders[[#This Row],[cost]])</f>
        <v>397.20699999999999</v>
      </c>
    </row>
    <row r="678" spans="1:23" x14ac:dyDescent="0.25">
      <c r="A678" t="s">
        <v>3202</v>
      </c>
      <c r="B678" s="1">
        <v>40592</v>
      </c>
      <c r="C678" s="13">
        <f>MONTH(StoreOrders[[#This Row],[order date]])</f>
        <v>2</v>
      </c>
      <c r="D678" s="13">
        <f>YEAR(StoreOrders[[#This Row],[order date]])</f>
        <v>2011</v>
      </c>
      <c r="E678" s="35" t="s">
        <v>1287</v>
      </c>
      <c r="F678" s="35" t="s">
        <v>3203</v>
      </c>
      <c r="G678" s="35" t="s">
        <v>1091</v>
      </c>
      <c r="H678" s="35" t="s">
        <v>1107</v>
      </c>
      <c r="I678" s="35" t="s">
        <v>1108</v>
      </c>
      <c r="J678" s="35" t="s">
        <v>1108</v>
      </c>
      <c r="K678" s="35" t="s">
        <v>1108</v>
      </c>
      <c r="L678" s="35" t="s">
        <v>3204</v>
      </c>
      <c r="M678" s="35" t="s">
        <v>1067</v>
      </c>
      <c r="N678" s="35" t="s">
        <v>1118</v>
      </c>
      <c r="O678" s="35" t="s">
        <v>1821</v>
      </c>
      <c r="P678" s="7">
        <v>277</v>
      </c>
      <c r="Q678" s="7">
        <v>1</v>
      </c>
      <c r="R678" s="12">
        <v>66</v>
      </c>
      <c r="S678" s="2">
        <v>0</v>
      </c>
      <c r="T678" s="5">
        <v>46.69</v>
      </c>
      <c r="U678" s="5">
        <f>StoreOrders[[#This Row],[shipping cost]] + (StoreOrders[[#This Row],[shipping cost]] * StoreOrders[[#This Row],[discount]])</f>
        <v>46.69</v>
      </c>
      <c r="V678" t="s">
        <v>1088</v>
      </c>
      <c r="W678" s="5">
        <f>((StoreOrders[[#This Row],[quantity]]*StoreOrders[[#This Row],[Price]]) -StoreOrders[[#This Row],[cost]])</f>
        <v>19.310000000000002</v>
      </c>
    </row>
    <row r="679" spans="1:23" x14ac:dyDescent="0.25">
      <c r="A679" t="s">
        <v>3205</v>
      </c>
      <c r="B679" s="1">
        <v>40592</v>
      </c>
      <c r="C679" s="13">
        <f>MONTH(StoreOrders[[#This Row],[order date]])</f>
        <v>2</v>
      </c>
      <c r="D679" s="13">
        <f>YEAR(StoreOrders[[#This Row],[order date]])</f>
        <v>2011</v>
      </c>
      <c r="E679" s="35" t="s">
        <v>1287</v>
      </c>
      <c r="F679" s="35" t="s">
        <v>2505</v>
      </c>
      <c r="G679" s="35" t="s">
        <v>1062</v>
      </c>
      <c r="H679" s="35" t="s">
        <v>3206</v>
      </c>
      <c r="I679" s="35" t="s">
        <v>2846</v>
      </c>
      <c r="J679" s="35" t="s">
        <v>1075</v>
      </c>
      <c r="K679" s="35" t="s">
        <v>1267</v>
      </c>
      <c r="L679" s="35" t="s">
        <v>3207</v>
      </c>
      <c r="M679" s="35" t="s">
        <v>1110</v>
      </c>
      <c r="N679" s="35" t="s">
        <v>1176</v>
      </c>
      <c r="O679" s="35" t="s">
        <v>3208</v>
      </c>
      <c r="P679" s="7">
        <v>258</v>
      </c>
      <c r="Q679" s="7">
        <v>2</v>
      </c>
      <c r="R679" s="12">
        <v>108</v>
      </c>
      <c r="S679" s="2">
        <v>0.5</v>
      </c>
      <c r="T679" s="5">
        <v>29.12</v>
      </c>
      <c r="U679" s="5">
        <f>StoreOrders[[#This Row],[shipping cost]] + (StoreOrders[[#This Row],[shipping cost]] * StoreOrders[[#This Row],[discount]])</f>
        <v>43.68</v>
      </c>
      <c r="V679" t="s">
        <v>1070</v>
      </c>
      <c r="W679" s="5">
        <f>((StoreOrders[[#This Row],[quantity]]*StoreOrders[[#This Row],[Price]]) -StoreOrders[[#This Row],[cost]])</f>
        <v>172.32</v>
      </c>
    </row>
    <row r="680" spans="1:23" x14ac:dyDescent="0.25">
      <c r="A680" t="s">
        <v>3209</v>
      </c>
      <c r="B680" s="1">
        <v>40592</v>
      </c>
      <c r="C680" s="13">
        <f>MONTH(StoreOrders[[#This Row],[order date]])</f>
        <v>2</v>
      </c>
      <c r="D680" s="13">
        <f>YEAR(StoreOrders[[#This Row],[order date]])</f>
        <v>2011</v>
      </c>
      <c r="E680" s="35" t="s">
        <v>1060</v>
      </c>
      <c r="F680" s="35" t="s">
        <v>3210</v>
      </c>
      <c r="G680" s="35" t="s">
        <v>1062</v>
      </c>
      <c r="H680" s="35" t="s">
        <v>1310</v>
      </c>
      <c r="I680" s="35" t="s">
        <v>1234</v>
      </c>
      <c r="J680" s="35" t="s">
        <v>1094</v>
      </c>
      <c r="K680" s="35" t="s">
        <v>1165</v>
      </c>
      <c r="L680" s="35" t="s">
        <v>3211</v>
      </c>
      <c r="M680" s="35" t="s">
        <v>1110</v>
      </c>
      <c r="N680" s="35" t="s">
        <v>1111</v>
      </c>
      <c r="O680" s="35" t="s">
        <v>3212</v>
      </c>
      <c r="P680" s="7">
        <v>129</v>
      </c>
      <c r="Q680" s="7">
        <v>3</v>
      </c>
      <c r="R680" s="12">
        <v>70</v>
      </c>
      <c r="S680" s="2">
        <v>0.15</v>
      </c>
      <c r="T680" s="5">
        <v>13.21</v>
      </c>
      <c r="U680" s="5">
        <f>StoreOrders[[#This Row],[shipping cost]] + (StoreOrders[[#This Row],[shipping cost]] * StoreOrders[[#This Row],[discount]])</f>
        <v>15.191500000000001</v>
      </c>
      <c r="V680" t="s">
        <v>1070</v>
      </c>
      <c r="W680" s="5">
        <f>((StoreOrders[[#This Row],[quantity]]*StoreOrders[[#This Row],[Price]]) -StoreOrders[[#This Row],[cost]])</f>
        <v>194.80850000000001</v>
      </c>
    </row>
    <row r="681" spans="1:23" x14ac:dyDescent="0.25">
      <c r="A681" t="s">
        <v>3213</v>
      </c>
      <c r="B681" s="1">
        <v>40592</v>
      </c>
      <c r="C681" s="13">
        <f>MONTH(StoreOrders[[#This Row],[order date]])</f>
        <v>2</v>
      </c>
      <c r="D681" s="13">
        <f>YEAR(StoreOrders[[#This Row],[order date]])</f>
        <v>2011</v>
      </c>
      <c r="E681" s="35" t="s">
        <v>1060</v>
      </c>
      <c r="F681" s="35" t="s">
        <v>1991</v>
      </c>
      <c r="G681" s="35" t="s">
        <v>1062</v>
      </c>
      <c r="H681" s="35" t="s">
        <v>3214</v>
      </c>
      <c r="I681" s="35" t="s">
        <v>1606</v>
      </c>
      <c r="J681" s="35" t="s">
        <v>1075</v>
      </c>
      <c r="K681" s="35" t="s">
        <v>1607</v>
      </c>
      <c r="L681" s="35" t="s">
        <v>3215</v>
      </c>
      <c r="M681" s="35" t="s">
        <v>1100</v>
      </c>
      <c r="N681" s="35" t="s">
        <v>1134</v>
      </c>
      <c r="O681" s="35" t="s">
        <v>3216</v>
      </c>
      <c r="P681" s="7">
        <v>300</v>
      </c>
      <c r="Q681" s="7">
        <v>3</v>
      </c>
      <c r="R681" s="12">
        <v>55</v>
      </c>
      <c r="S681" s="2">
        <v>0</v>
      </c>
      <c r="T681" s="5">
        <v>12.23</v>
      </c>
      <c r="U681" s="5">
        <f>StoreOrders[[#This Row],[shipping cost]] + (StoreOrders[[#This Row],[shipping cost]] * StoreOrders[[#This Row],[discount]])</f>
        <v>12.23</v>
      </c>
      <c r="V681" t="s">
        <v>1070</v>
      </c>
      <c r="W681" s="5">
        <f>((StoreOrders[[#This Row],[quantity]]*StoreOrders[[#This Row],[Price]]) -StoreOrders[[#This Row],[cost]])</f>
        <v>152.77000000000001</v>
      </c>
    </row>
    <row r="682" spans="1:23" x14ac:dyDescent="0.25">
      <c r="A682" t="s">
        <v>3217</v>
      </c>
      <c r="B682" s="1">
        <v>40592</v>
      </c>
      <c r="C682" s="13">
        <f>MONTH(StoreOrders[[#This Row],[order date]])</f>
        <v>2</v>
      </c>
      <c r="D682" s="13">
        <f>YEAR(StoreOrders[[#This Row],[order date]])</f>
        <v>2011</v>
      </c>
      <c r="E682" s="35" t="s">
        <v>1060</v>
      </c>
      <c r="F682" s="35" t="s">
        <v>3218</v>
      </c>
      <c r="G682" s="35" t="s">
        <v>1062</v>
      </c>
      <c r="H682" s="35" t="s">
        <v>2489</v>
      </c>
      <c r="I682" s="35" t="s">
        <v>1074</v>
      </c>
      <c r="J682" s="35" t="s">
        <v>1075</v>
      </c>
      <c r="K682" s="35" t="s">
        <v>1076</v>
      </c>
      <c r="L682" s="35" t="s">
        <v>3219</v>
      </c>
      <c r="M682" s="35" t="s">
        <v>1067</v>
      </c>
      <c r="N682" s="35" t="s">
        <v>1097</v>
      </c>
      <c r="O682" s="35" t="s">
        <v>3220</v>
      </c>
      <c r="P682" s="7">
        <v>82</v>
      </c>
      <c r="Q682" s="7">
        <v>5</v>
      </c>
      <c r="R682" s="12">
        <v>111</v>
      </c>
      <c r="S682" s="2">
        <v>0.1</v>
      </c>
      <c r="T682" s="5">
        <v>7.44</v>
      </c>
      <c r="U682" s="5">
        <f>StoreOrders[[#This Row],[shipping cost]] + (StoreOrders[[#This Row],[shipping cost]] * StoreOrders[[#This Row],[discount]])</f>
        <v>8.1840000000000011</v>
      </c>
      <c r="V682" t="s">
        <v>1070</v>
      </c>
      <c r="W682" s="5">
        <f>((StoreOrders[[#This Row],[quantity]]*StoreOrders[[#This Row],[Price]]) -StoreOrders[[#This Row],[cost]])</f>
        <v>546.81600000000003</v>
      </c>
    </row>
    <row r="683" spans="1:23" x14ac:dyDescent="0.25">
      <c r="A683" t="s">
        <v>3202</v>
      </c>
      <c r="B683" s="1">
        <v>40592</v>
      </c>
      <c r="C683" s="13">
        <f>MONTH(StoreOrders[[#This Row],[order date]])</f>
        <v>2</v>
      </c>
      <c r="D683" s="13">
        <f>YEAR(StoreOrders[[#This Row],[order date]])</f>
        <v>2011</v>
      </c>
      <c r="E683" s="35" t="s">
        <v>1287</v>
      </c>
      <c r="F683" s="35" t="s">
        <v>3203</v>
      </c>
      <c r="G683" s="35" t="s">
        <v>1091</v>
      </c>
      <c r="H683" s="35" t="s">
        <v>1107</v>
      </c>
      <c r="I683" s="35" t="s">
        <v>1108</v>
      </c>
      <c r="J683" s="35" t="s">
        <v>1108</v>
      </c>
      <c r="K683" s="35" t="s">
        <v>1108</v>
      </c>
      <c r="L683" s="35" t="s">
        <v>3221</v>
      </c>
      <c r="M683" s="35" t="s">
        <v>1067</v>
      </c>
      <c r="N683" s="35" t="s">
        <v>1078</v>
      </c>
      <c r="O683" s="35" t="s">
        <v>3222</v>
      </c>
      <c r="P683" s="7">
        <v>37</v>
      </c>
      <c r="Q683" s="7">
        <v>1</v>
      </c>
      <c r="R683" s="12">
        <v>99</v>
      </c>
      <c r="S683" s="2">
        <v>0</v>
      </c>
      <c r="T683" s="5">
        <v>7.41</v>
      </c>
      <c r="U683" s="5">
        <f>StoreOrders[[#This Row],[shipping cost]] + (StoreOrders[[#This Row],[shipping cost]] * StoreOrders[[#This Row],[discount]])</f>
        <v>7.41</v>
      </c>
      <c r="V683" t="s">
        <v>1088</v>
      </c>
      <c r="W683" s="5">
        <f>((StoreOrders[[#This Row],[quantity]]*StoreOrders[[#This Row],[Price]]) -StoreOrders[[#This Row],[cost]])</f>
        <v>91.59</v>
      </c>
    </row>
    <row r="684" spans="1:23" x14ac:dyDescent="0.25">
      <c r="A684" t="s">
        <v>3223</v>
      </c>
      <c r="B684" s="1">
        <v>40592</v>
      </c>
      <c r="C684" s="13">
        <f>MONTH(StoreOrders[[#This Row],[order date]])</f>
        <v>2</v>
      </c>
      <c r="D684" s="13">
        <f>YEAR(StoreOrders[[#This Row],[order date]])</f>
        <v>2011</v>
      </c>
      <c r="E684" s="35" t="s">
        <v>1081</v>
      </c>
      <c r="F684" s="35" t="s">
        <v>3224</v>
      </c>
      <c r="G684" s="35" t="s">
        <v>1062</v>
      </c>
      <c r="H684" s="35" t="s">
        <v>2030</v>
      </c>
      <c r="I684" s="35" t="s">
        <v>1657</v>
      </c>
      <c r="J684" s="35" t="s">
        <v>1094</v>
      </c>
      <c r="K684" s="35" t="s">
        <v>1165</v>
      </c>
      <c r="L684" s="35" t="s">
        <v>3225</v>
      </c>
      <c r="M684" s="35" t="s">
        <v>1067</v>
      </c>
      <c r="N684" s="35" t="s">
        <v>1207</v>
      </c>
      <c r="O684" s="35" t="s">
        <v>3226</v>
      </c>
      <c r="P684" s="7">
        <v>62</v>
      </c>
      <c r="Q684" s="7">
        <v>7</v>
      </c>
      <c r="R684" s="12">
        <v>106</v>
      </c>
      <c r="S684" s="2">
        <v>0</v>
      </c>
      <c r="T684" s="5">
        <v>7.12</v>
      </c>
      <c r="U684" s="5">
        <f>StoreOrders[[#This Row],[shipping cost]] + (StoreOrders[[#This Row],[shipping cost]] * StoreOrders[[#This Row],[discount]])</f>
        <v>7.12</v>
      </c>
      <c r="V684" t="s">
        <v>1070</v>
      </c>
      <c r="W684" s="5">
        <f>((StoreOrders[[#This Row],[quantity]]*StoreOrders[[#This Row],[Price]]) -StoreOrders[[#This Row],[cost]])</f>
        <v>734.88</v>
      </c>
    </row>
    <row r="685" spans="1:23" x14ac:dyDescent="0.25">
      <c r="A685" t="s">
        <v>3202</v>
      </c>
      <c r="B685" s="1">
        <v>40592</v>
      </c>
      <c r="C685" s="13">
        <f>MONTH(StoreOrders[[#This Row],[order date]])</f>
        <v>2</v>
      </c>
      <c r="D685" s="13">
        <f>YEAR(StoreOrders[[#This Row],[order date]])</f>
        <v>2011</v>
      </c>
      <c r="E685" s="35" t="s">
        <v>1287</v>
      </c>
      <c r="F685" s="35" t="s">
        <v>3203</v>
      </c>
      <c r="G685" s="35" t="s">
        <v>1091</v>
      </c>
      <c r="H685" s="35" t="s">
        <v>1107</v>
      </c>
      <c r="I685" s="35" t="s">
        <v>1108</v>
      </c>
      <c r="J685" s="35" t="s">
        <v>1108</v>
      </c>
      <c r="K685" s="35" t="s">
        <v>1108</v>
      </c>
      <c r="L685" s="35" t="s">
        <v>3227</v>
      </c>
      <c r="M685" s="35" t="s">
        <v>1067</v>
      </c>
      <c r="N685" s="35" t="s">
        <v>1118</v>
      </c>
      <c r="O685" s="35" t="s">
        <v>3228</v>
      </c>
      <c r="P685" s="7">
        <v>97</v>
      </c>
      <c r="Q685" s="7">
        <v>1</v>
      </c>
      <c r="R685" s="12">
        <v>67</v>
      </c>
      <c r="S685" s="2">
        <v>0</v>
      </c>
      <c r="T685" s="5">
        <v>6.88</v>
      </c>
      <c r="U685" s="5">
        <f>StoreOrders[[#This Row],[shipping cost]] + (StoreOrders[[#This Row],[shipping cost]] * StoreOrders[[#This Row],[discount]])</f>
        <v>6.88</v>
      </c>
      <c r="V685" t="s">
        <v>1088</v>
      </c>
      <c r="W685" s="5">
        <f>((StoreOrders[[#This Row],[quantity]]*StoreOrders[[#This Row],[Price]]) -StoreOrders[[#This Row],[cost]])</f>
        <v>60.12</v>
      </c>
    </row>
    <row r="686" spans="1:23" x14ac:dyDescent="0.25">
      <c r="A686" t="s">
        <v>3198</v>
      </c>
      <c r="B686" s="1">
        <v>40592</v>
      </c>
      <c r="C686" s="13">
        <f>MONTH(StoreOrders[[#This Row],[order date]])</f>
        <v>2</v>
      </c>
      <c r="D686" s="13">
        <f>YEAR(StoreOrders[[#This Row],[order date]])</f>
        <v>2011</v>
      </c>
      <c r="E686" s="35" t="s">
        <v>1081</v>
      </c>
      <c r="F686" s="35" t="s">
        <v>3199</v>
      </c>
      <c r="G686" s="35" t="s">
        <v>1116</v>
      </c>
      <c r="H686" s="35" t="s">
        <v>1492</v>
      </c>
      <c r="I686" s="35" t="s">
        <v>1074</v>
      </c>
      <c r="J686" s="35" t="s">
        <v>1075</v>
      </c>
      <c r="K686" s="35" t="s">
        <v>1076</v>
      </c>
      <c r="L686" s="35" t="s">
        <v>3229</v>
      </c>
      <c r="M686" s="35" t="s">
        <v>1067</v>
      </c>
      <c r="N686" s="35" t="s">
        <v>1078</v>
      </c>
      <c r="O686" s="35" t="s">
        <v>2933</v>
      </c>
      <c r="P686" s="7">
        <v>24</v>
      </c>
      <c r="Q686" s="7">
        <v>1</v>
      </c>
      <c r="R686" s="12">
        <v>88</v>
      </c>
      <c r="S686" s="2">
        <v>0.1</v>
      </c>
      <c r="T686" s="5">
        <v>5.13</v>
      </c>
      <c r="U686" s="5">
        <f>StoreOrders[[#This Row],[shipping cost]] + (StoreOrders[[#This Row],[shipping cost]] * StoreOrders[[#This Row],[discount]])</f>
        <v>5.6429999999999998</v>
      </c>
      <c r="V686" t="s">
        <v>1088</v>
      </c>
      <c r="W686" s="5">
        <f>((StoreOrders[[#This Row],[quantity]]*StoreOrders[[#This Row],[Price]]) -StoreOrders[[#This Row],[cost]])</f>
        <v>82.356999999999999</v>
      </c>
    </row>
    <row r="687" spans="1:23" x14ac:dyDescent="0.25">
      <c r="A687" t="s">
        <v>3230</v>
      </c>
      <c r="B687" s="1">
        <v>40592</v>
      </c>
      <c r="C687" s="13">
        <f>MONTH(StoreOrders[[#This Row],[order date]])</f>
        <v>2</v>
      </c>
      <c r="D687" s="13">
        <f>YEAR(StoreOrders[[#This Row],[order date]])</f>
        <v>2011</v>
      </c>
      <c r="E687" s="35" t="s">
        <v>1060</v>
      </c>
      <c r="F687" s="35" t="s">
        <v>1851</v>
      </c>
      <c r="G687" s="35" t="s">
        <v>1062</v>
      </c>
      <c r="H687" s="35" t="s">
        <v>1295</v>
      </c>
      <c r="I687" s="35" t="s">
        <v>1259</v>
      </c>
      <c r="J687" s="35" t="s">
        <v>1260</v>
      </c>
      <c r="K687" s="35" t="s">
        <v>1165</v>
      </c>
      <c r="L687" s="35" t="s">
        <v>3231</v>
      </c>
      <c r="M687" s="35" t="s">
        <v>1067</v>
      </c>
      <c r="N687" s="35" t="s">
        <v>1193</v>
      </c>
      <c r="O687" s="35" t="s">
        <v>1788</v>
      </c>
      <c r="P687" s="7">
        <v>54</v>
      </c>
      <c r="Q687" s="7">
        <v>14</v>
      </c>
      <c r="R687" s="12">
        <v>120</v>
      </c>
      <c r="S687" s="2">
        <v>0.2</v>
      </c>
      <c r="T687" s="5">
        <v>4.1100000000000003</v>
      </c>
      <c r="U687" s="5">
        <f>StoreOrders[[#This Row],[shipping cost]] + (StoreOrders[[#This Row],[shipping cost]] * StoreOrders[[#This Row],[discount]])</f>
        <v>4.9320000000000004</v>
      </c>
      <c r="V687" t="s">
        <v>1128</v>
      </c>
      <c r="W687" s="5">
        <f>((StoreOrders[[#This Row],[quantity]]*StoreOrders[[#This Row],[Price]]) -StoreOrders[[#This Row],[cost]])</f>
        <v>1675.068</v>
      </c>
    </row>
    <row r="688" spans="1:23" x14ac:dyDescent="0.25">
      <c r="A688" t="s">
        <v>3202</v>
      </c>
      <c r="B688" s="1">
        <v>40592</v>
      </c>
      <c r="C688" s="13">
        <f>MONTH(StoreOrders[[#This Row],[order date]])</f>
        <v>2</v>
      </c>
      <c r="D688" s="13">
        <f>YEAR(StoreOrders[[#This Row],[order date]])</f>
        <v>2011</v>
      </c>
      <c r="E688" s="35" t="s">
        <v>1287</v>
      </c>
      <c r="F688" s="35" t="s">
        <v>3203</v>
      </c>
      <c r="G688" s="35" t="s">
        <v>1091</v>
      </c>
      <c r="H688" s="35" t="s">
        <v>1107</v>
      </c>
      <c r="I688" s="35" t="s">
        <v>1108</v>
      </c>
      <c r="J688" s="35" t="s">
        <v>1108</v>
      </c>
      <c r="K688" s="35" t="s">
        <v>1108</v>
      </c>
      <c r="L688" s="35" t="s">
        <v>3232</v>
      </c>
      <c r="M688" s="35" t="s">
        <v>1067</v>
      </c>
      <c r="N688" s="35" t="s">
        <v>1097</v>
      </c>
      <c r="O688" s="35" t="s">
        <v>3233</v>
      </c>
      <c r="P688" s="7">
        <v>30</v>
      </c>
      <c r="Q688" s="7">
        <v>1</v>
      </c>
      <c r="R688" s="12">
        <v>82</v>
      </c>
      <c r="S688" s="2">
        <v>0</v>
      </c>
      <c r="T688" s="5">
        <v>3.92</v>
      </c>
      <c r="U688" s="5">
        <f>StoreOrders[[#This Row],[shipping cost]] + (StoreOrders[[#This Row],[shipping cost]] * StoreOrders[[#This Row],[discount]])</f>
        <v>3.92</v>
      </c>
      <c r="V688" t="s">
        <v>1088</v>
      </c>
      <c r="W688" s="5">
        <f>((StoreOrders[[#This Row],[quantity]]*StoreOrders[[#This Row],[Price]]) -StoreOrders[[#This Row],[cost]])</f>
        <v>78.08</v>
      </c>
    </row>
    <row r="689" spans="1:23" x14ac:dyDescent="0.25">
      <c r="A689" t="s">
        <v>3234</v>
      </c>
      <c r="B689" s="1">
        <v>40592</v>
      </c>
      <c r="C689" s="13">
        <f>MONTH(StoreOrders[[#This Row],[order date]])</f>
        <v>2</v>
      </c>
      <c r="D689" s="13">
        <f>YEAR(StoreOrders[[#This Row],[order date]])</f>
        <v>2011</v>
      </c>
      <c r="E689" s="35" t="s">
        <v>1060</v>
      </c>
      <c r="F689" s="35" t="s">
        <v>2596</v>
      </c>
      <c r="G689" s="35" t="s">
        <v>1116</v>
      </c>
      <c r="H689" s="35" t="s">
        <v>3235</v>
      </c>
      <c r="I689" s="35" t="s">
        <v>1234</v>
      </c>
      <c r="J689" s="35" t="s">
        <v>1094</v>
      </c>
      <c r="K689" s="35" t="s">
        <v>1165</v>
      </c>
      <c r="L689" s="35" t="s">
        <v>3236</v>
      </c>
      <c r="M689" s="35" t="s">
        <v>1067</v>
      </c>
      <c r="N689" s="35" t="s">
        <v>1207</v>
      </c>
      <c r="O689" s="35" t="s">
        <v>3237</v>
      </c>
      <c r="P689" s="7">
        <v>35</v>
      </c>
      <c r="Q689" s="7">
        <v>3</v>
      </c>
      <c r="R689" s="12">
        <v>94</v>
      </c>
      <c r="S689" s="2">
        <v>0</v>
      </c>
      <c r="T689" s="5">
        <v>3.5</v>
      </c>
      <c r="U689" s="5">
        <f>StoreOrders[[#This Row],[shipping cost]] + (StoreOrders[[#This Row],[shipping cost]] * StoreOrders[[#This Row],[discount]])</f>
        <v>3.5</v>
      </c>
      <c r="V689" t="s">
        <v>1070</v>
      </c>
      <c r="W689" s="5">
        <f>((StoreOrders[[#This Row],[quantity]]*StoreOrders[[#This Row],[Price]]) -StoreOrders[[#This Row],[cost]])</f>
        <v>278.5</v>
      </c>
    </row>
    <row r="690" spans="1:23" x14ac:dyDescent="0.25">
      <c r="A690" t="s">
        <v>3209</v>
      </c>
      <c r="B690" s="1">
        <v>40592</v>
      </c>
      <c r="C690" s="13">
        <f>MONTH(StoreOrders[[#This Row],[order date]])</f>
        <v>2</v>
      </c>
      <c r="D690" s="13">
        <f>YEAR(StoreOrders[[#This Row],[order date]])</f>
        <v>2011</v>
      </c>
      <c r="E690" s="35" t="s">
        <v>1060</v>
      </c>
      <c r="F690" s="35" t="s">
        <v>3210</v>
      </c>
      <c r="G690" s="35" t="s">
        <v>1062</v>
      </c>
      <c r="H690" s="35" t="s">
        <v>1310</v>
      </c>
      <c r="I690" s="35" t="s">
        <v>1234</v>
      </c>
      <c r="J690" s="35" t="s">
        <v>1094</v>
      </c>
      <c r="K690" s="35" t="s">
        <v>1165</v>
      </c>
      <c r="L690" s="35" t="s">
        <v>2587</v>
      </c>
      <c r="M690" s="35" t="s">
        <v>1067</v>
      </c>
      <c r="N690" s="35" t="s">
        <v>1279</v>
      </c>
      <c r="O690" s="35" t="s">
        <v>1280</v>
      </c>
      <c r="P690" s="7">
        <v>24</v>
      </c>
      <c r="Q690" s="7">
        <v>4</v>
      </c>
      <c r="R690" s="12">
        <v>87</v>
      </c>
      <c r="S690" s="2">
        <v>0</v>
      </c>
      <c r="T690" s="5">
        <v>2.77</v>
      </c>
      <c r="U690" s="5">
        <f>StoreOrders[[#This Row],[shipping cost]] + (StoreOrders[[#This Row],[shipping cost]] * StoreOrders[[#This Row],[discount]])</f>
        <v>2.77</v>
      </c>
      <c r="V690" t="s">
        <v>1070</v>
      </c>
      <c r="W690" s="5">
        <f>((StoreOrders[[#This Row],[quantity]]*StoreOrders[[#This Row],[Price]]) -StoreOrders[[#This Row],[cost]])</f>
        <v>345.23</v>
      </c>
    </row>
    <row r="691" spans="1:23" x14ac:dyDescent="0.25">
      <c r="A691" t="s">
        <v>3198</v>
      </c>
      <c r="B691" s="1">
        <v>40592</v>
      </c>
      <c r="C691" s="13">
        <f>MONTH(StoreOrders[[#This Row],[order date]])</f>
        <v>2</v>
      </c>
      <c r="D691" s="13">
        <f>YEAR(StoreOrders[[#This Row],[order date]])</f>
        <v>2011</v>
      </c>
      <c r="E691" s="35" t="s">
        <v>1081</v>
      </c>
      <c r="F691" s="35" t="s">
        <v>3199</v>
      </c>
      <c r="G691" s="35" t="s">
        <v>1116</v>
      </c>
      <c r="H691" s="35" t="s">
        <v>1492</v>
      </c>
      <c r="I691" s="35" t="s">
        <v>1074</v>
      </c>
      <c r="J691" s="35" t="s">
        <v>1075</v>
      </c>
      <c r="K691" s="35" t="s">
        <v>1076</v>
      </c>
      <c r="L691" s="35" t="s">
        <v>3238</v>
      </c>
      <c r="M691" s="35" t="s">
        <v>1067</v>
      </c>
      <c r="N691" s="35" t="s">
        <v>1187</v>
      </c>
      <c r="O691" s="35" t="s">
        <v>3239</v>
      </c>
      <c r="P691" s="7">
        <v>14</v>
      </c>
      <c r="Q691" s="7">
        <v>2</v>
      </c>
      <c r="R691" s="12">
        <v>70</v>
      </c>
      <c r="S691" s="2">
        <v>0.1</v>
      </c>
      <c r="T691" s="5">
        <v>1.37</v>
      </c>
      <c r="U691" s="5">
        <f>StoreOrders[[#This Row],[shipping cost]] + (StoreOrders[[#This Row],[shipping cost]] * StoreOrders[[#This Row],[discount]])</f>
        <v>1.5070000000000001</v>
      </c>
      <c r="V691" t="s">
        <v>1088</v>
      </c>
      <c r="W691" s="5">
        <f>((StoreOrders[[#This Row],[quantity]]*StoreOrders[[#This Row],[Price]]) -StoreOrders[[#This Row],[cost]])</f>
        <v>138.49299999999999</v>
      </c>
    </row>
    <row r="692" spans="1:23" x14ac:dyDescent="0.25">
      <c r="A692" t="s">
        <v>3223</v>
      </c>
      <c r="B692" s="1">
        <v>40592</v>
      </c>
      <c r="C692" s="13">
        <f>MONTH(StoreOrders[[#This Row],[order date]])</f>
        <v>2</v>
      </c>
      <c r="D692" s="13">
        <f>YEAR(StoreOrders[[#This Row],[order date]])</f>
        <v>2011</v>
      </c>
      <c r="E692" s="35" t="s">
        <v>1081</v>
      </c>
      <c r="F692" s="35" t="s">
        <v>3224</v>
      </c>
      <c r="G692" s="35" t="s">
        <v>1062</v>
      </c>
      <c r="H692" s="35" t="s">
        <v>2030</v>
      </c>
      <c r="I692" s="35" t="s">
        <v>1657</v>
      </c>
      <c r="J692" s="35" t="s">
        <v>1094</v>
      </c>
      <c r="K692" s="35" t="s">
        <v>1165</v>
      </c>
      <c r="L692" s="35" t="s">
        <v>3240</v>
      </c>
      <c r="M692" s="35" t="s">
        <v>1067</v>
      </c>
      <c r="N692" s="35" t="s">
        <v>1207</v>
      </c>
      <c r="O692" s="35" t="s">
        <v>3241</v>
      </c>
      <c r="P692" s="7">
        <v>55</v>
      </c>
      <c r="Q692" s="7">
        <v>5</v>
      </c>
      <c r="R692" s="12">
        <v>77</v>
      </c>
      <c r="S692" s="2">
        <v>0</v>
      </c>
      <c r="T692" s="5">
        <v>1.27</v>
      </c>
      <c r="U692" s="5">
        <f>StoreOrders[[#This Row],[shipping cost]] + (StoreOrders[[#This Row],[shipping cost]] * StoreOrders[[#This Row],[discount]])</f>
        <v>1.27</v>
      </c>
      <c r="V692" t="s">
        <v>1070</v>
      </c>
      <c r="W692" s="5">
        <f>((StoreOrders[[#This Row],[quantity]]*StoreOrders[[#This Row],[Price]]) -StoreOrders[[#This Row],[cost]])</f>
        <v>383.73</v>
      </c>
    </row>
    <row r="693" spans="1:23" x14ac:dyDescent="0.25">
      <c r="A693" t="s">
        <v>3242</v>
      </c>
      <c r="B693" s="1">
        <v>40593</v>
      </c>
      <c r="C693" s="13">
        <f>MONTH(StoreOrders[[#This Row],[order date]])</f>
        <v>2</v>
      </c>
      <c r="D693" s="13">
        <f>YEAR(StoreOrders[[#This Row],[order date]])</f>
        <v>2011</v>
      </c>
      <c r="E693" s="35" t="s">
        <v>1081</v>
      </c>
      <c r="F693" s="35" t="s">
        <v>2135</v>
      </c>
      <c r="G693" s="35" t="s">
        <v>1062</v>
      </c>
      <c r="H693" s="35" t="s">
        <v>2304</v>
      </c>
      <c r="I693" s="35" t="s">
        <v>1606</v>
      </c>
      <c r="J693" s="35" t="s">
        <v>1075</v>
      </c>
      <c r="K693" s="35" t="s">
        <v>1607</v>
      </c>
      <c r="L693" s="35" t="s">
        <v>3243</v>
      </c>
      <c r="M693" s="35" t="s">
        <v>1067</v>
      </c>
      <c r="N693" s="35" t="s">
        <v>1078</v>
      </c>
      <c r="O693" s="35" t="s">
        <v>3244</v>
      </c>
      <c r="P693" s="7">
        <v>118</v>
      </c>
      <c r="Q693" s="7">
        <v>3</v>
      </c>
      <c r="R693" s="12">
        <v>58</v>
      </c>
      <c r="S693" s="2">
        <v>0</v>
      </c>
      <c r="T693" s="5">
        <v>9.8699999999999992</v>
      </c>
      <c r="U693" s="5">
        <f>StoreOrders[[#This Row],[shipping cost]] + (StoreOrders[[#This Row],[shipping cost]] * StoreOrders[[#This Row],[discount]])</f>
        <v>9.8699999999999992</v>
      </c>
      <c r="V693" t="s">
        <v>1088</v>
      </c>
      <c r="W693" s="5">
        <f>((StoreOrders[[#This Row],[quantity]]*StoreOrders[[#This Row],[Price]]) -StoreOrders[[#This Row],[cost]])</f>
        <v>164.13</v>
      </c>
    </row>
    <row r="694" spans="1:23" x14ac:dyDescent="0.25">
      <c r="A694" t="s">
        <v>3245</v>
      </c>
      <c r="B694" s="1">
        <v>40593</v>
      </c>
      <c r="C694" s="13">
        <f>MONTH(StoreOrders[[#This Row],[order date]])</f>
        <v>2</v>
      </c>
      <c r="D694" s="13">
        <f>YEAR(StoreOrders[[#This Row],[order date]])</f>
        <v>2011</v>
      </c>
      <c r="E694" s="35" t="s">
        <v>1114</v>
      </c>
      <c r="F694" s="35" t="s">
        <v>3246</v>
      </c>
      <c r="G694" s="35" t="s">
        <v>1062</v>
      </c>
      <c r="H694" s="35" t="s">
        <v>1258</v>
      </c>
      <c r="I694" s="35" t="s">
        <v>1259</v>
      </c>
      <c r="J694" s="35" t="s">
        <v>1260</v>
      </c>
      <c r="K694" s="35" t="s">
        <v>1165</v>
      </c>
      <c r="L694" s="35" t="s">
        <v>3247</v>
      </c>
      <c r="M694" s="35" t="s">
        <v>1100</v>
      </c>
      <c r="N694" s="35" t="s">
        <v>1101</v>
      </c>
      <c r="O694" s="35" t="s">
        <v>3248</v>
      </c>
      <c r="P694" s="7">
        <v>25</v>
      </c>
      <c r="Q694" s="7">
        <v>5</v>
      </c>
      <c r="R694" s="12">
        <v>113</v>
      </c>
      <c r="S694" s="2">
        <v>0.6</v>
      </c>
      <c r="T694" s="5">
        <v>1.39</v>
      </c>
      <c r="U694" s="5">
        <f>StoreOrders[[#This Row],[shipping cost]] + (StoreOrders[[#This Row],[shipping cost]] * StoreOrders[[#This Row],[discount]])</f>
        <v>2.2239999999999998</v>
      </c>
      <c r="V694" t="s">
        <v>1088</v>
      </c>
      <c r="W694" s="5">
        <f>((StoreOrders[[#This Row],[quantity]]*StoreOrders[[#This Row],[Price]]) -StoreOrders[[#This Row],[cost]])</f>
        <v>562.77599999999995</v>
      </c>
    </row>
    <row r="695" spans="1:23" x14ac:dyDescent="0.25">
      <c r="A695" t="s">
        <v>3249</v>
      </c>
      <c r="B695" s="1">
        <v>40593</v>
      </c>
      <c r="C695" s="13">
        <f>MONTH(StoreOrders[[#This Row],[order date]])</f>
        <v>2</v>
      </c>
      <c r="D695" s="13">
        <f>YEAR(StoreOrders[[#This Row],[order date]])</f>
        <v>2011</v>
      </c>
      <c r="E695" s="35" t="s">
        <v>1060</v>
      </c>
      <c r="F695" s="35" t="s">
        <v>3250</v>
      </c>
      <c r="G695" s="35" t="s">
        <v>1062</v>
      </c>
      <c r="H695" s="35" t="s">
        <v>1258</v>
      </c>
      <c r="I695" s="35" t="s">
        <v>1259</v>
      </c>
      <c r="J695" s="35" t="s">
        <v>1260</v>
      </c>
      <c r="K695" s="35" t="s">
        <v>1165</v>
      </c>
      <c r="L695" s="35" t="s">
        <v>3251</v>
      </c>
      <c r="M695" s="35" t="s">
        <v>1067</v>
      </c>
      <c r="N695" s="35" t="s">
        <v>1068</v>
      </c>
      <c r="O695" s="35" t="s">
        <v>3252</v>
      </c>
      <c r="P695" s="7">
        <v>13</v>
      </c>
      <c r="Q695" s="7">
        <v>2</v>
      </c>
      <c r="R695" s="12">
        <v>97</v>
      </c>
      <c r="S695" s="2">
        <v>0.2</v>
      </c>
      <c r="T695" s="5">
        <v>0.97</v>
      </c>
      <c r="U695" s="5">
        <f>StoreOrders[[#This Row],[shipping cost]] + (StoreOrders[[#This Row],[shipping cost]] * StoreOrders[[#This Row],[discount]])</f>
        <v>1.1639999999999999</v>
      </c>
      <c r="V695" t="s">
        <v>1128</v>
      </c>
      <c r="W695" s="5">
        <f>((StoreOrders[[#This Row],[quantity]]*StoreOrders[[#This Row],[Price]]) -StoreOrders[[#This Row],[cost]])</f>
        <v>192.83600000000001</v>
      </c>
    </row>
    <row r="696" spans="1:23" x14ac:dyDescent="0.25">
      <c r="A696" t="s">
        <v>3253</v>
      </c>
      <c r="B696" s="1">
        <v>40595</v>
      </c>
      <c r="C696" s="13">
        <f>MONTH(StoreOrders[[#This Row],[order date]])</f>
        <v>2</v>
      </c>
      <c r="D696" s="13">
        <f>YEAR(StoreOrders[[#This Row],[order date]])</f>
        <v>2011</v>
      </c>
      <c r="E696" s="35" t="s">
        <v>1060</v>
      </c>
      <c r="F696" s="35" t="s">
        <v>3254</v>
      </c>
      <c r="G696" s="35" t="s">
        <v>1062</v>
      </c>
      <c r="H696" s="35" t="s">
        <v>3255</v>
      </c>
      <c r="I696" s="35" t="s">
        <v>1266</v>
      </c>
      <c r="J696" s="35" t="s">
        <v>1075</v>
      </c>
      <c r="K696" s="35" t="s">
        <v>1267</v>
      </c>
      <c r="L696" s="35" t="s">
        <v>3256</v>
      </c>
      <c r="M696" s="35" t="s">
        <v>1110</v>
      </c>
      <c r="N696" s="35" t="s">
        <v>1111</v>
      </c>
      <c r="O696" s="35" t="s">
        <v>3257</v>
      </c>
      <c r="P696" s="7">
        <v>803</v>
      </c>
      <c r="Q696" s="7">
        <v>5</v>
      </c>
      <c r="R696" s="12">
        <v>55</v>
      </c>
      <c r="S696" s="2">
        <v>0</v>
      </c>
      <c r="T696" s="5">
        <v>78.45</v>
      </c>
      <c r="U696" s="5">
        <f>StoreOrders[[#This Row],[shipping cost]] + (StoreOrders[[#This Row],[shipping cost]] * StoreOrders[[#This Row],[discount]])</f>
        <v>78.45</v>
      </c>
      <c r="V696" t="s">
        <v>1070</v>
      </c>
      <c r="W696" s="5">
        <f>((StoreOrders[[#This Row],[quantity]]*StoreOrders[[#This Row],[Price]]) -StoreOrders[[#This Row],[cost]])</f>
        <v>196.55</v>
      </c>
    </row>
    <row r="697" spans="1:23" x14ac:dyDescent="0.25">
      <c r="A697" t="s">
        <v>3258</v>
      </c>
      <c r="B697" s="1">
        <v>40595</v>
      </c>
      <c r="C697" s="13">
        <f>MONTH(StoreOrders[[#This Row],[order date]])</f>
        <v>2</v>
      </c>
      <c r="D697" s="13">
        <f>YEAR(StoreOrders[[#This Row],[order date]])</f>
        <v>2011</v>
      </c>
      <c r="E697" s="35" t="s">
        <v>1060</v>
      </c>
      <c r="F697" s="35" t="s">
        <v>3259</v>
      </c>
      <c r="G697" s="35" t="s">
        <v>1062</v>
      </c>
      <c r="H697" s="35" t="s">
        <v>1939</v>
      </c>
      <c r="I697" s="35" t="s">
        <v>1642</v>
      </c>
      <c r="J697" s="35" t="s">
        <v>1094</v>
      </c>
      <c r="K697" s="35" t="s">
        <v>1215</v>
      </c>
      <c r="L697" s="35" t="s">
        <v>3260</v>
      </c>
      <c r="M697" s="35" t="s">
        <v>1100</v>
      </c>
      <c r="N697" s="35" t="s">
        <v>1144</v>
      </c>
      <c r="O697" s="35" t="s">
        <v>3261</v>
      </c>
      <c r="P697" s="7">
        <v>1.0029999999999999</v>
      </c>
      <c r="Q697" s="7">
        <v>4</v>
      </c>
      <c r="R697" s="12">
        <v>105</v>
      </c>
      <c r="S697" s="2">
        <v>0.5</v>
      </c>
      <c r="T697" s="5">
        <v>72.92</v>
      </c>
      <c r="U697" s="5">
        <f>StoreOrders[[#This Row],[shipping cost]] + (StoreOrders[[#This Row],[shipping cost]] * StoreOrders[[#This Row],[discount]])</f>
        <v>109.38</v>
      </c>
      <c r="V697" t="s">
        <v>1070</v>
      </c>
      <c r="W697" s="5">
        <f>((StoreOrders[[#This Row],[quantity]]*StoreOrders[[#This Row],[Price]]) -StoreOrders[[#This Row],[cost]])</f>
        <v>310.62</v>
      </c>
    </row>
    <row r="698" spans="1:23" x14ac:dyDescent="0.25">
      <c r="A698" t="s">
        <v>3262</v>
      </c>
      <c r="B698" s="1">
        <v>40595</v>
      </c>
      <c r="C698" s="13">
        <f>MONTH(StoreOrders[[#This Row],[order date]])</f>
        <v>2</v>
      </c>
      <c r="D698" s="13">
        <f>YEAR(StoreOrders[[#This Row],[order date]])</f>
        <v>2011</v>
      </c>
      <c r="E698" s="35" t="s">
        <v>1060</v>
      </c>
      <c r="F698" s="35" t="s">
        <v>3263</v>
      </c>
      <c r="G698" s="35" t="s">
        <v>1062</v>
      </c>
      <c r="H698" s="35" t="s">
        <v>1722</v>
      </c>
      <c r="I698" s="35" t="s">
        <v>1074</v>
      </c>
      <c r="J698" s="35" t="s">
        <v>1075</v>
      </c>
      <c r="K698" s="35" t="s">
        <v>1076</v>
      </c>
      <c r="L698" s="35" t="s">
        <v>3264</v>
      </c>
      <c r="M698" s="35" t="s">
        <v>1067</v>
      </c>
      <c r="N698" s="35" t="s">
        <v>1068</v>
      </c>
      <c r="O698" s="35" t="s">
        <v>3265</v>
      </c>
      <c r="P698" s="7">
        <v>806</v>
      </c>
      <c r="Q698" s="7">
        <v>7</v>
      </c>
      <c r="R698" s="12">
        <v>67</v>
      </c>
      <c r="S698" s="2">
        <v>0.1</v>
      </c>
      <c r="T698" s="5">
        <v>54.17</v>
      </c>
      <c r="U698" s="5">
        <f>StoreOrders[[#This Row],[shipping cost]] + (StoreOrders[[#This Row],[shipping cost]] * StoreOrders[[#This Row],[discount]])</f>
        <v>59.587000000000003</v>
      </c>
      <c r="V698" t="s">
        <v>1070</v>
      </c>
      <c r="W698" s="5">
        <f>((StoreOrders[[#This Row],[quantity]]*StoreOrders[[#This Row],[Price]]) -StoreOrders[[#This Row],[cost]])</f>
        <v>409.41300000000001</v>
      </c>
    </row>
    <row r="699" spans="1:23" x14ac:dyDescent="0.25">
      <c r="A699" t="s">
        <v>3266</v>
      </c>
      <c r="B699" s="1">
        <v>40595</v>
      </c>
      <c r="C699" s="13">
        <f>MONTH(StoreOrders[[#This Row],[order date]])</f>
        <v>2</v>
      </c>
      <c r="D699" s="13">
        <f>YEAR(StoreOrders[[#This Row],[order date]])</f>
        <v>2011</v>
      </c>
      <c r="E699" s="35" t="s">
        <v>1060</v>
      </c>
      <c r="F699" s="35" t="s">
        <v>3267</v>
      </c>
      <c r="G699" s="35" t="s">
        <v>1116</v>
      </c>
      <c r="H699" s="35" t="s">
        <v>3268</v>
      </c>
      <c r="I699" s="35" t="s">
        <v>1338</v>
      </c>
      <c r="J699" s="35" t="s">
        <v>1075</v>
      </c>
      <c r="K699" s="35" t="s">
        <v>1267</v>
      </c>
      <c r="L699" s="35" t="s">
        <v>3269</v>
      </c>
      <c r="M699" s="35" t="s">
        <v>1110</v>
      </c>
      <c r="N699" s="35" t="s">
        <v>1126</v>
      </c>
      <c r="O699" s="35" t="s">
        <v>3270</v>
      </c>
      <c r="P699" s="7">
        <v>297</v>
      </c>
      <c r="Q699" s="7">
        <v>2</v>
      </c>
      <c r="R699" s="12">
        <v>115</v>
      </c>
      <c r="S699" s="2">
        <v>0</v>
      </c>
      <c r="T699" s="5">
        <v>51.95</v>
      </c>
      <c r="U699" s="5">
        <f>StoreOrders[[#This Row],[shipping cost]] + (StoreOrders[[#This Row],[shipping cost]] * StoreOrders[[#This Row],[discount]])</f>
        <v>51.95</v>
      </c>
      <c r="V699" t="s">
        <v>1128</v>
      </c>
      <c r="W699" s="5">
        <f>((StoreOrders[[#This Row],[quantity]]*StoreOrders[[#This Row],[Price]]) -StoreOrders[[#This Row],[cost]])</f>
        <v>178.05</v>
      </c>
    </row>
    <row r="700" spans="1:23" x14ac:dyDescent="0.25">
      <c r="A700" t="s">
        <v>3271</v>
      </c>
      <c r="B700" s="1">
        <v>40595</v>
      </c>
      <c r="C700" s="13">
        <f>MONTH(StoreOrders[[#This Row],[order date]])</f>
        <v>2</v>
      </c>
      <c r="D700" s="13">
        <f>YEAR(StoreOrders[[#This Row],[order date]])</f>
        <v>2011</v>
      </c>
      <c r="E700" s="35" t="s">
        <v>1114</v>
      </c>
      <c r="F700" s="35" t="s">
        <v>3272</v>
      </c>
      <c r="G700" s="35" t="s">
        <v>1062</v>
      </c>
      <c r="H700" s="35" t="s">
        <v>1138</v>
      </c>
      <c r="I700" s="35" t="s">
        <v>1139</v>
      </c>
      <c r="J700" s="35" t="s">
        <v>1075</v>
      </c>
      <c r="K700" s="35" t="s">
        <v>1140</v>
      </c>
      <c r="L700" s="35" t="s">
        <v>3273</v>
      </c>
      <c r="M700" s="35" t="s">
        <v>1067</v>
      </c>
      <c r="N700" s="35" t="s">
        <v>1097</v>
      </c>
      <c r="O700" s="35" t="s">
        <v>3274</v>
      </c>
      <c r="P700" s="7">
        <v>173</v>
      </c>
      <c r="Q700" s="7">
        <v>6</v>
      </c>
      <c r="R700" s="12">
        <v>89</v>
      </c>
      <c r="S700" s="2">
        <v>0.45</v>
      </c>
      <c r="T700" s="5">
        <v>37.06</v>
      </c>
      <c r="U700" s="5">
        <f>StoreOrders[[#This Row],[shipping cost]] + (StoreOrders[[#This Row],[shipping cost]] * StoreOrders[[#This Row],[discount]])</f>
        <v>53.737000000000009</v>
      </c>
      <c r="V700" t="s">
        <v>1088</v>
      </c>
      <c r="W700" s="5">
        <f>((StoreOrders[[#This Row],[quantity]]*StoreOrders[[#This Row],[Price]]) -StoreOrders[[#This Row],[cost]])</f>
        <v>480.26299999999998</v>
      </c>
    </row>
    <row r="701" spans="1:23" x14ac:dyDescent="0.25">
      <c r="A701" t="s">
        <v>3275</v>
      </c>
      <c r="B701" s="1">
        <v>40595</v>
      </c>
      <c r="C701" s="13">
        <f>MONTH(StoreOrders[[#This Row],[order date]])</f>
        <v>2</v>
      </c>
      <c r="D701" s="13">
        <f>YEAR(StoreOrders[[#This Row],[order date]])</f>
        <v>2011</v>
      </c>
      <c r="E701" s="35" t="s">
        <v>1081</v>
      </c>
      <c r="F701" s="35" t="s">
        <v>3276</v>
      </c>
      <c r="G701" s="35" t="s">
        <v>1062</v>
      </c>
      <c r="H701" s="35" t="s">
        <v>3049</v>
      </c>
      <c r="I701" s="35" t="s">
        <v>3049</v>
      </c>
      <c r="J701" s="35" t="s">
        <v>1075</v>
      </c>
      <c r="K701" s="35" t="s">
        <v>1267</v>
      </c>
      <c r="L701" s="35" t="s">
        <v>3277</v>
      </c>
      <c r="M701" s="35" t="s">
        <v>1100</v>
      </c>
      <c r="N701" s="35" t="s">
        <v>1151</v>
      </c>
      <c r="O701" s="35" t="s">
        <v>3278</v>
      </c>
      <c r="P701" s="7">
        <v>346</v>
      </c>
      <c r="Q701" s="7">
        <v>2</v>
      </c>
      <c r="R701" s="12">
        <v>76</v>
      </c>
      <c r="S701" s="2">
        <v>0</v>
      </c>
      <c r="T701" s="5">
        <v>27.59</v>
      </c>
      <c r="U701" s="5">
        <f>StoreOrders[[#This Row],[shipping cost]] + (StoreOrders[[#This Row],[shipping cost]] * StoreOrders[[#This Row],[discount]])</f>
        <v>27.59</v>
      </c>
      <c r="V701" t="s">
        <v>1070</v>
      </c>
      <c r="W701" s="5">
        <f>((StoreOrders[[#This Row],[quantity]]*StoreOrders[[#This Row],[Price]]) -StoreOrders[[#This Row],[cost]])</f>
        <v>124.41</v>
      </c>
    </row>
    <row r="702" spans="1:23" x14ac:dyDescent="0.25">
      <c r="A702" t="s">
        <v>3266</v>
      </c>
      <c r="B702" s="1">
        <v>40595</v>
      </c>
      <c r="C702" s="13">
        <f>MONTH(StoreOrders[[#This Row],[order date]])</f>
        <v>2</v>
      </c>
      <c r="D702" s="13">
        <f>YEAR(StoreOrders[[#This Row],[order date]])</f>
        <v>2011</v>
      </c>
      <c r="E702" s="35" t="s">
        <v>1060</v>
      </c>
      <c r="F702" s="35" t="s">
        <v>3267</v>
      </c>
      <c r="G702" s="35" t="s">
        <v>1116</v>
      </c>
      <c r="H702" s="35" t="s">
        <v>3268</v>
      </c>
      <c r="I702" s="35" t="s">
        <v>1338</v>
      </c>
      <c r="J702" s="35" t="s">
        <v>1075</v>
      </c>
      <c r="K702" s="35" t="s">
        <v>1267</v>
      </c>
      <c r="L702" s="35" t="s">
        <v>3279</v>
      </c>
      <c r="M702" s="35" t="s">
        <v>1067</v>
      </c>
      <c r="N702" s="35" t="s">
        <v>1204</v>
      </c>
      <c r="O702" s="35" t="s">
        <v>2926</v>
      </c>
      <c r="P702" s="7">
        <v>150</v>
      </c>
      <c r="Q702" s="7">
        <v>6</v>
      </c>
      <c r="R702" s="12">
        <v>100</v>
      </c>
      <c r="S702" s="2">
        <v>0</v>
      </c>
      <c r="T702" s="5">
        <v>19.920000000000002</v>
      </c>
      <c r="U702" s="5">
        <f>StoreOrders[[#This Row],[shipping cost]] + (StoreOrders[[#This Row],[shipping cost]] * StoreOrders[[#This Row],[discount]])</f>
        <v>19.920000000000002</v>
      </c>
      <c r="V702" t="s">
        <v>1128</v>
      </c>
      <c r="W702" s="5">
        <f>((StoreOrders[[#This Row],[quantity]]*StoreOrders[[#This Row],[Price]]) -StoreOrders[[#This Row],[cost]])</f>
        <v>580.08000000000004</v>
      </c>
    </row>
    <row r="703" spans="1:23" x14ac:dyDescent="0.25">
      <c r="A703" t="s">
        <v>3262</v>
      </c>
      <c r="B703" s="1">
        <v>40595</v>
      </c>
      <c r="C703" s="13">
        <f>MONTH(StoreOrders[[#This Row],[order date]])</f>
        <v>2</v>
      </c>
      <c r="D703" s="13">
        <f>YEAR(StoreOrders[[#This Row],[order date]])</f>
        <v>2011</v>
      </c>
      <c r="E703" s="35" t="s">
        <v>1060</v>
      </c>
      <c r="F703" s="35" t="s">
        <v>3263</v>
      </c>
      <c r="G703" s="35" t="s">
        <v>1062</v>
      </c>
      <c r="H703" s="35" t="s">
        <v>1722</v>
      </c>
      <c r="I703" s="35" t="s">
        <v>1074</v>
      </c>
      <c r="J703" s="35" t="s">
        <v>1075</v>
      </c>
      <c r="K703" s="35" t="s">
        <v>1076</v>
      </c>
      <c r="L703" s="35" t="s">
        <v>3280</v>
      </c>
      <c r="M703" s="35" t="s">
        <v>1110</v>
      </c>
      <c r="N703" s="35" t="s">
        <v>1167</v>
      </c>
      <c r="O703" s="35" t="s">
        <v>3281</v>
      </c>
      <c r="P703" s="7">
        <v>184</v>
      </c>
      <c r="Q703" s="7">
        <v>3</v>
      </c>
      <c r="R703" s="12">
        <v>91</v>
      </c>
      <c r="S703" s="2">
        <v>0.1</v>
      </c>
      <c r="T703" s="5">
        <v>18.66</v>
      </c>
      <c r="U703" s="5">
        <f>StoreOrders[[#This Row],[shipping cost]] + (StoreOrders[[#This Row],[shipping cost]] * StoreOrders[[#This Row],[discount]])</f>
        <v>20.526</v>
      </c>
      <c r="V703" t="s">
        <v>1070</v>
      </c>
      <c r="W703" s="5">
        <f>((StoreOrders[[#This Row],[quantity]]*StoreOrders[[#This Row],[Price]]) -StoreOrders[[#This Row],[cost]])</f>
        <v>252.47399999999999</v>
      </c>
    </row>
    <row r="704" spans="1:23" x14ac:dyDescent="0.25">
      <c r="A704" t="s">
        <v>3282</v>
      </c>
      <c r="B704" s="1">
        <v>40595</v>
      </c>
      <c r="C704" s="13">
        <f>MONTH(StoreOrders[[#This Row],[order date]])</f>
        <v>2</v>
      </c>
      <c r="D704" s="13">
        <f>YEAR(StoreOrders[[#This Row],[order date]])</f>
        <v>2011</v>
      </c>
      <c r="E704" s="35" t="s">
        <v>1081</v>
      </c>
      <c r="F704" s="35" t="s">
        <v>2473</v>
      </c>
      <c r="G704" s="35" t="s">
        <v>1062</v>
      </c>
      <c r="H704" s="35" t="s">
        <v>1420</v>
      </c>
      <c r="I704" s="35" t="s">
        <v>1420</v>
      </c>
      <c r="J704" s="35" t="s">
        <v>1075</v>
      </c>
      <c r="K704" s="35" t="s">
        <v>1140</v>
      </c>
      <c r="L704" s="35" t="s">
        <v>3283</v>
      </c>
      <c r="M704" s="35" t="s">
        <v>1100</v>
      </c>
      <c r="N704" s="35" t="s">
        <v>1134</v>
      </c>
      <c r="O704" s="35" t="s">
        <v>3284</v>
      </c>
      <c r="P704" s="7">
        <v>179</v>
      </c>
      <c r="Q704" s="7">
        <v>3</v>
      </c>
      <c r="R704" s="12">
        <v>117</v>
      </c>
      <c r="S704" s="2">
        <v>0</v>
      </c>
      <c r="T704" s="5">
        <v>17.13</v>
      </c>
      <c r="U704" s="5">
        <f>StoreOrders[[#This Row],[shipping cost]] + (StoreOrders[[#This Row],[shipping cost]] * StoreOrders[[#This Row],[discount]])</f>
        <v>17.13</v>
      </c>
      <c r="V704" t="s">
        <v>1070</v>
      </c>
      <c r="W704" s="5">
        <f>((StoreOrders[[#This Row],[quantity]]*StoreOrders[[#This Row],[Price]]) -StoreOrders[[#This Row],[cost]])</f>
        <v>333.87</v>
      </c>
    </row>
    <row r="705" spans="1:23" x14ac:dyDescent="0.25">
      <c r="A705" t="s">
        <v>3258</v>
      </c>
      <c r="B705" s="1">
        <v>40595</v>
      </c>
      <c r="C705" s="13">
        <f>MONTH(StoreOrders[[#This Row],[order date]])</f>
        <v>2</v>
      </c>
      <c r="D705" s="13">
        <f>YEAR(StoreOrders[[#This Row],[order date]])</f>
        <v>2011</v>
      </c>
      <c r="E705" s="35" t="s">
        <v>1060</v>
      </c>
      <c r="F705" s="35" t="s">
        <v>3259</v>
      </c>
      <c r="G705" s="35" t="s">
        <v>1062</v>
      </c>
      <c r="H705" s="35" t="s">
        <v>1939</v>
      </c>
      <c r="I705" s="35" t="s">
        <v>1642</v>
      </c>
      <c r="J705" s="35" t="s">
        <v>1094</v>
      </c>
      <c r="K705" s="35" t="s">
        <v>1215</v>
      </c>
      <c r="L705" s="35" t="s">
        <v>3285</v>
      </c>
      <c r="M705" s="35" t="s">
        <v>1067</v>
      </c>
      <c r="N705" s="35" t="s">
        <v>1193</v>
      </c>
      <c r="O705" s="35" t="s">
        <v>3286</v>
      </c>
      <c r="P705" s="7">
        <v>164</v>
      </c>
      <c r="Q705" s="7">
        <v>3</v>
      </c>
      <c r="R705" s="12">
        <v>108</v>
      </c>
      <c r="S705" s="2">
        <v>0</v>
      </c>
      <c r="T705" s="5">
        <v>16.05</v>
      </c>
      <c r="U705" s="5">
        <f>StoreOrders[[#This Row],[shipping cost]] + (StoreOrders[[#This Row],[shipping cost]] * StoreOrders[[#This Row],[discount]])</f>
        <v>16.05</v>
      </c>
      <c r="V705" t="s">
        <v>1070</v>
      </c>
      <c r="W705" s="5">
        <f>((StoreOrders[[#This Row],[quantity]]*StoreOrders[[#This Row],[Price]]) -StoreOrders[[#This Row],[cost]])</f>
        <v>307.95</v>
      </c>
    </row>
    <row r="706" spans="1:23" x14ac:dyDescent="0.25">
      <c r="A706" t="s">
        <v>3271</v>
      </c>
      <c r="B706" s="1">
        <v>40595</v>
      </c>
      <c r="C706" s="13">
        <f>MONTH(StoreOrders[[#This Row],[order date]])</f>
        <v>2</v>
      </c>
      <c r="D706" s="13">
        <f>YEAR(StoreOrders[[#This Row],[order date]])</f>
        <v>2011</v>
      </c>
      <c r="E706" s="35" t="s">
        <v>1114</v>
      </c>
      <c r="F706" s="35" t="s">
        <v>3272</v>
      </c>
      <c r="G706" s="35" t="s">
        <v>1062</v>
      </c>
      <c r="H706" s="35" t="s">
        <v>1138</v>
      </c>
      <c r="I706" s="35" t="s">
        <v>1139</v>
      </c>
      <c r="J706" s="35" t="s">
        <v>1075</v>
      </c>
      <c r="K706" s="35" t="s">
        <v>1140</v>
      </c>
      <c r="L706" s="35" t="s">
        <v>3287</v>
      </c>
      <c r="M706" s="35" t="s">
        <v>1110</v>
      </c>
      <c r="N706" s="35" t="s">
        <v>1167</v>
      </c>
      <c r="O706" s="35" t="s">
        <v>3288</v>
      </c>
      <c r="P706" s="7">
        <v>93</v>
      </c>
      <c r="Q706" s="7">
        <v>1</v>
      </c>
      <c r="R706" s="12">
        <v>65</v>
      </c>
      <c r="S706" s="2">
        <v>0.25</v>
      </c>
      <c r="T706" s="5">
        <v>8.84</v>
      </c>
      <c r="U706" s="5">
        <f>StoreOrders[[#This Row],[shipping cost]] + (StoreOrders[[#This Row],[shipping cost]] * StoreOrders[[#This Row],[discount]])</f>
        <v>11.05</v>
      </c>
      <c r="V706" t="s">
        <v>1088</v>
      </c>
      <c r="W706" s="5">
        <f>((StoreOrders[[#This Row],[quantity]]*StoreOrders[[#This Row],[Price]]) -StoreOrders[[#This Row],[cost]])</f>
        <v>53.95</v>
      </c>
    </row>
    <row r="707" spans="1:23" x14ac:dyDescent="0.25">
      <c r="A707" t="s">
        <v>3289</v>
      </c>
      <c r="B707" s="1">
        <v>40595</v>
      </c>
      <c r="C707" s="13">
        <f>MONTH(StoreOrders[[#This Row],[order date]])</f>
        <v>2</v>
      </c>
      <c r="D707" s="13">
        <f>YEAR(StoreOrders[[#This Row],[order date]])</f>
        <v>2011</v>
      </c>
      <c r="E707" s="35" t="s">
        <v>1060</v>
      </c>
      <c r="F707" s="35" t="s">
        <v>3290</v>
      </c>
      <c r="G707" s="35" t="s">
        <v>1116</v>
      </c>
      <c r="H707" s="35" t="s">
        <v>2218</v>
      </c>
      <c r="I707" s="35" t="s">
        <v>1259</v>
      </c>
      <c r="J707" s="35" t="s">
        <v>1260</v>
      </c>
      <c r="K707" s="35" t="s">
        <v>1165</v>
      </c>
      <c r="L707" s="35" t="s">
        <v>3291</v>
      </c>
      <c r="M707" s="35" t="s">
        <v>1110</v>
      </c>
      <c r="N707" s="35" t="s">
        <v>1176</v>
      </c>
      <c r="O707" s="35" t="s">
        <v>3292</v>
      </c>
      <c r="P707" s="7">
        <v>62</v>
      </c>
      <c r="Q707" s="7">
        <v>3</v>
      </c>
      <c r="R707" s="12">
        <v>88</v>
      </c>
      <c r="S707" s="2">
        <v>0</v>
      </c>
      <c r="T707" s="5">
        <v>3.97</v>
      </c>
      <c r="U707" s="5">
        <f>StoreOrders[[#This Row],[shipping cost]] + (StoreOrders[[#This Row],[shipping cost]] * StoreOrders[[#This Row],[discount]])</f>
        <v>3.97</v>
      </c>
      <c r="V707" t="s">
        <v>1070</v>
      </c>
      <c r="W707" s="5">
        <f>((StoreOrders[[#This Row],[quantity]]*StoreOrders[[#This Row],[Price]]) -StoreOrders[[#This Row],[cost]])</f>
        <v>260.02999999999997</v>
      </c>
    </row>
    <row r="708" spans="1:23" x14ac:dyDescent="0.25">
      <c r="A708" t="s">
        <v>3275</v>
      </c>
      <c r="B708" s="1">
        <v>40595</v>
      </c>
      <c r="C708" s="13">
        <f>MONTH(StoreOrders[[#This Row],[order date]])</f>
        <v>2</v>
      </c>
      <c r="D708" s="13">
        <f>YEAR(StoreOrders[[#This Row],[order date]])</f>
        <v>2011</v>
      </c>
      <c r="E708" s="35" t="s">
        <v>1081</v>
      </c>
      <c r="F708" s="35" t="s">
        <v>3276</v>
      </c>
      <c r="G708" s="35" t="s">
        <v>1062</v>
      </c>
      <c r="H708" s="35" t="s">
        <v>3049</v>
      </c>
      <c r="I708" s="35" t="s">
        <v>3049</v>
      </c>
      <c r="J708" s="35" t="s">
        <v>1075</v>
      </c>
      <c r="K708" s="35" t="s">
        <v>1267</v>
      </c>
      <c r="L708" s="35" t="s">
        <v>3293</v>
      </c>
      <c r="M708" s="35" t="s">
        <v>1067</v>
      </c>
      <c r="N708" s="35" t="s">
        <v>1207</v>
      </c>
      <c r="O708" s="35" t="s">
        <v>2412</v>
      </c>
      <c r="P708" s="7">
        <v>25</v>
      </c>
      <c r="Q708" s="7">
        <v>2</v>
      </c>
      <c r="R708" s="12">
        <v>103</v>
      </c>
      <c r="S708" s="2">
        <v>0</v>
      </c>
      <c r="T708" s="5">
        <v>2.96</v>
      </c>
      <c r="U708" s="5">
        <f>StoreOrders[[#This Row],[shipping cost]] + (StoreOrders[[#This Row],[shipping cost]] * StoreOrders[[#This Row],[discount]])</f>
        <v>2.96</v>
      </c>
      <c r="V708" t="s">
        <v>1070</v>
      </c>
      <c r="W708" s="5">
        <f>((StoreOrders[[#This Row],[quantity]]*StoreOrders[[#This Row],[Price]]) -StoreOrders[[#This Row],[cost]])</f>
        <v>203.04</v>
      </c>
    </row>
    <row r="709" spans="1:23" x14ac:dyDescent="0.25">
      <c r="A709" t="s">
        <v>3262</v>
      </c>
      <c r="B709" s="1">
        <v>40595</v>
      </c>
      <c r="C709" s="13">
        <f>MONTH(StoreOrders[[#This Row],[order date]])</f>
        <v>2</v>
      </c>
      <c r="D709" s="13">
        <f>YEAR(StoreOrders[[#This Row],[order date]])</f>
        <v>2011</v>
      </c>
      <c r="E709" s="35" t="s">
        <v>1060</v>
      </c>
      <c r="F709" s="35" t="s">
        <v>3263</v>
      </c>
      <c r="G709" s="35" t="s">
        <v>1062</v>
      </c>
      <c r="H709" s="35" t="s">
        <v>1722</v>
      </c>
      <c r="I709" s="35" t="s">
        <v>1074</v>
      </c>
      <c r="J709" s="35" t="s">
        <v>1075</v>
      </c>
      <c r="K709" s="35" t="s">
        <v>1076</v>
      </c>
      <c r="L709" s="35" t="s">
        <v>3294</v>
      </c>
      <c r="M709" s="35" t="s">
        <v>1067</v>
      </c>
      <c r="N709" s="35" t="s">
        <v>1187</v>
      </c>
      <c r="O709" s="35" t="s">
        <v>3295</v>
      </c>
      <c r="P709" s="7">
        <v>36</v>
      </c>
      <c r="Q709" s="7">
        <v>6</v>
      </c>
      <c r="R709" s="12">
        <v>120</v>
      </c>
      <c r="S709" s="2">
        <v>0.1</v>
      </c>
      <c r="T709" s="5">
        <v>2.54</v>
      </c>
      <c r="U709" s="5">
        <f>StoreOrders[[#This Row],[shipping cost]] + (StoreOrders[[#This Row],[shipping cost]] * StoreOrders[[#This Row],[discount]])</f>
        <v>2.794</v>
      </c>
      <c r="V709" t="s">
        <v>1070</v>
      </c>
      <c r="W709" s="5">
        <f>((StoreOrders[[#This Row],[quantity]]*StoreOrders[[#This Row],[Price]]) -StoreOrders[[#This Row],[cost]])</f>
        <v>717.20600000000002</v>
      </c>
    </row>
    <row r="710" spans="1:23" x14ac:dyDescent="0.25">
      <c r="A710" t="s">
        <v>3258</v>
      </c>
      <c r="B710" s="1">
        <v>40595</v>
      </c>
      <c r="C710" s="13">
        <f>MONTH(StoreOrders[[#This Row],[order date]])</f>
        <v>2</v>
      </c>
      <c r="D710" s="13">
        <f>YEAR(StoreOrders[[#This Row],[order date]])</f>
        <v>2011</v>
      </c>
      <c r="E710" s="35" t="s">
        <v>1060</v>
      </c>
      <c r="F710" s="35" t="s">
        <v>3259</v>
      </c>
      <c r="G710" s="35" t="s">
        <v>1062</v>
      </c>
      <c r="H710" s="35" t="s">
        <v>1939</v>
      </c>
      <c r="I710" s="35" t="s">
        <v>1642</v>
      </c>
      <c r="J710" s="35" t="s">
        <v>1094</v>
      </c>
      <c r="K710" s="35" t="s">
        <v>1215</v>
      </c>
      <c r="L710" s="35" t="s">
        <v>3296</v>
      </c>
      <c r="M710" s="35" t="s">
        <v>1110</v>
      </c>
      <c r="N710" s="35" t="s">
        <v>1111</v>
      </c>
      <c r="O710" s="35" t="s">
        <v>3297</v>
      </c>
      <c r="P710" s="7">
        <v>30</v>
      </c>
      <c r="Q710" s="7">
        <v>1</v>
      </c>
      <c r="R710" s="12">
        <v>112</v>
      </c>
      <c r="S710" s="2">
        <v>0.4</v>
      </c>
      <c r="T710" s="5">
        <v>2.41</v>
      </c>
      <c r="U710" s="5">
        <f>StoreOrders[[#This Row],[shipping cost]] + (StoreOrders[[#This Row],[shipping cost]] * StoreOrders[[#This Row],[discount]])</f>
        <v>3.3740000000000001</v>
      </c>
      <c r="V710" t="s">
        <v>1070</v>
      </c>
      <c r="W710" s="5">
        <f>((StoreOrders[[#This Row],[quantity]]*StoreOrders[[#This Row],[Price]]) -StoreOrders[[#This Row],[cost]])</f>
        <v>108.626</v>
      </c>
    </row>
    <row r="711" spans="1:23" x14ac:dyDescent="0.25">
      <c r="A711" t="s">
        <v>3258</v>
      </c>
      <c r="B711" s="1">
        <v>40595</v>
      </c>
      <c r="C711" s="13">
        <f>MONTH(StoreOrders[[#This Row],[order date]])</f>
        <v>2</v>
      </c>
      <c r="D711" s="13">
        <f>YEAR(StoreOrders[[#This Row],[order date]])</f>
        <v>2011</v>
      </c>
      <c r="E711" s="35" t="s">
        <v>1060</v>
      </c>
      <c r="F711" s="35" t="s">
        <v>3259</v>
      </c>
      <c r="G711" s="35" t="s">
        <v>1062</v>
      </c>
      <c r="H711" s="35" t="s">
        <v>1939</v>
      </c>
      <c r="I711" s="35" t="s">
        <v>1642</v>
      </c>
      <c r="J711" s="35" t="s">
        <v>1094</v>
      </c>
      <c r="K711" s="35" t="s">
        <v>1215</v>
      </c>
      <c r="L711" s="35" t="s">
        <v>3298</v>
      </c>
      <c r="M711" s="35" t="s">
        <v>1067</v>
      </c>
      <c r="N711" s="35" t="s">
        <v>1068</v>
      </c>
      <c r="O711" s="35" t="s">
        <v>1778</v>
      </c>
      <c r="P711" s="7">
        <v>29</v>
      </c>
      <c r="Q711" s="7">
        <v>1</v>
      </c>
      <c r="R711" s="12">
        <v>92</v>
      </c>
      <c r="S711" s="2">
        <v>0.4</v>
      </c>
      <c r="T711" s="5">
        <v>2.34</v>
      </c>
      <c r="U711" s="5">
        <f>StoreOrders[[#This Row],[shipping cost]] + (StoreOrders[[#This Row],[shipping cost]] * StoreOrders[[#This Row],[discount]])</f>
        <v>3.2759999999999998</v>
      </c>
      <c r="V711" t="s">
        <v>1070</v>
      </c>
      <c r="W711" s="5">
        <f>((StoreOrders[[#This Row],[quantity]]*StoreOrders[[#This Row],[Price]]) -StoreOrders[[#This Row],[cost]])</f>
        <v>88.724000000000004</v>
      </c>
    </row>
    <row r="712" spans="1:23" x14ac:dyDescent="0.25">
      <c r="A712" t="s">
        <v>3299</v>
      </c>
      <c r="B712" s="1">
        <v>40595</v>
      </c>
      <c r="C712" s="13">
        <f>MONTH(StoreOrders[[#This Row],[order date]])</f>
        <v>2</v>
      </c>
      <c r="D712" s="13">
        <f>YEAR(StoreOrders[[#This Row],[order date]])</f>
        <v>2011</v>
      </c>
      <c r="E712" s="35" t="s">
        <v>1060</v>
      </c>
      <c r="F712" s="35" t="s">
        <v>3300</v>
      </c>
      <c r="G712" s="35" t="s">
        <v>1062</v>
      </c>
      <c r="H712" s="35" t="s">
        <v>3301</v>
      </c>
      <c r="I712" s="35" t="s">
        <v>2890</v>
      </c>
      <c r="J712" s="35" t="s">
        <v>1094</v>
      </c>
      <c r="K712" s="35" t="s">
        <v>1165</v>
      </c>
      <c r="L712" s="35" t="s">
        <v>3302</v>
      </c>
      <c r="M712" s="35" t="s">
        <v>1067</v>
      </c>
      <c r="N712" s="35" t="s">
        <v>1207</v>
      </c>
      <c r="O712" s="35" t="s">
        <v>3303</v>
      </c>
      <c r="P712" s="7">
        <v>21</v>
      </c>
      <c r="Q712" s="7">
        <v>2</v>
      </c>
      <c r="R712" s="12">
        <v>113</v>
      </c>
      <c r="S712" s="2">
        <v>0</v>
      </c>
      <c r="T712" s="5">
        <v>1.8</v>
      </c>
      <c r="U712" s="5">
        <f>StoreOrders[[#This Row],[shipping cost]] + (StoreOrders[[#This Row],[shipping cost]] * StoreOrders[[#This Row],[discount]])</f>
        <v>1.8</v>
      </c>
      <c r="V712" t="s">
        <v>1070</v>
      </c>
      <c r="W712" s="5">
        <f>((StoreOrders[[#This Row],[quantity]]*StoreOrders[[#This Row],[Price]]) -StoreOrders[[#This Row],[cost]])</f>
        <v>224.2</v>
      </c>
    </row>
    <row r="713" spans="1:23" x14ac:dyDescent="0.25">
      <c r="A713" t="s">
        <v>3299</v>
      </c>
      <c r="B713" s="1">
        <v>40595</v>
      </c>
      <c r="C713" s="13">
        <f>MONTH(StoreOrders[[#This Row],[order date]])</f>
        <v>2</v>
      </c>
      <c r="D713" s="13">
        <f>YEAR(StoreOrders[[#This Row],[order date]])</f>
        <v>2011</v>
      </c>
      <c r="E713" s="35" t="s">
        <v>1060</v>
      </c>
      <c r="F713" s="35" t="s">
        <v>3300</v>
      </c>
      <c r="G713" s="35" t="s">
        <v>1062</v>
      </c>
      <c r="H713" s="35" t="s">
        <v>3301</v>
      </c>
      <c r="I713" s="35" t="s">
        <v>2890</v>
      </c>
      <c r="J713" s="35" t="s">
        <v>1094</v>
      </c>
      <c r="K713" s="35" t="s">
        <v>1165</v>
      </c>
      <c r="L713" s="35" t="s">
        <v>3304</v>
      </c>
      <c r="M713" s="35" t="s">
        <v>1067</v>
      </c>
      <c r="N713" s="35" t="s">
        <v>1068</v>
      </c>
      <c r="O713" s="35" t="s">
        <v>3305</v>
      </c>
      <c r="P713" s="7">
        <v>32</v>
      </c>
      <c r="Q713" s="7">
        <v>3</v>
      </c>
      <c r="R713" s="12">
        <v>87</v>
      </c>
      <c r="S713" s="2">
        <v>0</v>
      </c>
      <c r="T713" s="5">
        <v>1.77</v>
      </c>
      <c r="U713" s="5">
        <f>StoreOrders[[#This Row],[shipping cost]] + (StoreOrders[[#This Row],[shipping cost]] * StoreOrders[[#This Row],[discount]])</f>
        <v>1.77</v>
      </c>
      <c r="V713" t="s">
        <v>1070</v>
      </c>
      <c r="W713" s="5">
        <f>((StoreOrders[[#This Row],[quantity]]*StoreOrders[[#This Row],[Price]]) -StoreOrders[[#This Row],[cost]])</f>
        <v>259.23</v>
      </c>
    </row>
    <row r="714" spans="1:23" x14ac:dyDescent="0.25">
      <c r="A714" t="s">
        <v>3306</v>
      </c>
      <c r="B714" s="1">
        <v>40595</v>
      </c>
      <c r="C714" s="13">
        <f>MONTH(StoreOrders[[#This Row],[order date]])</f>
        <v>2</v>
      </c>
      <c r="D714" s="13">
        <f>YEAR(StoreOrders[[#This Row],[order date]])</f>
        <v>2011</v>
      </c>
      <c r="E714" s="35" t="s">
        <v>1060</v>
      </c>
      <c r="F714" s="35" t="s">
        <v>3307</v>
      </c>
      <c r="G714" s="35" t="s">
        <v>1116</v>
      </c>
      <c r="H714" s="35" t="s">
        <v>1913</v>
      </c>
      <c r="I714" s="35" t="s">
        <v>1642</v>
      </c>
      <c r="J714" s="35" t="s">
        <v>1094</v>
      </c>
      <c r="K714" s="35" t="s">
        <v>1215</v>
      </c>
      <c r="L714" s="35" t="s">
        <v>3308</v>
      </c>
      <c r="M714" s="35" t="s">
        <v>1067</v>
      </c>
      <c r="N714" s="35" t="s">
        <v>1187</v>
      </c>
      <c r="O714" s="35" t="s">
        <v>3309</v>
      </c>
      <c r="P714" s="7">
        <v>18</v>
      </c>
      <c r="Q714" s="7">
        <v>3</v>
      </c>
      <c r="R714" s="12">
        <v>79</v>
      </c>
      <c r="S714" s="2">
        <v>0</v>
      </c>
      <c r="T714" s="5">
        <v>1.54</v>
      </c>
      <c r="U714" s="5">
        <f>StoreOrders[[#This Row],[shipping cost]] + (StoreOrders[[#This Row],[shipping cost]] * StoreOrders[[#This Row],[discount]])</f>
        <v>1.54</v>
      </c>
      <c r="V714" t="s">
        <v>1128</v>
      </c>
      <c r="W714" s="5">
        <f>((StoreOrders[[#This Row],[quantity]]*StoreOrders[[#This Row],[Price]]) -StoreOrders[[#This Row],[cost]])</f>
        <v>235.46</v>
      </c>
    </row>
    <row r="715" spans="1:23" x14ac:dyDescent="0.25">
      <c r="A715" t="s">
        <v>3310</v>
      </c>
      <c r="B715" s="1">
        <v>40595</v>
      </c>
      <c r="C715" s="13">
        <f>MONTH(StoreOrders[[#This Row],[order date]])</f>
        <v>2</v>
      </c>
      <c r="D715" s="13">
        <f>YEAR(StoreOrders[[#This Row],[order date]])</f>
        <v>2011</v>
      </c>
      <c r="E715" s="35" t="s">
        <v>1060</v>
      </c>
      <c r="F715" s="35" t="s">
        <v>3311</v>
      </c>
      <c r="G715" s="35" t="s">
        <v>1091</v>
      </c>
      <c r="H715" s="35" t="s">
        <v>1390</v>
      </c>
      <c r="I715" s="35" t="s">
        <v>1259</v>
      </c>
      <c r="J715" s="35" t="s">
        <v>1260</v>
      </c>
      <c r="K715" s="35" t="s">
        <v>1391</v>
      </c>
      <c r="L715" s="35" t="s">
        <v>3312</v>
      </c>
      <c r="M715" s="35" t="s">
        <v>1067</v>
      </c>
      <c r="N715" s="35" t="s">
        <v>1097</v>
      </c>
      <c r="O715" s="35" t="s">
        <v>3313</v>
      </c>
      <c r="P715" s="7">
        <v>13</v>
      </c>
      <c r="Q715" s="7">
        <v>2</v>
      </c>
      <c r="R715" s="12">
        <v>63</v>
      </c>
      <c r="S715" s="2">
        <v>0</v>
      </c>
      <c r="T715" s="5">
        <v>1.1399999999999999</v>
      </c>
      <c r="U715" s="5">
        <f>StoreOrders[[#This Row],[shipping cost]] + (StoreOrders[[#This Row],[shipping cost]] * StoreOrders[[#This Row],[discount]])</f>
        <v>1.1399999999999999</v>
      </c>
      <c r="V715" t="s">
        <v>1088</v>
      </c>
      <c r="W715" s="5">
        <f>((StoreOrders[[#This Row],[quantity]]*StoreOrders[[#This Row],[Price]]) -StoreOrders[[#This Row],[cost]])</f>
        <v>124.86</v>
      </c>
    </row>
    <row r="716" spans="1:23" x14ac:dyDescent="0.25">
      <c r="A716" t="s">
        <v>3289</v>
      </c>
      <c r="B716" s="1">
        <v>40595</v>
      </c>
      <c r="C716" s="13">
        <f>MONTH(StoreOrders[[#This Row],[order date]])</f>
        <v>2</v>
      </c>
      <c r="D716" s="13">
        <f>YEAR(StoreOrders[[#This Row],[order date]])</f>
        <v>2011</v>
      </c>
      <c r="E716" s="35" t="s">
        <v>1060</v>
      </c>
      <c r="F716" s="35" t="s">
        <v>3290</v>
      </c>
      <c r="G716" s="35" t="s">
        <v>1116</v>
      </c>
      <c r="H716" s="35" t="s">
        <v>2218</v>
      </c>
      <c r="I716" s="35" t="s">
        <v>1259</v>
      </c>
      <c r="J716" s="35" t="s">
        <v>1260</v>
      </c>
      <c r="K716" s="35" t="s">
        <v>1165</v>
      </c>
      <c r="L716" s="35" t="s">
        <v>3314</v>
      </c>
      <c r="M716" s="35" t="s">
        <v>1100</v>
      </c>
      <c r="N716" s="35" t="s">
        <v>1101</v>
      </c>
      <c r="O716" s="35" t="s">
        <v>3315</v>
      </c>
      <c r="P716" s="7">
        <v>20</v>
      </c>
      <c r="Q716" s="7">
        <v>4</v>
      </c>
      <c r="R716" s="12">
        <v>89</v>
      </c>
      <c r="S716" s="2">
        <v>0</v>
      </c>
      <c r="T716" s="5">
        <v>0.83</v>
      </c>
      <c r="U716" s="5">
        <f>StoreOrders[[#This Row],[shipping cost]] + (StoreOrders[[#This Row],[shipping cost]] * StoreOrders[[#This Row],[discount]])</f>
        <v>0.83</v>
      </c>
      <c r="V716" t="s">
        <v>1070</v>
      </c>
      <c r="W716" s="5">
        <f>((StoreOrders[[#This Row],[quantity]]*StoreOrders[[#This Row],[Price]]) -StoreOrders[[#This Row],[cost]])</f>
        <v>355.17</v>
      </c>
    </row>
    <row r="717" spans="1:23" x14ac:dyDescent="0.25">
      <c r="A717" t="s">
        <v>3316</v>
      </c>
      <c r="B717" s="1">
        <v>40596</v>
      </c>
      <c r="C717" s="13">
        <f>MONTH(StoreOrders[[#This Row],[order date]])</f>
        <v>2</v>
      </c>
      <c r="D717" s="13">
        <f>YEAR(StoreOrders[[#This Row],[order date]])</f>
        <v>2011</v>
      </c>
      <c r="E717" s="35" t="s">
        <v>1060</v>
      </c>
      <c r="F717" s="35" t="s">
        <v>3317</v>
      </c>
      <c r="G717" s="35" t="s">
        <v>1062</v>
      </c>
      <c r="H717" s="35" t="s">
        <v>2081</v>
      </c>
      <c r="I717" s="35" t="s">
        <v>1642</v>
      </c>
      <c r="J717" s="35" t="s">
        <v>1094</v>
      </c>
      <c r="K717" s="35" t="s">
        <v>1215</v>
      </c>
      <c r="L717" s="35" t="s">
        <v>3318</v>
      </c>
      <c r="M717" s="35" t="s">
        <v>1110</v>
      </c>
      <c r="N717" s="35" t="s">
        <v>1111</v>
      </c>
      <c r="O717" s="35" t="s">
        <v>3319</v>
      </c>
      <c r="P717" s="7">
        <v>477</v>
      </c>
      <c r="Q717" s="7">
        <v>3</v>
      </c>
      <c r="R717" s="12">
        <v>108</v>
      </c>
      <c r="S717" s="2">
        <v>0.4</v>
      </c>
      <c r="T717" s="5">
        <v>85.57</v>
      </c>
      <c r="U717" s="5">
        <f>StoreOrders[[#This Row],[shipping cost]] + (StoreOrders[[#This Row],[shipping cost]] * StoreOrders[[#This Row],[discount]])</f>
        <v>119.798</v>
      </c>
      <c r="V717" t="s">
        <v>1088</v>
      </c>
      <c r="W717" s="5">
        <f>((StoreOrders[[#This Row],[quantity]]*StoreOrders[[#This Row],[Price]]) -StoreOrders[[#This Row],[cost]])</f>
        <v>204.202</v>
      </c>
    </row>
    <row r="718" spans="1:23" x14ac:dyDescent="0.25">
      <c r="A718" t="s">
        <v>3320</v>
      </c>
      <c r="B718" s="1">
        <v>40596</v>
      </c>
      <c r="C718" s="13">
        <f>MONTH(StoreOrders[[#This Row],[order date]])</f>
        <v>2</v>
      </c>
      <c r="D718" s="13">
        <f>YEAR(StoreOrders[[#This Row],[order date]])</f>
        <v>2011</v>
      </c>
      <c r="E718" s="35" t="s">
        <v>1081</v>
      </c>
      <c r="F718" s="35" t="s">
        <v>3321</v>
      </c>
      <c r="G718" s="35" t="s">
        <v>1116</v>
      </c>
      <c r="H718" s="35" t="s">
        <v>3322</v>
      </c>
      <c r="I718" s="35" t="s">
        <v>3323</v>
      </c>
      <c r="J718" s="35" t="s">
        <v>1085</v>
      </c>
      <c r="K718" s="35" t="s">
        <v>1085</v>
      </c>
      <c r="L718" s="35" t="s">
        <v>3324</v>
      </c>
      <c r="M718" s="35" t="s">
        <v>1067</v>
      </c>
      <c r="N718" s="35" t="s">
        <v>1279</v>
      </c>
      <c r="O718" s="35" t="s">
        <v>3325</v>
      </c>
      <c r="P718" s="7">
        <v>403</v>
      </c>
      <c r="Q718" s="7">
        <v>8</v>
      </c>
      <c r="R718" s="12">
        <v>55</v>
      </c>
      <c r="S718" s="2">
        <v>0</v>
      </c>
      <c r="T718" s="5">
        <v>30.21</v>
      </c>
      <c r="U718" s="5">
        <f>StoreOrders[[#This Row],[shipping cost]] + (StoreOrders[[#This Row],[shipping cost]] * StoreOrders[[#This Row],[discount]])</f>
        <v>30.21</v>
      </c>
      <c r="V718" t="s">
        <v>1070</v>
      </c>
      <c r="W718" s="5">
        <f>((StoreOrders[[#This Row],[quantity]]*StoreOrders[[#This Row],[Price]]) -StoreOrders[[#This Row],[cost]])</f>
        <v>409.79</v>
      </c>
    </row>
    <row r="719" spans="1:23" x14ac:dyDescent="0.25">
      <c r="A719" t="s">
        <v>3316</v>
      </c>
      <c r="B719" s="1">
        <v>40596</v>
      </c>
      <c r="C719" s="13">
        <f>MONTH(StoreOrders[[#This Row],[order date]])</f>
        <v>2</v>
      </c>
      <c r="D719" s="13">
        <f>YEAR(StoreOrders[[#This Row],[order date]])</f>
        <v>2011</v>
      </c>
      <c r="E719" s="35" t="s">
        <v>1060</v>
      </c>
      <c r="F719" s="35" t="s">
        <v>3317</v>
      </c>
      <c r="G719" s="35" t="s">
        <v>1062</v>
      </c>
      <c r="H719" s="35" t="s">
        <v>2081</v>
      </c>
      <c r="I719" s="35" t="s">
        <v>1642</v>
      </c>
      <c r="J719" s="35" t="s">
        <v>1094</v>
      </c>
      <c r="K719" s="35" t="s">
        <v>1215</v>
      </c>
      <c r="L719" s="35" t="s">
        <v>3326</v>
      </c>
      <c r="M719" s="35" t="s">
        <v>1100</v>
      </c>
      <c r="N719" s="35" t="s">
        <v>1101</v>
      </c>
      <c r="O719" s="35" t="s">
        <v>1602</v>
      </c>
      <c r="P719" s="7">
        <v>103</v>
      </c>
      <c r="Q719" s="7">
        <v>2</v>
      </c>
      <c r="R719" s="12">
        <v>96</v>
      </c>
      <c r="S719" s="2">
        <v>0</v>
      </c>
      <c r="T719" s="5">
        <v>20.149999999999999</v>
      </c>
      <c r="U719" s="5">
        <f>StoreOrders[[#This Row],[shipping cost]] + (StoreOrders[[#This Row],[shipping cost]] * StoreOrders[[#This Row],[discount]])</f>
        <v>20.149999999999999</v>
      </c>
      <c r="V719" t="s">
        <v>1088</v>
      </c>
      <c r="W719" s="5">
        <f>((StoreOrders[[#This Row],[quantity]]*StoreOrders[[#This Row],[Price]]) -StoreOrders[[#This Row],[cost]])</f>
        <v>171.85</v>
      </c>
    </row>
    <row r="720" spans="1:23" x14ac:dyDescent="0.25">
      <c r="A720" t="s">
        <v>3327</v>
      </c>
      <c r="B720" s="1">
        <v>40596</v>
      </c>
      <c r="C720" s="13">
        <f>MONTH(StoreOrders[[#This Row],[order date]])</f>
        <v>2</v>
      </c>
      <c r="D720" s="13">
        <f>YEAR(StoreOrders[[#This Row],[order date]])</f>
        <v>2011</v>
      </c>
      <c r="E720" s="35" t="s">
        <v>1060</v>
      </c>
      <c r="F720" s="35" t="s">
        <v>3328</v>
      </c>
      <c r="G720" s="35" t="s">
        <v>1091</v>
      </c>
      <c r="H720" s="35" t="s">
        <v>3329</v>
      </c>
      <c r="I720" s="35" t="s">
        <v>1172</v>
      </c>
      <c r="J720" s="35" t="s">
        <v>1085</v>
      </c>
      <c r="K720" s="35" t="s">
        <v>1085</v>
      </c>
      <c r="L720" s="35" t="s">
        <v>3330</v>
      </c>
      <c r="M720" s="35" t="s">
        <v>1100</v>
      </c>
      <c r="N720" s="35" t="s">
        <v>1144</v>
      </c>
      <c r="O720" s="35" t="s">
        <v>3331</v>
      </c>
      <c r="P720" s="7">
        <v>490</v>
      </c>
      <c r="Q720" s="7">
        <v>1</v>
      </c>
      <c r="R720" s="12">
        <v>114</v>
      </c>
      <c r="S720" s="2">
        <v>0</v>
      </c>
      <c r="T720" s="5">
        <v>17.73</v>
      </c>
      <c r="U720" s="5">
        <f>StoreOrders[[#This Row],[shipping cost]] + (StoreOrders[[#This Row],[shipping cost]] * StoreOrders[[#This Row],[discount]])</f>
        <v>17.73</v>
      </c>
      <c r="V720" t="s">
        <v>1070</v>
      </c>
      <c r="W720" s="5">
        <f>((StoreOrders[[#This Row],[quantity]]*StoreOrders[[#This Row],[Price]]) -StoreOrders[[#This Row],[cost]])</f>
        <v>96.27</v>
      </c>
    </row>
    <row r="721" spans="1:23" x14ac:dyDescent="0.25">
      <c r="A721" t="s">
        <v>3320</v>
      </c>
      <c r="B721" s="1">
        <v>40596</v>
      </c>
      <c r="C721" s="13">
        <f>MONTH(StoreOrders[[#This Row],[order date]])</f>
        <v>2</v>
      </c>
      <c r="D721" s="13">
        <f>YEAR(StoreOrders[[#This Row],[order date]])</f>
        <v>2011</v>
      </c>
      <c r="E721" s="35" t="s">
        <v>1081</v>
      </c>
      <c r="F721" s="35" t="s">
        <v>3321</v>
      </c>
      <c r="G721" s="35" t="s">
        <v>1116</v>
      </c>
      <c r="H721" s="35" t="s">
        <v>3322</v>
      </c>
      <c r="I721" s="35" t="s">
        <v>3323</v>
      </c>
      <c r="J721" s="35" t="s">
        <v>1085</v>
      </c>
      <c r="K721" s="35" t="s">
        <v>1085</v>
      </c>
      <c r="L721" s="35" t="s">
        <v>3332</v>
      </c>
      <c r="M721" s="35" t="s">
        <v>1110</v>
      </c>
      <c r="N721" s="35" t="s">
        <v>1111</v>
      </c>
      <c r="O721" s="35" t="s">
        <v>3333</v>
      </c>
      <c r="P721" s="7">
        <v>333</v>
      </c>
      <c r="Q721" s="7">
        <v>4</v>
      </c>
      <c r="R721" s="12">
        <v>61</v>
      </c>
      <c r="S721" s="2">
        <v>0</v>
      </c>
      <c r="T721" s="5">
        <v>15.62</v>
      </c>
      <c r="U721" s="5">
        <f>StoreOrders[[#This Row],[shipping cost]] + (StoreOrders[[#This Row],[shipping cost]] * StoreOrders[[#This Row],[discount]])</f>
        <v>15.62</v>
      </c>
      <c r="V721" t="s">
        <v>1070</v>
      </c>
      <c r="W721" s="5">
        <f>((StoreOrders[[#This Row],[quantity]]*StoreOrders[[#This Row],[Price]]) -StoreOrders[[#This Row],[cost]])</f>
        <v>228.38</v>
      </c>
    </row>
    <row r="722" spans="1:23" x14ac:dyDescent="0.25">
      <c r="A722" t="s">
        <v>3316</v>
      </c>
      <c r="B722" s="1">
        <v>40596</v>
      </c>
      <c r="C722" s="13">
        <f>MONTH(StoreOrders[[#This Row],[order date]])</f>
        <v>2</v>
      </c>
      <c r="D722" s="13">
        <f>YEAR(StoreOrders[[#This Row],[order date]])</f>
        <v>2011</v>
      </c>
      <c r="E722" s="35" t="s">
        <v>1060</v>
      </c>
      <c r="F722" s="35" t="s">
        <v>3317</v>
      </c>
      <c r="G722" s="35" t="s">
        <v>1062</v>
      </c>
      <c r="H722" s="35" t="s">
        <v>2081</v>
      </c>
      <c r="I722" s="35" t="s">
        <v>1642</v>
      </c>
      <c r="J722" s="35" t="s">
        <v>1094</v>
      </c>
      <c r="K722" s="35" t="s">
        <v>1215</v>
      </c>
      <c r="L722" s="35" t="s">
        <v>2759</v>
      </c>
      <c r="M722" s="35" t="s">
        <v>1067</v>
      </c>
      <c r="N722" s="35" t="s">
        <v>1279</v>
      </c>
      <c r="O722" s="35" t="s">
        <v>2760</v>
      </c>
      <c r="P722" s="7">
        <v>63</v>
      </c>
      <c r="Q722" s="7">
        <v>5</v>
      </c>
      <c r="R722" s="12">
        <v>58</v>
      </c>
      <c r="S722" s="2">
        <v>0</v>
      </c>
      <c r="T722" s="5">
        <v>9.61</v>
      </c>
      <c r="U722" s="5">
        <f>StoreOrders[[#This Row],[shipping cost]] + (StoreOrders[[#This Row],[shipping cost]] * StoreOrders[[#This Row],[discount]])</f>
        <v>9.61</v>
      </c>
      <c r="V722" t="s">
        <v>1088</v>
      </c>
      <c r="W722" s="5">
        <f>((StoreOrders[[#This Row],[quantity]]*StoreOrders[[#This Row],[Price]]) -StoreOrders[[#This Row],[cost]])</f>
        <v>280.39</v>
      </c>
    </row>
    <row r="723" spans="1:23" x14ac:dyDescent="0.25">
      <c r="A723" t="s">
        <v>3334</v>
      </c>
      <c r="B723" s="1">
        <v>40596</v>
      </c>
      <c r="C723" s="13">
        <f>MONTH(StoreOrders[[#This Row],[order date]])</f>
        <v>2</v>
      </c>
      <c r="D723" s="13">
        <f>YEAR(StoreOrders[[#This Row],[order date]])</f>
        <v>2011</v>
      </c>
      <c r="E723" s="35" t="s">
        <v>1060</v>
      </c>
      <c r="F723" s="35" t="s">
        <v>1446</v>
      </c>
      <c r="G723" s="35" t="s">
        <v>1062</v>
      </c>
      <c r="H723" s="35" t="s">
        <v>3335</v>
      </c>
      <c r="I723" s="35" t="s">
        <v>3336</v>
      </c>
      <c r="J723" s="35" t="s">
        <v>1094</v>
      </c>
      <c r="K723" s="35" t="s">
        <v>1095</v>
      </c>
      <c r="L723" s="35" t="s">
        <v>3337</v>
      </c>
      <c r="M723" s="35" t="s">
        <v>1110</v>
      </c>
      <c r="N723" s="35" t="s">
        <v>1167</v>
      </c>
      <c r="O723" s="35" t="s">
        <v>3338</v>
      </c>
      <c r="P723" s="7">
        <v>185</v>
      </c>
      <c r="Q723" s="7">
        <v>3</v>
      </c>
      <c r="R723" s="12">
        <v>85</v>
      </c>
      <c r="S723" s="2">
        <v>0.5</v>
      </c>
      <c r="T723" s="5">
        <v>9.15</v>
      </c>
      <c r="U723" s="5">
        <f>StoreOrders[[#This Row],[shipping cost]] + (StoreOrders[[#This Row],[shipping cost]] * StoreOrders[[#This Row],[discount]])</f>
        <v>13.725000000000001</v>
      </c>
      <c r="V723" t="s">
        <v>1070</v>
      </c>
      <c r="W723" s="5">
        <f>((StoreOrders[[#This Row],[quantity]]*StoreOrders[[#This Row],[Price]]) -StoreOrders[[#This Row],[cost]])</f>
        <v>241.27500000000001</v>
      </c>
    </row>
    <row r="724" spans="1:23" x14ac:dyDescent="0.25">
      <c r="A724" t="s">
        <v>3327</v>
      </c>
      <c r="B724" s="1">
        <v>40596</v>
      </c>
      <c r="C724" s="13">
        <f>MONTH(StoreOrders[[#This Row],[order date]])</f>
        <v>2</v>
      </c>
      <c r="D724" s="13">
        <f>YEAR(StoreOrders[[#This Row],[order date]])</f>
        <v>2011</v>
      </c>
      <c r="E724" s="35" t="s">
        <v>1060</v>
      </c>
      <c r="F724" s="35" t="s">
        <v>3328</v>
      </c>
      <c r="G724" s="35" t="s">
        <v>1091</v>
      </c>
      <c r="H724" s="35" t="s">
        <v>3329</v>
      </c>
      <c r="I724" s="35" t="s">
        <v>1172</v>
      </c>
      <c r="J724" s="35" t="s">
        <v>1085</v>
      </c>
      <c r="K724" s="35" t="s">
        <v>1085</v>
      </c>
      <c r="L724" s="35" t="s">
        <v>3339</v>
      </c>
      <c r="M724" s="35" t="s">
        <v>1067</v>
      </c>
      <c r="N724" s="35" t="s">
        <v>1207</v>
      </c>
      <c r="O724" s="35" t="s">
        <v>3051</v>
      </c>
      <c r="P724" s="7">
        <v>115</v>
      </c>
      <c r="Q724" s="7">
        <v>6</v>
      </c>
      <c r="R724" s="12">
        <v>119</v>
      </c>
      <c r="S724" s="2">
        <v>0</v>
      </c>
      <c r="T724" s="5">
        <v>6.92</v>
      </c>
      <c r="U724" s="5">
        <f>StoreOrders[[#This Row],[shipping cost]] + (StoreOrders[[#This Row],[shipping cost]] * StoreOrders[[#This Row],[discount]])</f>
        <v>6.92</v>
      </c>
      <c r="V724" t="s">
        <v>1070</v>
      </c>
      <c r="W724" s="5">
        <f>((StoreOrders[[#This Row],[quantity]]*StoreOrders[[#This Row],[Price]]) -StoreOrders[[#This Row],[cost]])</f>
        <v>707.08</v>
      </c>
    </row>
    <row r="725" spans="1:23" x14ac:dyDescent="0.25">
      <c r="A725" t="s">
        <v>3340</v>
      </c>
      <c r="B725" s="1">
        <v>40596</v>
      </c>
      <c r="C725" s="13">
        <f>MONTH(StoreOrders[[#This Row],[order date]])</f>
        <v>2</v>
      </c>
      <c r="D725" s="13">
        <f>YEAR(StoreOrders[[#This Row],[order date]])</f>
        <v>2011</v>
      </c>
      <c r="E725" s="35" t="s">
        <v>1060</v>
      </c>
      <c r="F725" s="35" t="s">
        <v>3341</v>
      </c>
      <c r="G725" s="35" t="s">
        <v>1091</v>
      </c>
      <c r="H725" s="35" t="s">
        <v>3214</v>
      </c>
      <c r="I725" s="35" t="s">
        <v>1606</v>
      </c>
      <c r="J725" s="35" t="s">
        <v>1075</v>
      </c>
      <c r="K725" s="35" t="s">
        <v>1607</v>
      </c>
      <c r="L725" s="35" t="s">
        <v>3342</v>
      </c>
      <c r="M725" s="35" t="s">
        <v>1110</v>
      </c>
      <c r="N725" s="35" t="s">
        <v>1176</v>
      </c>
      <c r="O725" s="35" t="s">
        <v>3343</v>
      </c>
      <c r="P725" s="7">
        <v>207</v>
      </c>
      <c r="Q725" s="7">
        <v>2</v>
      </c>
      <c r="R725" s="12">
        <v>88</v>
      </c>
      <c r="S725" s="2">
        <v>0</v>
      </c>
      <c r="T725" s="5">
        <v>5.99</v>
      </c>
      <c r="U725" s="5">
        <f>StoreOrders[[#This Row],[shipping cost]] + (StoreOrders[[#This Row],[shipping cost]] * StoreOrders[[#This Row],[discount]])</f>
        <v>5.99</v>
      </c>
      <c r="V725" t="s">
        <v>1070</v>
      </c>
      <c r="W725" s="5">
        <f>((StoreOrders[[#This Row],[quantity]]*StoreOrders[[#This Row],[Price]]) -StoreOrders[[#This Row],[cost]])</f>
        <v>170.01</v>
      </c>
    </row>
    <row r="726" spans="1:23" x14ac:dyDescent="0.25">
      <c r="A726" t="s">
        <v>3327</v>
      </c>
      <c r="B726" s="1">
        <v>40596</v>
      </c>
      <c r="C726" s="13">
        <f>MONTH(StoreOrders[[#This Row],[order date]])</f>
        <v>2</v>
      </c>
      <c r="D726" s="13">
        <f>YEAR(StoreOrders[[#This Row],[order date]])</f>
        <v>2011</v>
      </c>
      <c r="E726" s="35" t="s">
        <v>1060</v>
      </c>
      <c r="F726" s="35" t="s">
        <v>3328</v>
      </c>
      <c r="G726" s="35" t="s">
        <v>1091</v>
      </c>
      <c r="H726" s="35" t="s">
        <v>3329</v>
      </c>
      <c r="I726" s="35" t="s">
        <v>1172</v>
      </c>
      <c r="J726" s="35" t="s">
        <v>1085</v>
      </c>
      <c r="K726" s="35" t="s">
        <v>1085</v>
      </c>
      <c r="L726" s="35" t="s">
        <v>3344</v>
      </c>
      <c r="M726" s="35" t="s">
        <v>1067</v>
      </c>
      <c r="N726" s="35" t="s">
        <v>1068</v>
      </c>
      <c r="O726" s="35" t="s">
        <v>3345</v>
      </c>
      <c r="P726" s="7">
        <v>58</v>
      </c>
      <c r="Q726" s="7">
        <v>1</v>
      </c>
      <c r="R726" s="12">
        <v>57</v>
      </c>
      <c r="S726" s="2">
        <v>0</v>
      </c>
      <c r="T726" s="5">
        <v>5.34</v>
      </c>
      <c r="U726" s="5">
        <f>StoreOrders[[#This Row],[shipping cost]] + (StoreOrders[[#This Row],[shipping cost]] * StoreOrders[[#This Row],[discount]])</f>
        <v>5.34</v>
      </c>
      <c r="V726" t="s">
        <v>1070</v>
      </c>
      <c r="W726" s="5">
        <f>((StoreOrders[[#This Row],[quantity]]*StoreOrders[[#This Row],[Price]]) -StoreOrders[[#This Row],[cost]])</f>
        <v>51.66</v>
      </c>
    </row>
    <row r="727" spans="1:23" x14ac:dyDescent="0.25">
      <c r="A727" t="s">
        <v>3346</v>
      </c>
      <c r="B727" s="1">
        <v>40596</v>
      </c>
      <c r="C727" s="13">
        <f>MONTH(StoreOrders[[#This Row],[order date]])</f>
        <v>2</v>
      </c>
      <c r="D727" s="13">
        <f>YEAR(StoreOrders[[#This Row],[order date]])</f>
        <v>2011</v>
      </c>
      <c r="E727" s="35" t="s">
        <v>1081</v>
      </c>
      <c r="F727" s="35" t="s">
        <v>3347</v>
      </c>
      <c r="G727" s="35" t="s">
        <v>1116</v>
      </c>
      <c r="H727" s="35" t="s">
        <v>2271</v>
      </c>
      <c r="I727" s="35" t="s">
        <v>1613</v>
      </c>
      <c r="J727" s="35" t="s">
        <v>1085</v>
      </c>
      <c r="K727" s="35" t="s">
        <v>1085</v>
      </c>
      <c r="L727" s="35" t="s">
        <v>3348</v>
      </c>
      <c r="M727" s="35" t="s">
        <v>1067</v>
      </c>
      <c r="N727" s="35" t="s">
        <v>1068</v>
      </c>
      <c r="O727" s="35" t="s">
        <v>2742</v>
      </c>
      <c r="P727" s="7">
        <v>25</v>
      </c>
      <c r="Q727" s="7">
        <v>1</v>
      </c>
      <c r="R727" s="12">
        <v>70</v>
      </c>
      <c r="S727" s="2">
        <v>0.6</v>
      </c>
      <c r="T727" s="5">
        <v>3.84</v>
      </c>
      <c r="U727" s="5">
        <f>StoreOrders[[#This Row],[shipping cost]] + (StoreOrders[[#This Row],[shipping cost]] * StoreOrders[[#This Row],[discount]])</f>
        <v>6.1440000000000001</v>
      </c>
      <c r="V727" t="s">
        <v>1088</v>
      </c>
      <c r="W727" s="5">
        <f>((StoreOrders[[#This Row],[quantity]]*StoreOrders[[#This Row],[Price]]) -StoreOrders[[#This Row],[cost]])</f>
        <v>63.856000000000002</v>
      </c>
    </row>
    <row r="728" spans="1:23" x14ac:dyDescent="0.25">
      <c r="A728" t="s">
        <v>3316</v>
      </c>
      <c r="B728" s="1">
        <v>40596</v>
      </c>
      <c r="C728" s="13">
        <f>MONTH(StoreOrders[[#This Row],[order date]])</f>
        <v>2</v>
      </c>
      <c r="D728" s="13">
        <f>YEAR(StoreOrders[[#This Row],[order date]])</f>
        <v>2011</v>
      </c>
      <c r="E728" s="35" t="s">
        <v>1060</v>
      </c>
      <c r="F728" s="35" t="s">
        <v>3317</v>
      </c>
      <c r="G728" s="35" t="s">
        <v>1062</v>
      </c>
      <c r="H728" s="35" t="s">
        <v>2081</v>
      </c>
      <c r="I728" s="35" t="s">
        <v>1642</v>
      </c>
      <c r="J728" s="35" t="s">
        <v>1094</v>
      </c>
      <c r="K728" s="35" t="s">
        <v>1215</v>
      </c>
      <c r="L728" s="35" t="s">
        <v>3349</v>
      </c>
      <c r="M728" s="35" t="s">
        <v>1067</v>
      </c>
      <c r="N728" s="35" t="s">
        <v>1279</v>
      </c>
      <c r="O728" s="35" t="s">
        <v>3350</v>
      </c>
      <c r="P728" s="7">
        <v>41</v>
      </c>
      <c r="Q728" s="7">
        <v>3</v>
      </c>
      <c r="R728" s="12">
        <v>113</v>
      </c>
      <c r="S728" s="2">
        <v>0</v>
      </c>
      <c r="T728" s="5">
        <v>3.66</v>
      </c>
      <c r="U728" s="5">
        <f>StoreOrders[[#This Row],[shipping cost]] + (StoreOrders[[#This Row],[shipping cost]] * StoreOrders[[#This Row],[discount]])</f>
        <v>3.66</v>
      </c>
      <c r="V728" t="s">
        <v>1088</v>
      </c>
      <c r="W728" s="5">
        <f>((StoreOrders[[#This Row],[quantity]]*StoreOrders[[#This Row],[Price]]) -StoreOrders[[#This Row],[cost]])</f>
        <v>335.34</v>
      </c>
    </row>
    <row r="729" spans="1:23" x14ac:dyDescent="0.25">
      <c r="A729" t="s">
        <v>3316</v>
      </c>
      <c r="B729" s="1">
        <v>40596</v>
      </c>
      <c r="C729" s="13">
        <f>MONTH(StoreOrders[[#This Row],[order date]])</f>
        <v>2</v>
      </c>
      <c r="D729" s="13">
        <f>YEAR(StoreOrders[[#This Row],[order date]])</f>
        <v>2011</v>
      </c>
      <c r="E729" s="35" t="s">
        <v>1060</v>
      </c>
      <c r="F729" s="35" t="s">
        <v>3317</v>
      </c>
      <c r="G729" s="35" t="s">
        <v>1062</v>
      </c>
      <c r="H729" s="35" t="s">
        <v>2081</v>
      </c>
      <c r="I729" s="35" t="s">
        <v>1642</v>
      </c>
      <c r="J729" s="35" t="s">
        <v>1094</v>
      </c>
      <c r="K729" s="35" t="s">
        <v>1215</v>
      </c>
      <c r="L729" s="35" t="s">
        <v>2225</v>
      </c>
      <c r="M729" s="35" t="s">
        <v>1067</v>
      </c>
      <c r="N729" s="35" t="s">
        <v>1279</v>
      </c>
      <c r="O729" s="35" t="s">
        <v>1544</v>
      </c>
      <c r="P729" s="7">
        <v>23</v>
      </c>
      <c r="Q729" s="7">
        <v>2</v>
      </c>
      <c r="R729" s="12">
        <v>105</v>
      </c>
      <c r="S729" s="2">
        <v>0</v>
      </c>
      <c r="T729" s="5">
        <v>3.23</v>
      </c>
      <c r="U729" s="5">
        <f>StoreOrders[[#This Row],[shipping cost]] + (StoreOrders[[#This Row],[shipping cost]] * StoreOrders[[#This Row],[discount]])</f>
        <v>3.23</v>
      </c>
      <c r="V729" t="s">
        <v>1088</v>
      </c>
      <c r="W729" s="5">
        <f>((StoreOrders[[#This Row],[quantity]]*StoreOrders[[#This Row],[Price]]) -StoreOrders[[#This Row],[cost]])</f>
        <v>206.77</v>
      </c>
    </row>
    <row r="730" spans="1:23" x14ac:dyDescent="0.25">
      <c r="A730" t="s">
        <v>3351</v>
      </c>
      <c r="B730" s="1">
        <v>40596</v>
      </c>
      <c r="C730" s="13">
        <f>MONTH(StoreOrders[[#This Row],[order date]])</f>
        <v>2</v>
      </c>
      <c r="D730" s="13">
        <f>YEAR(StoreOrders[[#This Row],[order date]])</f>
        <v>2011</v>
      </c>
      <c r="E730" s="35" t="s">
        <v>1060</v>
      </c>
      <c r="F730" s="35" t="s">
        <v>3352</v>
      </c>
      <c r="G730" s="35" t="s">
        <v>1091</v>
      </c>
      <c r="H730" s="35" t="s">
        <v>3353</v>
      </c>
      <c r="I730" s="35" t="s">
        <v>3097</v>
      </c>
      <c r="J730" s="35" t="s">
        <v>1065</v>
      </c>
      <c r="K730" s="35" t="s">
        <v>1065</v>
      </c>
      <c r="L730" s="35" t="s">
        <v>3354</v>
      </c>
      <c r="M730" s="35" t="s">
        <v>1067</v>
      </c>
      <c r="N730" s="35" t="s">
        <v>1193</v>
      </c>
      <c r="O730" s="35" t="s">
        <v>2937</v>
      </c>
      <c r="P730" s="7">
        <v>38</v>
      </c>
      <c r="Q730" s="7">
        <v>2</v>
      </c>
      <c r="R730" s="12">
        <v>97</v>
      </c>
      <c r="S730" s="2">
        <v>0</v>
      </c>
      <c r="T730" s="5">
        <v>3.15</v>
      </c>
      <c r="U730" s="5">
        <f>StoreOrders[[#This Row],[shipping cost]] + (StoreOrders[[#This Row],[shipping cost]] * StoreOrders[[#This Row],[discount]])</f>
        <v>3.15</v>
      </c>
      <c r="V730" t="s">
        <v>1070</v>
      </c>
      <c r="W730" s="5">
        <f>((StoreOrders[[#This Row],[quantity]]*StoreOrders[[#This Row],[Price]]) -StoreOrders[[#This Row],[cost]])</f>
        <v>190.85</v>
      </c>
    </row>
    <row r="731" spans="1:23" x14ac:dyDescent="0.25">
      <c r="A731" t="s">
        <v>3320</v>
      </c>
      <c r="B731" s="1">
        <v>40596</v>
      </c>
      <c r="C731" s="13">
        <f>MONTH(StoreOrders[[#This Row],[order date]])</f>
        <v>2</v>
      </c>
      <c r="D731" s="13">
        <f>YEAR(StoreOrders[[#This Row],[order date]])</f>
        <v>2011</v>
      </c>
      <c r="E731" s="35" t="s">
        <v>1081</v>
      </c>
      <c r="F731" s="35" t="s">
        <v>3321</v>
      </c>
      <c r="G731" s="35" t="s">
        <v>1116</v>
      </c>
      <c r="H731" s="35" t="s">
        <v>3322</v>
      </c>
      <c r="I731" s="35" t="s">
        <v>3323</v>
      </c>
      <c r="J731" s="35" t="s">
        <v>1085</v>
      </c>
      <c r="K731" s="35" t="s">
        <v>1085</v>
      </c>
      <c r="L731" s="35" t="s">
        <v>3355</v>
      </c>
      <c r="M731" s="35" t="s">
        <v>1067</v>
      </c>
      <c r="N731" s="35" t="s">
        <v>1204</v>
      </c>
      <c r="O731" s="35" t="s">
        <v>3356</v>
      </c>
      <c r="P731" s="7">
        <v>47</v>
      </c>
      <c r="Q731" s="7">
        <v>2</v>
      </c>
      <c r="R731" s="12">
        <v>107</v>
      </c>
      <c r="S731" s="2">
        <v>0</v>
      </c>
      <c r="T731" s="5">
        <v>1.95</v>
      </c>
      <c r="U731" s="5">
        <f>StoreOrders[[#This Row],[shipping cost]] + (StoreOrders[[#This Row],[shipping cost]] * StoreOrders[[#This Row],[discount]])</f>
        <v>1.95</v>
      </c>
      <c r="V731" t="s">
        <v>1070</v>
      </c>
      <c r="W731" s="5">
        <f>((StoreOrders[[#This Row],[quantity]]*StoreOrders[[#This Row],[Price]]) -StoreOrders[[#This Row],[cost]])</f>
        <v>212.05</v>
      </c>
    </row>
    <row r="732" spans="1:23" x14ac:dyDescent="0.25">
      <c r="A732" t="s">
        <v>3357</v>
      </c>
      <c r="B732" s="1">
        <v>40596</v>
      </c>
      <c r="C732" s="13">
        <f>MONTH(StoreOrders[[#This Row],[order date]])</f>
        <v>2</v>
      </c>
      <c r="D732" s="13">
        <f>YEAR(StoreOrders[[#This Row],[order date]])</f>
        <v>2011</v>
      </c>
      <c r="E732" s="35" t="s">
        <v>1081</v>
      </c>
      <c r="F732" s="35" t="s">
        <v>3358</v>
      </c>
      <c r="G732" s="35" t="s">
        <v>1062</v>
      </c>
      <c r="H732" s="35" t="s">
        <v>1310</v>
      </c>
      <c r="I732" s="35" t="s">
        <v>1234</v>
      </c>
      <c r="J732" s="35" t="s">
        <v>1094</v>
      </c>
      <c r="K732" s="35" t="s">
        <v>1165</v>
      </c>
      <c r="L732" s="35" t="s">
        <v>3359</v>
      </c>
      <c r="M732" s="35" t="s">
        <v>1067</v>
      </c>
      <c r="N732" s="35" t="s">
        <v>1279</v>
      </c>
      <c r="O732" s="35" t="s">
        <v>3360</v>
      </c>
      <c r="P732" s="7">
        <v>10</v>
      </c>
      <c r="Q732" s="7">
        <v>2</v>
      </c>
      <c r="R732" s="12">
        <v>61</v>
      </c>
      <c r="S732" s="2">
        <v>0</v>
      </c>
      <c r="T732" s="5">
        <v>1.0900000000000001</v>
      </c>
      <c r="U732" s="5">
        <f>StoreOrders[[#This Row],[shipping cost]] + (StoreOrders[[#This Row],[shipping cost]] * StoreOrders[[#This Row],[discount]])</f>
        <v>1.0900000000000001</v>
      </c>
      <c r="V732" t="s">
        <v>1088</v>
      </c>
      <c r="W732" s="5">
        <f>((StoreOrders[[#This Row],[quantity]]*StoreOrders[[#This Row],[Price]]) -StoreOrders[[#This Row],[cost]])</f>
        <v>120.91</v>
      </c>
    </row>
    <row r="733" spans="1:23" x14ac:dyDescent="0.25">
      <c r="A733" t="s">
        <v>3361</v>
      </c>
      <c r="B733" s="1">
        <v>40596</v>
      </c>
      <c r="C733" s="13">
        <f>MONTH(StoreOrders[[#This Row],[order date]])</f>
        <v>2</v>
      </c>
      <c r="D733" s="13">
        <f>YEAR(StoreOrders[[#This Row],[order date]])</f>
        <v>2011</v>
      </c>
      <c r="E733" s="35" t="s">
        <v>1060</v>
      </c>
      <c r="F733" s="35" t="s">
        <v>3362</v>
      </c>
      <c r="G733" s="35" t="s">
        <v>1062</v>
      </c>
      <c r="H733" s="35" t="s">
        <v>1295</v>
      </c>
      <c r="I733" s="35" t="s">
        <v>1259</v>
      </c>
      <c r="J733" s="35" t="s">
        <v>1260</v>
      </c>
      <c r="K733" s="35" t="s">
        <v>1165</v>
      </c>
      <c r="L733" s="35" t="s">
        <v>1306</v>
      </c>
      <c r="M733" s="35" t="s">
        <v>1067</v>
      </c>
      <c r="N733" s="35" t="s">
        <v>1279</v>
      </c>
      <c r="O733" s="35" t="s">
        <v>1307</v>
      </c>
      <c r="P733" s="7">
        <v>9</v>
      </c>
      <c r="Q733" s="7">
        <v>5</v>
      </c>
      <c r="R733" s="12">
        <v>94</v>
      </c>
      <c r="S733" s="2">
        <v>0.8</v>
      </c>
      <c r="T733" s="5">
        <v>0.7</v>
      </c>
      <c r="U733" s="5">
        <f>StoreOrders[[#This Row],[shipping cost]] + (StoreOrders[[#This Row],[shipping cost]] * StoreOrders[[#This Row],[discount]])</f>
        <v>1.2599999999999998</v>
      </c>
      <c r="V733" t="s">
        <v>1070</v>
      </c>
      <c r="W733" s="5">
        <f>((StoreOrders[[#This Row],[quantity]]*StoreOrders[[#This Row],[Price]]) -StoreOrders[[#This Row],[cost]])</f>
        <v>468.74</v>
      </c>
    </row>
    <row r="734" spans="1:23" x14ac:dyDescent="0.25">
      <c r="A734" t="s">
        <v>3346</v>
      </c>
      <c r="B734" s="1">
        <v>40596</v>
      </c>
      <c r="C734" s="13">
        <f>MONTH(StoreOrders[[#This Row],[order date]])</f>
        <v>2</v>
      </c>
      <c r="D734" s="13">
        <f>YEAR(StoreOrders[[#This Row],[order date]])</f>
        <v>2011</v>
      </c>
      <c r="E734" s="35" t="s">
        <v>1081</v>
      </c>
      <c r="F734" s="35" t="s">
        <v>3347</v>
      </c>
      <c r="G734" s="35" t="s">
        <v>1116</v>
      </c>
      <c r="H734" s="35" t="s">
        <v>2271</v>
      </c>
      <c r="I734" s="35" t="s">
        <v>1613</v>
      </c>
      <c r="J734" s="35" t="s">
        <v>1085</v>
      </c>
      <c r="K734" s="35" t="s">
        <v>1085</v>
      </c>
      <c r="L734" s="35" t="s">
        <v>3363</v>
      </c>
      <c r="M734" s="35" t="s">
        <v>1067</v>
      </c>
      <c r="N734" s="35" t="s">
        <v>1097</v>
      </c>
      <c r="O734" s="35" t="s">
        <v>3364</v>
      </c>
      <c r="P734" s="7">
        <v>6</v>
      </c>
      <c r="Q734" s="7">
        <v>1</v>
      </c>
      <c r="R734" s="12">
        <v>58</v>
      </c>
      <c r="S734" s="2">
        <v>0.6</v>
      </c>
      <c r="T734" s="5">
        <v>0.54</v>
      </c>
      <c r="U734" s="5">
        <f>StoreOrders[[#This Row],[shipping cost]] + (StoreOrders[[#This Row],[shipping cost]] * StoreOrders[[#This Row],[discount]])</f>
        <v>0.8640000000000001</v>
      </c>
      <c r="V734" t="s">
        <v>1088</v>
      </c>
      <c r="W734" s="5">
        <f>((StoreOrders[[#This Row],[quantity]]*StoreOrders[[#This Row],[Price]]) -StoreOrders[[#This Row],[cost]])</f>
        <v>57.136000000000003</v>
      </c>
    </row>
    <row r="735" spans="1:23" x14ac:dyDescent="0.25">
      <c r="A735" t="s">
        <v>3327</v>
      </c>
      <c r="B735" s="1">
        <v>40596</v>
      </c>
      <c r="C735" s="13">
        <f>MONTH(StoreOrders[[#This Row],[order date]])</f>
        <v>2</v>
      </c>
      <c r="D735" s="13">
        <f>YEAR(StoreOrders[[#This Row],[order date]])</f>
        <v>2011</v>
      </c>
      <c r="E735" s="35" t="s">
        <v>1060</v>
      </c>
      <c r="F735" s="35" t="s">
        <v>3328</v>
      </c>
      <c r="G735" s="35" t="s">
        <v>1091</v>
      </c>
      <c r="H735" s="35" t="s">
        <v>3329</v>
      </c>
      <c r="I735" s="35" t="s">
        <v>1172</v>
      </c>
      <c r="J735" s="35" t="s">
        <v>1085</v>
      </c>
      <c r="K735" s="35" t="s">
        <v>1085</v>
      </c>
      <c r="L735" s="35" t="s">
        <v>3365</v>
      </c>
      <c r="M735" s="35" t="s">
        <v>1067</v>
      </c>
      <c r="N735" s="35" t="s">
        <v>1187</v>
      </c>
      <c r="O735" s="35" t="s">
        <v>2190</v>
      </c>
      <c r="P735" s="7">
        <v>11</v>
      </c>
      <c r="Q735" s="7">
        <v>1</v>
      </c>
      <c r="R735" s="12">
        <v>105</v>
      </c>
      <c r="S735" s="2">
        <v>0</v>
      </c>
      <c r="T735" s="5">
        <v>0.34</v>
      </c>
      <c r="U735" s="5">
        <f>StoreOrders[[#This Row],[shipping cost]] + (StoreOrders[[#This Row],[shipping cost]] * StoreOrders[[#This Row],[discount]])</f>
        <v>0.34</v>
      </c>
      <c r="V735" t="s">
        <v>1070</v>
      </c>
      <c r="W735" s="5">
        <f>((StoreOrders[[#This Row],[quantity]]*StoreOrders[[#This Row],[Price]]) -StoreOrders[[#This Row],[cost]])</f>
        <v>104.66</v>
      </c>
    </row>
    <row r="736" spans="1:23" x14ac:dyDescent="0.25">
      <c r="A736" t="s">
        <v>3366</v>
      </c>
      <c r="B736" s="1">
        <v>40596</v>
      </c>
      <c r="C736" s="13">
        <f>MONTH(StoreOrders[[#This Row],[order date]])</f>
        <v>2</v>
      </c>
      <c r="D736" s="13">
        <f>YEAR(StoreOrders[[#This Row],[order date]])</f>
        <v>2011</v>
      </c>
      <c r="E736" s="35" t="s">
        <v>1060</v>
      </c>
      <c r="F736" s="35" t="s">
        <v>3199</v>
      </c>
      <c r="G736" s="35" t="s">
        <v>1116</v>
      </c>
      <c r="H736" s="35" t="s">
        <v>3367</v>
      </c>
      <c r="I736" s="35" t="s">
        <v>1613</v>
      </c>
      <c r="J736" s="35" t="s">
        <v>1085</v>
      </c>
      <c r="K736" s="35" t="s">
        <v>1085</v>
      </c>
      <c r="L736" s="35" t="s">
        <v>3368</v>
      </c>
      <c r="M736" s="35" t="s">
        <v>1067</v>
      </c>
      <c r="N736" s="35" t="s">
        <v>1187</v>
      </c>
      <c r="O736" s="35" t="s">
        <v>3369</v>
      </c>
      <c r="P736" s="7">
        <v>4</v>
      </c>
      <c r="Q736" s="7">
        <v>1</v>
      </c>
      <c r="R736" s="12">
        <v>92</v>
      </c>
      <c r="S736" s="2">
        <v>0.6</v>
      </c>
      <c r="T736" s="5">
        <v>0.34</v>
      </c>
      <c r="U736" s="5">
        <f>StoreOrders[[#This Row],[shipping cost]] + (StoreOrders[[#This Row],[shipping cost]] * StoreOrders[[#This Row],[discount]])</f>
        <v>0.54400000000000004</v>
      </c>
      <c r="V736" t="s">
        <v>1088</v>
      </c>
      <c r="W736" s="5">
        <f>((StoreOrders[[#This Row],[quantity]]*StoreOrders[[#This Row],[Price]]) -StoreOrders[[#This Row],[cost]])</f>
        <v>91.456000000000003</v>
      </c>
    </row>
    <row r="737" spans="1:23" x14ac:dyDescent="0.25">
      <c r="A737" t="s">
        <v>3370</v>
      </c>
      <c r="B737" s="1">
        <v>40597</v>
      </c>
      <c r="C737" s="13">
        <f>MONTH(StoreOrders[[#This Row],[order date]])</f>
        <v>2</v>
      </c>
      <c r="D737" s="13">
        <f>YEAR(StoreOrders[[#This Row],[order date]])</f>
        <v>2011</v>
      </c>
      <c r="E737" s="35" t="s">
        <v>1287</v>
      </c>
      <c r="F737" s="35" t="s">
        <v>3371</v>
      </c>
      <c r="G737" s="35" t="s">
        <v>1116</v>
      </c>
      <c r="H737" s="35" t="s">
        <v>3372</v>
      </c>
      <c r="I737" s="35" t="s">
        <v>1606</v>
      </c>
      <c r="J737" s="35" t="s">
        <v>1075</v>
      </c>
      <c r="K737" s="35" t="s">
        <v>1607</v>
      </c>
      <c r="L737" s="35" t="s">
        <v>3373</v>
      </c>
      <c r="M737" s="35" t="s">
        <v>1110</v>
      </c>
      <c r="N737" s="35" t="s">
        <v>1126</v>
      </c>
      <c r="O737" s="35" t="s">
        <v>3374</v>
      </c>
      <c r="P737" s="7">
        <v>1.5269999999999999</v>
      </c>
      <c r="Q737" s="7">
        <v>4</v>
      </c>
      <c r="R737" s="12">
        <v>66</v>
      </c>
      <c r="S737" s="2">
        <v>0</v>
      </c>
      <c r="T737" s="5">
        <v>319.52999999999997</v>
      </c>
      <c r="U737" s="5">
        <f>StoreOrders[[#This Row],[shipping cost]] + (StoreOrders[[#This Row],[shipping cost]] * StoreOrders[[#This Row],[discount]])</f>
        <v>319.52999999999997</v>
      </c>
      <c r="V737" t="s">
        <v>1088</v>
      </c>
      <c r="W737" s="5">
        <f>((StoreOrders[[#This Row],[quantity]]*StoreOrders[[#This Row],[Price]]) -StoreOrders[[#This Row],[cost]])</f>
        <v>-55.529999999999973</v>
      </c>
    </row>
    <row r="738" spans="1:23" x14ac:dyDescent="0.25">
      <c r="A738" t="s">
        <v>3370</v>
      </c>
      <c r="B738" s="1">
        <v>40597</v>
      </c>
      <c r="C738" s="13">
        <f>MONTH(StoreOrders[[#This Row],[order date]])</f>
        <v>2</v>
      </c>
      <c r="D738" s="13">
        <f>YEAR(StoreOrders[[#This Row],[order date]])</f>
        <v>2011</v>
      </c>
      <c r="E738" s="35" t="s">
        <v>1287</v>
      </c>
      <c r="F738" s="35" t="s">
        <v>3371</v>
      </c>
      <c r="G738" s="35" t="s">
        <v>1116</v>
      </c>
      <c r="H738" s="35" t="s">
        <v>3372</v>
      </c>
      <c r="I738" s="35" t="s">
        <v>1606</v>
      </c>
      <c r="J738" s="35" t="s">
        <v>1075</v>
      </c>
      <c r="K738" s="35" t="s">
        <v>1607</v>
      </c>
      <c r="L738" s="35" t="s">
        <v>3375</v>
      </c>
      <c r="M738" s="35" t="s">
        <v>1100</v>
      </c>
      <c r="N738" s="35" t="s">
        <v>1151</v>
      </c>
      <c r="O738" s="35" t="s">
        <v>1435</v>
      </c>
      <c r="P738" s="7">
        <v>2.0659999999999998</v>
      </c>
      <c r="Q738" s="7">
        <v>5</v>
      </c>
      <c r="R738" s="12">
        <v>75</v>
      </c>
      <c r="S738" s="2">
        <v>0</v>
      </c>
      <c r="T738" s="5">
        <v>248.81</v>
      </c>
      <c r="U738" s="5">
        <f>StoreOrders[[#This Row],[shipping cost]] + (StoreOrders[[#This Row],[shipping cost]] * StoreOrders[[#This Row],[discount]])</f>
        <v>248.81</v>
      </c>
      <c r="V738" t="s">
        <v>1088</v>
      </c>
      <c r="W738" s="5">
        <f>((StoreOrders[[#This Row],[quantity]]*StoreOrders[[#This Row],[Price]]) -StoreOrders[[#This Row],[cost]])</f>
        <v>126.19</v>
      </c>
    </row>
    <row r="739" spans="1:23" x14ac:dyDescent="0.25">
      <c r="A739" t="s">
        <v>3376</v>
      </c>
      <c r="B739" s="1">
        <v>40597</v>
      </c>
      <c r="C739" s="13">
        <f>MONTH(StoreOrders[[#This Row],[order date]])</f>
        <v>2</v>
      </c>
      <c r="D739" s="13">
        <f>YEAR(StoreOrders[[#This Row],[order date]])</f>
        <v>2011</v>
      </c>
      <c r="E739" s="35" t="s">
        <v>1287</v>
      </c>
      <c r="F739" s="35" t="s">
        <v>2946</v>
      </c>
      <c r="G739" s="35" t="s">
        <v>1062</v>
      </c>
      <c r="H739" s="35" t="s">
        <v>1967</v>
      </c>
      <c r="I739" s="35" t="s">
        <v>1221</v>
      </c>
      <c r="J739" s="35" t="s">
        <v>1164</v>
      </c>
      <c r="K739" s="35" t="s">
        <v>1095</v>
      </c>
      <c r="L739" s="35" t="s">
        <v>3377</v>
      </c>
      <c r="M739" s="35" t="s">
        <v>1100</v>
      </c>
      <c r="N739" s="35" t="s">
        <v>1134</v>
      </c>
      <c r="O739" s="35" t="s">
        <v>3378</v>
      </c>
      <c r="P739" s="7">
        <v>158</v>
      </c>
      <c r="Q739" s="7">
        <v>5</v>
      </c>
      <c r="R739" s="12">
        <v>110</v>
      </c>
      <c r="S739" s="2">
        <v>0.2</v>
      </c>
      <c r="T739" s="5">
        <v>59.64</v>
      </c>
      <c r="U739" s="5">
        <f>StoreOrders[[#This Row],[shipping cost]] + (StoreOrders[[#This Row],[shipping cost]] * StoreOrders[[#This Row],[discount]])</f>
        <v>71.567999999999998</v>
      </c>
      <c r="V739" t="s">
        <v>1120</v>
      </c>
      <c r="W739" s="5">
        <f>((StoreOrders[[#This Row],[quantity]]*StoreOrders[[#This Row],[Price]]) -StoreOrders[[#This Row],[cost]])</f>
        <v>478.43200000000002</v>
      </c>
    </row>
    <row r="740" spans="1:23" x14ac:dyDescent="0.25">
      <c r="A740" t="s">
        <v>3379</v>
      </c>
      <c r="B740" s="1">
        <v>40597</v>
      </c>
      <c r="C740" s="13">
        <f>MONTH(StoreOrders[[#This Row],[order date]])</f>
        <v>2</v>
      </c>
      <c r="D740" s="13">
        <f>YEAR(StoreOrders[[#This Row],[order date]])</f>
        <v>2011</v>
      </c>
      <c r="E740" s="35" t="s">
        <v>1081</v>
      </c>
      <c r="F740" s="35" t="s">
        <v>3380</v>
      </c>
      <c r="G740" s="35" t="s">
        <v>1062</v>
      </c>
      <c r="H740" s="35" t="s">
        <v>3381</v>
      </c>
      <c r="I740" s="35" t="s">
        <v>3382</v>
      </c>
      <c r="J740" s="35" t="s">
        <v>1075</v>
      </c>
      <c r="K740" s="35" t="s">
        <v>1607</v>
      </c>
      <c r="L740" s="35" t="s">
        <v>3215</v>
      </c>
      <c r="M740" s="35" t="s">
        <v>1100</v>
      </c>
      <c r="N740" s="35" t="s">
        <v>1134</v>
      </c>
      <c r="O740" s="35" t="s">
        <v>3216</v>
      </c>
      <c r="P740" s="7">
        <v>160</v>
      </c>
      <c r="Q740" s="7">
        <v>2</v>
      </c>
      <c r="R740" s="12">
        <v>96</v>
      </c>
      <c r="S740" s="2">
        <v>0.2</v>
      </c>
      <c r="T740" s="5">
        <v>25.95</v>
      </c>
      <c r="U740" s="5">
        <f>StoreOrders[[#This Row],[shipping cost]] + (StoreOrders[[#This Row],[shipping cost]] * StoreOrders[[#This Row],[discount]])</f>
        <v>31.14</v>
      </c>
      <c r="V740" t="s">
        <v>1088</v>
      </c>
      <c r="W740" s="5">
        <f>((StoreOrders[[#This Row],[quantity]]*StoreOrders[[#This Row],[Price]]) -StoreOrders[[#This Row],[cost]])</f>
        <v>160.86000000000001</v>
      </c>
    </row>
    <row r="741" spans="1:23" x14ac:dyDescent="0.25">
      <c r="A741" t="s">
        <v>3379</v>
      </c>
      <c r="B741" s="1">
        <v>40597</v>
      </c>
      <c r="C741" s="13">
        <f>MONTH(StoreOrders[[#This Row],[order date]])</f>
        <v>2</v>
      </c>
      <c r="D741" s="13">
        <f>YEAR(StoreOrders[[#This Row],[order date]])</f>
        <v>2011</v>
      </c>
      <c r="E741" s="35" t="s">
        <v>1081</v>
      </c>
      <c r="F741" s="35" t="s">
        <v>3380</v>
      </c>
      <c r="G741" s="35" t="s">
        <v>1062</v>
      </c>
      <c r="H741" s="35" t="s">
        <v>3381</v>
      </c>
      <c r="I741" s="35" t="s">
        <v>3382</v>
      </c>
      <c r="J741" s="35" t="s">
        <v>1075</v>
      </c>
      <c r="K741" s="35" t="s">
        <v>1607</v>
      </c>
      <c r="L741" s="35" t="s">
        <v>3383</v>
      </c>
      <c r="M741" s="35" t="s">
        <v>1110</v>
      </c>
      <c r="N741" s="35" t="s">
        <v>1167</v>
      </c>
      <c r="O741" s="35" t="s">
        <v>3384</v>
      </c>
      <c r="P741" s="7">
        <v>98</v>
      </c>
      <c r="Q741" s="7">
        <v>3</v>
      </c>
      <c r="R741" s="12">
        <v>77</v>
      </c>
      <c r="S741" s="2">
        <v>0.5</v>
      </c>
      <c r="T741" s="5">
        <v>13.05</v>
      </c>
      <c r="U741" s="5">
        <f>StoreOrders[[#This Row],[shipping cost]] + (StoreOrders[[#This Row],[shipping cost]] * StoreOrders[[#This Row],[discount]])</f>
        <v>19.575000000000003</v>
      </c>
      <c r="V741" t="s">
        <v>1088</v>
      </c>
      <c r="W741" s="5">
        <f>((StoreOrders[[#This Row],[quantity]]*StoreOrders[[#This Row],[Price]]) -StoreOrders[[#This Row],[cost]])</f>
        <v>211.42500000000001</v>
      </c>
    </row>
    <row r="742" spans="1:23" x14ac:dyDescent="0.25">
      <c r="A742" t="s">
        <v>3385</v>
      </c>
      <c r="B742" s="1">
        <v>40597</v>
      </c>
      <c r="C742" s="13">
        <f>MONTH(StoreOrders[[#This Row],[order date]])</f>
        <v>2</v>
      </c>
      <c r="D742" s="13">
        <f>YEAR(StoreOrders[[#This Row],[order date]])</f>
        <v>2011</v>
      </c>
      <c r="E742" s="35" t="s">
        <v>1114</v>
      </c>
      <c r="F742" s="35" t="s">
        <v>3386</v>
      </c>
      <c r="G742" s="35" t="s">
        <v>1062</v>
      </c>
      <c r="H742" s="35" t="s">
        <v>3387</v>
      </c>
      <c r="I742" s="35" t="s">
        <v>3388</v>
      </c>
      <c r="J742" s="35" t="s">
        <v>1085</v>
      </c>
      <c r="K742" s="35" t="s">
        <v>1085</v>
      </c>
      <c r="L742" s="35" t="s">
        <v>3389</v>
      </c>
      <c r="M742" s="35" t="s">
        <v>1067</v>
      </c>
      <c r="N742" s="35" t="s">
        <v>1279</v>
      </c>
      <c r="O742" s="35" t="s">
        <v>3390</v>
      </c>
      <c r="P742" s="7">
        <v>49</v>
      </c>
      <c r="Q742" s="7">
        <v>1</v>
      </c>
      <c r="R742" s="12">
        <v>108</v>
      </c>
      <c r="S742" s="2">
        <v>0</v>
      </c>
      <c r="T742" s="5">
        <v>9.76</v>
      </c>
      <c r="U742" s="5">
        <f>StoreOrders[[#This Row],[shipping cost]] + (StoreOrders[[#This Row],[shipping cost]] * StoreOrders[[#This Row],[discount]])</f>
        <v>9.76</v>
      </c>
      <c r="V742" t="s">
        <v>1070</v>
      </c>
      <c r="W742" s="5">
        <f>((StoreOrders[[#This Row],[quantity]]*StoreOrders[[#This Row],[Price]]) -StoreOrders[[#This Row],[cost]])</f>
        <v>98.24</v>
      </c>
    </row>
    <row r="743" spans="1:23" x14ac:dyDescent="0.25">
      <c r="A743" t="s">
        <v>3370</v>
      </c>
      <c r="B743" s="1">
        <v>40597</v>
      </c>
      <c r="C743" s="13">
        <f>MONTH(StoreOrders[[#This Row],[order date]])</f>
        <v>2</v>
      </c>
      <c r="D743" s="13">
        <f>YEAR(StoreOrders[[#This Row],[order date]])</f>
        <v>2011</v>
      </c>
      <c r="E743" s="35" t="s">
        <v>1287</v>
      </c>
      <c r="F743" s="35" t="s">
        <v>3371</v>
      </c>
      <c r="G743" s="35" t="s">
        <v>1116</v>
      </c>
      <c r="H743" s="35" t="s">
        <v>3372</v>
      </c>
      <c r="I743" s="35" t="s">
        <v>1606</v>
      </c>
      <c r="J743" s="35" t="s">
        <v>1075</v>
      </c>
      <c r="K743" s="35" t="s">
        <v>1607</v>
      </c>
      <c r="L743" s="35" t="s">
        <v>3391</v>
      </c>
      <c r="M743" s="35" t="s">
        <v>1067</v>
      </c>
      <c r="N743" s="35" t="s">
        <v>1078</v>
      </c>
      <c r="O743" s="35" t="s">
        <v>3392</v>
      </c>
      <c r="P743" s="7">
        <v>169</v>
      </c>
      <c r="Q743" s="7">
        <v>4</v>
      </c>
      <c r="R743" s="12">
        <v>59</v>
      </c>
      <c r="S743" s="2">
        <v>0</v>
      </c>
      <c r="T743" s="5">
        <v>8.4</v>
      </c>
      <c r="U743" s="5">
        <f>StoreOrders[[#This Row],[shipping cost]] + (StoreOrders[[#This Row],[shipping cost]] * StoreOrders[[#This Row],[discount]])</f>
        <v>8.4</v>
      </c>
      <c r="V743" t="s">
        <v>1088</v>
      </c>
      <c r="W743" s="5">
        <f>((StoreOrders[[#This Row],[quantity]]*StoreOrders[[#This Row],[Price]]) -StoreOrders[[#This Row],[cost]])</f>
        <v>227.6</v>
      </c>
    </row>
    <row r="744" spans="1:23" x14ac:dyDescent="0.25">
      <c r="A744" t="s">
        <v>3393</v>
      </c>
      <c r="B744" s="1">
        <v>40597</v>
      </c>
      <c r="C744" s="13">
        <f>MONTH(StoreOrders[[#This Row],[order date]])</f>
        <v>2</v>
      </c>
      <c r="D744" s="13">
        <f>YEAR(StoreOrders[[#This Row],[order date]])</f>
        <v>2011</v>
      </c>
      <c r="E744" s="35" t="s">
        <v>1287</v>
      </c>
      <c r="F744" s="35" t="s">
        <v>2257</v>
      </c>
      <c r="G744" s="35" t="s">
        <v>1062</v>
      </c>
      <c r="H744" s="35" t="s">
        <v>1390</v>
      </c>
      <c r="I744" s="35" t="s">
        <v>1259</v>
      </c>
      <c r="J744" s="35" t="s">
        <v>1260</v>
      </c>
      <c r="K744" s="35" t="s">
        <v>1391</v>
      </c>
      <c r="L744" s="35" t="s">
        <v>3394</v>
      </c>
      <c r="M744" s="35" t="s">
        <v>1067</v>
      </c>
      <c r="N744" s="35" t="s">
        <v>1097</v>
      </c>
      <c r="O744" s="35" t="s">
        <v>3395</v>
      </c>
      <c r="P744" s="7">
        <v>19</v>
      </c>
      <c r="Q744" s="7">
        <v>3</v>
      </c>
      <c r="R744" s="12">
        <v>94</v>
      </c>
      <c r="S744" s="2">
        <v>0</v>
      </c>
      <c r="T744" s="5">
        <v>5.01</v>
      </c>
      <c r="U744" s="5">
        <f>StoreOrders[[#This Row],[shipping cost]] + (StoreOrders[[#This Row],[shipping cost]] * StoreOrders[[#This Row],[discount]])</f>
        <v>5.01</v>
      </c>
      <c r="V744" t="s">
        <v>1088</v>
      </c>
      <c r="W744" s="5">
        <f>((StoreOrders[[#This Row],[quantity]]*StoreOrders[[#This Row],[Price]]) -StoreOrders[[#This Row],[cost]])</f>
        <v>276.99</v>
      </c>
    </row>
    <row r="745" spans="1:23" x14ac:dyDescent="0.25">
      <c r="A745" t="s">
        <v>3370</v>
      </c>
      <c r="B745" s="1">
        <v>40597</v>
      </c>
      <c r="C745" s="13">
        <f>MONTH(StoreOrders[[#This Row],[order date]])</f>
        <v>2</v>
      </c>
      <c r="D745" s="13">
        <f>YEAR(StoreOrders[[#This Row],[order date]])</f>
        <v>2011</v>
      </c>
      <c r="E745" s="35" t="s">
        <v>1287</v>
      </c>
      <c r="F745" s="35" t="s">
        <v>3371</v>
      </c>
      <c r="G745" s="35" t="s">
        <v>1116</v>
      </c>
      <c r="H745" s="35" t="s">
        <v>3372</v>
      </c>
      <c r="I745" s="35" t="s">
        <v>1606</v>
      </c>
      <c r="J745" s="35" t="s">
        <v>1075</v>
      </c>
      <c r="K745" s="35" t="s">
        <v>1607</v>
      </c>
      <c r="L745" s="35" t="s">
        <v>3396</v>
      </c>
      <c r="M745" s="35" t="s">
        <v>1067</v>
      </c>
      <c r="N745" s="35" t="s">
        <v>1204</v>
      </c>
      <c r="O745" s="35" t="s">
        <v>3397</v>
      </c>
      <c r="P745" s="7">
        <v>17</v>
      </c>
      <c r="Q745" s="7">
        <v>2</v>
      </c>
      <c r="R745" s="12">
        <v>66</v>
      </c>
      <c r="S745" s="2">
        <v>0</v>
      </c>
      <c r="T745" s="5">
        <v>3.97</v>
      </c>
      <c r="U745" s="5">
        <f>StoreOrders[[#This Row],[shipping cost]] + (StoreOrders[[#This Row],[shipping cost]] * StoreOrders[[#This Row],[discount]])</f>
        <v>3.97</v>
      </c>
      <c r="V745" t="s">
        <v>1088</v>
      </c>
      <c r="W745" s="5">
        <f>((StoreOrders[[#This Row],[quantity]]*StoreOrders[[#This Row],[Price]]) -StoreOrders[[#This Row],[cost]])</f>
        <v>128.03</v>
      </c>
    </row>
    <row r="746" spans="1:23" x14ac:dyDescent="0.25">
      <c r="A746" t="s">
        <v>3379</v>
      </c>
      <c r="B746" s="1">
        <v>40597</v>
      </c>
      <c r="C746" s="13">
        <f>MONTH(StoreOrders[[#This Row],[order date]])</f>
        <v>2</v>
      </c>
      <c r="D746" s="13">
        <f>YEAR(StoreOrders[[#This Row],[order date]])</f>
        <v>2011</v>
      </c>
      <c r="E746" s="35" t="s">
        <v>1081</v>
      </c>
      <c r="F746" s="35" t="s">
        <v>3380</v>
      </c>
      <c r="G746" s="35" t="s">
        <v>1062</v>
      </c>
      <c r="H746" s="35" t="s">
        <v>3381</v>
      </c>
      <c r="I746" s="35" t="s">
        <v>3382</v>
      </c>
      <c r="J746" s="35" t="s">
        <v>1075</v>
      </c>
      <c r="K746" s="35" t="s">
        <v>1607</v>
      </c>
      <c r="L746" s="35" t="s">
        <v>3398</v>
      </c>
      <c r="M746" s="35" t="s">
        <v>1067</v>
      </c>
      <c r="N746" s="35" t="s">
        <v>1097</v>
      </c>
      <c r="O746" s="35" t="s">
        <v>3399</v>
      </c>
      <c r="P746" s="7">
        <v>45</v>
      </c>
      <c r="Q746" s="7">
        <v>3</v>
      </c>
      <c r="R746" s="12">
        <v>115</v>
      </c>
      <c r="S746" s="2">
        <v>0.5</v>
      </c>
      <c r="T746" s="5">
        <v>1.48</v>
      </c>
      <c r="U746" s="5">
        <f>StoreOrders[[#This Row],[shipping cost]] + (StoreOrders[[#This Row],[shipping cost]] * StoreOrders[[#This Row],[discount]])</f>
        <v>2.2199999999999998</v>
      </c>
      <c r="V746" t="s">
        <v>1088</v>
      </c>
      <c r="W746" s="5">
        <f>((StoreOrders[[#This Row],[quantity]]*StoreOrders[[#This Row],[Price]]) -StoreOrders[[#This Row],[cost]])</f>
        <v>342.78</v>
      </c>
    </row>
    <row r="747" spans="1:23" x14ac:dyDescent="0.25">
      <c r="A747" t="s">
        <v>3400</v>
      </c>
      <c r="B747" s="1">
        <v>40597</v>
      </c>
      <c r="C747" s="13">
        <f>MONTH(StoreOrders[[#This Row],[order date]])</f>
        <v>2</v>
      </c>
      <c r="D747" s="13">
        <f>YEAR(StoreOrders[[#This Row],[order date]])</f>
        <v>2011</v>
      </c>
      <c r="E747" s="35" t="s">
        <v>1060</v>
      </c>
      <c r="F747" s="35" t="s">
        <v>2627</v>
      </c>
      <c r="G747" s="35" t="s">
        <v>1116</v>
      </c>
      <c r="H747" s="35" t="s">
        <v>3401</v>
      </c>
      <c r="I747" s="35" t="s">
        <v>1642</v>
      </c>
      <c r="J747" s="35" t="s">
        <v>1094</v>
      </c>
      <c r="K747" s="35" t="s">
        <v>1215</v>
      </c>
      <c r="L747" s="35" t="s">
        <v>1159</v>
      </c>
      <c r="M747" s="35" t="s">
        <v>1100</v>
      </c>
      <c r="N747" s="35" t="s">
        <v>1134</v>
      </c>
      <c r="O747" s="35" t="s">
        <v>3378</v>
      </c>
      <c r="P747" s="7">
        <v>47</v>
      </c>
      <c r="Q747" s="7">
        <v>2</v>
      </c>
      <c r="R747" s="12">
        <v>103</v>
      </c>
      <c r="S747" s="2">
        <v>0.6</v>
      </c>
      <c r="T747" s="5">
        <v>0.93</v>
      </c>
      <c r="U747" s="5">
        <f>StoreOrders[[#This Row],[shipping cost]] + (StoreOrders[[#This Row],[shipping cost]] * StoreOrders[[#This Row],[discount]])</f>
        <v>1.488</v>
      </c>
      <c r="V747" t="s">
        <v>1070</v>
      </c>
      <c r="W747" s="5">
        <f>((StoreOrders[[#This Row],[quantity]]*StoreOrders[[#This Row],[Price]]) -StoreOrders[[#This Row],[cost]])</f>
        <v>204.512</v>
      </c>
    </row>
    <row r="748" spans="1:23" x14ac:dyDescent="0.25">
      <c r="A748" t="s">
        <v>3402</v>
      </c>
      <c r="B748" s="1">
        <v>40598</v>
      </c>
      <c r="C748" s="13">
        <f>MONTH(StoreOrders[[#This Row],[order date]])</f>
        <v>2</v>
      </c>
      <c r="D748" s="13">
        <f>YEAR(StoreOrders[[#This Row],[order date]])</f>
        <v>2011</v>
      </c>
      <c r="E748" s="35" t="s">
        <v>1060</v>
      </c>
      <c r="F748" s="35" t="s">
        <v>3403</v>
      </c>
      <c r="G748" s="35" t="s">
        <v>1116</v>
      </c>
      <c r="H748" s="35" t="s">
        <v>3404</v>
      </c>
      <c r="I748" s="35" t="s">
        <v>2088</v>
      </c>
      <c r="J748" s="35" t="s">
        <v>1094</v>
      </c>
      <c r="K748" s="35" t="s">
        <v>1165</v>
      </c>
      <c r="L748" s="35" t="s">
        <v>3405</v>
      </c>
      <c r="M748" s="35" t="s">
        <v>1100</v>
      </c>
      <c r="N748" s="35" t="s">
        <v>1151</v>
      </c>
      <c r="O748" s="35" t="s">
        <v>3406</v>
      </c>
      <c r="P748" s="7">
        <v>2.0760000000000001</v>
      </c>
      <c r="Q748" s="7">
        <v>5</v>
      </c>
      <c r="R748" s="12">
        <v>72</v>
      </c>
      <c r="S748" s="2">
        <v>0</v>
      </c>
      <c r="T748" s="5">
        <v>197.11</v>
      </c>
      <c r="U748" s="5">
        <f>StoreOrders[[#This Row],[shipping cost]] + (StoreOrders[[#This Row],[shipping cost]] * StoreOrders[[#This Row],[discount]])</f>
        <v>197.11</v>
      </c>
      <c r="V748" t="s">
        <v>1070</v>
      </c>
      <c r="W748" s="5">
        <f>((StoreOrders[[#This Row],[quantity]]*StoreOrders[[#This Row],[Price]]) -StoreOrders[[#This Row],[cost]])</f>
        <v>162.88999999999999</v>
      </c>
    </row>
    <row r="749" spans="1:23" x14ac:dyDescent="0.25">
      <c r="A749" t="s">
        <v>3407</v>
      </c>
      <c r="B749" s="1">
        <v>40598</v>
      </c>
      <c r="C749" s="13">
        <f>MONTH(StoreOrders[[#This Row],[order date]])</f>
        <v>2</v>
      </c>
      <c r="D749" s="13">
        <f>YEAR(StoreOrders[[#This Row],[order date]])</f>
        <v>2011</v>
      </c>
      <c r="E749" s="35" t="s">
        <v>1287</v>
      </c>
      <c r="F749" s="35" t="s">
        <v>2692</v>
      </c>
      <c r="G749" s="35" t="s">
        <v>1116</v>
      </c>
      <c r="H749" s="35" t="s">
        <v>3408</v>
      </c>
      <c r="I749" s="35" t="s">
        <v>1172</v>
      </c>
      <c r="J749" s="35" t="s">
        <v>1085</v>
      </c>
      <c r="K749" s="35" t="s">
        <v>1085</v>
      </c>
      <c r="L749" s="35" t="s">
        <v>3409</v>
      </c>
      <c r="M749" s="35" t="s">
        <v>1110</v>
      </c>
      <c r="N749" s="35" t="s">
        <v>1167</v>
      </c>
      <c r="O749" s="35" t="s">
        <v>3410</v>
      </c>
      <c r="P749" s="7">
        <v>654</v>
      </c>
      <c r="Q749" s="7">
        <v>1</v>
      </c>
      <c r="R749" s="12">
        <v>109</v>
      </c>
      <c r="S749" s="2">
        <v>0</v>
      </c>
      <c r="T749" s="5">
        <v>136.02000000000001</v>
      </c>
      <c r="U749" s="5">
        <f>StoreOrders[[#This Row],[shipping cost]] + (StoreOrders[[#This Row],[shipping cost]] * StoreOrders[[#This Row],[discount]])</f>
        <v>136.02000000000001</v>
      </c>
      <c r="V749" t="s">
        <v>1070</v>
      </c>
      <c r="W749" s="5">
        <f>((StoreOrders[[#This Row],[quantity]]*StoreOrders[[#This Row],[Price]]) -StoreOrders[[#This Row],[cost]])</f>
        <v>-27.02000000000001</v>
      </c>
    </row>
    <row r="750" spans="1:23" x14ac:dyDescent="0.25">
      <c r="A750" t="s">
        <v>3411</v>
      </c>
      <c r="B750" s="1">
        <v>40598</v>
      </c>
      <c r="C750" s="13">
        <f>MONTH(StoreOrders[[#This Row],[order date]])</f>
        <v>2</v>
      </c>
      <c r="D750" s="13">
        <f>YEAR(StoreOrders[[#This Row],[order date]])</f>
        <v>2011</v>
      </c>
      <c r="E750" s="35" t="s">
        <v>1114</v>
      </c>
      <c r="F750" s="35" t="s">
        <v>3412</v>
      </c>
      <c r="G750" s="35" t="s">
        <v>1062</v>
      </c>
      <c r="H750" s="35" t="s">
        <v>3413</v>
      </c>
      <c r="I750" s="35" t="s">
        <v>1214</v>
      </c>
      <c r="J750" s="35" t="s">
        <v>1164</v>
      </c>
      <c r="K750" s="35" t="s">
        <v>1215</v>
      </c>
      <c r="L750" s="35" t="s">
        <v>3414</v>
      </c>
      <c r="M750" s="35" t="s">
        <v>1110</v>
      </c>
      <c r="N750" s="35" t="s">
        <v>1126</v>
      </c>
      <c r="O750" s="35" t="s">
        <v>3415</v>
      </c>
      <c r="P750" s="7">
        <v>501</v>
      </c>
      <c r="Q750" s="7">
        <v>2</v>
      </c>
      <c r="R750" s="12">
        <v>117</v>
      </c>
      <c r="S750" s="2">
        <v>2E-3</v>
      </c>
      <c r="T750" s="5">
        <v>69.650000000000006</v>
      </c>
      <c r="U750" s="5">
        <f>StoreOrders[[#This Row],[shipping cost]] + (StoreOrders[[#This Row],[shipping cost]] * StoreOrders[[#This Row],[discount]])</f>
        <v>69.789300000000011</v>
      </c>
      <c r="V750" t="s">
        <v>1070</v>
      </c>
      <c r="W750" s="5">
        <f>((StoreOrders[[#This Row],[quantity]]*StoreOrders[[#This Row],[Price]]) -StoreOrders[[#This Row],[cost]])</f>
        <v>164.21069999999997</v>
      </c>
    </row>
    <row r="751" spans="1:23" x14ac:dyDescent="0.25">
      <c r="A751" t="s">
        <v>3407</v>
      </c>
      <c r="B751" s="1">
        <v>40598</v>
      </c>
      <c r="C751" s="13">
        <f>MONTH(StoreOrders[[#This Row],[order date]])</f>
        <v>2</v>
      </c>
      <c r="D751" s="13">
        <f>YEAR(StoreOrders[[#This Row],[order date]])</f>
        <v>2011</v>
      </c>
      <c r="E751" s="35" t="s">
        <v>1287</v>
      </c>
      <c r="F751" s="35" t="s">
        <v>2692</v>
      </c>
      <c r="G751" s="35" t="s">
        <v>1116</v>
      </c>
      <c r="H751" s="35" t="s">
        <v>3408</v>
      </c>
      <c r="I751" s="35" t="s">
        <v>1172</v>
      </c>
      <c r="J751" s="35" t="s">
        <v>1085</v>
      </c>
      <c r="K751" s="35" t="s">
        <v>1085</v>
      </c>
      <c r="L751" s="35" t="s">
        <v>3416</v>
      </c>
      <c r="M751" s="35" t="s">
        <v>1110</v>
      </c>
      <c r="N751" s="35" t="s">
        <v>1176</v>
      </c>
      <c r="O751" s="35" t="s">
        <v>3417</v>
      </c>
      <c r="P751" s="7">
        <v>490</v>
      </c>
      <c r="Q751" s="7">
        <v>6</v>
      </c>
      <c r="R751" s="12">
        <v>105</v>
      </c>
      <c r="S751" s="2">
        <v>0</v>
      </c>
      <c r="T751" s="5">
        <v>39.03</v>
      </c>
      <c r="U751" s="5">
        <f>StoreOrders[[#This Row],[shipping cost]] + (StoreOrders[[#This Row],[shipping cost]] * StoreOrders[[#This Row],[discount]])</f>
        <v>39.03</v>
      </c>
      <c r="V751" t="s">
        <v>1070</v>
      </c>
      <c r="W751" s="5">
        <f>((StoreOrders[[#This Row],[quantity]]*StoreOrders[[#This Row],[Price]]) -StoreOrders[[#This Row],[cost]])</f>
        <v>590.97</v>
      </c>
    </row>
    <row r="752" spans="1:23" x14ac:dyDescent="0.25">
      <c r="A752" t="s">
        <v>3418</v>
      </c>
      <c r="B752" s="1">
        <v>40598</v>
      </c>
      <c r="C752" s="13">
        <f>MONTH(StoreOrders[[#This Row],[order date]])</f>
        <v>2</v>
      </c>
      <c r="D752" s="13">
        <f>YEAR(StoreOrders[[#This Row],[order date]])</f>
        <v>2011</v>
      </c>
      <c r="E752" s="35" t="s">
        <v>1060</v>
      </c>
      <c r="F752" s="35" t="s">
        <v>3079</v>
      </c>
      <c r="G752" s="35" t="s">
        <v>1062</v>
      </c>
      <c r="H752" s="35" t="s">
        <v>3419</v>
      </c>
      <c r="I752" s="35" t="s">
        <v>1214</v>
      </c>
      <c r="J752" s="35" t="s">
        <v>1164</v>
      </c>
      <c r="K752" s="35" t="s">
        <v>1215</v>
      </c>
      <c r="L752" s="35" t="s">
        <v>3420</v>
      </c>
      <c r="M752" s="35" t="s">
        <v>1110</v>
      </c>
      <c r="N752" s="35" t="s">
        <v>1111</v>
      </c>
      <c r="O752" s="35" t="s">
        <v>3421</v>
      </c>
      <c r="P752" s="7">
        <v>143</v>
      </c>
      <c r="Q752" s="7">
        <v>2</v>
      </c>
      <c r="R752" s="12">
        <v>61</v>
      </c>
      <c r="S752" s="2">
        <v>0.6</v>
      </c>
      <c r="T752" s="5">
        <v>22.4</v>
      </c>
      <c r="U752" s="5">
        <f>StoreOrders[[#This Row],[shipping cost]] + (StoreOrders[[#This Row],[shipping cost]] * StoreOrders[[#This Row],[discount]])</f>
        <v>35.839999999999996</v>
      </c>
      <c r="V752" t="s">
        <v>1088</v>
      </c>
      <c r="W752" s="5">
        <f>((StoreOrders[[#This Row],[quantity]]*StoreOrders[[#This Row],[Price]]) -StoreOrders[[#This Row],[cost]])</f>
        <v>86.16</v>
      </c>
    </row>
    <row r="753" spans="1:23" x14ac:dyDescent="0.25">
      <c r="A753" t="s">
        <v>3422</v>
      </c>
      <c r="B753" s="1">
        <v>40598</v>
      </c>
      <c r="C753" s="13">
        <f>MONTH(StoreOrders[[#This Row],[order date]])</f>
        <v>2</v>
      </c>
      <c r="D753" s="13">
        <f>YEAR(StoreOrders[[#This Row],[order date]])</f>
        <v>2011</v>
      </c>
      <c r="E753" s="35" t="s">
        <v>1287</v>
      </c>
      <c r="F753" s="35" t="s">
        <v>3423</v>
      </c>
      <c r="G753" s="35" t="s">
        <v>1116</v>
      </c>
      <c r="H753" s="35" t="s">
        <v>1924</v>
      </c>
      <c r="I753" s="35" t="s">
        <v>1925</v>
      </c>
      <c r="J753" s="35" t="s">
        <v>1075</v>
      </c>
      <c r="K753" s="35" t="s">
        <v>1140</v>
      </c>
      <c r="L753" s="35" t="s">
        <v>3424</v>
      </c>
      <c r="M753" s="35" t="s">
        <v>1067</v>
      </c>
      <c r="N753" s="35" t="s">
        <v>1204</v>
      </c>
      <c r="O753" s="35" t="s">
        <v>3425</v>
      </c>
      <c r="P753" s="7">
        <v>95</v>
      </c>
      <c r="Q753" s="7">
        <v>5</v>
      </c>
      <c r="R753" s="12">
        <v>92</v>
      </c>
      <c r="S753" s="2">
        <v>0.17</v>
      </c>
      <c r="T753" s="5">
        <v>19.89</v>
      </c>
      <c r="U753" s="5">
        <f>StoreOrders[[#This Row],[shipping cost]] + (StoreOrders[[#This Row],[shipping cost]] * StoreOrders[[#This Row],[discount]])</f>
        <v>23.2713</v>
      </c>
      <c r="V753" t="s">
        <v>1070</v>
      </c>
      <c r="W753" s="5">
        <f>((StoreOrders[[#This Row],[quantity]]*StoreOrders[[#This Row],[Price]]) -StoreOrders[[#This Row],[cost]])</f>
        <v>436.7287</v>
      </c>
    </row>
    <row r="754" spans="1:23" x14ac:dyDescent="0.25">
      <c r="A754" t="s">
        <v>3411</v>
      </c>
      <c r="B754" s="1">
        <v>40598</v>
      </c>
      <c r="C754" s="13">
        <f>MONTH(StoreOrders[[#This Row],[order date]])</f>
        <v>2</v>
      </c>
      <c r="D754" s="13">
        <f>YEAR(StoreOrders[[#This Row],[order date]])</f>
        <v>2011</v>
      </c>
      <c r="E754" s="35" t="s">
        <v>1114</v>
      </c>
      <c r="F754" s="35" t="s">
        <v>3412</v>
      </c>
      <c r="G754" s="35" t="s">
        <v>1062</v>
      </c>
      <c r="H754" s="35" t="s">
        <v>3413</v>
      </c>
      <c r="I754" s="35" t="s">
        <v>1214</v>
      </c>
      <c r="J754" s="35" t="s">
        <v>1164</v>
      </c>
      <c r="K754" s="35" t="s">
        <v>1215</v>
      </c>
      <c r="L754" s="35" t="s">
        <v>3426</v>
      </c>
      <c r="M754" s="35" t="s">
        <v>1110</v>
      </c>
      <c r="N754" s="35" t="s">
        <v>1167</v>
      </c>
      <c r="O754" s="35" t="s">
        <v>3427</v>
      </c>
      <c r="P754" s="7">
        <v>612</v>
      </c>
      <c r="Q754" s="7">
        <v>6</v>
      </c>
      <c r="R754" s="12">
        <v>71</v>
      </c>
      <c r="S754" s="2">
        <v>0</v>
      </c>
      <c r="T754" s="5">
        <v>19.510000000000002</v>
      </c>
      <c r="U754" s="5">
        <f>StoreOrders[[#This Row],[shipping cost]] + (StoreOrders[[#This Row],[shipping cost]] * StoreOrders[[#This Row],[discount]])</f>
        <v>19.510000000000002</v>
      </c>
      <c r="V754" t="s">
        <v>1070</v>
      </c>
      <c r="W754" s="5">
        <f>((StoreOrders[[#This Row],[quantity]]*StoreOrders[[#This Row],[Price]]) -StoreOrders[[#This Row],[cost]])</f>
        <v>406.49</v>
      </c>
    </row>
    <row r="755" spans="1:23" x14ac:dyDescent="0.25">
      <c r="A755" t="s">
        <v>3402</v>
      </c>
      <c r="B755" s="1">
        <v>40598</v>
      </c>
      <c r="C755" s="13">
        <f>MONTH(StoreOrders[[#This Row],[order date]])</f>
        <v>2</v>
      </c>
      <c r="D755" s="13">
        <f>YEAR(StoreOrders[[#This Row],[order date]])</f>
        <v>2011</v>
      </c>
      <c r="E755" s="35" t="s">
        <v>1060</v>
      </c>
      <c r="F755" s="35" t="s">
        <v>3403</v>
      </c>
      <c r="G755" s="35" t="s">
        <v>1116</v>
      </c>
      <c r="H755" s="35" t="s">
        <v>3404</v>
      </c>
      <c r="I755" s="35" t="s">
        <v>2088</v>
      </c>
      <c r="J755" s="35" t="s">
        <v>1094</v>
      </c>
      <c r="K755" s="35" t="s">
        <v>1165</v>
      </c>
      <c r="L755" s="35" t="s">
        <v>3428</v>
      </c>
      <c r="M755" s="35" t="s">
        <v>1067</v>
      </c>
      <c r="N755" s="35" t="s">
        <v>1279</v>
      </c>
      <c r="O755" s="35" t="s">
        <v>2867</v>
      </c>
      <c r="P755" s="7">
        <v>309</v>
      </c>
      <c r="Q755" s="7">
        <v>6</v>
      </c>
      <c r="R755" s="12">
        <v>56</v>
      </c>
      <c r="S755" s="2">
        <v>0</v>
      </c>
      <c r="T755" s="5">
        <v>13.8</v>
      </c>
      <c r="U755" s="5">
        <f>StoreOrders[[#This Row],[shipping cost]] + (StoreOrders[[#This Row],[shipping cost]] * StoreOrders[[#This Row],[discount]])</f>
        <v>13.8</v>
      </c>
      <c r="V755" t="s">
        <v>1070</v>
      </c>
      <c r="W755" s="5">
        <f>((StoreOrders[[#This Row],[quantity]]*StoreOrders[[#This Row],[Price]]) -StoreOrders[[#This Row],[cost]])</f>
        <v>322.2</v>
      </c>
    </row>
    <row r="756" spans="1:23" x14ac:dyDescent="0.25">
      <c r="A756" t="s">
        <v>3429</v>
      </c>
      <c r="B756" s="1">
        <v>40598</v>
      </c>
      <c r="C756" s="13">
        <f>MONTH(StoreOrders[[#This Row],[order date]])</f>
        <v>2</v>
      </c>
      <c r="D756" s="13">
        <f>YEAR(StoreOrders[[#This Row],[order date]])</f>
        <v>2011</v>
      </c>
      <c r="E756" s="35" t="s">
        <v>1060</v>
      </c>
      <c r="F756" s="35" t="s">
        <v>1061</v>
      </c>
      <c r="G756" s="35" t="s">
        <v>1062</v>
      </c>
      <c r="H756" s="35" t="s">
        <v>1107</v>
      </c>
      <c r="I756" s="35" t="s">
        <v>1108</v>
      </c>
      <c r="J756" s="35" t="s">
        <v>1108</v>
      </c>
      <c r="K756" s="35" t="s">
        <v>1108</v>
      </c>
      <c r="L756" s="35" t="s">
        <v>3430</v>
      </c>
      <c r="M756" s="35" t="s">
        <v>1067</v>
      </c>
      <c r="N756" s="35" t="s">
        <v>1068</v>
      </c>
      <c r="O756" s="35" t="s">
        <v>1535</v>
      </c>
      <c r="P756" s="7">
        <v>57</v>
      </c>
      <c r="Q756" s="7">
        <v>1</v>
      </c>
      <c r="R756" s="12">
        <v>118</v>
      </c>
      <c r="S756" s="2">
        <v>0</v>
      </c>
      <c r="T756" s="5">
        <v>7.54</v>
      </c>
      <c r="U756" s="5">
        <f>StoreOrders[[#This Row],[shipping cost]] + (StoreOrders[[#This Row],[shipping cost]] * StoreOrders[[#This Row],[discount]])</f>
        <v>7.54</v>
      </c>
      <c r="V756" t="s">
        <v>1128</v>
      </c>
      <c r="W756" s="5">
        <f>((StoreOrders[[#This Row],[quantity]]*StoreOrders[[#This Row],[Price]]) -StoreOrders[[#This Row],[cost]])</f>
        <v>110.46</v>
      </c>
    </row>
    <row r="757" spans="1:23" x14ac:dyDescent="0.25">
      <c r="A757" t="s">
        <v>3431</v>
      </c>
      <c r="B757" s="1">
        <v>40598</v>
      </c>
      <c r="C757" s="13">
        <f>MONTH(StoreOrders[[#This Row],[order date]])</f>
        <v>2</v>
      </c>
      <c r="D757" s="13">
        <f>YEAR(StoreOrders[[#This Row],[order date]])</f>
        <v>2011</v>
      </c>
      <c r="E757" s="35" t="s">
        <v>1060</v>
      </c>
      <c r="F757" s="35" t="s">
        <v>3079</v>
      </c>
      <c r="G757" s="35" t="s">
        <v>1062</v>
      </c>
      <c r="H757" s="35" t="s">
        <v>2515</v>
      </c>
      <c r="I757" s="35" t="s">
        <v>1811</v>
      </c>
      <c r="J757" s="35" t="s">
        <v>1164</v>
      </c>
      <c r="K757" s="35" t="s">
        <v>1228</v>
      </c>
      <c r="L757" s="35" t="s">
        <v>3432</v>
      </c>
      <c r="M757" s="35" t="s">
        <v>1110</v>
      </c>
      <c r="N757" s="35" t="s">
        <v>1111</v>
      </c>
      <c r="O757" s="35" t="s">
        <v>3421</v>
      </c>
      <c r="P757" s="7">
        <v>107</v>
      </c>
      <c r="Q757" s="7">
        <v>2</v>
      </c>
      <c r="R757" s="12">
        <v>107</v>
      </c>
      <c r="S757" s="2">
        <v>0.7</v>
      </c>
      <c r="T757" s="5">
        <v>7.32</v>
      </c>
      <c r="U757" s="5">
        <f>StoreOrders[[#This Row],[shipping cost]] + (StoreOrders[[#This Row],[shipping cost]] * StoreOrders[[#This Row],[discount]])</f>
        <v>12.443999999999999</v>
      </c>
      <c r="V757" t="s">
        <v>1070</v>
      </c>
      <c r="W757" s="5">
        <f>((StoreOrders[[#This Row],[quantity]]*StoreOrders[[#This Row],[Price]]) -StoreOrders[[#This Row],[cost]])</f>
        <v>201.55600000000001</v>
      </c>
    </row>
    <row r="758" spans="1:23" x14ac:dyDescent="0.25">
      <c r="A758" t="s">
        <v>3407</v>
      </c>
      <c r="B758" s="1">
        <v>40598</v>
      </c>
      <c r="C758" s="13">
        <f>MONTH(StoreOrders[[#This Row],[order date]])</f>
        <v>2</v>
      </c>
      <c r="D758" s="13">
        <f>YEAR(StoreOrders[[#This Row],[order date]])</f>
        <v>2011</v>
      </c>
      <c r="E758" s="35" t="s">
        <v>1287</v>
      </c>
      <c r="F758" s="35" t="s">
        <v>2692</v>
      </c>
      <c r="G758" s="35" t="s">
        <v>1116</v>
      </c>
      <c r="H758" s="35" t="s">
        <v>3408</v>
      </c>
      <c r="I758" s="35" t="s">
        <v>1172</v>
      </c>
      <c r="J758" s="35" t="s">
        <v>1085</v>
      </c>
      <c r="K758" s="35" t="s">
        <v>1085</v>
      </c>
      <c r="L758" s="35" t="s">
        <v>3433</v>
      </c>
      <c r="M758" s="35" t="s">
        <v>1067</v>
      </c>
      <c r="N758" s="35" t="s">
        <v>1068</v>
      </c>
      <c r="O758" s="35" t="s">
        <v>3434</v>
      </c>
      <c r="P758" s="7">
        <v>62</v>
      </c>
      <c r="Q758" s="7">
        <v>1</v>
      </c>
      <c r="R758" s="12">
        <v>96</v>
      </c>
      <c r="S758" s="2">
        <v>0</v>
      </c>
      <c r="T758" s="5">
        <v>6.07</v>
      </c>
      <c r="U758" s="5">
        <f>StoreOrders[[#This Row],[shipping cost]] + (StoreOrders[[#This Row],[shipping cost]] * StoreOrders[[#This Row],[discount]])</f>
        <v>6.07</v>
      </c>
      <c r="V758" t="s">
        <v>1070</v>
      </c>
      <c r="W758" s="5">
        <f>((StoreOrders[[#This Row],[quantity]]*StoreOrders[[#This Row],[Price]]) -StoreOrders[[#This Row],[cost]])</f>
        <v>89.93</v>
      </c>
    </row>
    <row r="759" spans="1:23" x14ac:dyDescent="0.25">
      <c r="A759" t="s">
        <v>3435</v>
      </c>
      <c r="B759" s="1">
        <v>40598</v>
      </c>
      <c r="C759" s="13">
        <f>MONTH(StoreOrders[[#This Row],[order date]])</f>
        <v>2</v>
      </c>
      <c r="D759" s="13">
        <f>YEAR(StoreOrders[[#This Row],[order date]])</f>
        <v>2011</v>
      </c>
      <c r="E759" s="35" t="s">
        <v>1287</v>
      </c>
      <c r="F759" s="35" t="s">
        <v>2514</v>
      </c>
      <c r="G759" s="35" t="s">
        <v>1116</v>
      </c>
      <c r="H759" s="35" t="s">
        <v>1459</v>
      </c>
      <c r="I759" s="35" t="s">
        <v>1460</v>
      </c>
      <c r="J759" s="35" t="s">
        <v>1065</v>
      </c>
      <c r="K759" s="35" t="s">
        <v>1065</v>
      </c>
      <c r="L759" s="35" t="s">
        <v>3436</v>
      </c>
      <c r="M759" s="35" t="s">
        <v>1110</v>
      </c>
      <c r="N759" s="35" t="s">
        <v>1111</v>
      </c>
      <c r="O759" s="35" t="s">
        <v>3437</v>
      </c>
      <c r="P759" s="7">
        <v>37</v>
      </c>
      <c r="Q759" s="7">
        <v>1</v>
      </c>
      <c r="R759" s="12">
        <v>68</v>
      </c>
      <c r="S759" s="2">
        <v>0.7</v>
      </c>
      <c r="T759" s="5">
        <v>5.89</v>
      </c>
      <c r="U759" s="5">
        <f>StoreOrders[[#This Row],[shipping cost]] + (StoreOrders[[#This Row],[shipping cost]] * StoreOrders[[#This Row],[discount]])</f>
        <v>10.012999999999998</v>
      </c>
      <c r="V759" t="s">
        <v>1088</v>
      </c>
      <c r="W759" s="5">
        <f>((StoreOrders[[#This Row],[quantity]]*StoreOrders[[#This Row],[Price]]) -StoreOrders[[#This Row],[cost]])</f>
        <v>57.987000000000002</v>
      </c>
    </row>
    <row r="760" spans="1:23" x14ac:dyDescent="0.25">
      <c r="A760" t="s">
        <v>3407</v>
      </c>
      <c r="B760" s="1">
        <v>40598</v>
      </c>
      <c r="C760" s="13">
        <f>MONTH(StoreOrders[[#This Row],[order date]])</f>
        <v>2</v>
      </c>
      <c r="D760" s="13">
        <f>YEAR(StoreOrders[[#This Row],[order date]])</f>
        <v>2011</v>
      </c>
      <c r="E760" s="35" t="s">
        <v>1287</v>
      </c>
      <c r="F760" s="35" t="s">
        <v>2692</v>
      </c>
      <c r="G760" s="35" t="s">
        <v>1116</v>
      </c>
      <c r="H760" s="35" t="s">
        <v>3408</v>
      </c>
      <c r="I760" s="35" t="s">
        <v>1172</v>
      </c>
      <c r="J760" s="35" t="s">
        <v>1085</v>
      </c>
      <c r="K760" s="35" t="s">
        <v>1085</v>
      </c>
      <c r="L760" s="35" t="s">
        <v>3438</v>
      </c>
      <c r="M760" s="35" t="s">
        <v>1067</v>
      </c>
      <c r="N760" s="35" t="s">
        <v>1279</v>
      </c>
      <c r="O760" s="35" t="s">
        <v>3439</v>
      </c>
      <c r="P760" s="7">
        <v>27</v>
      </c>
      <c r="Q760" s="7">
        <v>4</v>
      </c>
      <c r="R760" s="12">
        <v>86</v>
      </c>
      <c r="S760" s="2">
        <v>0</v>
      </c>
      <c r="T760" s="5">
        <v>5.51</v>
      </c>
      <c r="U760" s="5">
        <f>StoreOrders[[#This Row],[shipping cost]] + (StoreOrders[[#This Row],[shipping cost]] * StoreOrders[[#This Row],[discount]])</f>
        <v>5.51</v>
      </c>
      <c r="V760" t="s">
        <v>1070</v>
      </c>
      <c r="W760" s="5">
        <f>((StoreOrders[[#This Row],[quantity]]*StoreOrders[[#This Row],[Price]]) -StoreOrders[[#This Row],[cost]])</f>
        <v>338.49</v>
      </c>
    </row>
    <row r="761" spans="1:23" x14ac:dyDescent="0.25">
      <c r="A761" t="s">
        <v>3402</v>
      </c>
      <c r="B761" s="1">
        <v>40598</v>
      </c>
      <c r="C761" s="13">
        <f>MONTH(StoreOrders[[#This Row],[order date]])</f>
        <v>2</v>
      </c>
      <c r="D761" s="13">
        <f>YEAR(StoreOrders[[#This Row],[order date]])</f>
        <v>2011</v>
      </c>
      <c r="E761" s="35" t="s">
        <v>1060</v>
      </c>
      <c r="F761" s="35" t="s">
        <v>3403</v>
      </c>
      <c r="G761" s="35" t="s">
        <v>1116</v>
      </c>
      <c r="H761" s="35" t="s">
        <v>3404</v>
      </c>
      <c r="I761" s="35" t="s">
        <v>2088</v>
      </c>
      <c r="J761" s="35" t="s">
        <v>1094</v>
      </c>
      <c r="K761" s="35" t="s">
        <v>1165</v>
      </c>
      <c r="L761" s="35" t="s">
        <v>3440</v>
      </c>
      <c r="M761" s="35" t="s">
        <v>1110</v>
      </c>
      <c r="N761" s="35" t="s">
        <v>1126</v>
      </c>
      <c r="O761" s="35" t="s">
        <v>3441</v>
      </c>
      <c r="P761" s="7">
        <v>525</v>
      </c>
      <c r="Q761" s="7">
        <v>2</v>
      </c>
      <c r="R761" s="12">
        <v>63</v>
      </c>
      <c r="S761" s="2">
        <v>0</v>
      </c>
      <c r="T761" s="5">
        <v>4.97</v>
      </c>
      <c r="U761" s="5">
        <f>StoreOrders[[#This Row],[shipping cost]] + (StoreOrders[[#This Row],[shipping cost]] * StoreOrders[[#This Row],[discount]])</f>
        <v>4.97</v>
      </c>
      <c r="V761" t="s">
        <v>1070</v>
      </c>
      <c r="W761" s="5">
        <f>((StoreOrders[[#This Row],[quantity]]*StoreOrders[[#This Row],[Price]]) -StoreOrders[[#This Row],[cost]])</f>
        <v>121.03</v>
      </c>
    </row>
    <row r="762" spans="1:23" x14ac:dyDescent="0.25">
      <c r="A762" t="s">
        <v>3442</v>
      </c>
      <c r="B762" s="1">
        <v>40598</v>
      </c>
      <c r="C762" s="13">
        <f>MONTH(StoreOrders[[#This Row],[order date]])</f>
        <v>2</v>
      </c>
      <c r="D762" s="13">
        <f>YEAR(StoreOrders[[#This Row],[order date]])</f>
        <v>2011</v>
      </c>
      <c r="E762" s="35" t="s">
        <v>1060</v>
      </c>
      <c r="F762" s="35" t="s">
        <v>3443</v>
      </c>
      <c r="G762" s="35" t="s">
        <v>1062</v>
      </c>
      <c r="H762" s="35" t="s">
        <v>3036</v>
      </c>
      <c r="I762" s="35" t="s">
        <v>3037</v>
      </c>
      <c r="J762" s="35" t="s">
        <v>1065</v>
      </c>
      <c r="K762" s="35" t="s">
        <v>1065</v>
      </c>
      <c r="L762" s="35" t="s">
        <v>3444</v>
      </c>
      <c r="M762" s="35" t="s">
        <v>1110</v>
      </c>
      <c r="N762" s="35" t="s">
        <v>1176</v>
      </c>
      <c r="O762" s="35" t="s">
        <v>3445</v>
      </c>
      <c r="P762" s="7">
        <v>64</v>
      </c>
      <c r="Q762" s="7">
        <v>2</v>
      </c>
      <c r="R762" s="12">
        <v>110</v>
      </c>
      <c r="S762" s="2">
        <v>0</v>
      </c>
      <c r="T762" s="5">
        <v>4.1500000000000004</v>
      </c>
      <c r="U762" s="5">
        <f>StoreOrders[[#This Row],[shipping cost]] + (StoreOrders[[#This Row],[shipping cost]] * StoreOrders[[#This Row],[discount]])</f>
        <v>4.1500000000000004</v>
      </c>
      <c r="V762" t="s">
        <v>1088</v>
      </c>
      <c r="W762" s="5">
        <f>((StoreOrders[[#This Row],[quantity]]*StoreOrders[[#This Row],[Price]]) -StoreOrders[[#This Row],[cost]])</f>
        <v>215.85</v>
      </c>
    </row>
    <row r="763" spans="1:23" x14ac:dyDescent="0.25">
      <c r="A763" t="s">
        <v>3407</v>
      </c>
      <c r="B763" s="1">
        <v>40598</v>
      </c>
      <c r="C763" s="13">
        <f>MONTH(StoreOrders[[#This Row],[order date]])</f>
        <v>2</v>
      </c>
      <c r="D763" s="13">
        <f>YEAR(StoreOrders[[#This Row],[order date]])</f>
        <v>2011</v>
      </c>
      <c r="E763" s="35" t="s">
        <v>1287</v>
      </c>
      <c r="F763" s="35" t="s">
        <v>2692</v>
      </c>
      <c r="G763" s="35" t="s">
        <v>1116</v>
      </c>
      <c r="H763" s="35" t="s">
        <v>3408</v>
      </c>
      <c r="I763" s="35" t="s">
        <v>1172</v>
      </c>
      <c r="J763" s="35" t="s">
        <v>1085</v>
      </c>
      <c r="K763" s="35" t="s">
        <v>1085</v>
      </c>
      <c r="L763" s="35" t="s">
        <v>3446</v>
      </c>
      <c r="M763" s="35" t="s">
        <v>1067</v>
      </c>
      <c r="N763" s="35" t="s">
        <v>1279</v>
      </c>
      <c r="O763" s="35" t="s">
        <v>2589</v>
      </c>
      <c r="P763" s="7">
        <v>16</v>
      </c>
      <c r="Q763" s="7">
        <v>4</v>
      </c>
      <c r="R763" s="12">
        <v>89</v>
      </c>
      <c r="S763" s="2">
        <v>0</v>
      </c>
      <c r="T763" s="5">
        <v>3.14</v>
      </c>
      <c r="U763" s="5">
        <f>StoreOrders[[#This Row],[shipping cost]] + (StoreOrders[[#This Row],[shipping cost]] * StoreOrders[[#This Row],[discount]])</f>
        <v>3.14</v>
      </c>
      <c r="V763" t="s">
        <v>1070</v>
      </c>
      <c r="W763" s="5">
        <f>((StoreOrders[[#This Row],[quantity]]*StoreOrders[[#This Row],[Price]]) -StoreOrders[[#This Row],[cost]])</f>
        <v>352.86</v>
      </c>
    </row>
    <row r="764" spans="1:23" x14ac:dyDescent="0.25">
      <c r="A764" t="s">
        <v>3411</v>
      </c>
      <c r="B764" s="1">
        <v>40598</v>
      </c>
      <c r="C764" s="13">
        <f>MONTH(StoreOrders[[#This Row],[order date]])</f>
        <v>2</v>
      </c>
      <c r="D764" s="13">
        <f>YEAR(StoreOrders[[#This Row],[order date]])</f>
        <v>2011</v>
      </c>
      <c r="E764" s="35" t="s">
        <v>1114</v>
      </c>
      <c r="F764" s="35" t="s">
        <v>3412</v>
      </c>
      <c r="G764" s="35" t="s">
        <v>1062</v>
      </c>
      <c r="H764" s="35" t="s">
        <v>3413</v>
      </c>
      <c r="I764" s="35" t="s">
        <v>1214</v>
      </c>
      <c r="J764" s="35" t="s">
        <v>1164</v>
      </c>
      <c r="K764" s="35" t="s">
        <v>1215</v>
      </c>
      <c r="L764" s="35" t="s">
        <v>3447</v>
      </c>
      <c r="M764" s="35" t="s">
        <v>1067</v>
      </c>
      <c r="N764" s="35" t="s">
        <v>1097</v>
      </c>
      <c r="O764" s="35" t="s">
        <v>3448</v>
      </c>
      <c r="P764" s="7">
        <v>68</v>
      </c>
      <c r="Q764" s="7">
        <v>3</v>
      </c>
      <c r="R764" s="12">
        <v>114</v>
      </c>
      <c r="S764" s="2">
        <v>0</v>
      </c>
      <c r="T764" s="5">
        <v>2.99</v>
      </c>
      <c r="U764" s="5">
        <f>StoreOrders[[#This Row],[shipping cost]] + (StoreOrders[[#This Row],[shipping cost]] * StoreOrders[[#This Row],[discount]])</f>
        <v>2.99</v>
      </c>
      <c r="V764" t="s">
        <v>1070</v>
      </c>
      <c r="W764" s="5">
        <f>((StoreOrders[[#This Row],[quantity]]*StoreOrders[[#This Row],[Price]]) -StoreOrders[[#This Row],[cost]])</f>
        <v>339.01</v>
      </c>
    </row>
    <row r="765" spans="1:23" x14ac:dyDescent="0.25">
      <c r="A765" t="s">
        <v>3407</v>
      </c>
      <c r="B765" s="1">
        <v>40598</v>
      </c>
      <c r="C765" s="13">
        <f>MONTH(StoreOrders[[#This Row],[order date]])</f>
        <v>2</v>
      </c>
      <c r="D765" s="13">
        <f>YEAR(StoreOrders[[#This Row],[order date]])</f>
        <v>2011</v>
      </c>
      <c r="E765" s="35" t="s">
        <v>1287</v>
      </c>
      <c r="F765" s="35" t="s">
        <v>2692</v>
      </c>
      <c r="G765" s="35" t="s">
        <v>1116</v>
      </c>
      <c r="H765" s="35" t="s">
        <v>3408</v>
      </c>
      <c r="I765" s="35" t="s">
        <v>1172</v>
      </c>
      <c r="J765" s="35" t="s">
        <v>1085</v>
      </c>
      <c r="K765" s="35" t="s">
        <v>1085</v>
      </c>
      <c r="L765" s="35" t="s">
        <v>3449</v>
      </c>
      <c r="M765" s="35" t="s">
        <v>1067</v>
      </c>
      <c r="N765" s="35" t="s">
        <v>1279</v>
      </c>
      <c r="O765" s="35" t="s">
        <v>1404</v>
      </c>
      <c r="P765" s="7">
        <v>9</v>
      </c>
      <c r="Q765" s="7">
        <v>1</v>
      </c>
      <c r="R765" s="12">
        <v>109</v>
      </c>
      <c r="S765" s="2">
        <v>0</v>
      </c>
      <c r="T765" s="5">
        <v>1.04</v>
      </c>
      <c r="U765" s="5">
        <f>StoreOrders[[#This Row],[shipping cost]] + (StoreOrders[[#This Row],[shipping cost]] * StoreOrders[[#This Row],[discount]])</f>
        <v>1.04</v>
      </c>
      <c r="V765" t="s">
        <v>1070</v>
      </c>
      <c r="W765" s="5">
        <f>((StoreOrders[[#This Row],[quantity]]*StoreOrders[[#This Row],[Price]]) -StoreOrders[[#This Row],[cost]])</f>
        <v>107.96</v>
      </c>
    </row>
    <row r="766" spans="1:23" x14ac:dyDescent="0.25">
      <c r="A766" t="s">
        <v>3450</v>
      </c>
      <c r="B766" s="1">
        <v>40598</v>
      </c>
      <c r="C766" s="13">
        <f>MONTH(StoreOrders[[#This Row],[order date]])</f>
        <v>2</v>
      </c>
      <c r="D766" s="13">
        <f>YEAR(StoreOrders[[#This Row],[order date]])</f>
        <v>2011</v>
      </c>
      <c r="E766" s="35" t="s">
        <v>1060</v>
      </c>
      <c r="F766" s="35" t="s">
        <v>3451</v>
      </c>
      <c r="G766" s="35" t="s">
        <v>1091</v>
      </c>
      <c r="H766" s="35" t="s">
        <v>1258</v>
      </c>
      <c r="I766" s="35" t="s">
        <v>1259</v>
      </c>
      <c r="J766" s="35" t="s">
        <v>1260</v>
      </c>
      <c r="K766" s="35" t="s">
        <v>1165</v>
      </c>
      <c r="L766" s="35" t="s">
        <v>3452</v>
      </c>
      <c r="M766" s="35" t="s">
        <v>1067</v>
      </c>
      <c r="N766" s="35" t="s">
        <v>1187</v>
      </c>
      <c r="O766" s="35" t="s">
        <v>1788</v>
      </c>
      <c r="P766" s="7">
        <v>7</v>
      </c>
      <c r="Q766" s="7">
        <v>3</v>
      </c>
      <c r="R766" s="12">
        <v>115</v>
      </c>
      <c r="S766" s="2">
        <v>0.2</v>
      </c>
      <c r="T766" s="5">
        <v>0.5</v>
      </c>
      <c r="U766" s="5">
        <f>StoreOrders[[#This Row],[shipping cost]] + (StoreOrders[[#This Row],[shipping cost]] * StoreOrders[[#This Row],[discount]])</f>
        <v>0.6</v>
      </c>
      <c r="V766" t="s">
        <v>1070</v>
      </c>
      <c r="W766" s="5">
        <f>((StoreOrders[[#This Row],[quantity]]*StoreOrders[[#This Row],[Price]]) -StoreOrders[[#This Row],[cost]])</f>
        <v>344.4</v>
      </c>
    </row>
    <row r="767" spans="1:23" x14ac:dyDescent="0.25">
      <c r="A767" t="s">
        <v>3435</v>
      </c>
      <c r="B767" s="1">
        <v>40598</v>
      </c>
      <c r="C767" s="13">
        <f>MONTH(StoreOrders[[#This Row],[order date]])</f>
        <v>2</v>
      </c>
      <c r="D767" s="13">
        <f>YEAR(StoreOrders[[#This Row],[order date]])</f>
        <v>2011</v>
      </c>
      <c r="E767" s="35" t="s">
        <v>1287</v>
      </c>
      <c r="F767" s="35" t="s">
        <v>2514</v>
      </c>
      <c r="G767" s="35" t="s">
        <v>1116</v>
      </c>
      <c r="H767" s="35" t="s">
        <v>1459</v>
      </c>
      <c r="I767" s="35" t="s">
        <v>1460</v>
      </c>
      <c r="J767" s="35" t="s">
        <v>1065</v>
      </c>
      <c r="K767" s="35" t="s">
        <v>1065</v>
      </c>
      <c r="L767" s="35" t="s">
        <v>3453</v>
      </c>
      <c r="M767" s="35" t="s">
        <v>1067</v>
      </c>
      <c r="N767" s="35" t="s">
        <v>1097</v>
      </c>
      <c r="O767" s="35" t="s">
        <v>3454</v>
      </c>
      <c r="P767" s="7">
        <v>4</v>
      </c>
      <c r="Q767" s="7">
        <v>1</v>
      </c>
      <c r="R767" s="12">
        <v>99</v>
      </c>
      <c r="S767" s="2">
        <v>0.7</v>
      </c>
      <c r="T767" s="5">
        <v>0.27</v>
      </c>
      <c r="U767" s="5">
        <f>StoreOrders[[#This Row],[shipping cost]] + (StoreOrders[[#This Row],[shipping cost]] * StoreOrders[[#This Row],[discount]])</f>
        <v>0.45900000000000002</v>
      </c>
      <c r="V767" t="s">
        <v>1088</v>
      </c>
      <c r="W767" s="5">
        <f>((StoreOrders[[#This Row],[quantity]]*StoreOrders[[#This Row],[Price]]) -StoreOrders[[#This Row],[cost]])</f>
        <v>98.540999999999997</v>
      </c>
    </row>
    <row r="768" spans="1:23" x14ac:dyDescent="0.25">
      <c r="A768" t="s">
        <v>3450</v>
      </c>
      <c r="B768" s="1">
        <v>40598</v>
      </c>
      <c r="C768" s="13">
        <f>MONTH(StoreOrders[[#This Row],[order date]])</f>
        <v>2</v>
      </c>
      <c r="D768" s="13">
        <f>YEAR(StoreOrders[[#This Row],[order date]])</f>
        <v>2011</v>
      </c>
      <c r="E768" s="35" t="s">
        <v>1060</v>
      </c>
      <c r="F768" s="35" t="s">
        <v>3451</v>
      </c>
      <c r="G768" s="35" t="s">
        <v>1091</v>
      </c>
      <c r="H768" s="35" t="s">
        <v>1258</v>
      </c>
      <c r="I768" s="35" t="s">
        <v>1259</v>
      </c>
      <c r="J768" s="35" t="s">
        <v>1260</v>
      </c>
      <c r="K768" s="35" t="s">
        <v>1165</v>
      </c>
      <c r="L768" s="35" t="s">
        <v>3455</v>
      </c>
      <c r="M768" s="35" t="s">
        <v>1067</v>
      </c>
      <c r="N768" s="35" t="s">
        <v>1279</v>
      </c>
      <c r="O768" s="35" t="s">
        <v>3456</v>
      </c>
      <c r="P768" s="7">
        <v>4</v>
      </c>
      <c r="Q768" s="7">
        <v>3</v>
      </c>
      <c r="R768" s="12">
        <v>75</v>
      </c>
      <c r="S768" s="2">
        <v>0.8</v>
      </c>
      <c r="T768" s="5">
        <v>0.23</v>
      </c>
      <c r="U768" s="5">
        <f>StoreOrders[[#This Row],[shipping cost]] + (StoreOrders[[#This Row],[shipping cost]] * StoreOrders[[#This Row],[discount]])</f>
        <v>0.41400000000000003</v>
      </c>
      <c r="V768" t="s">
        <v>1070</v>
      </c>
      <c r="W768" s="5">
        <f>((StoreOrders[[#This Row],[quantity]]*StoreOrders[[#This Row],[Price]]) -StoreOrders[[#This Row],[cost]])</f>
        <v>224.58600000000001</v>
      </c>
    </row>
    <row r="769" spans="1:23" x14ac:dyDescent="0.25">
      <c r="A769" t="s">
        <v>3457</v>
      </c>
      <c r="B769" s="1">
        <v>40599</v>
      </c>
      <c r="C769" s="13">
        <f>MONTH(StoreOrders[[#This Row],[order date]])</f>
        <v>2</v>
      </c>
      <c r="D769" s="13">
        <f>YEAR(StoreOrders[[#This Row],[order date]])</f>
        <v>2011</v>
      </c>
      <c r="E769" s="35" t="s">
        <v>1114</v>
      </c>
      <c r="F769" s="35" t="s">
        <v>3458</v>
      </c>
      <c r="G769" s="35" t="s">
        <v>1062</v>
      </c>
      <c r="H769" s="35" t="s">
        <v>1396</v>
      </c>
      <c r="I769" s="35" t="s">
        <v>1064</v>
      </c>
      <c r="J769" s="35" t="s">
        <v>1065</v>
      </c>
      <c r="K769" s="35" t="s">
        <v>1065</v>
      </c>
      <c r="L769" s="35" t="s">
        <v>3459</v>
      </c>
      <c r="M769" s="35" t="s">
        <v>1110</v>
      </c>
      <c r="N769" s="35" t="s">
        <v>1111</v>
      </c>
      <c r="O769" s="35" t="s">
        <v>3460</v>
      </c>
      <c r="P769" s="7">
        <v>613</v>
      </c>
      <c r="Q769" s="7">
        <v>2</v>
      </c>
      <c r="R769" s="12">
        <v>69</v>
      </c>
      <c r="S769" s="2">
        <v>0</v>
      </c>
      <c r="T769" s="5">
        <v>241.33</v>
      </c>
      <c r="U769" s="5">
        <f>StoreOrders[[#This Row],[shipping cost]] + (StoreOrders[[#This Row],[shipping cost]] * StoreOrders[[#This Row],[discount]])</f>
        <v>241.33</v>
      </c>
      <c r="V769" t="s">
        <v>1120</v>
      </c>
      <c r="W769" s="5">
        <f>((StoreOrders[[#This Row],[quantity]]*StoreOrders[[#This Row],[Price]]) -StoreOrders[[#This Row],[cost]])</f>
        <v>-103.33000000000001</v>
      </c>
    </row>
    <row r="770" spans="1:23" x14ac:dyDescent="0.25">
      <c r="A770" t="s">
        <v>3461</v>
      </c>
      <c r="B770" s="1">
        <v>40599</v>
      </c>
      <c r="C770" s="13">
        <f>MONTH(StoreOrders[[#This Row],[order date]])</f>
        <v>2</v>
      </c>
      <c r="D770" s="13">
        <f>YEAR(StoreOrders[[#This Row],[order date]])</f>
        <v>2011</v>
      </c>
      <c r="E770" s="35" t="s">
        <v>1060</v>
      </c>
      <c r="F770" s="35" t="s">
        <v>3462</v>
      </c>
      <c r="G770" s="35" t="s">
        <v>1062</v>
      </c>
      <c r="H770" s="35" t="s">
        <v>2552</v>
      </c>
      <c r="I770" s="35" t="s">
        <v>1338</v>
      </c>
      <c r="J770" s="35" t="s">
        <v>1075</v>
      </c>
      <c r="K770" s="35" t="s">
        <v>1267</v>
      </c>
      <c r="L770" s="35" t="s">
        <v>3463</v>
      </c>
      <c r="M770" s="35" t="s">
        <v>1110</v>
      </c>
      <c r="N770" s="35" t="s">
        <v>1167</v>
      </c>
      <c r="O770" s="35" t="s">
        <v>2930</v>
      </c>
      <c r="P770" s="7">
        <v>1.5269999999999999</v>
      </c>
      <c r="Q770" s="7">
        <v>9</v>
      </c>
      <c r="R770" s="12">
        <v>111</v>
      </c>
      <c r="S770" s="2">
        <v>0</v>
      </c>
      <c r="T770" s="5">
        <v>172.32</v>
      </c>
      <c r="U770" s="5">
        <f>StoreOrders[[#This Row],[shipping cost]] + (StoreOrders[[#This Row],[shipping cost]] * StoreOrders[[#This Row],[discount]])</f>
        <v>172.32</v>
      </c>
      <c r="V770" t="s">
        <v>1070</v>
      </c>
      <c r="W770" s="5">
        <f>((StoreOrders[[#This Row],[quantity]]*StoreOrders[[#This Row],[Price]]) -StoreOrders[[#This Row],[cost]])</f>
        <v>826.68000000000006</v>
      </c>
    </row>
    <row r="771" spans="1:23" x14ac:dyDescent="0.25">
      <c r="A771" t="s">
        <v>3457</v>
      </c>
      <c r="B771" s="1">
        <v>40599</v>
      </c>
      <c r="C771" s="13">
        <f>MONTH(StoreOrders[[#This Row],[order date]])</f>
        <v>2</v>
      </c>
      <c r="D771" s="13">
        <f>YEAR(StoreOrders[[#This Row],[order date]])</f>
        <v>2011</v>
      </c>
      <c r="E771" s="35" t="s">
        <v>1114</v>
      </c>
      <c r="F771" s="35" t="s">
        <v>3458</v>
      </c>
      <c r="G771" s="35" t="s">
        <v>1062</v>
      </c>
      <c r="H771" s="35" t="s">
        <v>1396</v>
      </c>
      <c r="I771" s="35" t="s">
        <v>1064</v>
      </c>
      <c r="J771" s="35" t="s">
        <v>1065</v>
      </c>
      <c r="K771" s="35" t="s">
        <v>1065</v>
      </c>
      <c r="L771" s="35" t="s">
        <v>3464</v>
      </c>
      <c r="M771" s="35" t="s">
        <v>1067</v>
      </c>
      <c r="N771" s="35" t="s">
        <v>1068</v>
      </c>
      <c r="O771" s="35" t="s">
        <v>3465</v>
      </c>
      <c r="P771" s="7">
        <v>394</v>
      </c>
      <c r="Q771" s="7">
        <v>2</v>
      </c>
      <c r="R771" s="12">
        <v>104</v>
      </c>
      <c r="S771" s="2">
        <v>0</v>
      </c>
      <c r="T771" s="5">
        <v>110.6</v>
      </c>
      <c r="U771" s="5">
        <f>StoreOrders[[#This Row],[shipping cost]] + (StoreOrders[[#This Row],[shipping cost]] * StoreOrders[[#This Row],[discount]])</f>
        <v>110.6</v>
      </c>
      <c r="V771" t="s">
        <v>1120</v>
      </c>
      <c r="W771" s="5">
        <f>((StoreOrders[[#This Row],[quantity]]*StoreOrders[[#This Row],[Price]]) -StoreOrders[[#This Row],[cost]])</f>
        <v>97.4</v>
      </c>
    </row>
    <row r="772" spans="1:23" x14ac:dyDescent="0.25">
      <c r="A772" t="s">
        <v>3457</v>
      </c>
      <c r="B772" s="1">
        <v>40599</v>
      </c>
      <c r="C772" s="13">
        <f>MONTH(StoreOrders[[#This Row],[order date]])</f>
        <v>2</v>
      </c>
      <c r="D772" s="13">
        <f>YEAR(StoreOrders[[#This Row],[order date]])</f>
        <v>2011</v>
      </c>
      <c r="E772" s="35" t="s">
        <v>1114</v>
      </c>
      <c r="F772" s="35" t="s">
        <v>3458</v>
      </c>
      <c r="G772" s="35" t="s">
        <v>1062</v>
      </c>
      <c r="H772" s="35" t="s">
        <v>1396</v>
      </c>
      <c r="I772" s="35" t="s">
        <v>1064</v>
      </c>
      <c r="J772" s="35" t="s">
        <v>1065</v>
      </c>
      <c r="K772" s="35" t="s">
        <v>1065</v>
      </c>
      <c r="L772" s="35" t="s">
        <v>3466</v>
      </c>
      <c r="M772" s="35" t="s">
        <v>1067</v>
      </c>
      <c r="N772" s="35" t="s">
        <v>1097</v>
      </c>
      <c r="O772" s="35" t="s">
        <v>3448</v>
      </c>
      <c r="P772" s="7">
        <v>339</v>
      </c>
      <c r="Q772" s="7">
        <v>10</v>
      </c>
      <c r="R772" s="12">
        <v>97</v>
      </c>
      <c r="S772" s="2">
        <v>0</v>
      </c>
      <c r="T772" s="5">
        <v>27.29</v>
      </c>
      <c r="U772" s="5">
        <f>StoreOrders[[#This Row],[shipping cost]] + (StoreOrders[[#This Row],[shipping cost]] * StoreOrders[[#This Row],[discount]])</f>
        <v>27.29</v>
      </c>
      <c r="V772" t="s">
        <v>1120</v>
      </c>
      <c r="W772" s="5">
        <f>((StoreOrders[[#This Row],[quantity]]*StoreOrders[[#This Row],[Price]]) -StoreOrders[[#This Row],[cost]])</f>
        <v>942.71</v>
      </c>
    </row>
    <row r="773" spans="1:23" x14ac:dyDescent="0.25">
      <c r="A773" t="s">
        <v>3457</v>
      </c>
      <c r="B773" s="1">
        <v>40599</v>
      </c>
      <c r="C773" s="13">
        <f>MONTH(StoreOrders[[#This Row],[order date]])</f>
        <v>2</v>
      </c>
      <c r="D773" s="13">
        <f>YEAR(StoreOrders[[#This Row],[order date]])</f>
        <v>2011</v>
      </c>
      <c r="E773" s="35" t="s">
        <v>1114</v>
      </c>
      <c r="F773" s="35" t="s">
        <v>3458</v>
      </c>
      <c r="G773" s="35" t="s">
        <v>1062</v>
      </c>
      <c r="H773" s="35" t="s">
        <v>1396</v>
      </c>
      <c r="I773" s="35" t="s">
        <v>1064</v>
      </c>
      <c r="J773" s="35" t="s">
        <v>1065</v>
      </c>
      <c r="K773" s="35" t="s">
        <v>1065</v>
      </c>
      <c r="L773" s="35" t="s">
        <v>3467</v>
      </c>
      <c r="M773" s="35" t="s">
        <v>1067</v>
      </c>
      <c r="N773" s="35" t="s">
        <v>1207</v>
      </c>
      <c r="O773" s="35" t="s">
        <v>3468</v>
      </c>
      <c r="P773" s="7">
        <v>54</v>
      </c>
      <c r="Q773" s="7">
        <v>4</v>
      </c>
      <c r="R773" s="12">
        <v>53</v>
      </c>
      <c r="S773" s="2">
        <v>0</v>
      </c>
      <c r="T773" s="5">
        <v>22.06</v>
      </c>
      <c r="U773" s="5">
        <f>StoreOrders[[#This Row],[shipping cost]] + (StoreOrders[[#This Row],[shipping cost]] * StoreOrders[[#This Row],[discount]])</f>
        <v>22.06</v>
      </c>
      <c r="V773" t="s">
        <v>1120</v>
      </c>
      <c r="W773" s="5">
        <f>((StoreOrders[[#This Row],[quantity]]*StoreOrders[[#This Row],[Price]]) -StoreOrders[[#This Row],[cost]])</f>
        <v>189.94</v>
      </c>
    </row>
    <row r="774" spans="1:23" x14ac:dyDescent="0.25">
      <c r="A774" t="s">
        <v>3469</v>
      </c>
      <c r="B774" s="1">
        <v>40599</v>
      </c>
      <c r="C774" s="13">
        <f>MONTH(StoreOrders[[#This Row],[order date]])</f>
        <v>2</v>
      </c>
      <c r="D774" s="13">
        <f>YEAR(StoreOrders[[#This Row],[order date]])</f>
        <v>2011</v>
      </c>
      <c r="E774" s="35" t="s">
        <v>1081</v>
      </c>
      <c r="F774" s="35" t="s">
        <v>3470</v>
      </c>
      <c r="G774" s="35" t="s">
        <v>1062</v>
      </c>
      <c r="H774" s="35" t="s">
        <v>3471</v>
      </c>
      <c r="I774" s="35" t="s">
        <v>1227</v>
      </c>
      <c r="J774" s="35" t="s">
        <v>1164</v>
      </c>
      <c r="K774" s="35" t="s">
        <v>1228</v>
      </c>
      <c r="L774" s="35" t="s">
        <v>3472</v>
      </c>
      <c r="M774" s="35" t="s">
        <v>1100</v>
      </c>
      <c r="N774" s="35" t="s">
        <v>1101</v>
      </c>
      <c r="O774" s="35" t="s">
        <v>3473</v>
      </c>
      <c r="P774" s="7">
        <v>57</v>
      </c>
      <c r="Q774" s="7">
        <v>3</v>
      </c>
      <c r="R774" s="12">
        <v>113</v>
      </c>
      <c r="S774" s="2">
        <v>0</v>
      </c>
      <c r="T774" s="5">
        <v>20.100000000000001</v>
      </c>
      <c r="U774" s="5">
        <f>StoreOrders[[#This Row],[shipping cost]] + (StoreOrders[[#This Row],[shipping cost]] * StoreOrders[[#This Row],[discount]])</f>
        <v>20.100000000000001</v>
      </c>
      <c r="V774" t="s">
        <v>1120</v>
      </c>
      <c r="W774" s="5">
        <f>((StoreOrders[[#This Row],[quantity]]*StoreOrders[[#This Row],[Price]]) -StoreOrders[[#This Row],[cost]])</f>
        <v>318.89999999999998</v>
      </c>
    </row>
    <row r="775" spans="1:23" x14ac:dyDescent="0.25">
      <c r="A775" t="s">
        <v>3474</v>
      </c>
      <c r="B775" s="1">
        <v>40599</v>
      </c>
      <c r="C775" s="13">
        <f>MONTH(StoreOrders[[#This Row],[order date]])</f>
        <v>2</v>
      </c>
      <c r="D775" s="13">
        <f>YEAR(StoreOrders[[#This Row],[order date]])</f>
        <v>2011</v>
      </c>
      <c r="E775" s="35" t="s">
        <v>1081</v>
      </c>
      <c r="F775" s="35" t="s">
        <v>3475</v>
      </c>
      <c r="G775" s="35" t="s">
        <v>1091</v>
      </c>
      <c r="H775" s="35" t="s">
        <v>3476</v>
      </c>
      <c r="I775" s="35" t="s">
        <v>3097</v>
      </c>
      <c r="J775" s="35" t="s">
        <v>1065</v>
      </c>
      <c r="K775" s="35" t="s">
        <v>1065</v>
      </c>
      <c r="L775" s="35" t="s">
        <v>1945</v>
      </c>
      <c r="M775" s="35" t="s">
        <v>1067</v>
      </c>
      <c r="N775" s="35" t="s">
        <v>1207</v>
      </c>
      <c r="O775" s="35" t="s">
        <v>1946</v>
      </c>
      <c r="P775" s="7">
        <v>98</v>
      </c>
      <c r="Q775" s="7">
        <v>6</v>
      </c>
      <c r="R775" s="12">
        <v>82</v>
      </c>
      <c r="S775" s="2">
        <v>0</v>
      </c>
      <c r="T775" s="5">
        <v>18.739999999999998</v>
      </c>
      <c r="U775" s="5">
        <f>StoreOrders[[#This Row],[shipping cost]] + (StoreOrders[[#This Row],[shipping cost]] * StoreOrders[[#This Row],[discount]])</f>
        <v>18.739999999999998</v>
      </c>
      <c r="V775" t="s">
        <v>1088</v>
      </c>
      <c r="W775" s="5">
        <f>((StoreOrders[[#This Row],[quantity]]*StoreOrders[[#This Row],[Price]]) -StoreOrders[[#This Row],[cost]])</f>
        <v>473.26</v>
      </c>
    </row>
    <row r="776" spans="1:23" x14ac:dyDescent="0.25">
      <c r="A776" t="s">
        <v>3477</v>
      </c>
      <c r="B776" s="1">
        <v>40599</v>
      </c>
      <c r="C776" s="13">
        <f>MONTH(StoreOrders[[#This Row],[order date]])</f>
        <v>2</v>
      </c>
      <c r="D776" s="13">
        <f>YEAR(StoreOrders[[#This Row],[order date]])</f>
        <v>2011</v>
      </c>
      <c r="E776" s="35" t="s">
        <v>1060</v>
      </c>
      <c r="F776" s="35" t="s">
        <v>3478</v>
      </c>
      <c r="G776" s="35" t="s">
        <v>1062</v>
      </c>
      <c r="H776" s="35" t="s">
        <v>1163</v>
      </c>
      <c r="I776" s="35" t="s">
        <v>1163</v>
      </c>
      <c r="J776" s="35" t="s">
        <v>1164</v>
      </c>
      <c r="K776" s="35" t="s">
        <v>1165</v>
      </c>
      <c r="L776" s="35" t="s">
        <v>3479</v>
      </c>
      <c r="M776" s="35" t="s">
        <v>1110</v>
      </c>
      <c r="N776" s="35" t="s">
        <v>1126</v>
      </c>
      <c r="O776" s="35" t="s">
        <v>1379</v>
      </c>
      <c r="P776" s="7">
        <v>232</v>
      </c>
      <c r="Q776" s="7">
        <v>2</v>
      </c>
      <c r="R776" s="12">
        <v>77</v>
      </c>
      <c r="S776" s="2">
        <v>2E-3</v>
      </c>
      <c r="T776" s="5">
        <v>14.26</v>
      </c>
      <c r="U776" s="5">
        <f>StoreOrders[[#This Row],[shipping cost]] + (StoreOrders[[#This Row],[shipping cost]] * StoreOrders[[#This Row],[discount]])</f>
        <v>14.28852</v>
      </c>
      <c r="V776" t="s">
        <v>1070</v>
      </c>
      <c r="W776" s="5">
        <f>((StoreOrders[[#This Row],[quantity]]*StoreOrders[[#This Row],[Price]]) -StoreOrders[[#This Row],[cost]])</f>
        <v>139.71147999999999</v>
      </c>
    </row>
    <row r="777" spans="1:23" x14ac:dyDescent="0.25">
      <c r="A777" t="s">
        <v>3480</v>
      </c>
      <c r="B777" s="1">
        <v>40599</v>
      </c>
      <c r="C777" s="13">
        <f>MONTH(StoreOrders[[#This Row],[order date]])</f>
        <v>2</v>
      </c>
      <c r="D777" s="13">
        <f>YEAR(StoreOrders[[#This Row],[order date]])</f>
        <v>2011</v>
      </c>
      <c r="E777" s="35" t="s">
        <v>1060</v>
      </c>
      <c r="F777" s="35" t="s">
        <v>1282</v>
      </c>
      <c r="G777" s="35" t="s">
        <v>1062</v>
      </c>
      <c r="H777" s="35" t="s">
        <v>1932</v>
      </c>
      <c r="I777" s="35" t="s">
        <v>1259</v>
      </c>
      <c r="J777" s="35" t="s">
        <v>1260</v>
      </c>
      <c r="K777" s="35" t="s">
        <v>1391</v>
      </c>
      <c r="L777" s="35" t="s">
        <v>1261</v>
      </c>
      <c r="M777" s="35" t="s">
        <v>1067</v>
      </c>
      <c r="N777" s="35" t="s">
        <v>1097</v>
      </c>
      <c r="O777" s="35" t="s">
        <v>1262</v>
      </c>
      <c r="P777" s="7">
        <v>33</v>
      </c>
      <c r="Q777" s="7">
        <v>4</v>
      </c>
      <c r="R777" s="12">
        <v>85</v>
      </c>
      <c r="S777" s="2">
        <v>0.2</v>
      </c>
      <c r="T777" s="5">
        <v>2.37</v>
      </c>
      <c r="U777" s="5">
        <f>StoreOrders[[#This Row],[shipping cost]] + (StoreOrders[[#This Row],[shipping cost]] * StoreOrders[[#This Row],[discount]])</f>
        <v>2.8440000000000003</v>
      </c>
      <c r="V777" t="s">
        <v>1088</v>
      </c>
      <c r="W777" s="5">
        <f>((StoreOrders[[#This Row],[quantity]]*StoreOrders[[#This Row],[Price]]) -StoreOrders[[#This Row],[cost]])</f>
        <v>337.15600000000001</v>
      </c>
    </row>
    <row r="778" spans="1:23" x14ac:dyDescent="0.25">
      <c r="A778" t="s">
        <v>3457</v>
      </c>
      <c r="B778" s="1">
        <v>40599</v>
      </c>
      <c r="C778" s="13">
        <f>MONTH(StoreOrders[[#This Row],[order date]])</f>
        <v>2</v>
      </c>
      <c r="D778" s="13">
        <f>YEAR(StoreOrders[[#This Row],[order date]])</f>
        <v>2011</v>
      </c>
      <c r="E778" s="35" t="s">
        <v>1114</v>
      </c>
      <c r="F778" s="35" t="s">
        <v>3458</v>
      </c>
      <c r="G778" s="35" t="s">
        <v>1062</v>
      </c>
      <c r="H778" s="35" t="s">
        <v>1396</v>
      </c>
      <c r="I778" s="35" t="s">
        <v>1064</v>
      </c>
      <c r="J778" s="35" t="s">
        <v>1065</v>
      </c>
      <c r="K778" s="35" t="s">
        <v>1065</v>
      </c>
      <c r="L778" s="35" t="s">
        <v>3481</v>
      </c>
      <c r="M778" s="35" t="s">
        <v>1067</v>
      </c>
      <c r="N778" s="35" t="s">
        <v>1187</v>
      </c>
      <c r="O778" s="35" t="s">
        <v>3482</v>
      </c>
      <c r="P778" s="7">
        <v>8</v>
      </c>
      <c r="Q778" s="7">
        <v>1</v>
      </c>
      <c r="R778" s="12">
        <v>116</v>
      </c>
      <c r="S778" s="2">
        <v>0</v>
      </c>
      <c r="T778" s="5">
        <v>2.14</v>
      </c>
      <c r="U778" s="5">
        <f>StoreOrders[[#This Row],[shipping cost]] + (StoreOrders[[#This Row],[shipping cost]] * StoreOrders[[#This Row],[discount]])</f>
        <v>2.14</v>
      </c>
      <c r="V778" t="s">
        <v>1120</v>
      </c>
      <c r="W778" s="5">
        <f>((StoreOrders[[#This Row],[quantity]]*StoreOrders[[#This Row],[Price]]) -StoreOrders[[#This Row],[cost]])</f>
        <v>113.86</v>
      </c>
    </row>
    <row r="779" spans="1:23" x14ac:dyDescent="0.25">
      <c r="A779" t="s">
        <v>3480</v>
      </c>
      <c r="B779" s="1">
        <v>40599</v>
      </c>
      <c r="C779" s="13">
        <f>MONTH(StoreOrders[[#This Row],[order date]])</f>
        <v>2</v>
      </c>
      <c r="D779" s="13">
        <f>YEAR(StoreOrders[[#This Row],[order date]])</f>
        <v>2011</v>
      </c>
      <c r="E779" s="35" t="s">
        <v>1060</v>
      </c>
      <c r="F779" s="35" t="s">
        <v>1282</v>
      </c>
      <c r="G779" s="35" t="s">
        <v>1062</v>
      </c>
      <c r="H779" s="35" t="s">
        <v>1932</v>
      </c>
      <c r="I779" s="35" t="s">
        <v>1259</v>
      </c>
      <c r="J779" s="35" t="s">
        <v>1260</v>
      </c>
      <c r="K779" s="35" t="s">
        <v>1391</v>
      </c>
      <c r="L779" s="35" t="s">
        <v>3483</v>
      </c>
      <c r="M779" s="35" t="s">
        <v>1067</v>
      </c>
      <c r="N779" s="35" t="s">
        <v>1097</v>
      </c>
      <c r="O779" s="35" t="s">
        <v>3484</v>
      </c>
      <c r="P779" s="7">
        <v>23</v>
      </c>
      <c r="Q779" s="7">
        <v>3</v>
      </c>
      <c r="R779" s="12">
        <v>94</v>
      </c>
      <c r="S779" s="2">
        <v>0.2</v>
      </c>
      <c r="T779" s="5">
        <v>1.97</v>
      </c>
      <c r="U779" s="5">
        <f>StoreOrders[[#This Row],[shipping cost]] + (StoreOrders[[#This Row],[shipping cost]] * StoreOrders[[#This Row],[discount]])</f>
        <v>2.3639999999999999</v>
      </c>
      <c r="V779" t="s">
        <v>1088</v>
      </c>
      <c r="W779" s="5">
        <f>((StoreOrders[[#This Row],[quantity]]*StoreOrders[[#This Row],[Price]]) -StoreOrders[[#This Row],[cost]])</f>
        <v>279.63600000000002</v>
      </c>
    </row>
    <row r="780" spans="1:23" x14ac:dyDescent="0.25">
      <c r="A780" t="s">
        <v>3474</v>
      </c>
      <c r="B780" s="1">
        <v>40599</v>
      </c>
      <c r="C780" s="13">
        <f>MONTH(StoreOrders[[#This Row],[order date]])</f>
        <v>2</v>
      </c>
      <c r="D780" s="13">
        <f>YEAR(StoreOrders[[#This Row],[order date]])</f>
        <v>2011</v>
      </c>
      <c r="E780" s="35" t="s">
        <v>1081</v>
      </c>
      <c r="F780" s="35" t="s">
        <v>3475</v>
      </c>
      <c r="G780" s="35" t="s">
        <v>1091</v>
      </c>
      <c r="H780" s="35" t="s">
        <v>3476</v>
      </c>
      <c r="I780" s="35" t="s">
        <v>3097</v>
      </c>
      <c r="J780" s="35" t="s">
        <v>1065</v>
      </c>
      <c r="K780" s="35" t="s">
        <v>1065</v>
      </c>
      <c r="L780" s="35" t="s">
        <v>3485</v>
      </c>
      <c r="M780" s="35" t="s">
        <v>1067</v>
      </c>
      <c r="N780" s="35" t="s">
        <v>1187</v>
      </c>
      <c r="O780" s="35" t="s">
        <v>1422</v>
      </c>
      <c r="P780" s="7">
        <v>9</v>
      </c>
      <c r="Q780" s="7">
        <v>1</v>
      </c>
      <c r="R780" s="12">
        <v>68</v>
      </c>
      <c r="S780" s="2">
        <v>0</v>
      </c>
      <c r="T780" s="5">
        <v>1.1299999999999999</v>
      </c>
      <c r="U780" s="5">
        <f>StoreOrders[[#This Row],[shipping cost]] + (StoreOrders[[#This Row],[shipping cost]] * StoreOrders[[#This Row],[discount]])</f>
        <v>1.1299999999999999</v>
      </c>
      <c r="V780" t="s">
        <v>1088</v>
      </c>
      <c r="W780" s="5">
        <f>((StoreOrders[[#This Row],[quantity]]*StoreOrders[[#This Row],[Price]]) -StoreOrders[[#This Row],[cost]])</f>
        <v>66.87</v>
      </c>
    </row>
    <row r="781" spans="1:23" x14ac:dyDescent="0.25">
      <c r="A781" t="s">
        <v>3474</v>
      </c>
      <c r="B781" s="1">
        <v>40599</v>
      </c>
      <c r="C781" s="13">
        <f>MONTH(StoreOrders[[#This Row],[order date]])</f>
        <v>2</v>
      </c>
      <c r="D781" s="13">
        <f>YEAR(StoreOrders[[#This Row],[order date]])</f>
        <v>2011</v>
      </c>
      <c r="E781" s="35" t="s">
        <v>1081</v>
      </c>
      <c r="F781" s="35" t="s">
        <v>3475</v>
      </c>
      <c r="G781" s="35" t="s">
        <v>1091</v>
      </c>
      <c r="H781" s="35" t="s">
        <v>3476</v>
      </c>
      <c r="I781" s="35" t="s">
        <v>3097</v>
      </c>
      <c r="J781" s="35" t="s">
        <v>1065</v>
      </c>
      <c r="K781" s="35" t="s">
        <v>1065</v>
      </c>
      <c r="L781" s="35" t="s">
        <v>3438</v>
      </c>
      <c r="M781" s="35" t="s">
        <v>1067</v>
      </c>
      <c r="N781" s="35" t="s">
        <v>1279</v>
      </c>
      <c r="O781" s="35" t="s">
        <v>3439</v>
      </c>
      <c r="P781" s="7">
        <v>7</v>
      </c>
      <c r="Q781" s="7">
        <v>1</v>
      </c>
      <c r="R781" s="12">
        <v>78</v>
      </c>
      <c r="S781" s="2">
        <v>0</v>
      </c>
      <c r="T781" s="5">
        <v>0.7</v>
      </c>
      <c r="U781" s="5">
        <f>StoreOrders[[#This Row],[shipping cost]] + (StoreOrders[[#This Row],[shipping cost]] * StoreOrders[[#This Row],[discount]])</f>
        <v>0.7</v>
      </c>
      <c r="V781" t="s">
        <v>1088</v>
      </c>
      <c r="W781" s="5">
        <f>((StoreOrders[[#This Row],[quantity]]*StoreOrders[[#This Row],[Price]]) -StoreOrders[[#This Row],[cost]])</f>
        <v>77.3</v>
      </c>
    </row>
    <row r="782" spans="1:23" x14ac:dyDescent="0.25">
      <c r="A782" t="s">
        <v>3486</v>
      </c>
      <c r="B782" s="1">
        <v>40600</v>
      </c>
      <c r="C782" s="13">
        <f>MONTH(StoreOrders[[#This Row],[order date]])</f>
        <v>2</v>
      </c>
      <c r="D782" s="13">
        <f>YEAR(StoreOrders[[#This Row],[order date]])</f>
        <v>2011</v>
      </c>
      <c r="E782" s="35" t="s">
        <v>1081</v>
      </c>
      <c r="F782" s="35" t="s">
        <v>3487</v>
      </c>
      <c r="G782" s="35" t="s">
        <v>1116</v>
      </c>
      <c r="H782" s="35" t="s">
        <v>3488</v>
      </c>
      <c r="I782" s="35" t="s">
        <v>1755</v>
      </c>
      <c r="J782" s="35" t="s">
        <v>1164</v>
      </c>
      <c r="K782" s="35" t="s">
        <v>1165</v>
      </c>
      <c r="L782" s="35" t="s">
        <v>3489</v>
      </c>
      <c r="M782" s="35" t="s">
        <v>1110</v>
      </c>
      <c r="N782" s="35" t="s">
        <v>1126</v>
      </c>
      <c r="O782" s="35" t="s">
        <v>3490</v>
      </c>
      <c r="P782" s="7">
        <v>988</v>
      </c>
      <c r="Q782" s="7">
        <v>5</v>
      </c>
      <c r="R782" s="12">
        <v>55</v>
      </c>
      <c r="S782" s="2">
        <v>2E-3</v>
      </c>
      <c r="T782" s="5">
        <v>107.47</v>
      </c>
      <c r="U782" s="5">
        <f>StoreOrders[[#This Row],[shipping cost]] + (StoreOrders[[#This Row],[shipping cost]] * StoreOrders[[#This Row],[discount]])</f>
        <v>107.68494</v>
      </c>
      <c r="V782" t="s">
        <v>1070</v>
      </c>
      <c r="W782" s="5">
        <f>((StoreOrders[[#This Row],[quantity]]*StoreOrders[[#This Row],[Price]]) -StoreOrders[[#This Row],[cost]])</f>
        <v>167.31506000000002</v>
      </c>
    </row>
    <row r="783" spans="1:23" x14ac:dyDescent="0.25">
      <c r="A783" t="s">
        <v>3486</v>
      </c>
      <c r="B783" s="1">
        <v>40600</v>
      </c>
      <c r="C783" s="13">
        <f>MONTH(StoreOrders[[#This Row],[order date]])</f>
        <v>2</v>
      </c>
      <c r="D783" s="13">
        <f>YEAR(StoreOrders[[#This Row],[order date]])</f>
        <v>2011</v>
      </c>
      <c r="E783" s="35" t="s">
        <v>1081</v>
      </c>
      <c r="F783" s="35" t="s">
        <v>3487</v>
      </c>
      <c r="G783" s="35" t="s">
        <v>1116</v>
      </c>
      <c r="H783" s="35" t="s">
        <v>3488</v>
      </c>
      <c r="I783" s="35" t="s">
        <v>1755</v>
      </c>
      <c r="J783" s="35" t="s">
        <v>1164</v>
      </c>
      <c r="K783" s="35" t="s">
        <v>1165</v>
      </c>
      <c r="L783" s="35" t="s">
        <v>3491</v>
      </c>
      <c r="M783" s="35" t="s">
        <v>1100</v>
      </c>
      <c r="N783" s="35" t="s">
        <v>1151</v>
      </c>
      <c r="O783" s="35" t="s">
        <v>3492</v>
      </c>
      <c r="P783" s="7">
        <v>685</v>
      </c>
      <c r="Q783" s="7">
        <v>6</v>
      </c>
      <c r="R783" s="12">
        <v>119</v>
      </c>
      <c r="S783" s="2">
        <v>0</v>
      </c>
      <c r="T783" s="5">
        <v>88.39</v>
      </c>
      <c r="U783" s="5">
        <f>StoreOrders[[#This Row],[shipping cost]] + (StoreOrders[[#This Row],[shipping cost]] * StoreOrders[[#This Row],[discount]])</f>
        <v>88.39</v>
      </c>
      <c r="V783" t="s">
        <v>1070</v>
      </c>
      <c r="W783" s="5">
        <f>((StoreOrders[[#This Row],[quantity]]*StoreOrders[[#This Row],[Price]]) -StoreOrders[[#This Row],[cost]])</f>
        <v>625.61</v>
      </c>
    </row>
    <row r="784" spans="1:23" x14ac:dyDescent="0.25">
      <c r="A784" t="s">
        <v>3493</v>
      </c>
      <c r="B784" s="1">
        <v>40600</v>
      </c>
      <c r="C784" s="13">
        <f>MONTH(StoreOrders[[#This Row],[order date]])</f>
        <v>2</v>
      </c>
      <c r="D784" s="13">
        <f>YEAR(StoreOrders[[#This Row],[order date]])</f>
        <v>2011</v>
      </c>
      <c r="E784" s="35" t="s">
        <v>1081</v>
      </c>
      <c r="F784" s="35" t="s">
        <v>1886</v>
      </c>
      <c r="G784" s="35" t="s">
        <v>1116</v>
      </c>
      <c r="H784" s="35" t="s">
        <v>3494</v>
      </c>
      <c r="I784" s="35" t="s">
        <v>1316</v>
      </c>
      <c r="J784" s="35" t="s">
        <v>1075</v>
      </c>
      <c r="K784" s="35" t="s">
        <v>1140</v>
      </c>
      <c r="L784" s="35" t="s">
        <v>3495</v>
      </c>
      <c r="M784" s="35" t="s">
        <v>1110</v>
      </c>
      <c r="N784" s="35" t="s">
        <v>1111</v>
      </c>
      <c r="O784" s="35" t="s">
        <v>2695</v>
      </c>
      <c r="P784" s="7">
        <v>287</v>
      </c>
      <c r="Q784" s="7">
        <v>3</v>
      </c>
      <c r="R784" s="12">
        <v>101</v>
      </c>
      <c r="S784" s="2">
        <v>0.17</v>
      </c>
      <c r="T784" s="5">
        <v>81.63</v>
      </c>
      <c r="U784" s="5">
        <f>StoreOrders[[#This Row],[shipping cost]] + (StoreOrders[[#This Row],[shipping cost]] * StoreOrders[[#This Row],[discount]])</f>
        <v>95.507099999999994</v>
      </c>
      <c r="V784" t="s">
        <v>1120</v>
      </c>
      <c r="W784" s="5">
        <f>((StoreOrders[[#This Row],[quantity]]*StoreOrders[[#This Row],[Price]]) -StoreOrders[[#This Row],[cost]])</f>
        <v>207.49290000000002</v>
      </c>
    </row>
    <row r="785" spans="1:23" x14ac:dyDescent="0.25">
      <c r="A785" t="s">
        <v>3496</v>
      </c>
      <c r="B785" s="1">
        <v>40600</v>
      </c>
      <c r="C785" s="13">
        <f>MONTH(StoreOrders[[#This Row],[order date]])</f>
        <v>2</v>
      </c>
      <c r="D785" s="13">
        <f>YEAR(StoreOrders[[#This Row],[order date]])</f>
        <v>2011</v>
      </c>
      <c r="E785" s="35" t="s">
        <v>1060</v>
      </c>
      <c r="F785" s="35" t="s">
        <v>3497</v>
      </c>
      <c r="G785" s="35" t="s">
        <v>1062</v>
      </c>
      <c r="H785" s="35" t="s">
        <v>3498</v>
      </c>
      <c r="I785" s="35" t="s">
        <v>1428</v>
      </c>
      <c r="J785" s="35" t="s">
        <v>1094</v>
      </c>
      <c r="K785" s="35" t="s">
        <v>1165</v>
      </c>
      <c r="L785" s="35" t="s">
        <v>3499</v>
      </c>
      <c r="M785" s="35" t="s">
        <v>1100</v>
      </c>
      <c r="N785" s="35" t="s">
        <v>1101</v>
      </c>
      <c r="O785" s="35" t="s">
        <v>3500</v>
      </c>
      <c r="P785" s="7">
        <v>533</v>
      </c>
      <c r="Q785" s="7">
        <v>6</v>
      </c>
      <c r="R785" s="12">
        <v>67</v>
      </c>
      <c r="S785" s="2">
        <v>0.2</v>
      </c>
      <c r="T785" s="5">
        <v>39.26</v>
      </c>
      <c r="U785" s="5">
        <f>StoreOrders[[#This Row],[shipping cost]] + (StoreOrders[[#This Row],[shipping cost]] * StoreOrders[[#This Row],[discount]])</f>
        <v>47.111999999999995</v>
      </c>
      <c r="V785" t="s">
        <v>1070</v>
      </c>
      <c r="W785" s="5">
        <f>((StoreOrders[[#This Row],[quantity]]*StoreOrders[[#This Row],[Price]]) -StoreOrders[[#This Row],[cost]])</f>
        <v>354.88800000000003</v>
      </c>
    </row>
    <row r="786" spans="1:23" x14ac:dyDescent="0.25">
      <c r="A786" t="s">
        <v>3501</v>
      </c>
      <c r="B786" s="1">
        <v>40600</v>
      </c>
      <c r="C786" s="13">
        <f>MONTH(StoreOrders[[#This Row],[order date]])</f>
        <v>2</v>
      </c>
      <c r="D786" s="13">
        <f>YEAR(StoreOrders[[#This Row],[order date]])</f>
        <v>2011</v>
      </c>
      <c r="E786" s="35" t="s">
        <v>1081</v>
      </c>
      <c r="F786" s="35" t="s">
        <v>3502</v>
      </c>
      <c r="G786" s="35" t="s">
        <v>1062</v>
      </c>
      <c r="H786" s="35" t="s">
        <v>1844</v>
      </c>
      <c r="I786" s="35" t="s">
        <v>1845</v>
      </c>
      <c r="J786" s="35" t="s">
        <v>1164</v>
      </c>
      <c r="K786" s="35" t="s">
        <v>1165</v>
      </c>
      <c r="L786" s="35" t="s">
        <v>3503</v>
      </c>
      <c r="M786" s="35" t="s">
        <v>1067</v>
      </c>
      <c r="N786" s="35" t="s">
        <v>1068</v>
      </c>
      <c r="O786" s="35" t="s">
        <v>2882</v>
      </c>
      <c r="P786" s="7">
        <v>268</v>
      </c>
      <c r="Q786" s="7">
        <v>3</v>
      </c>
      <c r="R786" s="12">
        <v>84</v>
      </c>
      <c r="S786" s="2">
        <v>0</v>
      </c>
      <c r="T786" s="5">
        <v>33.299999999999997</v>
      </c>
      <c r="U786" s="5">
        <f>StoreOrders[[#This Row],[shipping cost]] + (StoreOrders[[#This Row],[shipping cost]] * StoreOrders[[#This Row],[discount]])</f>
        <v>33.299999999999997</v>
      </c>
      <c r="V786" t="s">
        <v>1070</v>
      </c>
      <c r="W786" s="5">
        <f>((StoreOrders[[#This Row],[quantity]]*StoreOrders[[#This Row],[Price]]) -StoreOrders[[#This Row],[cost]])</f>
        <v>218.7</v>
      </c>
    </row>
    <row r="787" spans="1:23" x14ac:dyDescent="0.25">
      <c r="A787" t="s">
        <v>3504</v>
      </c>
      <c r="B787" s="1">
        <v>40600</v>
      </c>
      <c r="C787" s="13">
        <f>MONTH(StoreOrders[[#This Row],[order date]])</f>
        <v>2</v>
      </c>
      <c r="D787" s="13">
        <f>YEAR(StoreOrders[[#This Row],[order date]])</f>
        <v>2011</v>
      </c>
      <c r="E787" s="35" t="s">
        <v>1287</v>
      </c>
      <c r="F787" s="35" t="s">
        <v>1582</v>
      </c>
      <c r="G787" s="35" t="s">
        <v>1062</v>
      </c>
      <c r="H787" s="35" t="s">
        <v>3505</v>
      </c>
      <c r="I787" s="35" t="s">
        <v>1266</v>
      </c>
      <c r="J787" s="35" t="s">
        <v>1075</v>
      </c>
      <c r="K787" s="35" t="s">
        <v>1267</v>
      </c>
      <c r="L787" s="35" t="s">
        <v>3506</v>
      </c>
      <c r="M787" s="35" t="s">
        <v>1067</v>
      </c>
      <c r="N787" s="35" t="s">
        <v>1078</v>
      </c>
      <c r="O787" s="35" t="s">
        <v>3507</v>
      </c>
      <c r="P787" s="7">
        <v>79</v>
      </c>
      <c r="Q787" s="7">
        <v>3</v>
      </c>
      <c r="R787" s="12">
        <v>113</v>
      </c>
      <c r="S787" s="2">
        <v>0</v>
      </c>
      <c r="T787" s="5">
        <v>28.91</v>
      </c>
      <c r="U787" s="5">
        <f>StoreOrders[[#This Row],[shipping cost]] + (StoreOrders[[#This Row],[shipping cost]] * StoreOrders[[#This Row],[discount]])</f>
        <v>28.91</v>
      </c>
      <c r="V787" t="s">
        <v>1120</v>
      </c>
      <c r="W787" s="5">
        <f>((StoreOrders[[#This Row],[quantity]]*StoreOrders[[#This Row],[Price]]) -StoreOrders[[#This Row],[cost]])</f>
        <v>310.08999999999997</v>
      </c>
    </row>
    <row r="788" spans="1:23" x14ac:dyDescent="0.25">
      <c r="A788" t="s">
        <v>3508</v>
      </c>
      <c r="B788" s="1">
        <v>40600</v>
      </c>
      <c r="C788" s="13">
        <f>MONTH(StoreOrders[[#This Row],[order date]])</f>
        <v>2</v>
      </c>
      <c r="D788" s="13">
        <f>YEAR(StoreOrders[[#This Row],[order date]])</f>
        <v>2011</v>
      </c>
      <c r="E788" s="35" t="s">
        <v>1060</v>
      </c>
      <c r="F788" s="35" t="s">
        <v>1843</v>
      </c>
      <c r="G788" s="35" t="s">
        <v>1116</v>
      </c>
      <c r="H788" s="35" t="s">
        <v>1246</v>
      </c>
      <c r="I788" s="35" t="s">
        <v>1227</v>
      </c>
      <c r="J788" s="35" t="s">
        <v>1164</v>
      </c>
      <c r="K788" s="35" t="s">
        <v>1228</v>
      </c>
      <c r="L788" s="35" t="s">
        <v>2885</v>
      </c>
      <c r="M788" s="35" t="s">
        <v>1100</v>
      </c>
      <c r="N788" s="35" t="s">
        <v>1134</v>
      </c>
      <c r="O788" s="35" t="s">
        <v>3509</v>
      </c>
      <c r="P788" s="7">
        <v>360</v>
      </c>
      <c r="Q788" s="7">
        <v>3</v>
      </c>
      <c r="R788" s="12">
        <v>80</v>
      </c>
      <c r="S788" s="2">
        <v>0</v>
      </c>
      <c r="T788" s="5">
        <v>27.4</v>
      </c>
      <c r="U788" s="5">
        <f>StoreOrders[[#This Row],[shipping cost]] + (StoreOrders[[#This Row],[shipping cost]] * StoreOrders[[#This Row],[discount]])</f>
        <v>27.4</v>
      </c>
      <c r="V788" t="s">
        <v>1070</v>
      </c>
      <c r="W788" s="5">
        <f>((StoreOrders[[#This Row],[quantity]]*StoreOrders[[#This Row],[Price]]) -StoreOrders[[#This Row],[cost]])</f>
        <v>212.6</v>
      </c>
    </row>
    <row r="789" spans="1:23" x14ac:dyDescent="0.25">
      <c r="A789" t="s">
        <v>3510</v>
      </c>
      <c r="B789" s="1">
        <v>40600</v>
      </c>
      <c r="C789" s="13">
        <f>MONTH(StoreOrders[[#This Row],[order date]])</f>
        <v>2</v>
      </c>
      <c r="D789" s="13">
        <f>YEAR(StoreOrders[[#This Row],[order date]])</f>
        <v>2011</v>
      </c>
      <c r="E789" s="35" t="s">
        <v>1060</v>
      </c>
      <c r="F789" s="35" t="s">
        <v>1843</v>
      </c>
      <c r="G789" s="35" t="s">
        <v>1116</v>
      </c>
      <c r="H789" s="35" t="s">
        <v>1242</v>
      </c>
      <c r="I789" s="35" t="s">
        <v>1214</v>
      </c>
      <c r="J789" s="35" t="s">
        <v>1164</v>
      </c>
      <c r="K789" s="35" t="s">
        <v>1215</v>
      </c>
      <c r="L789" s="35" t="s">
        <v>3511</v>
      </c>
      <c r="M789" s="35" t="s">
        <v>1100</v>
      </c>
      <c r="N789" s="35" t="s">
        <v>1134</v>
      </c>
      <c r="O789" s="35" t="s">
        <v>3509</v>
      </c>
      <c r="P789" s="7">
        <v>144</v>
      </c>
      <c r="Q789" s="7">
        <v>3</v>
      </c>
      <c r="R789" s="12">
        <v>61</v>
      </c>
      <c r="S789" s="2">
        <v>0.6</v>
      </c>
      <c r="T789" s="5">
        <v>14.32</v>
      </c>
      <c r="U789" s="5">
        <f>StoreOrders[[#This Row],[shipping cost]] + (StoreOrders[[#This Row],[shipping cost]] * StoreOrders[[#This Row],[discount]])</f>
        <v>22.911999999999999</v>
      </c>
      <c r="V789" t="s">
        <v>1070</v>
      </c>
      <c r="W789" s="5">
        <f>((StoreOrders[[#This Row],[quantity]]*StoreOrders[[#This Row],[Price]]) -StoreOrders[[#This Row],[cost]])</f>
        <v>160.08799999999999</v>
      </c>
    </row>
    <row r="790" spans="1:23" x14ac:dyDescent="0.25">
      <c r="A790" t="s">
        <v>3508</v>
      </c>
      <c r="B790" s="1">
        <v>40600</v>
      </c>
      <c r="C790" s="13">
        <f>MONTH(StoreOrders[[#This Row],[order date]])</f>
        <v>2</v>
      </c>
      <c r="D790" s="13">
        <f>YEAR(StoreOrders[[#This Row],[order date]])</f>
        <v>2011</v>
      </c>
      <c r="E790" s="35" t="s">
        <v>1060</v>
      </c>
      <c r="F790" s="35" t="s">
        <v>1843</v>
      </c>
      <c r="G790" s="35" t="s">
        <v>1116</v>
      </c>
      <c r="H790" s="35" t="s">
        <v>1246</v>
      </c>
      <c r="I790" s="35" t="s">
        <v>1227</v>
      </c>
      <c r="J790" s="35" t="s">
        <v>1164</v>
      </c>
      <c r="K790" s="35" t="s">
        <v>1228</v>
      </c>
      <c r="L790" s="35" t="s">
        <v>3512</v>
      </c>
      <c r="M790" s="35" t="s">
        <v>1110</v>
      </c>
      <c r="N790" s="35" t="s">
        <v>1167</v>
      </c>
      <c r="O790" s="35" t="s">
        <v>3513</v>
      </c>
      <c r="P790" s="7">
        <v>177</v>
      </c>
      <c r="Q790" s="7">
        <v>4</v>
      </c>
      <c r="R790" s="12">
        <v>93</v>
      </c>
      <c r="S790" s="2">
        <v>0</v>
      </c>
      <c r="T790" s="5">
        <v>9.2799999999999994</v>
      </c>
      <c r="U790" s="5">
        <f>StoreOrders[[#This Row],[shipping cost]] + (StoreOrders[[#This Row],[shipping cost]] * StoreOrders[[#This Row],[discount]])</f>
        <v>9.2799999999999994</v>
      </c>
      <c r="V790" t="s">
        <v>1070</v>
      </c>
      <c r="W790" s="5">
        <f>((StoreOrders[[#This Row],[quantity]]*StoreOrders[[#This Row],[Price]]) -StoreOrders[[#This Row],[cost]])</f>
        <v>362.72</v>
      </c>
    </row>
    <row r="791" spans="1:23" x14ac:dyDescent="0.25">
      <c r="A791" t="s">
        <v>3501</v>
      </c>
      <c r="B791" s="1">
        <v>40600</v>
      </c>
      <c r="C791" s="13">
        <f>MONTH(StoreOrders[[#This Row],[order date]])</f>
        <v>2</v>
      </c>
      <c r="D791" s="13">
        <f>YEAR(StoreOrders[[#This Row],[order date]])</f>
        <v>2011</v>
      </c>
      <c r="E791" s="35" t="s">
        <v>1081</v>
      </c>
      <c r="F791" s="35" t="s">
        <v>3502</v>
      </c>
      <c r="G791" s="35" t="s">
        <v>1062</v>
      </c>
      <c r="H791" s="35" t="s">
        <v>1844</v>
      </c>
      <c r="I791" s="35" t="s">
        <v>1845</v>
      </c>
      <c r="J791" s="35" t="s">
        <v>1164</v>
      </c>
      <c r="K791" s="35" t="s">
        <v>1165</v>
      </c>
      <c r="L791" s="35" t="s">
        <v>3514</v>
      </c>
      <c r="M791" s="35" t="s">
        <v>1067</v>
      </c>
      <c r="N791" s="35" t="s">
        <v>1078</v>
      </c>
      <c r="O791" s="35" t="s">
        <v>3515</v>
      </c>
      <c r="P791" s="7">
        <v>58</v>
      </c>
      <c r="Q791" s="7">
        <v>2</v>
      </c>
      <c r="R791" s="12">
        <v>55</v>
      </c>
      <c r="S791" s="2">
        <v>0</v>
      </c>
      <c r="T791" s="5">
        <v>8.1999999999999993</v>
      </c>
      <c r="U791" s="5">
        <f>StoreOrders[[#This Row],[shipping cost]] + (StoreOrders[[#This Row],[shipping cost]] * StoreOrders[[#This Row],[discount]])</f>
        <v>8.1999999999999993</v>
      </c>
      <c r="V791" t="s">
        <v>1070</v>
      </c>
      <c r="W791" s="5">
        <f>((StoreOrders[[#This Row],[quantity]]*StoreOrders[[#This Row],[Price]]) -StoreOrders[[#This Row],[cost]])</f>
        <v>101.8</v>
      </c>
    </row>
    <row r="792" spans="1:23" x14ac:dyDescent="0.25">
      <c r="A792" t="s">
        <v>3496</v>
      </c>
      <c r="B792" s="1">
        <v>40600</v>
      </c>
      <c r="C792" s="13">
        <f>MONTH(StoreOrders[[#This Row],[order date]])</f>
        <v>2</v>
      </c>
      <c r="D792" s="13">
        <f>YEAR(StoreOrders[[#This Row],[order date]])</f>
        <v>2011</v>
      </c>
      <c r="E792" s="35" t="s">
        <v>1060</v>
      </c>
      <c r="F792" s="35" t="s">
        <v>3497</v>
      </c>
      <c r="G792" s="35" t="s">
        <v>1062</v>
      </c>
      <c r="H792" s="35" t="s">
        <v>3498</v>
      </c>
      <c r="I792" s="35" t="s">
        <v>1428</v>
      </c>
      <c r="J792" s="35" t="s">
        <v>1094</v>
      </c>
      <c r="K792" s="35" t="s">
        <v>1165</v>
      </c>
      <c r="L792" s="35" t="s">
        <v>3516</v>
      </c>
      <c r="M792" s="35" t="s">
        <v>1110</v>
      </c>
      <c r="N792" s="35" t="s">
        <v>1167</v>
      </c>
      <c r="O792" s="35" t="s">
        <v>3517</v>
      </c>
      <c r="P792" s="7">
        <v>120</v>
      </c>
      <c r="Q792" s="7">
        <v>3</v>
      </c>
      <c r="R792" s="12">
        <v>118</v>
      </c>
      <c r="S792" s="2">
        <v>0.5</v>
      </c>
      <c r="T792" s="5">
        <v>7.74</v>
      </c>
      <c r="U792" s="5">
        <f>StoreOrders[[#This Row],[shipping cost]] + (StoreOrders[[#This Row],[shipping cost]] * StoreOrders[[#This Row],[discount]])</f>
        <v>11.61</v>
      </c>
      <c r="V792" t="s">
        <v>1070</v>
      </c>
      <c r="W792" s="5">
        <f>((StoreOrders[[#This Row],[quantity]]*StoreOrders[[#This Row],[Price]]) -StoreOrders[[#This Row],[cost]])</f>
        <v>342.39</v>
      </c>
    </row>
    <row r="793" spans="1:23" x14ac:dyDescent="0.25">
      <c r="A793" t="s">
        <v>3518</v>
      </c>
      <c r="B793" s="1">
        <v>40600</v>
      </c>
      <c r="C793" s="13">
        <f>MONTH(StoreOrders[[#This Row],[order date]])</f>
        <v>2</v>
      </c>
      <c r="D793" s="13">
        <f>YEAR(StoreOrders[[#This Row],[order date]])</f>
        <v>2011</v>
      </c>
      <c r="E793" s="35" t="s">
        <v>1060</v>
      </c>
      <c r="F793" s="35" t="s">
        <v>3519</v>
      </c>
      <c r="G793" s="35" t="s">
        <v>1062</v>
      </c>
      <c r="H793" s="35" t="s">
        <v>2371</v>
      </c>
      <c r="I793" s="35" t="s">
        <v>1338</v>
      </c>
      <c r="J793" s="35" t="s">
        <v>1075</v>
      </c>
      <c r="K793" s="35" t="s">
        <v>1267</v>
      </c>
      <c r="L793" s="35" t="s">
        <v>3520</v>
      </c>
      <c r="M793" s="35" t="s">
        <v>1110</v>
      </c>
      <c r="N793" s="35" t="s">
        <v>1176</v>
      </c>
      <c r="O793" s="35" t="s">
        <v>3521</v>
      </c>
      <c r="P793" s="7">
        <v>59</v>
      </c>
      <c r="Q793" s="7">
        <v>1</v>
      </c>
      <c r="R793" s="12">
        <v>114</v>
      </c>
      <c r="S793" s="2">
        <v>0</v>
      </c>
      <c r="T793" s="5">
        <v>7.27</v>
      </c>
      <c r="U793" s="5">
        <f>StoreOrders[[#This Row],[shipping cost]] + (StoreOrders[[#This Row],[shipping cost]] * StoreOrders[[#This Row],[discount]])</f>
        <v>7.27</v>
      </c>
      <c r="V793" t="s">
        <v>1088</v>
      </c>
      <c r="W793" s="5">
        <f>((StoreOrders[[#This Row],[quantity]]*StoreOrders[[#This Row],[Price]]) -StoreOrders[[#This Row],[cost]])</f>
        <v>106.73</v>
      </c>
    </row>
    <row r="794" spans="1:23" x14ac:dyDescent="0.25">
      <c r="A794" t="s">
        <v>3508</v>
      </c>
      <c r="B794" s="1">
        <v>40600</v>
      </c>
      <c r="C794" s="13">
        <f>MONTH(StoreOrders[[#This Row],[order date]])</f>
        <v>2</v>
      </c>
      <c r="D794" s="13">
        <f>YEAR(StoreOrders[[#This Row],[order date]])</f>
        <v>2011</v>
      </c>
      <c r="E794" s="35" t="s">
        <v>1060</v>
      </c>
      <c r="F794" s="35" t="s">
        <v>1843</v>
      </c>
      <c r="G794" s="35" t="s">
        <v>1116</v>
      </c>
      <c r="H794" s="35" t="s">
        <v>1246</v>
      </c>
      <c r="I794" s="35" t="s">
        <v>1227</v>
      </c>
      <c r="J794" s="35" t="s">
        <v>1164</v>
      </c>
      <c r="K794" s="35" t="s">
        <v>1228</v>
      </c>
      <c r="L794" s="35" t="s">
        <v>3522</v>
      </c>
      <c r="M794" s="35" t="s">
        <v>1067</v>
      </c>
      <c r="N794" s="35" t="s">
        <v>1078</v>
      </c>
      <c r="O794" s="35" t="s">
        <v>3523</v>
      </c>
      <c r="P794" s="7">
        <v>55</v>
      </c>
      <c r="Q794" s="7">
        <v>2</v>
      </c>
      <c r="R794" s="12">
        <v>63</v>
      </c>
      <c r="S794" s="2">
        <v>0</v>
      </c>
      <c r="T794" s="5">
        <v>4.8600000000000003</v>
      </c>
      <c r="U794" s="5">
        <f>StoreOrders[[#This Row],[shipping cost]] + (StoreOrders[[#This Row],[shipping cost]] * StoreOrders[[#This Row],[discount]])</f>
        <v>4.8600000000000003</v>
      </c>
      <c r="V794" t="s">
        <v>1070</v>
      </c>
      <c r="W794" s="5">
        <f>((StoreOrders[[#This Row],[quantity]]*StoreOrders[[#This Row],[Price]]) -StoreOrders[[#This Row],[cost]])</f>
        <v>121.14</v>
      </c>
    </row>
    <row r="795" spans="1:23" x14ac:dyDescent="0.25">
      <c r="A795" t="s">
        <v>3486</v>
      </c>
      <c r="B795" s="1">
        <v>40600</v>
      </c>
      <c r="C795" s="13">
        <f>MONTH(StoreOrders[[#This Row],[order date]])</f>
        <v>2</v>
      </c>
      <c r="D795" s="13">
        <f>YEAR(StoreOrders[[#This Row],[order date]])</f>
        <v>2011</v>
      </c>
      <c r="E795" s="35" t="s">
        <v>1081</v>
      </c>
      <c r="F795" s="35" t="s">
        <v>3487</v>
      </c>
      <c r="G795" s="35" t="s">
        <v>1116</v>
      </c>
      <c r="H795" s="35" t="s">
        <v>3488</v>
      </c>
      <c r="I795" s="35" t="s">
        <v>1755</v>
      </c>
      <c r="J795" s="35" t="s">
        <v>1164</v>
      </c>
      <c r="K795" s="35" t="s">
        <v>1165</v>
      </c>
      <c r="L795" s="35" t="s">
        <v>3524</v>
      </c>
      <c r="M795" s="35" t="s">
        <v>1100</v>
      </c>
      <c r="N795" s="35" t="s">
        <v>1101</v>
      </c>
      <c r="O795" s="35" t="s">
        <v>3525</v>
      </c>
      <c r="P795" s="7">
        <v>67</v>
      </c>
      <c r="Q795" s="7">
        <v>2</v>
      </c>
      <c r="R795" s="12">
        <v>102</v>
      </c>
      <c r="S795" s="2">
        <v>0</v>
      </c>
      <c r="T795" s="5">
        <v>4.74</v>
      </c>
      <c r="U795" s="5">
        <f>StoreOrders[[#This Row],[shipping cost]] + (StoreOrders[[#This Row],[shipping cost]] * StoreOrders[[#This Row],[discount]])</f>
        <v>4.74</v>
      </c>
      <c r="V795" t="s">
        <v>1070</v>
      </c>
      <c r="W795" s="5">
        <f>((StoreOrders[[#This Row],[quantity]]*StoreOrders[[#This Row],[Price]]) -StoreOrders[[#This Row],[cost]])</f>
        <v>199.26</v>
      </c>
    </row>
    <row r="796" spans="1:23" x14ac:dyDescent="0.25">
      <c r="A796" t="s">
        <v>3501</v>
      </c>
      <c r="B796" s="1">
        <v>40600</v>
      </c>
      <c r="C796" s="13">
        <f>MONTH(StoreOrders[[#This Row],[order date]])</f>
        <v>2</v>
      </c>
      <c r="D796" s="13">
        <f>YEAR(StoreOrders[[#This Row],[order date]])</f>
        <v>2011</v>
      </c>
      <c r="E796" s="35" t="s">
        <v>1081</v>
      </c>
      <c r="F796" s="35" t="s">
        <v>3502</v>
      </c>
      <c r="G796" s="35" t="s">
        <v>1062</v>
      </c>
      <c r="H796" s="35" t="s">
        <v>1844</v>
      </c>
      <c r="I796" s="35" t="s">
        <v>1845</v>
      </c>
      <c r="J796" s="35" t="s">
        <v>1164</v>
      </c>
      <c r="K796" s="35" t="s">
        <v>1165</v>
      </c>
      <c r="L796" s="35" t="s">
        <v>3526</v>
      </c>
      <c r="M796" s="35" t="s">
        <v>1067</v>
      </c>
      <c r="N796" s="35" t="s">
        <v>1193</v>
      </c>
      <c r="O796" s="35" t="s">
        <v>1819</v>
      </c>
      <c r="P796" s="7">
        <v>47</v>
      </c>
      <c r="Q796" s="7">
        <v>3</v>
      </c>
      <c r="R796" s="12">
        <v>116</v>
      </c>
      <c r="S796" s="2">
        <v>0</v>
      </c>
      <c r="T796" s="5">
        <v>3.89</v>
      </c>
      <c r="U796" s="5">
        <f>StoreOrders[[#This Row],[shipping cost]] + (StoreOrders[[#This Row],[shipping cost]] * StoreOrders[[#This Row],[discount]])</f>
        <v>3.89</v>
      </c>
      <c r="V796" t="s">
        <v>1070</v>
      </c>
      <c r="W796" s="5">
        <f>((StoreOrders[[#This Row],[quantity]]*StoreOrders[[#This Row],[Price]]) -StoreOrders[[#This Row],[cost]])</f>
        <v>344.11</v>
      </c>
    </row>
    <row r="797" spans="1:23" x14ac:dyDescent="0.25">
      <c r="A797" t="s">
        <v>3508</v>
      </c>
      <c r="B797" s="1">
        <v>40600</v>
      </c>
      <c r="C797" s="13">
        <f>MONTH(StoreOrders[[#This Row],[order date]])</f>
        <v>2</v>
      </c>
      <c r="D797" s="13">
        <f>YEAR(StoreOrders[[#This Row],[order date]])</f>
        <v>2011</v>
      </c>
      <c r="E797" s="35" t="s">
        <v>1060</v>
      </c>
      <c r="F797" s="35" t="s">
        <v>1843</v>
      </c>
      <c r="G797" s="35" t="s">
        <v>1116</v>
      </c>
      <c r="H797" s="35" t="s">
        <v>1246</v>
      </c>
      <c r="I797" s="35" t="s">
        <v>1227</v>
      </c>
      <c r="J797" s="35" t="s">
        <v>1164</v>
      </c>
      <c r="K797" s="35" t="s">
        <v>1228</v>
      </c>
      <c r="L797" s="35" t="s">
        <v>3527</v>
      </c>
      <c r="M797" s="35" t="s">
        <v>1110</v>
      </c>
      <c r="N797" s="35" t="s">
        <v>1176</v>
      </c>
      <c r="O797" s="35" t="s">
        <v>3528</v>
      </c>
      <c r="P797" s="7">
        <v>52</v>
      </c>
      <c r="Q797" s="7">
        <v>3</v>
      </c>
      <c r="R797" s="12">
        <v>120</v>
      </c>
      <c r="S797" s="2">
        <v>0</v>
      </c>
      <c r="T797" s="5">
        <v>3.68</v>
      </c>
      <c r="U797" s="5">
        <f>StoreOrders[[#This Row],[shipping cost]] + (StoreOrders[[#This Row],[shipping cost]] * StoreOrders[[#This Row],[discount]])</f>
        <v>3.68</v>
      </c>
      <c r="V797" t="s">
        <v>1070</v>
      </c>
      <c r="W797" s="5">
        <f>((StoreOrders[[#This Row],[quantity]]*StoreOrders[[#This Row],[Price]]) -StoreOrders[[#This Row],[cost]])</f>
        <v>356.32</v>
      </c>
    </row>
    <row r="798" spans="1:23" x14ac:dyDescent="0.25">
      <c r="A798" t="s">
        <v>3510</v>
      </c>
      <c r="B798" s="1">
        <v>40600</v>
      </c>
      <c r="C798" s="13">
        <f>MONTH(StoreOrders[[#This Row],[order date]])</f>
        <v>2</v>
      </c>
      <c r="D798" s="13">
        <f>YEAR(StoreOrders[[#This Row],[order date]])</f>
        <v>2011</v>
      </c>
      <c r="E798" s="35" t="s">
        <v>1060</v>
      </c>
      <c r="F798" s="35" t="s">
        <v>1843</v>
      </c>
      <c r="G798" s="35" t="s">
        <v>1116</v>
      </c>
      <c r="H798" s="35" t="s">
        <v>1242</v>
      </c>
      <c r="I798" s="35" t="s">
        <v>1214</v>
      </c>
      <c r="J798" s="35" t="s">
        <v>1164</v>
      </c>
      <c r="K798" s="35" t="s">
        <v>1215</v>
      </c>
      <c r="L798" s="35" t="s">
        <v>3529</v>
      </c>
      <c r="M798" s="35" t="s">
        <v>1110</v>
      </c>
      <c r="N798" s="35" t="s">
        <v>1167</v>
      </c>
      <c r="O798" s="35" t="s">
        <v>3513</v>
      </c>
      <c r="P798" s="7">
        <v>71</v>
      </c>
      <c r="Q798" s="7">
        <v>4</v>
      </c>
      <c r="R798" s="12">
        <v>100</v>
      </c>
      <c r="S798" s="2">
        <v>0.6</v>
      </c>
      <c r="T798" s="5">
        <v>2.95</v>
      </c>
      <c r="U798" s="5">
        <f>StoreOrders[[#This Row],[shipping cost]] + (StoreOrders[[#This Row],[shipping cost]] * StoreOrders[[#This Row],[discount]])</f>
        <v>4.7200000000000006</v>
      </c>
      <c r="V798" t="s">
        <v>1070</v>
      </c>
      <c r="W798" s="5">
        <f>((StoreOrders[[#This Row],[quantity]]*StoreOrders[[#This Row],[Price]]) -StoreOrders[[#This Row],[cost]])</f>
        <v>395.28</v>
      </c>
    </row>
    <row r="799" spans="1:23" x14ac:dyDescent="0.25">
      <c r="A799" t="s">
        <v>3510</v>
      </c>
      <c r="B799" s="1">
        <v>40600</v>
      </c>
      <c r="C799" s="13">
        <f>MONTH(StoreOrders[[#This Row],[order date]])</f>
        <v>2</v>
      </c>
      <c r="D799" s="13">
        <f>YEAR(StoreOrders[[#This Row],[order date]])</f>
        <v>2011</v>
      </c>
      <c r="E799" s="35" t="s">
        <v>1060</v>
      </c>
      <c r="F799" s="35" t="s">
        <v>1843</v>
      </c>
      <c r="G799" s="35" t="s">
        <v>1116</v>
      </c>
      <c r="H799" s="35" t="s">
        <v>1242</v>
      </c>
      <c r="I799" s="35" t="s">
        <v>1214</v>
      </c>
      <c r="J799" s="35" t="s">
        <v>1164</v>
      </c>
      <c r="K799" s="35" t="s">
        <v>1215</v>
      </c>
      <c r="L799" s="35" t="s">
        <v>3530</v>
      </c>
      <c r="M799" s="35" t="s">
        <v>1067</v>
      </c>
      <c r="N799" s="35" t="s">
        <v>1078</v>
      </c>
      <c r="O799" s="35" t="s">
        <v>3523</v>
      </c>
      <c r="P799" s="7">
        <v>22</v>
      </c>
      <c r="Q799" s="7">
        <v>2</v>
      </c>
      <c r="R799" s="12">
        <v>69</v>
      </c>
      <c r="S799" s="2">
        <v>0.6</v>
      </c>
      <c r="T799" s="5">
        <v>2.0699999999999998</v>
      </c>
      <c r="U799" s="5">
        <f>StoreOrders[[#This Row],[shipping cost]] + (StoreOrders[[#This Row],[shipping cost]] * StoreOrders[[#This Row],[discount]])</f>
        <v>3.3119999999999994</v>
      </c>
      <c r="V799" t="s">
        <v>1070</v>
      </c>
      <c r="W799" s="5">
        <f>((StoreOrders[[#This Row],[quantity]]*StoreOrders[[#This Row],[Price]]) -StoreOrders[[#This Row],[cost]])</f>
        <v>134.68799999999999</v>
      </c>
    </row>
    <row r="800" spans="1:23" x14ac:dyDescent="0.25">
      <c r="A800" t="s">
        <v>3510</v>
      </c>
      <c r="B800" s="1">
        <v>40600</v>
      </c>
      <c r="C800" s="13">
        <f>MONTH(StoreOrders[[#This Row],[order date]])</f>
        <v>2</v>
      </c>
      <c r="D800" s="13">
        <f>YEAR(StoreOrders[[#This Row],[order date]])</f>
        <v>2011</v>
      </c>
      <c r="E800" s="35" t="s">
        <v>1060</v>
      </c>
      <c r="F800" s="35" t="s">
        <v>1843</v>
      </c>
      <c r="G800" s="35" t="s">
        <v>1116</v>
      </c>
      <c r="H800" s="35" t="s">
        <v>1242</v>
      </c>
      <c r="I800" s="35" t="s">
        <v>1214</v>
      </c>
      <c r="J800" s="35" t="s">
        <v>1164</v>
      </c>
      <c r="K800" s="35" t="s">
        <v>1215</v>
      </c>
      <c r="L800" s="35" t="s">
        <v>3531</v>
      </c>
      <c r="M800" s="35" t="s">
        <v>1110</v>
      </c>
      <c r="N800" s="35" t="s">
        <v>1176</v>
      </c>
      <c r="O800" s="35" t="s">
        <v>3528</v>
      </c>
      <c r="P800" s="7">
        <v>21</v>
      </c>
      <c r="Q800" s="7">
        <v>3</v>
      </c>
      <c r="R800" s="12">
        <v>106</v>
      </c>
      <c r="S800" s="2">
        <v>0.6</v>
      </c>
      <c r="T800" s="5">
        <v>1.87</v>
      </c>
      <c r="U800" s="5">
        <f>StoreOrders[[#This Row],[shipping cost]] + (StoreOrders[[#This Row],[shipping cost]] * StoreOrders[[#This Row],[discount]])</f>
        <v>2.992</v>
      </c>
      <c r="V800" t="s">
        <v>1070</v>
      </c>
      <c r="W800" s="5">
        <f>((StoreOrders[[#This Row],[quantity]]*StoreOrders[[#This Row],[Price]]) -StoreOrders[[#This Row],[cost]])</f>
        <v>315.00799999999998</v>
      </c>
    </row>
    <row r="801" spans="1:23" x14ac:dyDescent="0.25">
      <c r="A801" t="s">
        <v>3486</v>
      </c>
      <c r="B801" s="1">
        <v>40600</v>
      </c>
      <c r="C801" s="13">
        <f>MONTH(StoreOrders[[#This Row],[order date]])</f>
        <v>2</v>
      </c>
      <c r="D801" s="13">
        <f>YEAR(StoreOrders[[#This Row],[order date]])</f>
        <v>2011</v>
      </c>
      <c r="E801" s="35" t="s">
        <v>1081</v>
      </c>
      <c r="F801" s="35" t="s">
        <v>3487</v>
      </c>
      <c r="G801" s="35" t="s">
        <v>1116</v>
      </c>
      <c r="H801" s="35" t="s">
        <v>3488</v>
      </c>
      <c r="I801" s="35" t="s">
        <v>1755</v>
      </c>
      <c r="J801" s="35" t="s">
        <v>1164</v>
      </c>
      <c r="K801" s="35" t="s">
        <v>1165</v>
      </c>
      <c r="L801" s="35" t="s">
        <v>3532</v>
      </c>
      <c r="M801" s="35" t="s">
        <v>1067</v>
      </c>
      <c r="N801" s="35" t="s">
        <v>1097</v>
      </c>
      <c r="O801" s="35" t="s">
        <v>3533</v>
      </c>
      <c r="P801" s="7">
        <v>11</v>
      </c>
      <c r="Q801" s="7">
        <v>1</v>
      </c>
      <c r="R801" s="12">
        <v>79</v>
      </c>
      <c r="S801" s="2">
        <v>0</v>
      </c>
      <c r="T801" s="5">
        <v>0.65</v>
      </c>
      <c r="U801" s="5">
        <f>StoreOrders[[#This Row],[shipping cost]] + (StoreOrders[[#This Row],[shipping cost]] * StoreOrders[[#This Row],[discount]])</f>
        <v>0.65</v>
      </c>
      <c r="V801" t="s">
        <v>1070</v>
      </c>
      <c r="W801" s="5">
        <f>((StoreOrders[[#This Row],[quantity]]*StoreOrders[[#This Row],[Price]]) -StoreOrders[[#This Row],[cost]])</f>
        <v>78.349999999999994</v>
      </c>
    </row>
    <row r="802" spans="1:23" x14ac:dyDescent="0.25">
      <c r="A802" t="s">
        <v>3534</v>
      </c>
      <c r="B802" s="1">
        <v>40601</v>
      </c>
      <c r="C802" s="13">
        <f>MONTH(StoreOrders[[#This Row],[order date]])</f>
        <v>2</v>
      </c>
      <c r="D802" s="13">
        <f>YEAR(StoreOrders[[#This Row],[order date]])</f>
        <v>2011</v>
      </c>
      <c r="E802" s="35" t="s">
        <v>1060</v>
      </c>
      <c r="F802" s="35" t="s">
        <v>3535</v>
      </c>
      <c r="G802" s="35" t="s">
        <v>1062</v>
      </c>
      <c r="H802" s="35" t="s">
        <v>3536</v>
      </c>
      <c r="I802" s="35" t="s">
        <v>1172</v>
      </c>
      <c r="J802" s="35" t="s">
        <v>1085</v>
      </c>
      <c r="K802" s="35" t="s">
        <v>1085</v>
      </c>
      <c r="L802" s="35" t="s">
        <v>1511</v>
      </c>
      <c r="M802" s="35" t="s">
        <v>1110</v>
      </c>
      <c r="N802" s="35" t="s">
        <v>1111</v>
      </c>
      <c r="O802" s="35" t="s">
        <v>1512</v>
      </c>
      <c r="P802" s="7">
        <v>625</v>
      </c>
      <c r="Q802" s="7">
        <v>8</v>
      </c>
      <c r="R802" s="12">
        <v>92</v>
      </c>
      <c r="S802" s="2">
        <v>0</v>
      </c>
      <c r="T802" s="5">
        <v>54.7</v>
      </c>
      <c r="U802" s="5">
        <f>StoreOrders[[#This Row],[shipping cost]] + (StoreOrders[[#This Row],[shipping cost]] * StoreOrders[[#This Row],[discount]])</f>
        <v>54.7</v>
      </c>
      <c r="V802" t="s">
        <v>1070</v>
      </c>
      <c r="W802" s="5">
        <f>((StoreOrders[[#This Row],[quantity]]*StoreOrders[[#This Row],[Price]]) -StoreOrders[[#This Row],[cost]])</f>
        <v>681.3</v>
      </c>
    </row>
    <row r="803" spans="1:23" x14ac:dyDescent="0.25">
      <c r="A803" t="s">
        <v>3537</v>
      </c>
      <c r="B803" s="1">
        <v>40602</v>
      </c>
      <c r="C803" s="13">
        <f>MONTH(StoreOrders[[#This Row],[order date]])</f>
        <v>2</v>
      </c>
      <c r="D803" s="13">
        <f>YEAR(StoreOrders[[#This Row],[order date]])</f>
        <v>2011</v>
      </c>
      <c r="E803" s="35" t="s">
        <v>1287</v>
      </c>
      <c r="F803" s="35" t="s">
        <v>2080</v>
      </c>
      <c r="G803" s="35" t="s">
        <v>1091</v>
      </c>
      <c r="H803" s="35" t="s">
        <v>3206</v>
      </c>
      <c r="I803" s="35" t="s">
        <v>2846</v>
      </c>
      <c r="J803" s="35" t="s">
        <v>1075</v>
      </c>
      <c r="K803" s="35" t="s">
        <v>1267</v>
      </c>
      <c r="L803" s="35" t="s">
        <v>3538</v>
      </c>
      <c r="M803" s="35" t="s">
        <v>1067</v>
      </c>
      <c r="N803" s="35" t="s">
        <v>1118</v>
      </c>
      <c r="O803" s="35" t="s">
        <v>3539</v>
      </c>
      <c r="P803" s="7">
        <v>811</v>
      </c>
      <c r="Q803" s="7">
        <v>3</v>
      </c>
      <c r="R803" s="12">
        <v>97</v>
      </c>
      <c r="S803" s="2">
        <v>0.5</v>
      </c>
      <c r="T803" s="5">
        <v>236.16</v>
      </c>
      <c r="U803" s="5">
        <f>StoreOrders[[#This Row],[shipping cost]] + (StoreOrders[[#This Row],[shipping cost]] * StoreOrders[[#This Row],[discount]])</f>
        <v>354.24</v>
      </c>
      <c r="V803" t="s">
        <v>1120</v>
      </c>
      <c r="W803" s="5">
        <f>((StoreOrders[[#This Row],[quantity]]*StoreOrders[[#This Row],[Price]]) -StoreOrders[[#This Row],[cost]])</f>
        <v>-63.240000000000009</v>
      </c>
    </row>
    <row r="804" spans="1:23" x14ac:dyDescent="0.25">
      <c r="A804" t="s">
        <v>3537</v>
      </c>
      <c r="B804" s="1">
        <v>40602</v>
      </c>
      <c r="C804" s="13">
        <f>MONTH(StoreOrders[[#This Row],[order date]])</f>
        <v>2</v>
      </c>
      <c r="D804" s="13">
        <f>YEAR(StoreOrders[[#This Row],[order date]])</f>
        <v>2011</v>
      </c>
      <c r="E804" s="35" t="s">
        <v>1287</v>
      </c>
      <c r="F804" s="35" t="s">
        <v>2080</v>
      </c>
      <c r="G804" s="35" t="s">
        <v>1091</v>
      </c>
      <c r="H804" s="35" t="s">
        <v>3206</v>
      </c>
      <c r="I804" s="35" t="s">
        <v>2846</v>
      </c>
      <c r="J804" s="35" t="s">
        <v>1075</v>
      </c>
      <c r="K804" s="35" t="s">
        <v>1267</v>
      </c>
      <c r="L804" s="35" t="s">
        <v>3540</v>
      </c>
      <c r="M804" s="35" t="s">
        <v>1100</v>
      </c>
      <c r="N804" s="35" t="s">
        <v>1101</v>
      </c>
      <c r="O804" s="35" t="s">
        <v>3541</v>
      </c>
      <c r="P804" s="7">
        <v>401</v>
      </c>
      <c r="Q804" s="7">
        <v>10</v>
      </c>
      <c r="R804" s="12">
        <v>108</v>
      </c>
      <c r="S804" s="2">
        <v>0.2</v>
      </c>
      <c r="T804" s="5">
        <v>108.34</v>
      </c>
      <c r="U804" s="5">
        <f>StoreOrders[[#This Row],[shipping cost]] + (StoreOrders[[#This Row],[shipping cost]] * StoreOrders[[#This Row],[discount]])</f>
        <v>130.00800000000001</v>
      </c>
      <c r="V804" t="s">
        <v>1120</v>
      </c>
      <c r="W804" s="5">
        <f>((StoreOrders[[#This Row],[quantity]]*StoreOrders[[#This Row],[Price]]) -StoreOrders[[#This Row],[cost]])</f>
        <v>949.99199999999996</v>
      </c>
    </row>
    <row r="805" spans="1:23" x14ac:dyDescent="0.25">
      <c r="A805" t="s">
        <v>3542</v>
      </c>
      <c r="B805" s="1">
        <v>40602</v>
      </c>
      <c r="C805" s="13">
        <f>MONTH(StoreOrders[[#This Row],[order date]])</f>
        <v>2</v>
      </c>
      <c r="D805" s="13">
        <f>YEAR(StoreOrders[[#This Row],[order date]])</f>
        <v>2011</v>
      </c>
      <c r="E805" s="35" t="s">
        <v>1114</v>
      </c>
      <c r="F805" s="35" t="s">
        <v>3543</v>
      </c>
      <c r="G805" s="35" t="s">
        <v>1062</v>
      </c>
      <c r="H805" s="35" t="s">
        <v>3413</v>
      </c>
      <c r="I805" s="35" t="s">
        <v>1214</v>
      </c>
      <c r="J805" s="35" t="s">
        <v>1164</v>
      </c>
      <c r="K805" s="35" t="s">
        <v>1215</v>
      </c>
      <c r="L805" s="35" t="s">
        <v>1918</v>
      </c>
      <c r="M805" s="35" t="s">
        <v>1110</v>
      </c>
      <c r="N805" s="35" t="s">
        <v>1111</v>
      </c>
      <c r="O805" s="35" t="s">
        <v>1919</v>
      </c>
      <c r="P805" s="7">
        <v>358</v>
      </c>
      <c r="Q805" s="7">
        <v>2</v>
      </c>
      <c r="R805" s="12">
        <v>84</v>
      </c>
      <c r="S805" s="2">
        <v>0</v>
      </c>
      <c r="T805" s="5">
        <v>64.95</v>
      </c>
      <c r="U805" s="5">
        <f>StoreOrders[[#This Row],[shipping cost]] + (StoreOrders[[#This Row],[shipping cost]] * StoreOrders[[#This Row],[discount]])</f>
        <v>64.95</v>
      </c>
      <c r="V805" t="s">
        <v>1088</v>
      </c>
      <c r="W805" s="5">
        <f>((StoreOrders[[#This Row],[quantity]]*StoreOrders[[#This Row],[Price]]) -StoreOrders[[#This Row],[cost]])</f>
        <v>103.05</v>
      </c>
    </row>
    <row r="806" spans="1:23" x14ac:dyDescent="0.25">
      <c r="A806" t="s">
        <v>3537</v>
      </c>
      <c r="B806" s="1">
        <v>40602</v>
      </c>
      <c r="C806" s="13">
        <f>MONTH(StoreOrders[[#This Row],[order date]])</f>
        <v>2</v>
      </c>
      <c r="D806" s="13">
        <f>YEAR(StoreOrders[[#This Row],[order date]])</f>
        <v>2011</v>
      </c>
      <c r="E806" s="35" t="s">
        <v>1287</v>
      </c>
      <c r="F806" s="35" t="s">
        <v>2080</v>
      </c>
      <c r="G806" s="35" t="s">
        <v>1091</v>
      </c>
      <c r="H806" s="35" t="s">
        <v>3206</v>
      </c>
      <c r="I806" s="35" t="s">
        <v>2846</v>
      </c>
      <c r="J806" s="35" t="s">
        <v>1075</v>
      </c>
      <c r="K806" s="35" t="s">
        <v>1267</v>
      </c>
      <c r="L806" s="35" t="s">
        <v>3544</v>
      </c>
      <c r="M806" s="35" t="s">
        <v>1067</v>
      </c>
      <c r="N806" s="35" t="s">
        <v>1118</v>
      </c>
      <c r="O806" s="35" t="s">
        <v>3545</v>
      </c>
      <c r="P806" s="7">
        <v>311</v>
      </c>
      <c r="Q806" s="7">
        <v>2</v>
      </c>
      <c r="R806" s="12">
        <v>56</v>
      </c>
      <c r="S806" s="2">
        <v>0.5</v>
      </c>
      <c r="T806" s="5">
        <v>60.79</v>
      </c>
      <c r="U806" s="5">
        <f>StoreOrders[[#This Row],[shipping cost]] + (StoreOrders[[#This Row],[shipping cost]] * StoreOrders[[#This Row],[discount]])</f>
        <v>91.185000000000002</v>
      </c>
      <c r="V806" t="s">
        <v>1120</v>
      </c>
      <c r="W806" s="5">
        <f>((StoreOrders[[#This Row],[quantity]]*StoreOrders[[#This Row],[Price]]) -StoreOrders[[#This Row],[cost]])</f>
        <v>20.814999999999998</v>
      </c>
    </row>
    <row r="807" spans="1:23" x14ac:dyDescent="0.25">
      <c r="A807" t="s">
        <v>3537</v>
      </c>
      <c r="B807" s="1">
        <v>40602</v>
      </c>
      <c r="C807" s="13">
        <f>MONTH(StoreOrders[[#This Row],[order date]])</f>
        <v>2</v>
      </c>
      <c r="D807" s="13">
        <f>YEAR(StoreOrders[[#This Row],[order date]])</f>
        <v>2011</v>
      </c>
      <c r="E807" s="35" t="s">
        <v>1287</v>
      </c>
      <c r="F807" s="35" t="s">
        <v>2080</v>
      </c>
      <c r="G807" s="35" t="s">
        <v>1091</v>
      </c>
      <c r="H807" s="35" t="s">
        <v>3206</v>
      </c>
      <c r="I807" s="35" t="s">
        <v>2846</v>
      </c>
      <c r="J807" s="35" t="s">
        <v>1075</v>
      </c>
      <c r="K807" s="35" t="s">
        <v>1267</v>
      </c>
      <c r="L807" s="35" t="s">
        <v>3546</v>
      </c>
      <c r="M807" s="35" t="s">
        <v>1100</v>
      </c>
      <c r="N807" s="35" t="s">
        <v>1101</v>
      </c>
      <c r="O807" s="35" t="s">
        <v>3547</v>
      </c>
      <c r="P807" s="7">
        <v>140</v>
      </c>
      <c r="Q807" s="7">
        <v>7</v>
      </c>
      <c r="R807" s="12">
        <v>105</v>
      </c>
      <c r="S807" s="2">
        <v>0.2</v>
      </c>
      <c r="T807" s="5">
        <v>50.88</v>
      </c>
      <c r="U807" s="5">
        <f>StoreOrders[[#This Row],[shipping cost]] + (StoreOrders[[#This Row],[shipping cost]] * StoreOrders[[#This Row],[discount]])</f>
        <v>61.056000000000004</v>
      </c>
      <c r="V807" t="s">
        <v>1120</v>
      </c>
      <c r="W807" s="5">
        <f>((StoreOrders[[#This Row],[quantity]]*StoreOrders[[#This Row],[Price]]) -StoreOrders[[#This Row],[cost]])</f>
        <v>673.94399999999996</v>
      </c>
    </row>
    <row r="808" spans="1:23" x14ac:dyDescent="0.25">
      <c r="A808" t="s">
        <v>3548</v>
      </c>
      <c r="B808" s="1">
        <v>40602</v>
      </c>
      <c r="C808" s="13">
        <f>MONTH(StoreOrders[[#This Row],[order date]])</f>
        <v>2</v>
      </c>
      <c r="D808" s="13">
        <f>YEAR(StoreOrders[[#This Row],[order date]])</f>
        <v>2011</v>
      </c>
      <c r="E808" s="35" t="s">
        <v>1081</v>
      </c>
      <c r="F808" s="35" t="s">
        <v>2721</v>
      </c>
      <c r="G808" s="35" t="s">
        <v>1091</v>
      </c>
      <c r="H808" s="35" t="s">
        <v>1138</v>
      </c>
      <c r="I808" s="35" t="s">
        <v>1139</v>
      </c>
      <c r="J808" s="35" t="s">
        <v>1075</v>
      </c>
      <c r="K808" s="35" t="s">
        <v>1140</v>
      </c>
      <c r="L808" s="35" t="s">
        <v>3549</v>
      </c>
      <c r="M808" s="35" t="s">
        <v>1110</v>
      </c>
      <c r="N808" s="35" t="s">
        <v>1176</v>
      </c>
      <c r="O808" s="35" t="s">
        <v>3550</v>
      </c>
      <c r="P808" s="7">
        <v>120</v>
      </c>
      <c r="Q808" s="7">
        <v>3</v>
      </c>
      <c r="R808" s="12">
        <v>93</v>
      </c>
      <c r="S808" s="2">
        <v>0.45</v>
      </c>
      <c r="T808" s="5">
        <v>18.64</v>
      </c>
      <c r="U808" s="5">
        <f>StoreOrders[[#This Row],[shipping cost]] + (StoreOrders[[#This Row],[shipping cost]] * StoreOrders[[#This Row],[discount]])</f>
        <v>27.027999999999999</v>
      </c>
      <c r="V808" t="s">
        <v>1070</v>
      </c>
      <c r="W808" s="5">
        <f>((StoreOrders[[#This Row],[quantity]]*StoreOrders[[#This Row],[Price]]) -StoreOrders[[#This Row],[cost]])</f>
        <v>251.97200000000001</v>
      </c>
    </row>
    <row r="809" spans="1:23" x14ac:dyDescent="0.25">
      <c r="A809" t="s">
        <v>3537</v>
      </c>
      <c r="B809" s="1">
        <v>40602</v>
      </c>
      <c r="C809" s="13">
        <f>MONTH(StoreOrders[[#This Row],[order date]])</f>
        <v>2</v>
      </c>
      <c r="D809" s="13">
        <f>YEAR(StoreOrders[[#This Row],[order date]])</f>
        <v>2011</v>
      </c>
      <c r="E809" s="35" t="s">
        <v>1287</v>
      </c>
      <c r="F809" s="35" t="s">
        <v>2080</v>
      </c>
      <c r="G809" s="35" t="s">
        <v>1091</v>
      </c>
      <c r="H809" s="35" t="s">
        <v>3206</v>
      </c>
      <c r="I809" s="35" t="s">
        <v>2846</v>
      </c>
      <c r="J809" s="35" t="s">
        <v>1075</v>
      </c>
      <c r="K809" s="35" t="s">
        <v>1267</v>
      </c>
      <c r="L809" s="35" t="s">
        <v>3551</v>
      </c>
      <c r="M809" s="35" t="s">
        <v>1110</v>
      </c>
      <c r="N809" s="35" t="s">
        <v>1176</v>
      </c>
      <c r="O809" s="35" t="s">
        <v>3552</v>
      </c>
      <c r="P809" s="7">
        <v>115</v>
      </c>
      <c r="Q809" s="7">
        <v>2</v>
      </c>
      <c r="R809" s="12">
        <v>58</v>
      </c>
      <c r="S809" s="2">
        <v>0.5</v>
      </c>
      <c r="T809" s="5">
        <v>16.32</v>
      </c>
      <c r="U809" s="5">
        <f>StoreOrders[[#This Row],[shipping cost]] + (StoreOrders[[#This Row],[shipping cost]] * StoreOrders[[#This Row],[discount]])</f>
        <v>24.48</v>
      </c>
      <c r="V809" t="s">
        <v>1120</v>
      </c>
      <c r="W809" s="5">
        <f>((StoreOrders[[#This Row],[quantity]]*StoreOrders[[#This Row],[Price]]) -StoreOrders[[#This Row],[cost]])</f>
        <v>91.52</v>
      </c>
    </row>
    <row r="810" spans="1:23" x14ac:dyDescent="0.25">
      <c r="A810" t="s">
        <v>3548</v>
      </c>
      <c r="B810" s="1">
        <v>40602</v>
      </c>
      <c r="C810" s="13">
        <f>MONTH(StoreOrders[[#This Row],[order date]])</f>
        <v>2</v>
      </c>
      <c r="D810" s="13">
        <f>YEAR(StoreOrders[[#This Row],[order date]])</f>
        <v>2011</v>
      </c>
      <c r="E810" s="35" t="s">
        <v>1081</v>
      </c>
      <c r="F810" s="35" t="s">
        <v>2721</v>
      </c>
      <c r="G810" s="35" t="s">
        <v>1091</v>
      </c>
      <c r="H810" s="35" t="s">
        <v>1138</v>
      </c>
      <c r="I810" s="35" t="s">
        <v>1139</v>
      </c>
      <c r="J810" s="35" t="s">
        <v>1075</v>
      </c>
      <c r="K810" s="35" t="s">
        <v>1140</v>
      </c>
      <c r="L810" s="35" t="s">
        <v>3553</v>
      </c>
      <c r="M810" s="35" t="s">
        <v>1067</v>
      </c>
      <c r="N810" s="35" t="s">
        <v>1279</v>
      </c>
      <c r="O810" s="35" t="s">
        <v>2704</v>
      </c>
      <c r="P810" s="7">
        <v>125</v>
      </c>
      <c r="Q810" s="7">
        <v>5</v>
      </c>
      <c r="R810" s="12">
        <v>77</v>
      </c>
      <c r="S810" s="2">
        <v>0.15</v>
      </c>
      <c r="T810" s="5">
        <v>7.71</v>
      </c>
      <c r="U810" s="5">
        <f>StoreOrders[[#This Row],[shipping cost]] + (StoreOrders[[#This Row],[shipping cost]] * StoreOrders[[#This Row],[discount]])</f>
        <v>8.8665000000000003</v>
      </c>
      <c r="V810" t="s">
        <v>1070</v>
      </c>
      <c r="W810" s="5">
        <f>((StoreOrders[[#This Row],[quantity]]*StoreOrders[[#This Row],[Price]]) -StoreOrders[[#This Row],[cost]])</f>
        <v>376.13350000000003</v>
      </c>
    </row>
    <row r="811" spans="1:23" x14ac:dyDescent="0.25">
      <c r="A811" t="s">
        <v>3554</v>
      </c>
      <c r="B811" s="1">
        <v>40602</v>
      </c>
      <c r="C811" s="13">
        <f>MONTH(StoreOrders[[#This Row],[order date]])</f>
        <v>2</v>
      </c>
      <c r="D811" s="13">
        <f>YEAR(StoreOrders[[#This Row],[order date]])</f>
        <v>2011</v>
      </c>
      <c r="E811" s="35" t="s">
        <v>1287</v>
      </c>
      <c r="F811" s="35" t="s">
        <v>1426</v>
      </c>
      <c r="G811" s="35" t="s">
        <v>1062</v>
      </c>
      <c r="H811" s="35" t="s">
        <v>1791</v>
      </c>
      <c r="I811" s="35" t="s">
        <v>1259</v>
      </c>
      <c r="J811" s="35" t="s">
        <v>1260</v>
      </c>
      <c r="K811" s="35" t="s">
        <v>1344</v>
      </c>
      <c r="L811" s="35" t="s">
        <v>3555</v>
      </c>
      <c r="M811" s="35" t="s">
        <v>1067</v>
      </c>
      <c r="N811" s="35" t="s">
        <v>1193</v>
      </c>
      <c r="O811" s="35" t="s">
        <v>3556</v>
      </c>
      <c r="P811" s="7">
        <v>19</v>
      </c>
      <c r="Q811" s="7">
        <v>4</v>
      </c>
      <c r="R811" s="12">
        <v>96</v>
      </c>
      <c r="S811" s="2">
        <v>0.2</v>
      </c>
      <c r="T811" s="5">
        <v>3.38</v>
      </c>
      <c r="U811" s="5">
        <f>StoreOrders[[#This Row],[shipping cost]] + (StoreOrders[[#This Row],[shipping cost]] * StoreOrders[[#This Row],[discount]])</f>
        <v>4.056</v>
      </c>
      <c r="V811" t="s">
        <v>1070</v>
      </c>
      <c r="W811" s="5">
        <f>((StoreOrders[[#This Row],[quantity]]*StoreOrders[[#This Row],[Price]]) -StoreOrders[[#This Row],[cost]])</f>
        <v>379.94400000000002</v>
      </c>
    </row>
    <row r="812" spans="1:23" x14ac:dyDescent="0.25">
      <c r="A812" t="s">
        <v>3557</v>
      </c>
      <c r="B812" s="1">
        <v>40602</v>
      </c>
      <c r="C812" s="13">
        <f>MONTH(StoreOrders[[#This Row],[order date]])</f>
        <v>2</v>
      </c>
      <c r="D812" s="13">
        <f>YEAR(StoreOrders[[#This Row],[order date]])</f>
        <v>2011</v>
      </c>
      <c r="E812" s="35" t="s">
        <v>1060</v>
      </c>
      <c r="F812" s="35" t="s">
        <v>2006</v>
      </c>
      <c r="G812" s="35" t="s">
        <v>1116</v>
      </c>
      <c r="H812" s="35" t="s">
        <v>1492</v>
      </c>
      <c r="I812" s="35" t="s">
        <v>1074</v>
      </c>
      <c r="J812" s="35" t="s">
        <v>1075</v>
      </c>
      <c r="K812" s="35" t="s">
        <v>1076</v>
      </c>
      <c r="L812" s="35" t="s">
        <v>3558</v>
      </c>
      <c r="M812" s="35" t="s">
        <v>1067</v>
      </c>
      <c r="N812" s="35" t="s">
        <v>1193</v>
      </c>
      <c r="O812" s="35" t="s">
        <v>3559</v>
      </c>
      <c r="P812" s="7">
        <v>18</v>
      </c>
      <c r="Q812" s="7">
        <v>1</v>
      </c>
      <c r="R812" s="12">
        <v>107</v>
      </c>
      <c r="S812" s="2">
        <v>0.4</v>
      </c>
      <c r="T812" s="5">
        <v>2.15</v>
      </c>
      <c r="U812" s="5">
        <f>StoreOrders[[#This Row],[shipping cost]] + (StoreOrders[[#This Row],[shipping cost]] * StoreOrders[[#This Row],[discount]])</f>
        <v>3.01</v>
      </c>
      <c r="V812" t="s">
        <v>1070</v>
      </c>
      <c r="W812" s="5">
        <f>((StoreOrders[[#This Row],[quantity]]*StoreOrders[[#This Row],[Price]]) -StoreOrders[[#This Row],[cost]])</f>
        <v>103.99</v>
      </c>
    </row>
    <row r="813" spans="1:23" x14ac:dyDescent="0.25">
      <c r="A813" t="s">
        <v>3560</v>
      </c>
      <c r="B813" s="1">
        <v>40603</v>
      </c>
      <c r="C813" s="13">
        <f>MONTH(StoreOrders[[#This Row],[order date]])</f>
        <v>3</v>
      </c>
      <c r="D813" s="13">
        <f>YEAR(StoreOrders[[#This Row],[order date]])</f>
        <v>2011</v>
      </c>
      <c r="E813" s="35" t="s">
        <v>1287</v>
      </c>
      <c r="F813" s="35" t="s">
        <v>2811</v>
      </c>
      <c r="G813" s="35" t="s">
        <v>1062</v>
      </c>
      <c r="H813" s="35" t="s">
        <v>1107</v>
      </c>
      <c r="I813" s="35" t="s">
        <v>1108</v>
      </c>
      <c r="J813" s="35" t="s">
        <v>1108</v>
      </c>
      <c r="K813" s="35" t="s">
        <v>1108</v>
      </c>
      <c r="L813" s="35" t="s">
        <v>3561</v>
      </c>
      <c r="M813" s="35" t="s">
        <v>1067</v>
      </c>
      <c r="N813" s="35" t="s">
        <v>1068</v>
      </c>
      <c r="O813" s="35" t="s">
        <v>2629</v>
      </c>
      <c r="P813" s="7">
        <v>551</v>
      </c>
      <c r="Q813" s="7">
        <v>4</v>
      </c>
      <c r="R813" s="12">
        <v>117</v>
      </c>
      <c r="S813" s="2">
        <v>0</v>
      </c>
      <c r="T813" s="5">
        <v>164.36</v>
      </c>
      <c r="U813" s="5">
        <f>StoreOrders[[#This Row],[shipping cost]] + (StoreOrders[[#This Row],[shipping cost]] * StoreOrders[[#This Row],[discount]])</f>
        <v>164.36</v>
      </c>
      <c r="V813" t="s">
        <v>1088</v>
      </c>
      <c r="W813" s="5">
        <f>((StoreOrders[[#This Row],[quantity]]*StoreOrders[[#This Row],[Price]]) -StoreOrders[[#This Row],[cost]])</f>
        <v>303.64</v>
      </c>
    </row>
    <row r="814" spans="1:23" x14ac:dyDescent="0.25">
      <c r="A814" t="s">
        <v>3562</v>
      </c>
      <c r="B814" s="1">
        <v>40603</v>
      </c>
      <c r="C814" s="13">
        <f>MONTH(StoreOrders[[#This Row],[order date]])</f>
        <v>3</v>
      </c>
      <c r="D814" s="13">
        <f>YEAR(StoreOrders[[#This Row],[order date]])</f>
        <v>2011</v>
      </c>
      <c r="E814" s="35" t="s">
        <v>1060</v>
      </c>
      <c r="F814" s="35" t="s">
        <v>2375</v>
      </c>
      <c r="G814" s="35" t="s">
        <v>1116</v>
      </c>
      <c r="H814" s="35" t="s">
        <v>1148</v>
      </c>
      <c r="I814" s="35" t="s">
        <v>1149</v>
      </c>
      <c r="J814" s="35" t="s">
        <v>1094</v>
      </c>
      <c r="K814" s="35" t="s">
        <v>1095</v>
      </c>
      <c r="L814" s="35" t="s">
        <v>3563</v>
      </c>
      <c r="M814" s="35" t="s">
        <v>1100</v>
      </c>
      <c r="N814" s="35" t="s">
        <v>1151</v>
      </c>
      <c r="O814" s="35" t="s">
        <v>3564</v>
      </c>
      <c r="P814" s="7">
        <v>1.3140000000000001</v>
      </c>
      <c r="Q814" s="7">
        <v>3</v>
      </c>
      <c r="R814" s="12">
        <v>72</v>
      </c>
      <c r="S814" s="2">
        <v>0</v>
      </c>
      <c r="T814" s="5">
        <v>150.4</v>
      </c>
      <c r="U814" s="5">
        <f>StoreOrders[[#This Row],[shipping cost]] + (StoreOrders[[#This Row],[shipping cost]] * StoreOrders[[#This Row],[discount]])</f>
        <v>150.4</v>
      </c>
      <c r="V814" t="s">
        <v>1088</v>
      </c>
      <c r="W814" s="5">
        <f>((StoreOrders[[#This Row],[quantity]]*StoreOrders[[#This Row],[Price]]) -StoreOrders[[#This Row],[cost]])</f>
        <v>65.599999999999994</v>
      </c>
    </row>
    <row r="815" spans="1:23" x14ac:dyDescent="0.25">
      <c r="A815" t="s">
        <v>3565</v>
      </c>
      <c r="B815" s="1">
        <v>40603</v>
      </c>
      <c r="C815" s="13">
        <f>MONTH(StoreOrders[[#This Row],[order date]])</f>
        <v>3</v>
      </c>
      <c r="D815" s="13">
        <f>YEAR(StoreOrders[[#This Row],[order date]])</f>
        <v>2011</v>
      </c>
      <c r="E815" s="35" t="s">
        <v>1060</v>
      </c>
      <c r="F815" s="35" t="s">
        <v>1991</v>
      </c>
      <c r="G815" s="35" t="s">
        <v>1062</v>
      </c>
      <c r="H815" s="35" t="s">
        <v>3566</v>
      </c>
      <c r="I815" s="35" t="s">
        <v>3567</v>
      </c>
      <c r="J815" s="35" t="s">
        <v>1085</v>
      </c>
      <c r="K815" s="35" t="s">
        <v>1085</v>
      </c>
      <c r="L815" s="35" t="s">
        <v>3568</v>
      </c>
      <c r="M815" s="35" t="s">
        <v>1110</v>
      </c>
      <c r="N815" s="35" t="s">
        <v>1176</v>
      </c>
      <c r="O815" s="35" t="s">
        <v>3569</v>
      </c>
      <c r="P815" s="7">
        <v>1.4710000000000001</v>
      </c>
      <c r="Q815" s="7">
        <v>6</v>
      </c>
      <c r="R815" s="12">
        <v>59</v>
      </c>
      <c r="S815" s="2">
        <v>0</v>
      </c>
      <c r="T815" s="5">
        <v>146.55000000000001</v>
      </c>
      <c r="U815" s="5">
        <f>StoreOrders[[#This Row],[shipping cost]] + (StoreOrders[[#This Row],[shipping cost]] * StoreOrders[[#This Row],[discount]])</f>
        <v>146.55000000000001</v>
      </c>
      <c r="V815" t="s">
        <v>1070</v>
      </c>
      <c r="W815" s="5">
        <f>((StoreOrders[[#This Row],[quantity]]*StoreOrders[[#This Row],[Price]]) -StoreOrders[[#This Row],[cost]])</f>
        <v>207.45</v>
      </c>
    </row>
    <row r="816" spans="1:23" x14ac:dyDescent="0.25">
      <c r="A816" t="s">
        <v>3570</v>
      </c>
      <c r="B816" s="1">
        <v>40603</v>
      </c>
      <c r="C816" s="13">
        <f>MONTH(StoreOrders[[#This Row],[order date]])</f>
        <v>3</v>
      </c>
      <c r="D816" s="13">
        <f>YEAR(StoreOrders[[#This Row],[order date]])</f>
        <v>2011</v>
      </c>
      <c r="E816" s="35" t="s">
        <v>1060</v>
      </c>
      <c r="F816" s="35" t="s">
        <v>2124</v>
      </c>
      <c r="G816" s="35" t="s">
        <v>1062</v>
      </c>
      <c r="H816" s="35" t="s">
        <v>3571</v>
      </c>
      <c r="I816" s="35" t="s">
        <v>1657</v>
      </c>
      <c r="J816" s="35" t="s">
        <v>1094</v>
      </c>
      <c r="K816" s="35" t="s">
        <v>1165</v>
      </c>
      <c r="L816" s="35" t="s">
        <v>3572</v>
      </c>
      <c r="M816" s="35" t="s">
        <v>1067</v>
      </c>
      <c r="N816" s="35" t="s">
        <v>1118</v>
      </c>
      <c r="O816" s="35" t="s">
        <v>3573</v>
      </c>
      <c r="P816" s="7">
        <v>364</v>
      </c>
      <c r="Q816" s="7">
        <v>8</v>
      </c>
      <c r="R816" s="12">
        <v>94</v>
      </c>
      <c r="S816" s="2">
        <v>0.2</v>
      </c>
      <c r="T816" s="5">
        <v>80.67</v>
      </c>
      <c r="U816" s="5">
        <f>StoreOrders[[#This Row],[shipping cost]] + (StoreOrders[[#This Row],[shipping cost]] * StoreOrders[[#This Row],[discount]])</f>
        <v>96.804000000000002</v>
      </c>
      <c r="V816" t="s">
        <v>1088</v>
      </c>
      <c r="W816" s="5">
        <f>((StoreOrders[[#This Row],[quantity]]*StoreOrders[[#This Row],[Price]]) -StoreOrders[[#This Row],[cost]])</f>
        <v>655.19600000000003</v>
      </c>
    </row>
    <row r="817" spans="1:23" x14ac:dyDescent="0.25">
      <c r="A817" t="s">
        <v>3574</v>
      </c>
      <c r="B817" s="1">
        <v>40603</v>
      </c>
      <c r="C817" s="13">
        <f>MONTH(StoreOrders[[#This Row],[order date]])</f>
        <v>3</v>
      </c>
      <c r="D817" s="13">
        <f>YEAR(StoreOrders[[#This Row],[order date]])</f>
        <v>2011</v>
      </c>
      <c r="E817" s="35" t="s">
        <v>1060</v>
      </c>
      <c r="F817" s="35" t="s">
        <v>3575</v>
      </c>
      <c r="G817" s="35" t="s">
        <v>1091</v>
      </c>
      <c r="H817" s="35" t="s">
        <v>1295</v>
      </c>
      <c r="I817" s="35" t="s">
        <v>1259</v>
      </c>
      <c r="J817" s="35" t="s">
        <v>1260</v>
      </c>
      <c r="K817" s="35" t="s">
        <v>1165</v>
      </c>
      <c r="L817" s="35" t="s">
        <v>3576</v>
      </c>
      <c r="M817" s="35" t="s">
        <v>1100</v>
      </c>
      <c r="N817" s="35" t="s">
        <v>1134</v>
      </c>
      <c r="O817" s="35" t="s">
        <v>3577</v>
      </c>
      <c r="P817" s="7">
        <v>634</v>
      </c>
      <c r="Q817" s="7">
        <v>6</v>
      </c>
      <c r="R817" s="12">
        <v>102</v>
      </c>
      <c r="S817" s="2">
        <v>0.3</v>
      </c>
      <c r="T817" s="5">
        <v>70.05</v>
      </c>
      <c r="U817" s="5">
        <f>StoreOrders[[#This Row],[shipping cost]] + (StoreOrders[[#This Row],[shipping cost]] * StoreOrders[[#This Row],[discount]])</f>
        <v>91.064999999999998</v>
      </c>
      <c r="V817" t="s">
        <v>1088</v>
      </c>
      <c r="W817" s="5">
        <f>((StoreOrders[[#This Row],[quantity]]*StoreOrders[[#This Row],[Price]]) -StoreOrders[[#This Row],[cost]])</f>
        <v>520.93499999999995</v>
      </c>
    </row>
    <row r="818" spans="1:23" x14ac:dyDescent="0.25">
      <c r="A818" t="s">
        <v>3560</v>
      </c>
      <c r="B818" s="1">
        <v>40603</v>
      </c>
      <c r="C818" s="13">
        <f>MONTH(StoreOrders[[#This Row],[order date]])</f>
        <v>3</v>
      </c>
      <c r="D818" s="13">
        <f>YEAR(StoreOrders[[#This Row],[order date]])</f>
        <v>2011</v>
      </c>
      <c r="E818" s="35" t="s">
        <v>1287</v>
      </c>
      <c r="F818" s="35" t="s">
        <v>2811</v>
      </c>
      <c r="G818" s="35" t="s">
        <v>1062</v>
      </c>
      <c r="H818" s="35" t="s">
        <v>1107</v>
      </c>
      <c r="I818" s="35" t="s">
        <v>1108</v>
      </c>
      <c r="J818" s="35" t="s">
        <v>1108</v>
      </c>
      <c r="K818" s="35" t="s">
        <v>1108</v>
      </c>
      <c r="L818" s="35" t="s">
        <v>3578</v>
      </c>
      <c r="M818" s="35" t="s">
        <v>1100</v>
      </c>
      <c r="N818" s="35" t="s">
        <v>1134</v>
      </c>
      <c r="O818" s="35" t="s">
        <v>3579</v>
      </c>
      <c r="P818" s="7">
        <v>246</v>
      </c>
      <c r="Q818" s="7">
        <v>4</v>
      </c>
      <c r="R818" s="12">
        <v>88</v>
      </c>
      <c r="S818" s="2">
        <v>0</v>
      </c>
      <c r="T818" s="5">
        <v>65.81</v>
      </c>
      <c r="U818" s="5">
        <f>StoreOrders[[#This Row],[shipping cost]] + (StoreOrders[[#This Row],[shipping cost]] * StoreOrders[[#This Row],[discount]])</f>
        <v>65.81</v>
      </c>
      <c r="V818" t="s">
        <v>1088</v>
      </c>
      <c r="W818" s="5">
        <f>((StoreOrders[[#This Row],[quantity]]*StoreOrders[[#This Row],[Price]]) -StoreOrders[[#This Row],[cost]])</f>
        <v>286.19</v>
      </c>
    </row>
    <row r="819" spans="1:23" x14ac:dyDescent="0.25">
      <c r="A819" t="s">
        <v>3562</v>
      </c>
      <c r="B819" s="1">
        <v>40603</v>
      </c>
      <c r="C819" s="13">
        <f>MONTH(StoreOrders[[#This Row],[order date]])</f>
        <v>3</v>
      </c>
      <c r="D819" s="13">
        <f>YEAR(StoreOrders[[#This Row],[order date]])</f>
        <v>2011</v>
      </c>
      <c r="E819" s="35" t="s">
        <v>1060</v>
      </c>
      <c r="F819" s="35" t="s">
        <v>2375</v>
      </c>
      <c r="G819" s="35" t="s">
        <v>1116</v>
      </c>
      <c r="H819" s="35" t="s">
        <v>1148</v>
      </c>
      <c r="I819" s="35" t="s">
        <v>1149</v>
      </c>
      <c r="J819" s="35" t="s">
        <v>1094</v>
      </c>
      <c r="K819" s="35" t="s">
        <v>1095</v>
      </c>
      <c r="L819" s="35" t="s">
        <v>3580</v>
      </c>
      <c r="M819" s="35" t="s">
        <v>1100</v>
      </c>
      <c r="N819" s="35" t="s">
        <v>1134</v>
      </c>
      <c r="O819" s="35" t="s">
        <v>1964</v>
      </c>
      <c r="P819" s="7">
        <v>705</v>
      </c>
      <c r="Q819" s="7">
        <v>5</v>
      </c>
      <c r="R819" s="12">
        <v>67</v>
      </c>
      <c r="S819" s="2">
        <v>0</v>
      </c>
      <c r="T819" s="5">
        <v>64.400000000000006</v>
      </c>
      <c r="U819" s="5">
        <f>StoreOrders[[#This Row],[shipping cost]] + (StoreOrders[[#This Row],[shipping cost]] * StoreOrders[[#This Row],[discount]])</f>
        <v>64.400000000000006</v>
      </c>
      <c r="V819" t="s">
        <v>1088</v>
      </c>
      <c r="W819" s="5">
        <f>((StoreOrders[[#This Row],[quantity]]*StoreOrders[[#This Row],[Price]]) -StoreOrders[[#This Row],[cost]])</f>
        <v>270.60000000000002</v>
      </c>
    </row>
    <row r="820" spans="1:23" x14ac:dyDescent="0.25">
      <c r="A820" t="s">
        <v>3565</v>
      </c>
      <c r="B820" s="1">
        <v>40603</v>
      </c>
      <c r="C820" s="13">
        <f>MONTH(StoreOrders[[#This Row],[order date]])</f>
        <v>3</v>
      </c>
      <c r="D820" s="13">
        <f>YEAR(StoreOrders[[#This Row],[order date]])</f>
        <v>2011</v>
      </c>
      <c r="E820" s="35" t="s">
        <v>1060</v>
      </c>
      <c r="F820" s="35" t="s">
        <v>1991</v>
      </c>
      <c r="G820" s="35" t="s">
        <v>1062</v>
      </c>
      <c r="H820" s="35" t="s">
        <v>3566</v>
      </c>
      <c r="I820" s="35" t="s">
        <v>3567</v>
      </c>
      <c r="J820" s="35" t="s">
        <v>1085</v>
      </c>
      <c r="K820" s="35" t="s">
        <v>1085</v>
      </c>
      <c r="L820" s="35" t="s">
        <v>2009</v>
      </c>
      <c r="M820" s="35" t="s">
        <v>1067</v>
      </c>
      <c r="N820" s="35" t="s">
        <v>1068</v>
      </c>
      <c r="O820" s="35" t="s">
        <v>2010</v>
      </c>
      <c r="P820" s="7">
        <v>1.244</v>
      </c>
      <c r="Q820" s="7">
        <v>6</v>
      </c>
      <c r="R820" s="12">
        <v>61</v>
      </c>
      <c r="S820" s="2">
        <v>0</v>
      </c>
      <c r="T820" s="5">
        <v>60.78</v>
      </c>
      <c r="U820" s="5">
        <f>StoreOrders[[#This Row],[shipping cost]] + (StoreOrders[[#This Row],[shipping cost]] * StoreOrders[[#This Row],[discount]])</f>
        <v>60.78</v>
      </c>
      <c r="V820" t="s">
        <v>1070</v>
      </c>
      <c r="W820" s="5">
        <f>((StoreOrders[[#This Row],[quantity]]*StoreOrders[[#This Row],[Price]]) -StoreOrders[[#This Row],[cost]])</f>
        <v>305.22000000000003</v>
      </c>
    </row>
    <row r="821" spans="1:23" x14ac:dyDescent="0.25">
      <c r="A821" t="s">
        <v>3581</v>
      </c>
      <c r="B821" s="1">
        <v>40603</v>
      </c>
      <c r="C821" s="13">
        <f>MONTH(StoreOrders[[#This Row],[order date]])</f>
        <v>3</v>
      </c>
      <c r="D821" s="13">
        <f>YEAR(StoreOrders[[#This Row],[order date]])</f>
        <v>2011</v>
      </c>
      <c r="E821" s="35" t="s">
        <v>1287</v>
      </c>
      <c r="F821" s="35" t="s">
        <v>3582</v>
      </c>
      <c r="G821" s="35" t="s">
        <v>1062</v>
      </c>
      <c r="H821" s="35" t="s">
        <v>1722</v>
      </c>
      <c r="I821" s="35" t="s">
        <v>1074</v>
      </c>
      <c r="J821" s="35" t="s">
        <v>1075</v>
      </c>
      <c r="K821" s="35" t="s">
        <v>1076</v>
      </c>
      <c r="L821" s="35" t="s">
        <v>3583</v>
      </c>
      <c r="M821" s="35" t="s">
        <v>1110</v>
      </c>
      <c r="N821" s="35" t="s">
        <v>1111</v>
      </c>
      <c r="O821" s="35" t="s">
        <v>3584</v>
      </c>
      <c r="P821" s="7">
        <v>215</v>
      </c>
      <c r="Q821" s="7">
        <v>2</v>
      </c>
      <c r="R821" s="12">
        <v>119</v>
      </c>
      <c r="S821" s="2">
        <v>0.1</v>
      </c>
      <c r="T821" s="5">
        <v>55.67</v>
      </c>
      <c r="U821" s="5">
        <f>StoreOrders[[#This Row],[shipping cost]] + (StoreOrders[[#This Row],[shipping cost]] * StoreOrders[[#This Row],[discount]])</f>
        <v>61.237000000000002</v>
      </c>
      <c r="V821" t="s">
        <v>1088</v>
      </c>
      <c r="W821" s="5">
        <f>((StoreOrders[[#This Row],[quantity]]*StoreOrders[[#This Row],[Price]]) -StoreOrders[[#This Row],[cost]])</f>
        <v>176.76300000000001</v>
      </c>
    </row>
    <row r="822" spans="1:23" x14ac:dyDescent="0.25">
      <c r="A822" t="s">
        <v>3585</v>
      </c>
      <c r="B822" s="1">
        <v>40603</v>
      </c>
      <c r="C822" s="13">
        <f>MONTH(StoreOrders[[#This Row],[order date]])</f>
        <v>3</v>
      </c>
      <c r="D822" s="13">
        <f>YEAR(StoreOrders[[#This Row],[order date]])</f>
        <v>2011</v>
      </c>
      <c r="E822" s="35" t="s">
        <v>1081</v>
      </c>
      <c r="F822" s="35" t="s">
        <v>3586</v>
      </c>
      <c r="G822" s="35" t="s">
        <v>1062</v>
      </c>
      <c r="H822" s="35" t="s">
        <v>2700</v>
      </c>
      <c r="I822" s="35" t="s">
        <v>1259</v>
      </c>
      <c r="J822" s="35" t="s">
        <v>1260</v>
      </c>
      <c r="K822" s="35" t="s">
        <v>1391</v>
      </c>
      <c r="L822" s="35" t="s">
        <v>1350</v>
      </c>
      <c r="M822" s="35" t="s">
        <v>1100</v>
      </c>
      <c r="N822" s="35" t="s">
        <v>1134</v>
      </c>
      <c r="O822" s="35" t="s">
        <v>1351</v>
      </c>
      <c r="P822" s="7">
        <v>458</v>
      </c>
      <c r="Q822" s="7">
        <v>2</v>
      </c>
      <c r="R822" s="12">
        <v>104</v>
      </c>
      <c r="S822" s="2">
        <v>0.2</v>
      </c>
      <c r="T822" s="5">
        <v>47.89</v>
      </c>
      <c r="U822" s="5">
        <f>StoreOrders[[#This Row],[shipping cost]] + (StoreOrders[[#This Row],[shipping cost]] * StoreOrders[[#This Row],[discount]])</f>
        <v>57.468000000000004</v>
      </c>
      <c r="V822" t="s">
        <v>1070</v>
      </c>
      <c r="W822" s="5">
        <f>((StoreOrders[[#This Row],[quantity]]*StoreOrders[[#This Row],[Price]]) -StoreOrders[[#This Row],[cost]])</f>
        <v>150.53199999999998</v>
      </c>
    </row>
    <row r="823" spans="1:23" x14ac:dyDescent="0.25">
      <c r="A823" t="s">
        <v>3565</v>
      </c>
      <c r="B823" s="1">
        <v>40603</v>
      </c>
      <c r="C823" s="13">
        <f>MONTH(StoreOrders[[#This Row],[order date]])</f>
        <v>3</v>
      </c>
      <c r="D823" s="13">
        <f>YEAR(StoreOrders[[#This Row],[order date]])</f>
        <v>2011</v>
      </c>
      <c r="E823" s="35" t="s">
        <v>1060</v>
      </c>
      <c r="F823" s="35" t="s">
        <v>1991</v>
      </c>
      <c r="G823" s="35" t="s">
        <v>1062</v>
      </c>
      <c r="H823" s="35" t="s">
        <v>3566</v>
      </c>
      <c r="I823" s="35" t="s">
        <v>3567</v>
      </c>
      <c r="J823" s="35" t="s">
        <v>1085</v>
      </c>
      <c r="K823" s="35" t="s">
        <v>1085</v>
      </c>
      <c r="L823" s="35" t="s">
        <v>3587</v>
      </c>
      <c r="M823" s="35" t="s">
        <v>1110</v>
      </c>
      <c r="N823" s="35" t="s">
        <v>1126</v>
      </c>
      <c r="O823" s="35" t="s">
        <v>3588</v>
      </c>
      <c r="P823" s="7">
        <v>588</v>
      </c>
      <c r="Q823" s="7">
        <v>2</v>
      </c>
      <c r="R823" s="12">
        <v>78</v>
      </c>
      <c r="S823" s="2">
        <v>0</v>
      </c>
      <c r="T823" s="5">
        <v>42.88</v>
      </c>
      <c r="U823" s="5">
        <f>StoreOrders[[#This Row],[shipping cost]] + (StoreOrders[[#This Row],[shipping cost]] * StoreOrders[[#This Row],[discount]])</f>
        <v>42.88</v>
      </c>
      <c r="V823" t="s">
        <v>1070</v>
      </c>
      <c r="W823" s="5">
        <f>((StoreOrders[[#This Row],[quantity]]*StoreOrders[[#This Row],[Price]]) -StoreOrders[[#This Row],[cost]])</f>
        <v>113.12</v>
      </c>
    </row>
    <row r="824" spans="1:23" x14ac:dyDescent="0.25">
      <c r="A824" t="s">
        <v>3589</v>
      </c>
      <c r="B824" s="1">
        <v>40603</v>
      </c>
      <c r="C824" s="13">
        <f>MONTH(StoreOrders[[#This Row],[order date]])</f>
        <v>3</v>
      </c>
      <c r="D824" s="13">
        <f>YEAR(StoreOrders[[#This Row],[order date]])</f>
        <v>2011</v>
      </c>
      <c r="E824" s="35" t="s">
        <v>1060</v>
      </c>
      <c r="F824" s="35" t="s">
        <v>3590</v>
      </c>
      <c r="G824" s="35" t="s">
        <v>1062</v>
      </c>
      <c r="H824" s="35" t="s">
        <v>1258</v>
      </c>
      <c r="I824" s="35" t="s">
        <v>1259</v>
      </c>
      <c r="J824" s="35" t="s">
        <v>1260</v>
      </c>
      <c r="K824" s="35" t="s">
        <v>1165</v>
      </c>
      <c r="L824" s="35" t="s">
        <v>3591</v>
      </c>
      <c r="M824" s="35" t="s">
        <v>1100</v>
      </c>
      <c r="N824" s="35" t="s">
        <v>1144</v>
      </c>
      <c r="O824" s="35" t="s">
        <v>3592</v>
      </c>
      <c r="P824" s="7">
        <v>377</v>
      </c>
      <c r="Q824" s="7">
        <v>3</v>
      </c>
      <c r="R824" s="12">
        <v>108</v>
      </c>
      <c r="S824" s="2">
        <v>0.3</v>
      </c>
      <c r="T824" s="5">
        <v>32.700000000000003</v>
      </c>
      <c r="U824" s="5">
        <f>StoreOrders[[#This Row],[shipping cost]] + (StoreOrders[[#This Row],[shipping cost]] * StoreOrders[[#This Row],[discount]])</f>
        <v>42.510000000000005</v>
      </c>
      <c r="V824" t="s">
        <v>1070</v>
      </c>
      <c r="W824" s="5">
        <f>((StoreOrders[[#This Row],[quantity]]*StoreOrders[[#This Row],[Price]]) -StoreOrders[[#This Row],[cost]])</f>
        <v>281.49</v>
      </c>
    </row>
    <row r="825" spans="1:23" x14ac:dyDescent="0.25">
      <c r="A825" t="s">
        <v>3562</v>
      </c>
      <c r="B825" s="1">
        <v>40603</v>
      </c>
      <c r="C825" s="13">
        <f>MONTH(StoreOrders[[#This Row],[order date]])</f>
        <v>3</v>
      </c>
      <c r="D825" s="13">
        <f>YEAR(StoreOrders[[#This Row],[order date]])</f>
        <v>2011</v>
      </c>
      <c r="E825" s="35" t="s">
        <v>1060</v>
      </c>
      <c r="F825" s="35" t="s">
        <v>2375</v>
      </c>
      <c r="G825" s="35" t="s">
        <v>1116</v>
      </c>
      <c r="H825" s="35" t="s">
        <v>1148</v>
      </c>
      <c r="I825" s="35" t="s">
        <v>1149</v>
      </c>
      <c r="J825" s="35" t="s">
        <v>1094</v>
      </c>
      <c r="K825" s="35" t="s">
        <v>1095</v>
      </c>
      <c r="L825" s="35" t="s">
        <v>3593</v>
      </c>
      <c r="M825" s="35" t="s">
        <v>1067</v>
      </c>
      <c r="N825" s="35" t="s">
        <v>1193</v>
      </c>
      <c r="O825" s="35" t="s">
        <v>3594</v>
      </c>
      <c r="P825" s="7">
        <v>195</v>
      </c>
      <c r="Q825" s="7">
        <v>4</v>
      </c>
      <c r="R825" s="12">
        <v>92</v>
      </c>
      <c r="S825" s="2">
        <v>0</v>
      </c>
      <c r="T825" s="5">
        <v>25.39</v>
      </c>
      <c r="U825" s="5">
        <f>StoreOrders[[#This Row],[shipping cost]] + (StoreOrders[[#This Row],[shipping cost]] * StoreOrders[[#This Row],[discount]])</f>
        <v>25.39</v>
      </c>
      <c r="V825" t="s">
        <v>1088</v>
      </c>
      <c r="W825" s="5">
        <f>((StoreOrders[[#This Row],[quantity]]*StoreOrders[[#This Row],[Price]]) -StoreOrders[[#This Row],[cost]])</f>
        <v>342.61</v>
      </c>
    </row>
    <row r="826" spans="1:23" x14ac:dyDescent="0.25">
      <c r="A826" t="s">
        <v>3595</v>
      </c>
      <c r="B826" s="1">
        <v>40603</v>
      </c>
      <c r="C826" s="13">
        <f>MONTH(StoreOrders[[#This Row],[order date]])</f>
        <v>3</v>
      </c>
      <c r="D826" s="13">
        <f>YEAR(StoreOrders[[#This Row],[order date]])</f>
        <v>2011</v>
      </c>
      <c r="E826" s="35" t="s">
        <v>1060</v>
      </c>
      <c r="F826" s="35" t="s">
        <v>3596</v>
      </c>
      <c r="G826" s="35" t="s">
        <v>1062</v>
      </c>
      <c r="H826" s="35" t="s">
        <v>1258</v>
      </c>
      <c r="I826" s="35" t="s">
        <v>1259</v>
      </c>
      <c r="J826" s="35" t="s">
        <v>1260</v>
      </c>
      <c r="K826" s="35" t="s">
        <v>1165</v>
      </c>
      <c r="L826" s="35" t="s">
        <v>3597</v>
      </c>
      <c r="M826" s="35" t="s">
        <v>1100</v>
      </c>
      <c r="N826" s="35" t="s">
        <v>1134</v>
      </c>
      <c r="O826" s="35" t="s">
        <v>3598</v>
      </c>
      <c r="P826" s="7">
        <v>362</v>
      </c>
      <c r="Q826" s="7">
        <v>6</v>
      </c>
      <c r="R826" s="12">
        <v>54</v>
      </c>
      <c r="S826" s="2">
        <v>0.3</v>
      </c>
      <c r="T826" s="5">
        <v>25.22</v>
      </c>
      <c r="U826" s="5">
        <f>StoreOrders[[#This Row],[shipping cost]] + (StoreOrders[[#This Row],[shipping cost]] * StoreOrders[[#This Row],[discount]])</f>
        <v>32.786000000000001</v>
      </c>
      <c r="V826" t="s">
        <v>1070</v>
      </c>
      <c r="W826" s="5">
        <f>((StoreOrders[[#This Row],[quantity]]*StoreOrders[[#This Row],[Price]]) -StoreOrders[[#This Row],[cost]])</f>
        <v>291.214</v>
      </c>
    </row>
    <row r="827" spans="1:23" x14ac:dyDescent="0.25">
      <c r="A827" t="s">
        <v>3599</v>
      </c>
      <c r="B827" s="1">
        <v>40603</v>
      </c>
      <c r="C827" s="13">
        <f>MONTH(StoreOrders[[#This Row],[order date]])</f>
        <v>3</v>
      </c>
      <c r="D827" s="13">
        <f>YEAR(StoreOrders[[#This Row],[order date]])</f>
        <v>2011</v>
      </c>
      <c r="E827" s="35" t="s">
        <v>1114</v>
      </c>
      <c r="F827" s="35" t="s">
        <v>3600</v>
      </c>
      <c r="G827" s="35" t="s">
        <v>1091</v>
      </c>
      <c r="H827" s="35" t="s">
        <v>3601</v>
      </c>
      <c r="I827" s="35" t="s">
        <v>3567</v>
      </c>
      <c r="J827" s="35" t="s">
        <v>1085</v>
      </c>
      <c r="K827" s="35" t="s">
        <v>1085</v>
      </c>
      <c r="L827" s="35" t="s">
        <v>3602</v>
      </c>
      <c r="M827" s="35" t="s">
        <v>1100</v>
      </c>
      <c r="N827" s="35" t="s">
        <v>1134</v>
      </c>
      <c r="O827" s="35" t="s">
        <v>3603</v>
      </c>
      <c r="P827" s="7">
        <v>163</v>
      </c>
      <c r="Q827" s="7">
        <v>2</v>
      </c>
      <c r="R827" s="12">
        <v>112</v>
      </c>
      <c r="S827" s="2">
        <v>0</v>
      </c>
      <c r="T827" s="5">
        <v>24.42</v>
      </c>
      <c r="U827" s="5">
        <f>StoreOrders[[#This Row],[shipping cost]] + (StoreOrders[[#This Row],[shipping cost]] * StoreOrders[[#This Row],[discount]])</f>
        <v>24.42</v>
      </c>
      <c r="V827" t="s">
        <v>1070</v>
      </c>
      <c r="W827" s="5">
        <f>((StoreOrders[[#This Row],[quantity]]*StoreOrders[[#This Row],[Price]]) -StoreOrders[[#This Row],[cost]])</f>
        <v>199.57999999999998</v>
      </c>
    </row>
    <row r="828" spans="1:23" x14ac:dyDescent="0.25">
      <c r="A828" t="s">
        <v>3599</v>
      </c>
      <c r="B828" s="1">
        <v>40603</v>
      </c>
      <c r="C828" s="13">
        <f>MONTH(StoreOrders[[#This Row],[order date]])</f>
        <v>3</v>
      </c>
      <c r="D828" s="13">
        <f>YEAR(StoreOrders[[#This Row],[order date]])</f>
        <v>2011</v>
      </c>
      <c r="E828" s="35" t="s">
        <v>1114</v>
      </c>
      <c r="F828" s="35" t="s">
        <v>3600</v>
      </c>
      <c r="G828" s="35" t="s">
        <v>1091</v>
      </c>
      <c r="H828" s="35" t="s">
        <v>3601</v>
      </c>
      <c r="I828" s="35" t="s">
        <v>3567</v>
      </c>
      <c r="J828" s="35" t="s">
        <v>1085</v>
      </c>
      <c r="K828" s="35" t="s">
        <v>1085</v>
      </c>
      <c r="L828" s="35" t="s">
        <v>3344</v>
      </c>
      <c r="M828" s="35" t="s">
        <v>1067</v>
      </c>
      <c r="N828" s="35" t="s">
        <v>1068</v>
      </c>
      <c r="O828" s="35" t="s">
        <v>3345</v>
      </c>
      <c r="P828" s="7">
        <v>116</v>
      </c>
      <c r="Q828" s="7">
        <v>2</v>
      </c>
      <c r="R828" s="12">
        <v>106</v>
      </c>
      <c r="S828" s="2">
        <v>0</v>
      </c>
      <c r="T828" s="5">
        <v>19.52</v>
      </c>
      <c r="U828" s="5">
        <f>StoreOrders[[#This Row],[shipping cost]] + (StoreOrders[[#This Row],[shipping cost]] * StoreOrders[[#This Row],[discount]])</f>
        <v>19.52</v>
      </c>
      <c r="V828" t="s">
        <v>1070</v>
      </c>
      <c r="W828" s="5">
        <f>((StoreOrders[[#This Row],[quantity]]*StoreOrders[[#This Row],[Price]]) -StoreOrders[[#This Row],[cost]])</f>
        <v>192.48</v>
      </c>
    </row>
    <row r="829" spans="1:23" x14ac:dyDescent="0.25">
      <c r="A829" t="s">
        <v>3560</v>
      </c>
      <c r="B829" s="1">
        <v>40603</v>
      </c>
      <c r="C829" s="13">
        <f>MONTH(StoreOrders[[#This Row],[order date]])</f>
        <v>3</v>
      </c>
      <c r="D829" s="13">
        <f>YEAR(StoreOrders[[#This Row],[order date]])</f>
        <v>2011</v>
      </c>
      <c r="E829" s="35" t="s">
        <v>1287</v>
      </c>
      <c r="F829" s="35" t="s">
        <v>2811</v>
      </c>
      <c r="G829" s="35" t="s">
        <v>1062</v>
      </c>
      <c r="H829" s="35" t="s">
        <v>1107</v>
      </c>
      <c r="I829" s="35" t="s">
        <v>1108</v>
      </c>
      <c r="J829" s="35" t="s">
        <v>1108</v>
      </c>
      <c r="K829" s="35" t="s">
        <v>1108</v>
      </c>
      <c r="L829" s="35" t="s">
        <v>3604</v>
      </c>
      <c r="M829" s="35" t="s">
        <v>1110</v>
      </c>
      <c r="N829" s="35" t="s">
        <v>1167</v>
      </c>
      <c r="O829" s="35" t="s">
        <v>3338</v>
      </c>
      <c r="P829" s="7">
        <v>493</v>
      </c>
      <c r="Q829" s="7">
        <v>4</v>
      </c>
      <c r="R829" s="12">
        <v>59</v>
      </c>
      <c r="S829" s="2">
        <v>0</v>
      </c>
      <c r="T829" s="5">
        <v>18.190000000000001</v>
      </c>
      <c r="U829" s="5">
        <f>StoreOrders[[#This Row],[shipping cost]] + (StoreOrders[[#This Row],[shipping cost]] * StoreOrders[[#This Row],[discount]])</f>
        <v>18.190000000000001</v>
      </c>
      <c r="V829" t="s">
        <v>1088</v>
      </c>
      <c r="W829" s="5">
        <f>((StoreOrders[[#This Row],[quantity]]*StoreOrders[[#This Row],[Price]]) -StoreOrders[[#This Row],[cost]])</f>
        <v>217.81</v>
      </c>
    </row>
    <row r="830" spans="1:23" x14ac:dyDescent="0.25">
      <c r="A830" t="s">
        <v>3605</v>
      </c>
      <c r="B830" s="1">
        <v>40603</v>
      </c>
      <c r="C830" s="13">
        <f>MONTH(StoreOrders[[#This Row],[order date]])</f>
        <v>3</v>
      </c>
      <c r="D830" s="13">
        <f>YEAR(StoreOrders[[#This Row],[order date]])</f>
        <v>2011</v>
      </c>
      <c r="E830" s="35" t="s">
        <v>1060</v>
      </c>
      <c r="F830" s="35" t="s">
        <v>1181</v>
      </c>
      <c r="G830" s="35" t="s">
        <v>1062</v>
      </c>
      <c r="H830" s="35" t="s">
        <v>2781</v>
      </c>
      <c r="I830" s="35" t="s">
        <v>1234</v>
      </c>
      <c r="J830" s="35" t="s">
        <v>1094</v>
      </c>
      <c r="K830" s="35" t="s">
        <v>1165</v>
      </c>
      <c r="L830" s="35" t="s">
        <v>3606</v>
      </c>
      <c r="M830" s="35" t="s">
        <v>1067</v>
      </c>
      <c r="N830" s="35" t="s">
        <v>1193</v>
      </c>
      <c r="O830" s="35" t="s">
        <v>3607</v>
      </c>
      <c r="P830" s="7">
        <v>107</v>
      </c>
      <c r="Q830" s="7">
        <v>4</v>
      </c>
      <c r="R830" s="12">
        <v>118</v>
      </c>
      <c r="S830" s="2">
        <v>0</v>
      </c>
      <c r="T830" s="5">
        <v>16.48</v>
      </c>
      <c r="U830" s="5">
        <f>StoreOrders[[#This Row],[shipping cost]] + (StoreOrders[[#This Row],[shipping cost]] * StoreOrders[[#This Row],[discount]])</f>
        <v>16.48</v>
      </c>
      <c r="V830" t="s">
        <v>1128</v>
      </c>
      <c r="W830" s="5">
        <f>((StoreOrders[[#This Row],[quantity]]*StoreOrders[[#This Row],[Price]]) -StoreOrders[[#This Row],[cost]])</f>
        <v>455.52</v>
      </c>
    </row>
    <row r="831" spans="1:23" x14ac:dyDescent="0.25">
      <c r="A831" t="s">
        <v>3565</v>
      </c>
      <c r="B831" s="1">
        <v>40603</v>
      </c>
      <c r="C831" s="13">
        <f>MONTH(StoreOrders[[#This Row],[order date]])</f>
        <v>3</v>
      </c>
      <c r="D831" s="13">
        <f>YEAR(StoreOrders[[#This Row],[order date]])</f>
        <v>2011</v>
      </c>
      <c r="E831" s="35" t="s">
        <v>1060</v>
      </c>
      <c r="F831" s="35" t="s">
        <v>1991</v>
      </c>
      <c r="G831" s="35" t="s">
        <v>1062</v>
      </c>
      <c r="H831" s="35" t="s">
        <v>3566</v>
      </c>
      <c r="I831" s="35" t="s">
        <v>3567</v>
      </c>
      <c r="J831" s="35" t="s">
        <v>1085</v>
      </c>
      <c r="K831" s="35" t="s">
        <v>1085</v>
      </c>
      <c r="L831" s="35" t="s">
        <v>3608</v>
      </c>
      <c r="M831" s="35" t="s">
        <v>1110</v>
      </c>
      <c r="N831" s="35" t="s">
        <v>1111</v>
      </c>
      <c r="O831" s="35" t="s">
        <v>3609</v>
      </c>
      <c r="P831" s="7">
        <v>266</v>
      </c>
      <c r="Q831" s="7">
        <v>1</v>
      </c>
      <c r="R831" s="12">
        <v>75</v>
      </c>
      <c r="S831" s="2">
        <v>0</v>
      </c>
      <c r="T831" s="5">
        <v>16.22</v>
      </c>
      <c r="U831" s="5">
        <f>StoreOrders[[#This Row],[shipping cost]] + (StoreOrders[[#This Row],[shipping cost]] * StoreOrders[[#This Row],[discount]])</f>
        <v>16.22</v>
      </c>
      <c r="V831" t="s">
        <v>1070</v>
      </c>
      <c r="W831" s="5">
        <f>((StoreOrders[[#This Row],[quantity]]*StoreOrders[[#This Row],[Price]]) -StoreOrders[[#This Row],[cost]])</f>
        <v>58.78</v>
      </c>
    </row>
    <row r="832" spans="1:23" x14ac:dyDescent="0.25">
      <c r="A832" t="s">
        <v>3610</v>
      </c>
      <c r="B832" s="1">
        <v>40603</v>
      </c>
      <c r="C832" s="13">
        <f>MONTH(StoreOrders[[#This Row],[order date]])</f>
        <v>3</v>
      </c>
      <c r="D832" s="13">
        <f>YEAR(StoreOrders[[#This Row],[order date]])</f>
        <v>2011</v>
      </c>
      <c r="E832" s="35" t="s">
        <v>1060</v>
      </c>
      <c r="F832" s="35" t="s">
        <v>3611</v>
      </c>
      <c r="G832" s="35" t="s">
        <v>1116</v>
      </c>
      <c r="H832" s="35" t="s">
        <v>3612</v>
      </c>
      <c r="I832" s="35" t="s">
        <v>1266</v>
      </c>
      <c r="J832" s="35" t="s">
        <v>1075</v>
      </c>
      <c r="K832" s="35" t="s">
        <v>1267</v>
      </c>
      <c r="L832" s="35" t="s">
        <v>3613</v>
      </c>
      <c r="M832" s="35" t="s">
        <v>1100</v>
      </c>
      <c r="N832" s="35" t="s">
        <v>1101</v>
      </c>
      <c r="O832" s="35" t="s">
        <v>3614</v>
      </c>
      <c r="P832" s="7">
        <v>352</v>
      </c>
      <c r="Q832" s="7">
        <v>7</v>
      </c>
      <c r="R832" s="12">
        <v>98</v>
      </c>
      <c r="S832" s="2">
        <v>0</v>
      </c>
      <c r="T832" s="5">
        <v>15.91</v>
      </c>
      <c r="U832" s="5">
        <f>StoreOrders[[#This Row],[shipping cost]] + (StoreOrders[[#This Row],[shipping cost]] * StoreOrders[[#This Row],[discount]])</f>
        <v>15.91</v>
      </c>
      <c r="V832" t="s">
        <v>1070</v>
      </c>
      <c r="W832" s="5">
        <f>((StoreOrders[[#This Row],[quantity]]*StoreOrders[[#This Row],[Price]]) -StoreOrders[[#This Row],[cost]])</f>
        <v>670.09</v>
      </c>
    </row>
    <row r="833" spans="1:23" x14ac:dyDescent="0.25">
      <c r="A833" t="s">
        <v>3615</v>
      </c>
      <c r="B833" s="1">
        <v>40603</v>
      </c>
      <c r="C833" s="13">
        <f>MONTH(StoreOrders[[#This Row],[order date]])</f>
        <v>3</v>
      </c>
      <c r="D833" s="13">
        <f>YEAR(StoreOrders[[#This Row],[order date]])</f>
        <v>2011</v>
      </c>
      <c r="E833" s="35" t="s">
        <v>1060</v>
      </c>
      <c r="F833" s="35" t="s">
        <v>3616</v>
      </c>
      <c r="G833" s="35" t="s">
        <v>1062</v>
      </c>
      <c r="H833" s="35" t="s">
        <v>3617</v>
      </c>
      <c r="I833" s="35" t="s">
        <v>1316</v>
      </c>
      <c r="J833" s="35" t="s">
        <v>1075</v>
      </c>
      <c r="K833" s="35" t="s">
        <v>1140</v>
      </c>
      <c r="L833" s="35" t="s">
        <v>3618</v>
      </c>
      <c r="M833" s="35" t="s">
        <v>1100</v>
      </c>
      <c r="N833" s="35" t="s">
        <v>1134</v>
      </c>
      <c r="O833" s="35" t="s">
        <v>3619</v>
      </c>
      <c r="P833" s="7">
        <v>239</v>
      </c>
      <c r="Q833" s="7">
        <v>2</v>
      </c>
      <c r="R833" s="12">
        <v>109</v>
      </c>
      <c r="S833" s="2">
        <v>0.27</v>
      </c>
      <c r="T833" s="5">
        <v>15.01</v>
      </c>
      <c r="U833" s="5">
        <f>StoreOrders[[#This Row],[shipping cost]] + (StoreOrders[[#This Row],[shipping cost]] * StoreOrders[[#This Row],[discount]])</f>
        <v>19.0627</v>
      </c>
      <c r="V833" t="s">
        <v>1070</v>
      </c>
      <c r="W833" s="5">
        <f>((StoreOrders[[#This Row],[quantity]]*StoreOrders[[#This Row],[Price]]) -StoreOrders[[#This Row],[cost]])</f>
        <v>198.93729999999999</v>
      </c>
    </row>
    <row r="834" spans="1:23" x14ac:dyDescent="0.25">
      <c r="A834" t="s">
        <v>3615</v>
      </c>
      <c r="B834" s="1">
        <v>40603</v>
      </c>
      <c r="C834" s="13">
        <f>MONTH(StoreOrders[[#This Row],[order date]])</f>
        <v>3</v>
      </c>
      <c r="D834" s="13">
        <f>YEAR(StoreOrders[[#This Row],[order date]])</f>
        <v>2011</v>
      </c>
      <c r="E834" s="35" t="s">
        <v>1060</v>
      </c>
      <c r="F834" s="35" t="s">
        <v>3616</v>
      </c>
      <c r="G834" s="35" t="s">
        <v>1062</v>
      </c>
      <c r="H834" s="35" t="s">
        <v>3617</v>
      </c>
      <c r="I834" s="35" t="s">
        <v>1316</v>
      </c>
      <c r="J834" s="35" t="s">
        <v>1075</v>
      </c>
      <c r="K834" s="35" t="s">
        <v>1140</v>
      </c>
      <c r="L834" s="35" t="s">
        <v>3424</v>
      </c>
      <c r="M834" s="35" t="s">
        <v>1067</v>
      </c>
      <c r="N834" s="35" t="s">
        <v>1204</v>
      </c>
      <c r="O834" s="35" t="s">
        <v>3425</v>
      </c>
      <c r="P834" s="7">
        <v>109</v>
      </c>
      <c r="Q834" s="7">
        <v>9</v>
      </c>
      <c r="R834" s="12">
        <v>56</v>
      </c>
      <c r="S834" s="2">
        <v>0.47</v>
      </c>
      <c r="T834" s="5">
        <v>14.58</v>
      </c>
      <c r="U834" s="5">
        <f>StoreOrders[[#This Row],[shipping cost]] + (StoreOrders[[#This Row],[shipping cost]] * StoreOrders[[#This Row],[discount]])</f>
        <v>21.432600000000001</v>
      </c>
      <c r="V834" t="s">
        <v>1070</v>
      </c>
      <c r="W834" s="5">
        <f>((StoreOrders[[#This Row],[quantity]]*StoreOrders[[#This Row],[Price]]) -StoreOrders[[#This Row],[cost]])</f>
        <v>482.56740000000002</v>
      </c>
    </row>
    <row r="835" spans="1:23" x14ac:dyDescent="0.25">
      <c r="A835" t="s">
        <v>3620</v>
      </c>
      <c r="B835" s="1">
        <v>40603</v>
      </c>
      <c r="C835" s="13">
        <f>MONTH(StoreOrders[[#This Row],[order date]])</f>
        <v>3</v>
      </c>
      <c r="D835" s="13">
        <f>YEAR(StoreOrders[[#This Row],[order date]])</f>
        <v>2011</v>
      </c>
      <c r="E835" s="35" t="s">
        <v>1060</v>
      </c>
      <c r="F835" s="35" t="s">
        <v>2642</v>
      </c>
      <c r="G835" s="35" t="s">
        <v>1116</v>
      </c>
      <c r="H835" s="35" t="s">
        <v>3571</v>
      </c>
      <c r="I835" s="35" t="s">
        <v>1657</v>
      </c>
      <c r="J835" s="35" t="s">
        <v>1094</v>
      </c>
      <c r="K835" s="35" t="s">
        <v>1165</v>
      </c>
      <c r="L835" s="35" t="s">
        <v>3621</v>
      </c>
      <c r="M835" s="35" t="s">
        <v>1110</v>
      </c>
      <c r="N835" s="35" t="s">
        <v>1176</v>
      </c>
      <c r="O835" s="35" t="s">
        <v>3622</v>
      </c>
      <c r="P835" s="7">
        <v>151</v>
      </c>
      <c r="Q835" s="7">
        <v>2</v>
      </c>
      <c r="R835" s="12">
        <v>116</v>
      </c>
      <c r="S835" s="2">
        <v>0.1</v>
      </c>
      <c r="T835" s="5">
        <v>14.22</v>
      </c>
      <c r="U835" s="5">
        <f>StoreOrders[[#This Row],[shipping cost]] + (StoreOrders[[#This Row],[shipping cost]] * StoreOrders[[#This Row],[discount]])</f>
        <v>15.642000000000001</v>
      </c>
      <c r="V835" t="s">
        <v>1070</v>
      </c>
      <c r="W835" s="5">
        <f>((StoreOrders[[#This Row],[quantity]]*StoreOrders[[#This Row],[Price]]) -StoreOrders[[#This Row],[cost]])</f>
        <v>216.358</v>
      </c>
    </row>
    <row r="836" spans="1:23" x14ac:dyDescent="0.25">
      <c r="A836" t="s">
        <v>3623</v>
      </c>
      <c r="B836" s="1">
        <v>40603</v>
      </c>
      <c r="C836" s="13">
        <f>MONTH(StoreOrders[[#This Row],[order date]])</f>
        <v>3</v>
      </c>
      <c r="D836" s="13">
        <f>YEAR(StoreOrders[[#This Row],[order date]])</f>
        <v>2011</v>
      </c>
      <c r="E836" s="35" t="s">
        <v>1060</v>
      </c>
      <c r="F836" s="35" t="s">
        <v>3616</v>
      </c>
      <c r="G836" s="35" t="s">
        <v>1062</v>
      </c>
      <c r="H836" s="35" t="s">
        <v>3624</v>
      </c>
      <c r="I836" s="35" t="s">
        <v>1074</v>
      </c>
      <c r="J836" s="35" t="s">
        <v>1075</v>
      </c>
      <c r="K836" s="35" t="s">
        <v>1076</v>
      </c>
      <c r="L836" s="35" t="s">
        <v>3625</v>
      </c>
      <c r="M836" s="35" t="s">
        <v>1110</v>
      </c>
      <c r="N836" s="35" t="s">
        <v>1167</v>
      </c>
      <c r="O836" s="35" t="s">
        <v>3427</v>
      </c>
      <c r="P836" s="7">
        <v>92</v>
      </c>
      <c r="Q836" s="7">
        <v>1</v>
      </c>
      <c r="R836" s="12">
        <v>111</v>
      </c>
      <c r="S836" s="2">
        <v>0.4</v>
      </c>
      <c r="T836" s="5">
        <v>13.96</v>
      </c>
      <c r="U836" s="5">
        <f>StoreOrders[[#This Row],[shipping cost]] + (StoreOrders[[#This Row],[shipping cost]] * StoreOrders[[#This Row],[discount]])</f>
        <v>19.544</v>
      </c>
      <c r="V836" t="s">
        <v>1088</v>
      </c>
      <c r="W836" s="5">
        <f>((StoreOrders[[#This Row],[quantity]]*StoreOrders[[#This Row],[Price]]) -StoreOrders[[#This Row],[cost]])</f>
        <v>91.456000000000003</v>
      </c>
    </row>
    <row r="837" spans="1:23" x14ac:dyDescent="0.25">
      <c r="A837" t="s">
        <v>3565</v>
      </c>
      <c r="B837" s="1">
        <v>40603</v>
      </c>
      <c r="C837" s="13">
        <f>MONTH(StoreOrders[[#This Row],[order date]])</f>
        <v>3</v>
      </c>
      <c r="D837" s="13">
        <f>YEAR(StoreOrders[[#This Row],[order date]])</f>
        <v>2011</v>
      </c>
      <c r="E837" s="35" t="s">
        <v>1060</v>
      </c>
      <c r="F837" s="35" t="s">
        <v>1991</v>
      </c>
      <c r="G837" s="35" t="s">
        <v>1062</v>
      </c>
      <c r="H837" s="35" t="s">
        <v>3566</v>
      </c>
      <c r="I837" s="35" t="s">
        <v>3567</v>
      </c>
      <c r="J837" s="35" t="s">
        <v>1085</v>
      </c>
      <c r="K837" s="35" t="s">
        <v>1085</v>
      </c>
      <c r="L837" s="35" t="s">
        <v>3626</v>
      </c>
      <c r="M837" s="35" t="s">
        <v>1100</v>
      </c>
      <c r="N837" s="35" t="s">
        <v>1151</v>
      </c>
      <c r="O837" s="35" t="s">
        <v>1757</v>
      </c>
      <c r="P837" s="7">
        <v>197</v>
      </c>
      <c r="Q837" s="7">
        <v>1</v>
      </c>
      <c r="R837" s="12">
        <v>63</v>
      </c>
      <c r="S837" s="2">
        <v>0</v>
      </c>
      <c r="T837" s="5">
        <v>12.33</v>
      </c>
      <c r="U837" s="5">
        <f>StoreOrders[[#This Row],[shipping cost]] + (StoreOrders[[#This Row],[shipping cost]] * StoreOrders[[#This Row],[discount]])</f>
        <v>12.33</v>
      </c>
      <c r="V837" t="s">
        <v>1070</v>
      </c>
      <c r="W837" s="5">
        <f>((StoreOrders[[#This Row],[quantity]]*StoreOrders[[#This Row],[Price]]) -StoreOrders[[#This Row],[cost]])</f>
        <v>50.67</v>
      </c>
    </row>
    <row r="838" spans="1:23" x14ac:dyDescent="0.25">
      <c r="A838" t="s">
        <v>3570</v>
      </c>
      <c r="B838" s="1">
        <v>40603</v>
      </c>
      <c r="C838" s="13">
        <f>MONTH(StoreOrders[[#This Row],[order date]])</f>
        <v>3</v>
      </c>
      <c r="D838" s="13">
        <f>YEAR(StoreOrders[[#This Row],[order date]])</f>
        <v>2011</v>
      </c>
      <c r="E838" s="35" t="s">
        <v>1060</v>
      </c>
      <c r="F838" s="35" t="s">
        <v>2124</v>
      </c>
      <c r="G838" s="35" t="s">
        <v>1062</v>
      </c>
      <c r="H838" s="35" t="s">
        <v>3571</v>
      </c>
      <c r="I838" s="35" t="s">
        <v>1657</v>
      </c>
      <c r="J838" s="35" t="s">
        <v>1094</v>
      </c>
      <c r="K838" s="35" t="s">
        <v>1165</v>
      </c>
      <c r="L838" s="35" t="s">
        <v>3627</v>
      </c>
      <c r="M838" s="35" t="s">
        <v>1067</v>
      </c>
      <c r="N838" s="35" t="s">
        <v>1068</v>
      </c>
      <c r="O838" s="35" t="s">
        <v>2727</v>
      </c>
      <c r="P838" s="7">
        <v>118</v>
      </c>
      <c r="Q838" s="7">
        <v>3</v>
      </c>
      <c r="R838" s="12">
        <v>83</v>
      </c>
      <c r="S838" s="2">
        <v>0.2</v>
      </c>
      <c r="T838" s="5">
        <v>11.43</v>
      </c>
      <c r="U838" s="5">
        <f>StoreOrders[[#This Row],[shipping cost]] + (StoreOrders[[#This Row],[shipping cost]] * StoreOrders[[#This Row],[discount]])</f>
        <v>13.715999999999999</v>
      </c>
      <c r="V838" t="s">
        <v>1088</v>
      </c>
      <c r="W838" s="5">
        <f>((StoreOrders[[#This Row],[quantity]]*StoreOrders[[#This Row],[Price]]) -StoreOrders[[#This Row],[cost]])</f>
        <v>235.28399999999999</v>
      </c>
    </row>
    <row r="839" spans="1:23" x14ac:dyDescent="0.25">
      <c r="A839" t="s">
        <v>3589</v>
      </c>
      <c r="B839" s="1">
        <v>40603</v>
      </c>
      <c r="C839" s="13">
        <f>MONTH(StoreOrders[[#This Row],[order date]])</f>
        <v>3</v>
      </c>
      <c r="D839" s="13">
        <f>YEAR(StoreOrders[[#This Row],[order date]])</f>
        <v>2011</v>
      </c>
      <c r="E839" s="35" t="s">
        <v>1060</v>
      </c>
      <c r="F839" s="35" t="s">
        <v>3590</v>
      </c>
      <c r="G839" s="35" t="s">
        <v>1062</v>
      </c>
      <c r="H839" s="35" t="s">
        <v>1258</v>
      </c>
      <c r="I839" s="35" t="s">
        <v>1259</v>
      </c>
      <c r="J839" s="35" t="s">
        <v>1260</v>
      </c>
      <c r="K839" s="35" t="s">
        <v>1165</v>
      </c>
      <c r="L839" s="35" t="s">
        <v>2435</v>
      </c>
      <c r="M839" s="35" t="s">
        <v>1067</v>
      </c>
      <c r="N839" s="35" t="s">
        <v>1068</v>
      </c>
      <c r="O839" s="35" t="s">
        <v>2436</v>
      </c>
      <c r="P839" s="7">
        <v>137</v>
      </c>
      <c r="Q839" s="7">
        <v>3</v>
      </c>
      <c r="R839" s="12">
        <v>117</v>
      </c>
      <c r="S839" s="2">
        <v>0.2</v>
      </c>
      <c r="T839" s="5">
        <v>8.49</v>
      </c>
      <c r="U839" s="5">
        <f>StoreOrders[[#This Row],[shipping cost]] + (StoreOrders[[#This Row],[shipping cost]] * StoreOrders[[#This Row],[discount]])</f>
        <v>10.188000000000001</v>
      </c>
      <c r="V839" t="s">
        <v>1070</v>
      </c>
      <c r="W839" s="5">
        <f>((StoreOrders[[#This Row],[quantity]]*StoreOrders[[#This Row],[Price]]) -StoreOrders[[#This Row],[cost]])</f>
        <v>340.81200000000001</v>
      </c>
    </row>
    <row r="840" spans="1:23" x14ac:dyDescent="0.25">
      <c r="A840" t="s">
        <v>3599</v>
      </c>
      <c r="B840" s="1">
        <v>40603</v>
      </c>
      <c r="C840" s="13">
        <f>MONTH(StoreOrders[[#This Row],[order date]])</f>
        <v>3</v>
      </c>
      <c r="D840" s="13">
        <f>YEAR(StoreOrders[[#This Row],[order date]])</f>
        <v>2011</v>
      </c>
      <c r="E840" s="35" t="s">
        <v>1114</v>
      </c>
      <c r="F840" s="35" t="s">
        <v>3600</v>
      </c>
      <c r="G840" s="35" t="s">
        <v>1091</v>
      </c>
      <c r="H840" s="35" t="s">
        <v>3601</v>
      </c>
      <c r="I840" s="35" t="s">
        <v>3567</v>
      </c>
      <c r="J840" s="35" t="s">
        <v>1085</v>
      </c>
      <c r="K840" s="35" t="s">
        <v>1085</v>
      </c>
      <c r="L840" s="35" t="s">
        <v>1795</v>
      </c>
      <c r="M840" s="35" t="s">
        <v>1067</v>
      </c>
      <c r="N840" s="35" t="s">
        <v>1193</v>
      </c>
      <c r="O840" s="35" t="s">
        <v>1796</v>
      </c>
      <c r="P840" s="7">
        <v>99</v>
      </c>
      <c r="Q840" s="7">
        <v>2</v>
      </c>
      <c r="R840" s="12">
        <v>58</v>
      </c>
      <c r="S840" s="2">
        <v>0</v>
      </c>
      <c r="T840" s="5">
        <v>8.42</v>
      </c>
      <c r="U840" s="5">
        <f>StoreOrders[[#This Row],[shipping cost]] + (StoreOrders[[#This Row],[shipping cost]] * StoreOrders[[#This Row],[discount]])</f>
        <v>8.42</v>
      </c>
      <c r="V840" t="s">
        <v>1070</v>
      </c>
      <c r="W840" s="5">
        <f>((StoreOrders[[#This Row],[quantity]]*StoreOrders[[#This Row],[Price]]) -StoreOrders[[#This Row],[cost]])</f>
        <v>107.58</v>
      </c>
    </row>
    <row r="841" spans="1:23" x14ac:dyDescent="0.25">
      <c r="A841" t="s">
        <v>3570</v>
      </c>
      <c r="B841" s="1">
        <v>40603</v>
      </c>
      <c r="C841" s="13">
        <f>MONTH(StoreOrders[[#This Row],[order date]])</f>
        <v>3</v>
      </c>
      <c r="D841" s="13">
        <f>YEAR(StoreOrders[[#This Row],[order date]])</f>
        <v>2011</v>
      </c>
      <c r="E841" s="35" t="s">
        <v>1060</v>
      </c>
      <c r="F841" s="35" t="s">
        <v>2124</v>
      </c>
      <c r="G841" s="35" t="s">
        <v>1062</v>
      </c>
      <c r="H841" s="35" t="s">
        <v>3571</v>
      </c>
      <c r="I841" s="35" t="s">
        <v>1657</v>
      </c>
      <c r="J841" s="35" t="s">
        <v>1094</v>
      </c>
      <c r="K841" s="35" t="s">
        <v>1165</v>
      </c>
      <c r="L841" s="35" t="s">
        <v>1859</v>
      </c>
      <c r="M841" s="35" t="s">
        <v>1067</v>
      </c>
      <c r="N841" s="35" t="s">
        <v>1068</v>
      </c>
      <c r="O841" s="35" t="s">
        <v>1860</v>
      </c>
      <c r="P841" s="7">
        <v>63</v>
      </c>
      <c r="Q841" s="7">
        <v>3</v>
      </c>
      <c r="R841" s="12">
        <v>69</v>
      </c>
      <c r="S841" s="2">
        <v>0.2</v>
      </c>
      <c r="T841" s="5">
        <v>8.2200000000000006</v>
      </c>
      <c r="U841" s="5">
        <f>StoreOrders[[#This Row],[shipping cost]] + (StoreOrders[[#This Row],[shipping cost]] * StoreOrders[[#This Row],[discount]])</f>
        <v>9.8640000000000008</v>
      </c>
      <c r="V841" t="s">
        <v>1088</v>
      </c>
      <c r="W841" s="5">
        <f>((StoreOrders[[#This Row],[quantity]]*StoreOrders[[#This Row],[Price]]) -StoreOrders[[#This Row],[cost]])</f>
        <v>197.136</v>
      </c>
    </row>
    <row r="842" spans="1:23" x14ac:dyDescent="0.25">
      <c r="A842" t="s">
        <v>3595</v>
      </c>
      <c r="B842" s="1">
        <v>40603</v>
      </c>
      <c r="C842" s="13">
        <f>MONTH(StoreOrders[[#This Row],[order date]])</f>
        <v>3</v>
      </c>
      <c r="D842" s="13">
        <f>YEAR(StoreOrders[[#This Row],[order date]])</f>
        <v>2011</v>
      </c>
      <c r="E842" s="35" t="s">
        <v>1060</v>
      </c>
      <c r="F842" s="35" t="s">
        <v>3596</v>
      </c>
      <c r="G842" s="35" t="s">
        <v>1062</v>
      </c>
      <c r="H842" s="35" t="s">
        <v>1258</v>
      </c>
      <c r="I842" s="35" t="s">
        <v>1259</v>
      </c>
      <c r="J842" s="35" t="s">
        <v>1260</v>
      </c>
      <c r="K842" s="35" t="s">
        <v>1165</v>
      </c>
      <c r="L842" s="35" t="s">
        <v>3628</v>
      </c>
      <c r="M842" s="35" t="s">
        <v>1067</v>
      </c>
      <c r="N842" s="35" t="s">
        <v>1068</v>
      </c>
      <c r="O842" s="35" t="s">
        <v>3629</v>
      </c>
      <c r="P842" s="7">
        <v>130</v>
      </c>
      <c r="Q842" s="7">
        <v>3</v>
      </c>
      <c r="R842" s="12">
        <v>79</v>
      </c>
      <c r="S842" s="2">
        <v>0.2</v>
      </c>
      <c r="T842" s="5">
        <v>8</v>
      </c>
      <c r="U842" s="5">
        <f>StoreOrders[[#This Row],[shipping cost]] + (StoreOrders[[#This Row],[shipping cost]] * StoreOrders[[#This Row],[discount]])</f>
        <v>9.6</v>
      </c>
      <c r="V842" t="s">
        <v>1070</v>
      </c>
      <c r="W842" s="5">
        <f>((StoreOrders[[#This Row],[quantity]]*StoreOrders[[#This Row],[Price]]) -StoreOrders[[#This Row],[cost]])</f>
        <v>227.4</v>
      </c>
    </row>
    <row r="843" spans="1:23" x14ac:dyDescent="0.25">
      <c r="A843" t="s">
        <v>3595</v>
      </c>
      <c r="B843" s="1">
        <v>40603</v>
      </c>
      <c r="C843" s="13">
        <f>MONTH(StoreOrders[[#This Row],[order date]])</f>
        <v>3</v>
      </c>
      <c r="D843" s="13">
        <f>YEAR(StoreOrders[[#This Row],[order date]])</f>
        <v>2011</v>
      </c>
      <c r="E843" s="35" t="s">
        <v>1060</v>
      </c>
      <c r="F843" s="35" t="s">
        <v>3596</v>
      </c>
      <c r="G843" s="35" t="s">
        <v>1062</v>
      </c>
      <c r="H843" s="35" t="s">
        <v>1258</v>
      </c>
      <c r="I843" s="35" t="s">
        <v>1259</v>
      </c>
      <c r="J843" s="35" t="s">
        <v>1260</v>
      </c>
      <c r="K843" s="35" t="s">
        <v>1165</v>
      </c>
      <c r="L843" s="35" t="s">
        <v>1852</v>
      </c>
      <c r="M843" s="35" t="s">
        <v>1100</v>
      </c>
      <c r="N843" s="35" t="s">
        <v>1101</v>
      </c>
      <c r="O843" s="35" t="s">
        <v>1853</v>
      </c>
      <c r="P843" s="7">
        <v>64</v>
      </c>
      <c r="Q843" s="7">
        <v>6</v>
      </c>
      <c r="R843" s="12">
        <v>115</v>
      </c>
      <c r="S843" s="2">
        <v>0.6</v>
      </c>
      <c r="T843" s="5">
        <v>7.38</v>
      </c>
      <c r="U843" s="5">
        <f>StoreOrders[[#This Row],[shipping cost]] + (StoreOrders[[#This Row],[shipping cost]] * StoreOrders[[#This Row],[discount]])</f>
        <v>11.808</v>
      </c>
      <c r="V843" t="s">
        <v>1070</v>
      </c>
      <c r="W843" s="5">
        <f>((StoreOrders[[#This Row],[quantity]]*StoreOrders[[#This Row],[Price]]) -StoreOrders[[#This Row],[cost]])</f>
        <v>678.19200000000001</v>
      </c>
    </row>
    <row r="844" spans="1:23" x14ac:dyDescent="0.25">
      <c r="A844" t="s">
        <v>3565</v>
      </c>
      <c r="B844" s="1">
        <v>40603</v>
      </c>
      <c r="C844" s="13">
        <f>MONTH(StoreOrders[[#This Row],[order date]])</f>
        <v>3</v>
      </c>
      <c r="D844" s="13">
        <f>YEAR(StoreOrders[[#This Row],[order date]])</f>
        <v>2011</v>
      </c>
      <c r="E844" s="35" t="s">
        <v>1060</v>
      </c>
      <c r="F844" s="35" t="s">
        <v>1991</v>
      </c>
      <c r="G844" s="35" t="s">
        <v>1062</v>
      </c>
      <c r="H844" s="35" t="s">
        <v>3566</v>
      </c>
      <c r="I844" s="35" t="s">
        <v>3567</v>
      </c>
      <c r="J844" s="35" t="s">
        <v>1085</v>
      </c>
      <c r="K844" s="35" t="s">
        <v>1085</v>
      </c>
      <c r="L844" s="35" t="s">
        <v>3630</v>
      </c>
      <c r="M844" s="35" t="s">
        <v>1110</v>
      </c>
      <c r="N844" s="35" t="s">
        <v>1111</v>
      </c>
      <c r="O844" s="35" t="s">
        <v>3631</v>
      </c>
      <c r="P844" s="7">
        <v>221</v>
      </c>
      <c r="Q844" s="7">
        <v>2</v>
      </c>
      <c r="R844" s="12">
        <v>95</v>
      </c>
      <c r="S844" s="2">
        <v>0</v>
      </c>
      <c r="T844" s="5">
        <v>6.87</v>
      </c>
      <c r="U844" s="5">
        <f>StoreOrders[[#This Row],[shipping cost]] + (StoreOrders[[#This Row],[shipping cost]] * StoreOrders[[#This Row],[discount]])</f>
        <v>6.87</v>
      </c>
      <c r="V844" t="s">
        <v>1070</v>
      </c>
      <c r="W844" s="5">
        <f>((StoreOrders[[#This Row],[quantity]]*StoreOrders[[#This Row],[Price]]) -StoreOrders[[#This Row],[cost]])</f>
        <v>183.13</v>
      </c>
    </row>
    <row r="845" spans="1:23" x14ac:dyDescent="0.25">
      <c r="A845" t="s">
        <v>3560</v>
      </c>
      <c r="B845" s="1">
        <v>40603</v>
      </c>
      <c r="C845" s="13">
        <f>MONTH(StoreOrders[[#This Row],[order date]])</f>
        <v>3</v>
      </c>
      <c r="D845" s="13">
        <f>YEAR(StoreOrders[[#This Row],[order date]])</f>
        <v>2011</v>
      </c>
      <c r="E845" s="35" t="s">
        <v>1287</v>
      </c>
      <c r="F845" s="35" t="s">
        <v>2811</v>
      </c>
      <c r="G845" s="35" t="s">
        <v>1062</v>
      </c>
      <c r="H845" s="35" t="s">
        <v>1107</v>
      </c>
      <c r="I845" s="35" t="s">
        <v>1108</v>
      </c>
      <c r="J845" s="35" t="s">
        <v>1108</v>
      </c>
      <c r="K845" s="35" t="s">
        <v>1108</v>
      </c>
      <c r="L845" s="35" t="s">
        <v>3632</v>
      </c>
      <c r="M845" s="35" t="s">
        <v>1067</v>
      </c>
      <c r="N845" s="35" t="s">
        <v>1279</v>
      </c>
      <c r="O845" s="35" t="s">
        <v>3633</v>
      </c>
      <c r="P845" s="7">
        <v>30</v>
      </c>
      <c r="Q845" s="7">
        <v>1</v>
      </c>
      <c r="R845" s="12">
        <v>112</v>
      </c>
      <c r="S845" s="2">
        <v>0</v>
      </c>
      <c r="T845" s="5">
        <v>6.7</v>
      </c>
      <c r="U845" s="5">
        <f>StoreOrders[[#This Row],[shipping cost]] + (StoreOrders[[#This Row],[shipping cost]] * StoreOrders[[#This Row],[discount]])</f>
        <v>6.7</v>
      </c>
      <c r="V845" t="s">
        <v>1088</v>
      </c>
      <c r="W845" s="5">
        <f>((StoreOrders[[#This Row],[quantity]]*StoreOrders[[#This Row],[Price]]) -StoreOrders[[#This Row],[cost]])</f>
        <v>105.3</v>
      </c>
    </row>
    <row r="846" spans="1:23" x14ac:dyDescent="0.25">
      <c r="A846" t="s">
        <v>3634</v>
      </c>
      <c r="B846" s="1">
        <v>40603</v>
      </c>
      <c r="C846" s="13">
        <f>MONTH(StoreOrders[[#This Row],[order date]])</f>
        <v>3</v>
      </c>
      <c r="D846" s="13">
        <f>YEAR(StoreOrders[[#This Row],[order date]])</f>
        <v>2011</v>
      </c>
      <c r="E846" s="35" t="s">
        <v>1081</v>
      </c>
      <c r="F846" s="35" t="s">
        <v>3635</v>
      </c>
      <c r="G846" s="35" t="s">
        <v>1091</v>
      </c>
      <c r="H846" s="35" t="s">
        <v>2030</v>
      </c>
      <c r="I846" s="35" t="s">
        <v>1657</v>
      </c>
      <c r="J846" s="35" t="s">
        <v>1094</v>
      </c>
      <c r="K846" s="35" t="s">
        <v>1165</v>
      </c>
      <c r="L846" s="35" t="s">
        <v>3636</v>
      </c>
      <c r="M846" s="35" t="s">
        <v>1110</v>
      </c>
      <c r="N846" s="35" t="s">
        <v>1111</v>
      </c>
      <c r="O846" s="35" t="s">
        <v>3637</v>
      </c>
      <c r="P846" s="7">
        <v>47</v>
      </c>
      <c r="Q846" s="7">
        <v>1</v>
      </c>
      <c r="R846" s="12">
        <v>102</v>
      </c>
      <c r="S846" s="2">
        <v>0</v>
      </c>
      <c r="T846" s="5">
        <v>6.09</v>
      </c>
      <c r="U846" s="5">
        <f>StoreOrders[[#This Row],[shipping cost]] + (StoreOrders[[#This Row],[shipping cost]] * StoreOrders[[#This Row],[discount]])</f>
        <v>6.09</v>
      </c>
      <c r="V846" t="s">
        <v>1070</v>
      </c>
      <c r="W846" s="5">
        <f>((StoreOrders[[#This Row],[quantity]]*StoreOrders[[#This Row],[Price]]) -StoreOrders[[#This Row],[cost]])</f>
        <v>95.91</v>
      </c>
    </row>
    <row r="847" spans="1:23" x14ac:dyDescent="0.25">
      <c r="A847" t="s">
        <v>3581</v>
      </c>
      <c r="B847" s="1">
        <v>40603</v>
      </c>
      <c r="C847" s="13">
        <f>MONTH(StoreOrders[[#This Row],[order date]])</f>
        <v>3</v>
      </c>
      <c r="D847" s="13">
        <f>YEAR(StoreOrders[[#This Row],[order date]])</f>
        <v>2011</v>
      </c>
      <c r="E847" s="35" t="s">
        <v>1287</v>
      </c>
      <c r="F847" s="35" t="s">
        <v>3582</v>
      </c>
      <c r="G847" s="35" t="s">
        <v>1062</v>
      </c>
      <c r="H847" s="35" t="s">
        <v>1722</v>
      </c>
      <c r="I847" s="35" t="s">
        <v>1074</v>
      </c>
      <c r="J847" s="35" t="s">
        <v>1075</v>
      </c>
      <c r="K847" s="35" t="s">
        <v>1076</v>
      </c>
      <c r="L847" s="35" t="s">
        <v>3638</v>
      </c>
      <c r="M847" s="35" t="s">
        <v>1067</v>
      </c>
      <c r="N847" s="35" t="s">
        <v>1078</v>
      </c>
      <c r="O847" s="35" t="s">
        <v>3639</v>
      </c>
      <c r="P847" s="7">
        <v>24</v>
      </c>
      <c r="Q847" s="7">
        <v>1</v>
      </c>
      <c r="R847" s="12">
        <v>99</v>
      </c>
      <c r="S847" s="2">
        <v>0.1</v>
      </c>
      <c r="T847" s="5">
        <v>5.44</v>
      </c>
      <c r="U847" s="5">
        <f>StoreOrders[[#This Row],[shipping cost]] + (StoreOrders[[#This Row],[shipping cost]] * StoreOrders[[#This Row],[discount]])</f>
        <v>5.984</v>
      </c>
      <c r="V847" t="s">
        <v>1088</v>
      </c>
      <c r="W847" s="5">
        <f>((StoreOrders[[#This Row],[quantity]]*StoreOrders[[#This Row],[Price]]) -StoreOrders[[#This Row],[cost]])</f>
        <v>93.016000000000005</v>
      </c>
    </row>
    <row r="848" spans="1:23" x14ac:dyDescent="0.25">
      <c r="A848" t="s">
        <v>3623</v>
      </c>
      <c r="B848" s="1">
        <v>40603</v>
      </c>
      <c r="C848" s="13">
        <f>MONTH(StoreOrders[[#This Row],[order date]])</f>
        <v>3</v>
      </c>
      <c r="D848" s="13">
        <f>YEAR(StoreOrders[[#This Row],[order date]])</f>
        <v>2011</v>
      </c>
      <c r="E848" s="35" t="s">
        <v>1060</v>
      </c>
      <c r="F848" s="35" t="s">
        <v>3616</v>
      </c>
      <c r="G848" s="35" t="s">
        <v>1062</v>
      </c>
      <c r="H848" s="35" t="s">
        <v>3624</v>
      </c>
      <c r="I848" s="35" t="s">
        <v>1074</v>
      </c>
      <c r="J848" s="35" t="s">
        <v>1075</v>
      </c>
      <c r="K848" s="35" t="s">
        <v>1076</v>
      </c>
      <c r="L848" s="35" t="s">
        <v>3640</v>
      </c>
      <c r="M848" s="35" t="s">
        <v>1067</v>
      </c>
      <c r="N848" s="35" t="s">
        <v>1097</v>
      </c>
      <c r="O848" s="35" t="s">
        <v>3641</v>
      </c>
      <c r="P848" s="7">
        <v>24</v>
      </c>
      <c r="Q848" s="7">
        <v>3</v>
      </c>
      <c r="R848" s="12">
        <v>76</v>
      </c>
      <c r="S848" s="2">
        <v>0.4</v>
      </c>
      <c r="T848" s="5">
        <v>3.9</v>
      </c>
      <c r="U848" s="5">
        <f>StoreOrders[[#This Row],[shipping cost]] + (StoreOrders[[#This Row],[shipping cost]] * StoreOrders[[#This Row],[discount]])</f>
        <v>5.46</v>
      </c>
      <c r="V848" t="s">
        <v>1088</v>
      </c>
      <c r="W848" s="5">
        <f>((StoreOrders[[#This Row],[quantity]]*StoreOrders[[#This Row],[Price]]) -StoreOrders[[#This Row],[cost]])</f>
        <v>222.54</v>
      </c>
    </row>
    <row r="849" spans="1:23" x14ac:dyDescent="0.25">
      <c r="A849" t="s">
        <v>3565</v>
      </c>
      <c r="B849" s="1">
        <v>40603</v>
      </c>
      <c r="C849" s="13">
        <f>MONTH(StoreOrders[[#This Row],[order date]])</f>
        <v>3</v>
      </c>
      <c r="D849" s="13">
        <f>YEAR(StoreOrders[[#This Row],[order date]])</f>
        <v>2011</v>
      </c>
      <c r="E849" s="35" t="s">
        <v>1060</v>
      </c>
      <c r="F849" s="35" t="s">
        <v>1991</v>
      </c>
      <c r="G849" s="35" t="s">
        <v>1062</v>
      </c>
      <c r="H849" s="35" t="s">
        <v>3566</v>
      </c>
      <c r="I849" s="35" t="s">
        <v>3567</v>
      </c>
      <c r="J849" s="35" t="s">
        <v>1085</v>
      </c>
      <c r="K849" s="35" t="s">
        <v>1085</v>
      </c>
      <c r="L849" s="35" t="s">
        <v>3642</v>
      </c>
      <c r="M849" s="35" t="s">
        <v>1067</v>
      </c>
      <c r="N849" s="35" t="s">
        <v>1068</v>
      </c>
      <c r="O849" s="35" t="s">
        <v>3643</v>
      </c>
      <c r="P849" s="7">
        <v>62</v>
      </c>
      <c r="Q849" s="7">
        <v>6</v>
      </c>
      <c r="R849" s="12">
        <v>107</v>
      </c>
      <c r="S849" s="2">
        <v>0</v>
      </c>
      <c r="T849" s="5">
        <v>3.73</v>
      </c>
      <c r="U849" s="5">
        <f>StoreOrders[[#This Row],[shipping cost]] + (StoreOrders[[#This Row],[shipping cost]] * StoreOrders[[#This Row],[discount]])</f>
        <v>3.73</v>
      </c>
      <c r="V849" t="s">
        <v>1070</v>
      </c>
      <c r="W849" s="5">
        <f>((StoreOrders[[#This Row],[quantity]]*StoreOrders[[#This Row],[Price]]) -StoreOrders[[#This Row],[cost]])</f>
        <v>638.27</v>
      </c>
    </row>
    <row r="850" spans="1:23" x14ac:dyDescent="0.25">
      <c r="A850" t="s">
        <v>3562</v>
      </c>
      <c r="B850" s="1">
        <v>40603</v>
      </c>
      <c r="C850" s="13">
        <f>MONTH(StoreOrders[[#This Row],[order date]])</f>
        <v>3</v>
      </c>
      <c r="D850" s="13">
        <f>YEAR(StoreOrders[[#This Row],[order date]])</f>
        <v>2011</v>
      </c>
      <c r="E850" s="35" t="s">
        <v>1060</v>
      </c>
      <c r="F850" s="35" t="s">
        <v>2375</v>
      </c>
      <c r="G850" s="35" t="s">
        <v>1116</v>
      </c>
      <c r="H850" s="35" t="s">
        <v>1148</v>
      </c>
      <c r="I850" s="35" t="s">
        <v>1149</v>
      </c>
      <c r="J850" s="35" t="s">
        <v>1094</v>
      </c>
      <c r="K850" s="35" t="s">
        <v>1095</v>
      </c>
      <c r="L850" s="35" t="s">
        <v>1714</v>
      </c>
      <c r="M850" s="35" t="s">
        <v>1067</v>
      </c>
      <c r="N850" s="35" t="s">
        <v>1193</v>
      </c>
      <c r="O850" s="35" t="s">
        <v>1715</v>
      </c>
      <c r="P850" s="7">
        <v>37</v>
      </c>
      <c r="Q850" s="7">
        <v>3</v>
      </c>
      <c r="R850" s="12">
        <v>97</v>
      </c>
      <c r="S850" s="2">
        <v>0</v>
      </c>
      <c r="T850" s="5">
        <v>3.55</v>
      </c>
      <c r="U850" s="5">
        <f>StoreOrders[[#This Row],[shipping cost]] + (StoreOrders[[#This Row],[shipping cost]] * StoreOrders[[#This Row],[discount]])</f>
        <v>3.55</v>
      </c>
      <c r="V850" t="s">
        <v>1088</v>
      </c>
      <c r="W850" s="5">
        <f>((StoreOrders[[#This Row],[quantity]]*StoreOrders[[#This Row],[Price]]) -StoreOrders[[#This Row],[cost]])</f>
        <v>287.45</v>
      </c>
    </row>
    <row r="851" spans="1:23" x14ac:dyDescent="0.25">
      <c r="A851" t="s">
        <v>3634</v>
      </c>
      <c r="B851" s="1">
        <v>40603</v>
      </c>
      <c r="C851" s="13">
        <f>MONTH(StoreOrders[[#This Row],[order date]])</f>
        <v>3</v>
      </c>
      <c r="D851" s="13">
        <f>YEAR(StoreOrders[[#This Row],[order date]])</f>
        <v>2011</v>
      </c>
      <c r="E851" s="35" t="s">
        <v>1081</v>
      </c>
      <c r="F851" s="35" t="s">
        <v>3635</v>
      </c>
      <c r="G851" s="35" t="s">
        <v>1091</v>
      </c>
      <c r="H851" s="35" t="s">
        <v>2030</v>
      </c>
      <c r="I851" s="35" t="s">
        <v>1657</v>
      </c>
      <c r="J851" s="35" t="s">
        <v>1094</v>
      </c>
      <c r="K851" s="35" t="s">
        <v>1165</v>
      </c>
      <c r="L851" s="35" t="s">
        <v>3644</v>
      </c>
      <c r="M851" s="35" t="s">
        <v>1067</v>
      </c>
      <c r="N851" s="35" t="s">
        <v>1193</v>
      </c>
      <c r="O851" s="35" t="s">
        <v>3645</v>
      </c>
      <c r="P851" s="7">
        <v>147</v>
      </c>
      <c r="Q851" s="7">
        <v>12</v>
      </c>
      <c r="R851" s="12">
        <v>58</v>
      </c>
      <c r="S851" s="2">
        <v>0</v>
      </c>
      <c r="T851" s="5">
        <v>3.35</v>
      </c>
      <c r="U851" s="5">
        <f>StoreOrders[[#This Row],[shipping cost]] + (StoreOrders[[#This Row],[shipping cost]] * StoreOrders[[#This Row],[discount]])</f>
        <v>3.35</v>
      </c>
      <c r="V851" t="s">
        <v>1070</v>
      </c>
      <c r="W851" s="5">
        <f>((StoreOrders[[#This Row],[quantity]]*StoreOrders[[#This Row],[Price]]) -StoreOrders[[#This Row],[cost]])</f>
        <v>692.65</v>
      </c>
    </row>
    <row r="852" spans="1:23" x14ac:dyDescent="0.25">
      <c r="A852" t="s">
        <v>3634</v>
      </c>
      <c r="B852" s="1">
        <v>40603</v>
      </c>
      <c r="C852" s="13">
        <f>MONTH(StoreOrders[[#This Row],[order date]])</f>
        <v>3</v>
      </c>
      <c r="D852" s="13">
        <f>YEAR(StoreOrders[[#This Row],[order date]])</f>
        <v>2011</v>
      </c>
      <c r="E852" s="35" t="s">
        <v>1081</v>
      </c>
      <c r="F852" s="35" t="s">
        <v>3635</v>
      </c>
      <c r="G852" s="35" t="s">
        <v>1091</v>
      </c>
      <c r="H852" s="35" t="s">
        <v>2030</v>
      </c>
      <c r="I852" s="35" t="s">
        <v>1657</v>
      </c>
      <c r="J852" s="35" t="s">
        <v>1094</v>
      </c>
      <c r="K852" s="35" t="s">
        <v>1165</v>
      </c>
      <c r="L852" s="35" t="s">
        <v>3646</v>
      </c>
      <c r="M852" s="35" t="s">
        <v>1067</v>
      </c>
      <c r="N852" s="35" t="s">
        <v>1068</v>
      </c>
      <c r="O852" s="35" t="s">
        <v>1535</v>
      </c>
      <c r="P852" s="7">
        <v>102</v>
      </c>
      <c r="Q852" s="7">
        <v>2</v>
      </c>
      <c r="R852" s="12">
        <v>120</v>
      </c>
      <c r="S852" s="2">
        <v>0.1</v>
      </c>
      <c r="T852" s="5">
        <v>3.3</v>
      </c>
      <c r="U852" s="5">
        <f>StoreOrders[[#This Row],[shipping cost]] + (StoreOrders[[#This Row],[shipping cost]] * StoreOrders[[#This Row],[discount]])</f>
        <v>3.63</v>
      </c>
      <c r="V852" t="s">
        <v>1070</v>
      </c>
      <c r="W852" s="5">
        <f>((StoreOrders[[#This Row],[quantity]]*StoreOrders[[#This Row],[Price]]) -StoreOrders[[#This Row],[cost]])</f>
        <v>236.37</v>
      </c>
    </row>
    <row r="853" spans="1:23" x14ac:dyDescent="0.25">
      <c r="A853" t="s">
        <v>3560</v>
      </c>
      <c r="B853" s="1">
        <v>40603</v>
      </c>
      <c r="C853" s="13">
        <f>MONTH(StoreOrders[[#This Row],[order date]])</f>
        <v>3</v>
      </c>
      <c r="D853" s="13">
        <f>YEAR(StoreOrders[[#This Row],[order date]])</f>
        <v>2011</v>
      </c>
      <c r="E853" s="35" t="s">
        <v>1287</v>
      </c>
      <c r="F853" s="35" t="s">
        <v>2811</v>
      </c>
      <c r="G853" s="35" t="s">
        <v>1062</v>
      </c>
      <c r="H853" s="35" t="s">
        <v>1107</v>
      </c>
      <c r="I853" s="35" t="s">
        <v>1108</v>
      </c>
      <c r="J853" s="35" t="s">
        <v>1108</v>
      </c>
      <c r="K853" s="35" t="s">
        <v>1108</v>
      </c>
      <c r="L853" s="35" t="s">
        <v>3647</v>
      </c>
      <c r="M853" s="35" t="s">
        <v>1067</v>
      </c>
      <c r="N853" s="35" t="s">
        <v>1207</v>
      </c>
      <c r="O853" s="35" t="s">
        <v>3648</v>
      </c>
      <c r="P853" s="7">
        <v>12</v>
      </c>
      <c r="Q853" s="7">
        <v>1</v>
      </c>
      <c r="R853" s="12">
        <v>95</v>
      </c>
      <c r="S853" s="2">
        <v>0</v>
      </c>
      <c r="T853" s="5">
        <v>3.1</v>
      </c>
      <c r="U853" s="5">
        <f>StoreOrders[[#This Row],[shipping cost]] + (StoreOrders[[#This Row],[shipping cost]] * StoreOrders[[#This Row],[discount]])</f>
        <v>3.1</v>
      </c>
      <c r="V853" t="s">
        <v>1088</v>
      </c>
      <c r="W853" s="5">
        <f>((StoreOrders[[#This Row],[quantity]]*StoreOrders[[#This Row],[Price]]) -StoreOrders[[#This Row],[cost]])</f>
        <v>91.9</v>
      </c>
    </row>
    <row r="854" spans="1:23" x14ac:dyDescent="0.25">
      <c r="A854" t="s">
        <v>3560</v>
      </c>
      <c r="B854" s="1">
        <v>40603</v>
      </c>
      <c r="C854" s="13">
        <f>MONTH(StoreOrders[[#This Row],[order date]])</f>
        <v>3</v>
      </c>
      <c r="D854" s="13">
        <f>YEAR(StoreOrders[[#This Row],[order date]])</f>
        <v>2011</v>
      </c>
      <c r="E854" s="35" t="s">
        <v>1287</v>
      </c>
      <c r="F854" s="35" t="s">
        <v>2811</v>
      </c>
      <c r="G854" s="35" t="s">
        <v>1062</v>
      </c>
      <c r="H854" s="35" t="s">
        <v>1107</v>
      </c>
      <c r="I854" s="35" t="s">
        <v>1108</v>
      </c>
      <c r="J854" s="35" t="s">
        <v>1108</v>
      </c>
      <c r="K854" s="35" t="s">
        <v>1108</v>
      </c>
      <c r="L854" s="35" t="s">
        <v>3649</v>
      </c>
      <c r="M854" s="35" t="s">
        <v>1067</v>
      </c>
      <c r="N854" s="35" t="s">
        <v>1187</v>
      </c>
      <c r="O854" s="35" t="s">
        <v>3650</v>
      </c>
      <c r="P854" s="7">
        <v>12</v>
      </c>
      <c r="Q854" s="7">
        <v>1</v>
      </c>
      <c r="R854" s="12">
        <v>109</v>
      </c>
      <c r="S854" s="2">
        <v>0</v>
      </c>
      <c r="T854" s="5">
        <v>2.2400000000000002</v>
      </c>
      <c r="U854" s="5">
        <f>StoreOrders[[#This Row],[shipping cost]] + (StoreOrders[[#This Row],[shipping cost]] * StoreOrders[[#This Row],[discount]])</f>
        <v>2.2400000000000002</v>
      </c>
      <c r="V854" t="s">
        <v>1088</v>
      </c>
      <c r="W854" s="5">
        <f>((StoreOrders[[#This Row],[quantity]]*StoreOrders[[#This Row],[Price]]) -StoreOrders[[#This Row],[cost]])</f>
        <v>106.76</v>
      </c>
    </row>
    <row r="855" spans="1:23" x14ac:dyDescent="0.25">
      <c r="A855" t="s">
        <v>3565</v>
      </c>
      <c r="B855" s="1">
        <v>40603</v>
      </c>
      <c r="C855" s="13">
        <f>MONTH(StoreOrders[[#This Row],[order date]])</f>
        <v>3</v>
      </c>
      <c r="D855" s="13">
        <f>YEAR(StoreOrders[[#This Row],[order date]])</f>
        <v>2011</v>
      </c>
      <c r="E855" s="35" t="s">
        <v>1060</v>
      </c>
      <c r="F855" s="35" t="s">
        <v>1991</v>
      </c>
      <c r="G855" s="35" t="s">
        <v>1062</v>
      </c>
      <c r="H855" s="35" t="s">
        <v>3566</v>
      </c>
      <c r="I855" s="35" t="s">
        <v>3567</v>
      </c>
      <c r="J855" s="35" t="s">
        <v>1085</v>
      </c>
      <c r="K855" s="35" t="s">
        <v>1085</v>
      </c>
      <c r="L855" s="35" t="s">
        <v>3651</v>
      </c>
      <c r="M855" s="35" t="s">
        <v>1100</v>
      </c>
      <c r="N855" s="35" t="s">
        <v>1134</v>
      </c>
      <c r="O855" s="35" t="s">
        <v>3652</v>
      </c>
      <c r="P855" s="7">
        <v>48</v>
      </c>
      <c r="Q855" s="7">
        <v>1</v>
      </c>
      <c r="R855" s="12">
        <v>65</v>
      </c>
      <c r="S855" s="2">
        <v>0</v>
      </c>
      <c r="T855" s="5">
        <v>2.21</v>
      </c>
      <c r="U855" s="5">
        <f>StoreOrders[[#This Row],[shipping cost]] + (StoreOrders[[#This Row],[shipping cost]] * StoreOrders[[#This Row],[discount]])</f>
        <v>2.21</v>
      </c>
      <c r="V855" t="s">
        <v>1070</v>
      </c>
      <c r="W855" s="5">
        <f>((StoreOrders[[#This Row],[quantity]]*StoreOrders[[#This Row],[Price]]) -StoreOrders[[#This Row],[cost]])</f>
        <v>62.79</v>
      </c>
    </row>
    <row r="856" spans="1:23" x14ac:dyDescent="0.25">
      <c r="A856" t="s">
        <v>3595</v>
      </c>
      <c r="B856" s="1">
        <v>40603</v>
      </c>
      <c r="C856" s="13">
        <f>MONTH(StoreOrders[[#This Row],[order date]])</f>
        <v>3</v>
      </c>
      <c r="D856" s="13">
        <f>YEAR(StoreOrders[[#This Row],[order date]])</f>
        <v>2011</v>
      </c>
      <c r="E856" s="35" t="s">
        <v>1060</v>
      </c>
      <c r="F856" s="35" t="s">
        <v>3596</v>
      </c>
      <c r="G856" s="35" t="s">
        <v>1062</v>
      </c>
      <c r="H856" s="35" t="s">
        <v>1258</v>
      </c>
      <c r="I856" s="35" t="s">
        <v>1259</v>
      </c>
      <c r="J856" s="35" t="s">
        <v>1260</v>
      </c>
      <c r="K856" s="35" t="s">
        <v>1165</v>
      </c>
      <c r="L856" s="35" t="s">
        <v>3653</v>
      </c>
      <c r="M856" s="35" t="s">
        <v>1067</v>
      </c>
      <c r="N856" s="35" t="s">
        <v>1207</v>
      </c>
      <c r="O856" s="35" t="s">
        <v>3654</v>
      </c>
      <c r="P856" s="7">
        <v>19</v>
      </c>
      <c r="Q856" s="7">
        <v>5</v>
      </c>
      <c r="R856" s="12">
        <v>88</v>
      </c>
      <c r="S856" s="2">
        <v>0.2</v>
      </c>
      <c r="T856" s="5">
        <v>2.0499999999999998</v>
      </c>
      <c r="U856" s="5">
        <f>StoreOrders[[#This Row],[shipping cost]] + (StoreOrders[[#This Row],[shipping cost]] * StoreOrders[[#This Row],[discount]])</f>
        <v>2.46</v>
      </c>
      <c r="V856" t="s">
        <v>1070</v>
      </c>
      <c r="W856" s="5">
        <f>((StoreOrders[[#This Row],[quantity]]*StoreOrders[[#This Row],[Price]]) -StoreOrders[[#This Row],[cost]])</f>
        <v>437.54</v>
      </c>
    </row>
    <row r="857" spans="1:23" x14ac:dyDescent="0.25">
      <c r="A857" t="s">
        <v>3574</v>
      </c>
      <c r="B857" s="1">
        <v>40603</v>
      </c>
      <c r="C857" s="13">
        <f>MONTH(StoreOrders[[#This Row],[order date]])</f>
        <v>3</v>
      </c>
      <c r="D857" s="13">
        <f>YEAR(StoreOrders[[#This Row],[order date]])</f>
        <v>2011</v>
      </c>
      <c r="E857" s="35" t="s">
        <v>1060</v>
      </c>
      <c r="F857" s="35" t="s">
        <v>3575</v>
      </c>
      <c r="G857" s="35" t="s">
        <v>1091</v>
      </c>
      <c r="H857" s="35" t="s">
        <v>1295</v>
      </c>
      <c r="I857" s="35" t="s">
        <v>1259</v>
      </c>
      <c r="J857" s="35" t="s">
        <v>1260</v>
      </c>
      <c r="K857" s="35" t="s">
        <v>1165</v>
      </c>
      <c r="L857" s="35" t="s">
        <v>3655</v>
      </c>
      <c r="M857" s="35" t="s">
        <v>1067</v>
      </c>
      <c r="N857" s="35" t="s">
        <v>1097</v>
      </c>
      <c r="O857" s="35" t="s">
        <v>3656</v>
      </c>
      <c r="P857" s="7">
        <v>17</v>
      </c>
      <c r="Q857" s="7">
        <v>3</v>
      </c>
      <c r="R857" s="12">
        <v>100</v>
      </c>
      <c r="S857" s="2">
        <v>0.2</v>
      </c>
      <c r="T857" s="5">
        <v>1.94</v>
      </c>
      <c r="U857" s="5">
        <f>StoreOrders[[#This Row],[shipping cost]] + (StoreOrders[[#This Row],[shipping cost]] * StoreOrders[[#This Row],[discount]])</f>
        <v>2.3279999999999998</v>
      </c>
      <c r="V857" t="s">
        <v>1088</v>
      </c>
      <c r="W857" s="5">
        <f>((StoreOrders[[#This Row],[quantity]]*StoreOrders[[#This Row],[Price]]) -StoreOrders[[#This Row],[cost]])</f>
        <v>297.67200000000003</v>
      </c>
    </row>
    <row r="858" spans="1:23" x14ac:dyDescent="0.25">
      <c r="A858" t="s">
        <v>3599</v>
      </c>
      <c r="B858" s="1">
        <v>40603</v>
      </c>
      <c r="C858" s="13">
        <f>MONTH(StoreOrders[[#This Row],[order date]])</f>
        <v>3</v>
      </c>
      <c r="D858" s="13">
        <f>YEAR(StoreOrders[[#This Row],[order date]])</f>
        <v>2011</v>
      </c>
      <c r="E858" s="35" t="s">
        <v>1114</v>
      </c>
      <c r="F858" s="35" t="s">
        <v>3600</v>
      </c>
      <c r="G858" s="35" t="s">
        <v>1091</v>
      </c>
      <c r="H858" s="35" t="s">
        <v>3601</v>
      </c>
      <c r="I858" s="35" t="s">
        <v>3567</v>
      </c>
      <c r="J858" s="35" t="s">
        <v>1085</v>
      </c>
      <c r="K858" s="35" t="s">
        <v>1085</v>
      </c>
      <c r="L858" s="35" t="s">
        <v>3657</v>
      </c>
      <c r="M858" s="35" t="s">
        <v>1067</v>
      </c>
      <c r="N858" s="35" t="s">
        <v>1187</v>
      </c>
      <c r="O858" s="35" t="s">
        <v>3658</v>
      </c>
      <c r="P858" s="7">
        <v>13</v>
      </c>
      <c r="Q858" s="7">
        <v>2</v>
      </c>
      <c r="R858" s="12">
        <v>66</v>
      </c>
      <c r="S858" s="2">
        <v>0</v>
      </c>
      <c r="T858" s="5">
        <v>1.94</v>
      </c>
      <c r="U858" s="5">
        <f>StoreOrders[[#This Row],[shipping cost]] + (StoreOrders[[#This Row],[shipping cost]] * StoreOrders[[#This Row],[discount]])</f>
        <v>1.94</v>
      </c>
      <c r="V858" t="s">
        <v>1070</v>
      </c>
      <c r="W858" s="5">
        <f>((StoreOrders[[#This Row],[quantity]]*StoreOrders[[#This Row],[Price]]) -StoreOrders[[#This Row],[cost]])</f>
        <v>130.06</v>
      </c>
    </row>
    <row r="859" spans="1:23" x14ac:dyDescent="0.25">
      <c r="A859" t="s">
        <v>3565</v>
      </c>
      <c r="B859" s="1">
        <v>40603</v>
      </c>
      <c r="C859" s="13">
        <f>MONTH(StoreOrders[[#This Row],[order date]])</f>
        <v>3</v>
      </c>
      <c r="D859" s="13">
        <f>YEAR(StoreOrders[[#This Row],[order date]])</f>
        <v>2011</v>
      </c>
      <c r="E859" s="35" t="s">
        <v>1060</v>
      </c>
      <c r="F859" s="35" t="s">
        <v>1991</v>
      </c>
      <c r="G859" s="35" t="s">
        <v>1062</v>
      </c>
      <c r="H859" s="35" t="s">
        <v>3566</v>
      </c>
      <c r="I859" s="35" t="s">
        <v>3567</v>
      </c>
      <c r="J859" s="35" t="s">
        <v>1085</v>
      </c>
      <c r="K859" s="35" t="s">
        <v>1085</v>
      </c>
      <c r="L859" s="35" t="s">
        <v>1086</v>
      </c>
      <c r="M859" s="35" t="s">
        <v>1067</v>
      </c>
      <c r="N859" s="35" t="s">
        <v>1068</v>
      </c>
      <c r="O859" s="35" t="s">
        <v>1087</v>
      </c>
      <c r="P859" s="7">
        <v>17</v>
      </c>
      <c r="Q859" s="7">
        <v>1</v>
      </c>
      <c r="R859" s="12">
        <v>106</v>
      </c>
      <c r="S859" s="2">
        <v>0</v>
      </c>
      <c r="T859" s="5">
        <v>1.1399999999999999</v>
      </c>
      <c r="U859" s="5">
        <f>StoreOrders[[#This Row],[shipping cost]] + (StoreOrders[[#This Row],[shipping cost]] * StoreOrders[[#This Row],[discount]])</f>
        <v>1.1399999999999999</v>
      </c>
      <c r="V859" t="s">
        <v>1070</v>
      </c>
      <c r="W859" s="5">
        <f>((StoreOrders[[#This Row],[quantity]]*StoreOrders[[#This Row],[Price]]) -StoreOrders[[#This Row],[cost]])</f>
        <v>104.86</v>
      </c>
    </row>
    <row r="860" spans="1:23" x14ac:dyDescent="0.25">
      <c r="A860" t="s">
        <v>3581</v>
      </c>
      <c r="B860" s="1">
        <v>40603</v>
      </c>
      <c r="C860" s="13">
        <f>MONTH(StoreOrders[[#This Row],[order date]])</f>
        <v>3</v>
      </c>
      <c r="D860" s="13">
        <f>YEAR(StoreOrders[[#This Row],[order date]])</f>
        <v>2011</v>
      </c>
      <c r="E860" s="35" t="s">
        <v>1287</v>
      </c>
      <c r="F860" s="35" t="s">
        <v>3582</v>
      </c>
      <c r="G860" s="35" t="s">
        <v>1062</v>
      </c>
      <c r="H860" s="35" t="s">
        <v>1722</v>
      </c>
      <c r="I860" s="35" t="s">
        <v>1074</v>
      </c>
      <c r="J860" s="35" t="s">
        <v>1075</v>
      </c>
      <c r="K860" s="35" t="s">
        <v>1076</v>
      </c>
      <c r="L860" s="35" t="s">
        <v>3659</v>
      </c>
      <c r="M860" s="35" t="s">
        <v>1067</v>
      </c>
      <c r="N860" s="35" t="s">
        <v>1279</v>
      </c>
      <c r="O860" s="35" t="s">
        <v>2586</v>
      </c>
      <c r="P860" s="7">
        <v>13</v>
      </c>
      <c r="Q860" s="7">
        <v>2</v>
      </c>
      <c r="R860" s="12">
        <v>61</v>
      </c>
      <c r="S860" s="2">
        <v>0.1</v>
      </c>
      <c r="T860" s="5">
        <v>1.05</v>
      </c>
      <c r="U860" s="5">
        <f>StoreOrders[[#This Row],[shipping cost]] + (StoreOrders[[#This Row],[shipping cost]] * StoreOrders[[#This Row],[discount]])</f>
        <v>1.155</v>
      </c>
      <c r="V860" t="s">
        <v>1088</v>
      </c>
      <c r="W860" s="5">
        <f>((StoreOrders[[#This Row],[quantity]]*StoreOrders[[#This Row],[Price]]) -StoreOrders[[#This Row],[cost]])</f>
        <v>120.845</v>
      </c>
    </row>
    <row r="861" spans="1:23" x14ac:dyDescent="0.25">
      <c r="A861" t="s">
        <v>3660</v>
      </c>
      <c r="B861" s="1">
        <v>40603</v>
      </c>
      <c r="C861" s="13">
        <f>MONTH(StoreOrders[[#This Row],[order date]])</f>
        <v>3</v>
      </c>
      <c r="D861" s="13">
        <f>YEAR(StoreOrders[[#This Row],[order date]])</f>
        <v>2011</v>
      </c>
      <c r="E861" s="35" t="s">
        <v>1060</v>
      </c>
      <c r="F861" s="35" t="s">
        <v>3661</v>
      </c>
      <c r="G861" s="35" t="s">
        <v>1062</v>
      </c>
      <c r="H861" s="35" t="s">
        <v>2489</v>
      </c>
      <c r="I861" s="35" t="s">
        <v>1074</v>
      </c>
      <c r="J861" s="35" t="s">
        <v>1075</v>
      </c>
      <c r="K861" s="35" t="s">
        <v>1076</v>
      </c>
      <c r="L861" s="35" t="s">
        <v>3662</v>
      </c>
      <c r="M861" s="35" t="s">
        <v>1067</v>
      </c>
      <c r="N861" s="35" t="s">
        <v>1279</v>
      </c>
      <c r="O861" s="35" t="s">
        <v>2589</v>
      </c>
      <c r="P861" s="7">
        <v>22</v>
      </c>
      <c r="Q861" s="7">
        <v>6</v>
      </c>
      <c r="R861" s="12">
        <v>119</v>
      </c>
      <c r="S861" s="2">
        <v>0.1</v>
      </c>
      <c r="T861" s="5">
        <v>1.02</v>
      </c>
      <c r="U861" s="5">
        <f>StoreOrders[[#This Row],[shipping cost]] + (StoreOrders[[#This Row],[shipping cost]] * StoreOrders[[#This Row],[discount]])</f>
        <v>1.1220000000000001</v>
      </c>
      <c r="V861" t="s">
        <v>1070</v>
      </c>
      <c r="W861" s="5">
        <f>((StoreOrders[[#This Row],[quantity]]*StoreOrders[[#This Row],[Price]]) -StoreOrders[[#This Row],[cost]])</f>
        <v>712.87800000000004</v>
      </c>
    </row>
    <row r="862" spans="1:23" x14ac:dyDescent="0.25">
      <c r="A862" t="s">
        <v>3663</v>
      </c>
      <c r="B862" s="1">
        <v>40603</v>
      </c>
      <c r="C862" s="13">
        <f>MONTH(StoreOrders[[#This Row],[order date]])</f>
        <v>3</v>
      </c>
      <c r="D862" s="13">
        <f>YEAR(StoreOrders[[#This Row],[order date]])</f>
        <v>2011</v>
      </c>
      <c r="E862" s="35" t="s">
        <v>1060</v>
      </c>
      <c r="F862" s="35" t="s">
        <v>3664</v>
      </c>
      <c r="G862" s="35" t="s">
        <v>1062</v>
      </c>
      <c r="H862" s="35" t="s">
        <v>3401</v>
      </c>
      <c r="I862" s="35" t="s">
        <v>1642</v>
      </c>
      <c r="J862" s="35" t="s">
        <v>1094</v>
      </c>
      <c r="K862" s="35" t="s">
        <v>1215</v>
      </c>
      <c r="L862" s="35" t="s">
        <v>3665</v>
      </c>
      <c r="M862" s="35" t="s">
        <v>1067</v>
      </c>
      <c r="N862" s="35" t="s">
        <v>1279</v>
      </c>
      <c r="O862" s="35" t="s">
        <v>1676</v>
      </c>
      <c r="P862" s="7">
        <v>18</v>
      </c>
      <c r="Q862" s="7">
        <v>2</v>
      </c>
      <c r="R862" s="12">
        <v>74</v>
      </c>
      <c r="S862" s="2">
        <v>0</v>
      </c>
      <c r="T862" s="5">
        <v>0.97</v>
      </c>
      <c r="U862" s="5">
        <f>StoreOrders[[#This Row],[shipping cost]] + (StoreOrders[[#This Row],[shipping cost]] * StoreOrders[[#This Row],[discount]])</f>
        <v>0.97</v>
      </c>
      <c r="V862" t="s">
        <v>1070</v>
      </c>
      <c r="W862" s="5">
        <f>((StoreOrders[[#This Row],[quantity]]*StoreOrders[[#This Row],[Price]]) -StoreOrders[[#This Row],[cost]])</f>
        <v>147.03</v>
      </c>
    </row>
    <row r="863" spans="1:23" x14ac:dyDescent="0.25">
      <c r="A863" t="s">
        <v>3565</v>
      </c>
      <c r="B863" s="1">
        <v>40603</v>
      </c>
      <c r="C863" s="13">
        <f>MONTH(StoreOrders[[#This Row],[order date]])</f>
        <v>3</v>
      </c>
      <c r="D863" s="13">
        <f>YEAR(StoreOrders[[#This Row],[order date]])</f>
        <v>2011</v>
      </c>
      <c r="E863" s="35" t="s">
        <v>1060</v>
      </c>
      <c r="F863" s="35" t="s">
        <v>1991</v>
      </c>
      <c r="G863" s="35" t="s">
        <v>1062</v>
      </c>
      <c r="H863" s="35" t="s">
        <v>3566</v>
      </c>
      <c r="I863" s="35" t="s">
        <v>3567</v>
      </c>
      <c r="J863" s="35" t="s">
        <v>1085</v>
      </c>
      <c r="K863" s="35" t="s">
        <v>1085</v>
      </c>
      <c r="L863" s="35" t="s">
        <v>3666</v>
      </c>
      <c r="M863" s="35" t="s">
        <v>1067</v>
      </c>
      <c r="N863" s="35" t="s">
        <v>1068</v>
      </c>
      <c r="O863" s="35" t="s">
        <v>3667</v>
      </c>
      <c r="P863" s="7">
        <v>31</v>
      </c>
      <c r="Q863" s="7">
        <v>2</v>
      </c>
      <c r="R863" s="12">
        <v>87</v>
      </c>
      <c r="S863" s="2">
        <v>0</v>
      </c>
      <c r="T863" s="5">
        <v>0.81</v>
      </c>
      <c r="U863" s="5">
        <f>StoreOrders[[#This Row],[shipping cost]] + (StoreOrders[[#This Row],[shipping cost]] * StoreOrders[[#This Row],[discount]])</f>
        <v>0.81</v>
      </c>
      <c r="V863" t="s">
        <v>1070</v>
      </c>
      <c r="W863" s="5">
        <f>((StoreOrders[[#This Row],[quantity]]*StoreOrders[[#This Row],[Price]]) -StoreOrders[[#This Row],[cost]])</f>
        <v>173.19</v>
      </c>
    </row>
    <row r="864" spans="1:23" x14ac:dyDescent="0.25">
      <c r="A864" t="s">
        <v>3668</v>
      </c>
      <c r="B864" s="1">
        <v>40603</v>
      </c>
      <c r="C864" s="13">
        <f>MONTH(StoreOrders[[#This Row],[order date]])</f>
        <v>3</v>
      </c>
      <c r="D864" s="13">
        <f>YEAR(StoreOrders[[#This Row],[order date]])</f>
        <v>2011</v>
      </c>
      <c r="E864" s="35" t="s">
        <v>1060</v>
      </c>
      <c r="F864" s="35" t="s">
        <v>1847</v>
      </c>
      <c r="G864" s="35" t="s">
        <v>1116</v>
      </c>
      <c r="H864" s="35" t="s">
        <v>1983</v>
      </c>
      <c r="I864" s="35" t="s">
        <v>1460</v>
      </c>
      <c r="J864" s="35" t="s">
        <v>1065</v>
      </c>
      <c r="K864" s="35" t="s">
        <v>1065</v>
      </c>
      <c r="L864" s="35" t="s">
        <v>3669</v>
      </c>
      <c r="M864" s="35" t="s">
        <v>1067</v>
      </c>
      <c r="N864" s="35" t="s">
        <v>1118</v>
      </c>
      <c r="O864" s="35" t="s">
        <v>3670</v>
      </c>
      <c r="P864" s="7">
        <v>25</v>
      </c>
      <c r="Q864" s="7">
        <v>1</v>
      </c>
      <c r="R864" s="12">
        <v>116</v>
      </c>
      <c r="S864" s="2">
        <v>0.7</v>
      </c>
      <c r="T864" s="5">
        <v>0.79</v>
      </c>
      <c r="U864" s="5">
        <f>StoreOrders[[#This Row],[shipping cost]] + (StoreOrders[[#This Row],[shipping cost]] * StoreOrders[[#This Row],[discount]])</f>
        <v>1.343</v>
      </c>
      <c r="V864" t="s">
        <v>1070</v>
      </c>
      <c r="W864" s="5">
        <f>((StoreOrders[[#This Row],[quantity]]*StoreOrders[[#This Row],[Price]]) -StoreOrders[[#This Row],[cost]])</f>
        <v>114.657</v>
      </c>
    </row>
    <row r="865" spans="1:23" x14ac:dyDescent="0.25">
      <c r="A865" t="s">
        <v>3671</v>
      </c>
      <c r="B865" s="1">
        <v>40603</v>
      </c>
      <c r="C865" s="13">
        <f>MONTH(StoreOrders[[#This Row],[order date]])</f>
        <v>3</v>
      </c>
      <c r="D865" s="13">
        <f>YEAR(StoreOrders[[#This Row],[order date]])</f>
        <v>2011</v>
      </c>
      <c r="E865" s="35" t="s">
        <v>1060</v>
      </c>
      <c r="F865" s="35" t="s">
        <v>2838</v>
      </c>
      <c r="G865" s="35" t="s">
        <v>1091</v>
      </c>
      <c r="H865" s="35" t="s">
        <v>2457</v>
      </c>
      <c r="I865" s="35" t="s">
        <v>1259</v>
      </c>
      <c r="J865" s="35" t="s">
        <v>1260</v>
      </c>
      <c r="K865" s="35" t="s">
        <v>1344</v>
      </c>
      <c r="L865" s="35" t="s">
        <v>3672</v>
      </c>
      <c r="M865" s="35" t="s">
        <v>1110</v>
      </c>
      <c r="N865" s="35" t="s">
        <v>1167</v>
      </c>
      <c r="O865" s="35" t="s">
        <v>3673</v>
      </c>
      <c r="P865" s="7">
        <v>6</v>
      </c>
      <c r="Q865" s="7">
        <v>3</v>
      </c>
      <c r="R865" s="12">
        <v>94</v>
      </c>
      <c r="S865" s="2">
        <v>0</v>
      </c>
      <c r="T865" s="5">
        <v>0.42</v>
      </c>
      <c r="U865" s="5">
        <f>StoreOrders[[#This Row],[shipping cost]] + (StoreOrders[[#This Row],[shipping cost]] * StoreOrders[[#This Row],[discount]])</f>
        <v>0.42</v>
      </c>
      <c r="V865" t="s">
        <v>1070</v>
      </c>
      <c r="W865" s="5">
        <f>((StoreOrders[[#This Row],[quantity]]*StoreOrders[[#This Row],[Price]]) -StoreOrders[[#This Row],[cost]])</f>
        <v>281.58</v>
      </c>
    </row>
    <row r="866" spans="1:23" x14ac:dyDescent="0.25">
      <c r="A866" t="s">
        <v>3674</v>
      </c>
      <c r="B866" s="1">
        <v>40604</v>
      </c>
      <c r="C866" s="13">
        <f>MONTH(StoreOrders[[#This Row],[order date]])</f>
        <v>3</v>
      </c>
      <c r="D866" s="13">
        <f>YEAR(StoreOrders[[#This Row],[order date]])</f>
        <v>2011</v>
      </c>
      <c r="E866" s="35" t="s">
        <v>1060</v>
      </c>
      <c r="F866" s="35" t="s">
        <v>2197</v>
      </c>
      <c r="G866" s="35" t="s">
        <v>1091</v>
      </c>
      <c r="H866" s="35" t="s">
        <v>2489</v>
      </c>
      <c r="I866" s="35" t="s">
        <v>1074</v>
      </c>
      <c r="J866" s="35" t="s">
        <v>1075</v>
      </c>
      <c r="K866" s="35" t="s">
        <v>1076</v>
      </c>
      <c r="L866" s="35" t="s">
        <v>3675</v>
      </c>
      <c r="M866" s="35" t="s">
        <v>1100</v>
      </c>
      <c r="N866" s="35" t="s">
        <v>1151</v>
      </c>
      <c r="O866" s="35" t="s">
        <v>3676</v>
      </c>
      <c r="P866" s="7">
        <v>775</v>
      </c>
      <c r="Q866" s="7">
        <v>7</v>
      </c>
      <c r="R866" s="12">
        <v>56</v>
      </c>
      <c r="S866" s="2">
        <v>0.1</v>
      </c>
      <c r="T866" s="5">
        <v>52.13</v>
      </c>
      <c r="U866" s="5">
        <f>StoreOrders[[#This Row],[shipping cost]] + (StoreOrders[[#This Row],[shipping cost]] * StoreOrders[[#This Row],[discount]])</f>
        <v>57.343000000000004</v>
      </c>
      <c r="V866" t="s">
        <v>1070</v>
      </c>
      <c r="W866" s="5">
        <f>((StoreOrders[[#This Row],[quantity]]*StoreOrders[[#This Row],[Price]]) -StoreOrders[[#This Row],[cost]])</f>
        <v>334.65699999999998</v>
      </c>
    </row>
    <row r="867" spans="1:23" x14ac:dyDescent="0.25">
      <c r="A867" t="s">
        <v>3674</v>
      </c>
      <c r="B867" s="1">
        <v>40604</v>
      </c>
      <c r="C867" s="13">
        <f>MONTH(StoreOrders[[#This Row],[order date]])</f>
        <v>3</v>
      </c>
      <c r="D867" s="13">
        <f>YEAR(StoreOrders[[#This Row],[order date]])</f>
        <v>2011</v>
      </c>
      <c r="E867" s="35" t="s">
        <v>1060</v>
      </c>
      <c r="F867" s="35" t="s">
        <v>2197</v>
      </c>
      <c r="G867" s="35" t="s">
        <v>1091</v>
      </c>
      <c r="H867" s="35" t="s">
        <v>2489</v>
      </c>
      <c r="I867" s="35" t="s">
        <v>1074</v>
      </c>
      <c r="J867" s="35" t="s">
        <v>1075</v>
      </c>
      <c r="K867" s="35" t="s">
        <v>1076</v>
      </c>
      <c r="L867" s="35" t="s">
        <v>3677</v>
      </c>
      <c r="M867" s="35" t="s">
        <v>1100</v>
      </c>
      <c r="N867" s="35" t="s">
        <v>1151</v>
      </c>
      <c r="O867" s="35" t="s">
        <v>3678</v>
      </c>
      <c r="P867" s="7">
        <v>776</v>
      </c>
      <c r="Q867" s="7">
        <v>6</v>
      </c>
      <c r="R867" s="12">
        <v>120</v>
      </c>
      <c r="S867" s="2">
        <v>0.1</v>
      </c>
      <c r="T867" s="5">
        <v>51.08</v>
      </c>
      <c r="U867" s="5">
        <f>StoreOrders[[#This Row],[shipping cost]] + (StoreOrders[[#This Row],[shipping cost]] * StoreOrders[[#This Row],[discount]])</f>
        <v>56.188000000000002</v>
      </c>
      <c r="V867" t="s">
        <v>1070</v>
      </c>
      <c r="W867" s="5">
        <f>((StoreOrders[[#This Row],[quantity]]*StoreOrders[[#This Row],[Price]]) -StoreOrders[[#This Row],[cost]])</f>
        <v>663.81200000000001</v>
      </c>
    </row>
    <row r="868" spans="1:23" x14ac:dyDescent="0.25">
      <c r="A868" t="s">
        <v>3679</v>
      </c>
      <c r="B868" s="1">
        <v>40604</v>
      </c>
      <c r="C868" s="13">
        <f>MONTH(StoreOrders[[#This Row],[order date]])</f>
        <v>3</v>
      </c>
      <c r="D868" s="13">
        <f>YEAR(StoreOrders[[#This Row],[order date]])</f>
        <v>2011</v>
      </c>
      <c r="E868" s="35" t="s">
        <v>1114</v>
      </c>
      <c r="F868" s="35" t="s">
        <v>3680</v>
      </c>
      <c r="G868" s="35" t="s">
        <v>1116</v>
      </c>
      <c r="H868" s="35" t="s">
        <v>1583</v>
      </c>
      <c r="I868" s="35" t="s">
        <v>1316</v>
      </c>
      <c r="J868" s="35" t="s">
        <v>1075</v>
      </c>
      <c r="K868" s="35" t="s">
        <v>1140</v>
      </c>
      <c r="L868" s="35" t="s">
        <v>3681</v>
      </c>
      <c r="M868" s="35" t="s">
        <v>1100</v>
      </c>
      <c r="N868" s="35" t="s">
        <v>1134</v>
      </c>
      <c r="O868" s="35" t="s">
        <v>3682</v>
      </c>
      <c r="P868" s="7">
        <v>682</v>
      </c>
      <c r="Q868" s="7">
        <v>2</v>
      </c>
      <c r="R868" s="12">
        <v>84</v>
      </c>
      <c r="S868" s="2">
        <v>0.27</v>
      </c>
      <c r="T868" s="5">
        <v>48.69</v>
      </c>
      <c r="U868" s="5">
        <f>StoreOrders[[#This Row],[shipping cost]] + (StoreOrders[[#This Row],[shipping cost]] * StoreOrders[[#This Row],[discount]])</f>
        <v>61.836299999999994</v>
      </c>
      <c r="V868" t="s">
        <v>1070</v>
      </c>
      <c r="W868" s="5">
        <f>((StoreOrders[[#This Row],[quantity]]*StoreOrders[[#This Row],[Price]]) -StoreOrders[[#This Row],[cost]])</f>
        <v>106.16370000000001</v>
      </c>
    </row>
    <row r="869" spans="1:23" x14ac:dyDescent="0.25">
      <c r="A869" t="s">
        <v>3683</v>
      </c>
      <c r="B869" s="1">
        <v>40604</v>
      </c>
      <c r="C869" s="13">
        <f>MONTH(StoreOrders[[#This Row],[order date]])</f>
        <v>3</v>
      </c>
      <c r="D869" s="13">
        <f>YEAR(StoreOrders[[#This Row],[order date]])</f>
        <v>2011</v>
      </c>
      <c r="E869" s="35" t="s">
        <v>1060</v>
      </c>
      <c r="F869" s="35" t="s">
        <v>2627</v>
      </c>
      <c r="G869" s="35" t="s">
        <v>1116</v>
      </c>
      <c r="H869" s="35" t="s">
        <v>1492</v>
      </c>
      <c r="I869" s="35" t="s">
        <v>1074</v>
      </c>
      <c r="J869" s="35" t="s">
        <v>1075</v>
      </c>
      <c r="K869" s="35" t="s">
        <v>1076</v>
      </c>
      <c r="L869" s="35" t="s">
        <v>3684</v>
      </c>
      <c r="M869" s="35" t="s">
        <v>1100</v>
      </c>
      <c r="N869" s="35" t="s">
        <v>1134</v>
      </c>
      <c r="O869" s="35" t="s">
        <v>3685</v>
      </c>
      <c r="P869" s="7">
        <v>258</v>
      </c>
      <c r="Q869" s="7">
        <v>3</v>
      </c>
      <c r="R869" s="12">
        <v>64</v>
      </c>
      <c r="S869" s="2">
        <v>0.1</v>
      </c>
      <c r="T869" s="5">
        <v>28.53</v>
      </c>
      <c r="U869" s="5">
        <f>StoreOrders[[#This Row],[shipping cost]] + (StoreOrders[[#This Row],[shipping cost]] * StoreOrders[[#This Row],[discount]])</f>
        <v>31.383000000000003</v>
      </c>
      <c r="V869" t="s">
        <v>1070</v>
      </c>
      <c r="W869" s="5">
        <f>((StoreOrders[[#This Row],[quantity]]*StoreOrders[[#This Row],[Price]]) -StoreOrders[[#This Row],[cost]])</f>
        <v>160.61699999999999</v>
      </c>
    </row>
    <row r="870" spans="1:23" x14ac:dyDescent="0.25">
      <c r="A870" t="s">
        <v>3679</v>
      </c>
      <c r="B870" s="1">
        <v>40604</v>
      </c>
      <c r="C870" s="13">
        <f>MONTH(StoreOrders[[#This Row],[order date]])</f>
        <v>3</v>
      </c>
      <c r="D870" s="13">
        <f>YEAR(StoreOrders[[#This Row],[order date]])</f>
        <v>2011</v>
      </c>
      <c r="E870" s="35" t="s">
        <v>1114</v>
      </c>
      <c r="F870" s="35" t="s">
        <v>3680</v>
      </c>
      <c r="G870" s="35" t="s">
        <v>1116</v>
      </c>
      <c r="H870" s="35" t="s">
        <v>1583</v>
      </c>
      <c r="I870" s="35" t="s">
        <v>1316</v>
      </c>
      <c r="J870" s="35" t="s">
        <v>1075</v>
      </c>
      <c r="K870" s="35" t="s">
        <v>1140</v>
      </c>
      <c r="L870" s="35" t="s">
        <v>3686</v>
      </c>
      <c r="M870" s="35" t="s">
        <v>1110</v>
      </c>
      <c r="N870" s="35" t="s">
        <v>1126</v>
      </c>
      <c r="O870" s="35" t="s">
        <v>3687</v>
      </c>
      <c r="P870" s="7">
        <v>1.0549999999999999</v>
      </c>
      <c r="Q870" s="7">
        <v>3</v>
      </c>
      <c r="R870" s="12">
        <v>107</v>
      </c>
      <c r="S870" s="2">
        <v>7.0000000000000007E-2</v>
      </c>
      <c r="T870" s="5">
        <v>27.16</v>
      </c>
      <c r="U870" s="5">
        <f>StoreOrders[[#This Row],[shipping cost]] + (StoreOrders[[#This Row],[shipping cost]] * StoreOrders[[#This Row],[discount]])</f>
        <v>29.061199999999999</v>
      </c>
      <c r="V870" t="s">
        <v>1070</v>
      </c>
      <c r="W870" s="5">
        <f>((StoreOrders[[#This Row],[quantity]]*StoreOrders[[#This Row],[Price]]) -StoreOrders[[#This Row],[cost]])</f>
        <v>291.93880000000001</v>
      </c>
    </row>
    <row r="871" spans="1:23" x14ac:dyDescent="0.25">
      <c r="A871" t="s">
        <v>3688</v>
      </c>
      <c r="B871" s="1">
        <v>40604</v>
      </c>
      <c r="C871" s="13">
        <f>MONTH(StoreOrders[[#This Row],[order date]])</f>
        <v>3</v>
      </c>
      <c r="D871" s="13">
        <f>YEAR(StoreOrders[[#This Row],[order date]])</f>
        <v>2011</v>
      </c>
      <c r="E871" s="35" t="s">
        <v>1060</v>
      </c>
      <c r="F871" s="35" t="s">
        <v>2740</v>
      </c>
      <c r="G871" s="35" t="s">
        <v>1062</v>
      </c>
      <c r="H871" s="35" t="s">
        <v>3689</v>
      </c>
      <c r="I871" s="35" t="s">
        <v>1132</v>
      </c>
      <c r="J871" s="35" t="s">
        <v>1085</v>
      </c>
      <c r="K871" s="35" t="s">
        <v>1085</v>
      </c>
      <c r="L871" s="35" t="s">
        <v>3690</v>
      </c>
      <c r="M871" s="35" t="s">
        <v>1067</v>
      </c>
      <c r="N871" s="35" t="s">
        <v>1068</v>
      </c>
      <c r="O871" s="35" t="s">
        <v>3691</v>
      </c>
      <c r="P871" s="7">
        <v>211</v>
      </c>
      <c r="Q871" s="7">
        <v>1</v>
      </c>
      <c r="R871" s="12">
        <v>59</v>
      </c>
      <c r="S871" s="2">
        <v>0</v>
      </c>
      <c r="T871" s="5">
        <v>21.46</v>
      </c>
      <c r="U871" s="5">
        <f>StoreOrders[[#This Row],[shipping cost]] + (StoreOrders[[#This Row],[shipping cost]] * StoreOrders[[#This Row],[discount]])</f>
        <v>21.46</v>
      </c>
      <c r="V871" t="s">
        <v>1070</v>
      </c>
      <c r="W871" s="5">
        <f>((StoreOrders[[#This Row],[quantity]]*StoreOrders[[#This Row],[Price]]) -StoreOrders[[#This Row],[cost]])</f>
        <v>37.54</v>
      </c>
    </row>
    <row r="872" spans="1:23" x14ac:dyDescent="0.25">
      <c r="A872" t="s">
        <v>3692</v>
      </c>
      <c r="B872" s="1">
        <v>40604</v>
      </c>
      <c r="C872" s="13">
        <f>MONTH(StoreOrders[[#This Row],[order date]])</f>
        <v>3</v>
      </c>
      <c r="D872" s="13">
        <f>YEAR(StoreOrders[[#This Row],[order date]])</f>
        <v>2011</v>
      </c>
      <c r="E872" s="35" t="s">
        <v>1060</v>
      </c>
      <c r="F872" s="35" t="s">
        <v>3693</v>
      </c>
      <c r="G872" s="35" t="s">
        <v>1116</v>
      </c>
      <c r="H872" s="35" t="s">
        <v>1343</v>
      </c>
      <c r="I872" s="35" t="s">
        <v>1259</v>
      </c>
      <c r="J872" s="35" t="s">
        <v>1260</v>
      </c>
      <c r="K872" s="35" t="s">
        <v>1344</v>
      </c>
      <c r="L872" s="35" t="s">
        <v>3694</v>
      </c>
      <c r="M872" s="35" t="s">
        <v>1110</v>
      </c>
      <c r="N872" s="35" t="s">
        <v>1176</v>
      </c>
      <c r="O872" s="35" t="s">
        <v>3695</v>
      </c>
      <c r="P872" s="7">
        <v>151</v>
      </c>
      <c r="Q872" s="7">
        <v>3</v>
      </c>
      <c r="R872" s="12">
        <v>115</v>
      </c>
      <c r="S872" s="2">
        <v>0.2</v>
      </c>
      <c r="T872" s="5">
        <v>9.2100000000000009</v>
      </c>
      <c r="U872" s="5">
        <f>StoreOrders[[#This Row],[shipping cost]] + (StoreOrders[[#This Row],[shipping cost]] * StoreOrders[[#This Row],[discount]])</f>
        <v>11.052000000000001</v>
      </c>
      <c r="V872" t="s">
        <v>1088</v>
      </c>
      <c r="W872" s="5">
        <f>((StoreOrders[[#This Row],[quantity]]*StoreOrders[[#This Row],[Price]]) -StoreOrders[[#This Row],[cost]])</f>
        <v>333.94799999999998</v>
      </c>
    </row>
    <row r="873" spans="1:23" x14ac:dyDescent="0.25">
      <c r="A873" t="s">
        <v>3674</v>
      </c>
      <c r="B873" s="1">
        <v>40604</v>
      </c>
      <c r="C873" s="13">
        <f>MONTH(StoreOrders[[#This Row],[order date]])</f>
        <v>3</v>
      </c>
      <c r="D873" s="13">
        <f>YEAR(StoreOrders[[#This Row],[order date]])</f>
        <v>2011</v>
      </c>
      <c r="E873" s="35" t="s">
        <v>1060</v>
      </c>
      <c r="F873" s="35" t="s">
        <v>2197</v>
      </c>
      <c r="G873" s="35" t="s">
        <v>1091</v>
      </c>
      <c r="H873" s="35" t="s">
        <v>2489</v>
      </c>
      <c r="I873" s="35" t="s">
        <v>1074</v>
      </c>
      <c r="J873" s="35" t="s">
        <v>1075</v>
      </c>
      <c r="K873" s="35" t="s">
        <v>1076</v>
      </c>
      <c r="L873" s="35" t="s">
        <v>3696</v>
      </c>
      <c r="M873" s="35" t="s">
        <v>1067</v>
      </c>
      <c r="N873" s="35" t="s">
        <v>1279</v>
      </c>
      <c r="O873" s="35" t="s">
        <v>3697</v>
      </c>
      <c r="P873" s="7">
        <v>107</v>
      </c>
      <c r="Q873" s="7">
        <v>8</v>
      </c>
      <c r="R873" s="12">
        <v>93</v>
      </c>
      <c r="S873" s="2">
        <v>0.1</v>
      </c>
      <c r="T873" s="5">
        <v>7.66</v>
      </c>
      <c r="U873" s="5">
        <f>StoreOrders[[#This Row],[shipping cost]] + (StoreOrders[[#This Row],[shipping cost]] * StoreOrders[[#This Row],[discount]])</f>
        <v>8.4260000000000002</v>
      </c>
      <c r="V873" t="s">
        <v>1070</v>
      </c>
      <c r="W873" s="5">
        <f>((StoreOrders[[#This Row],[quantity]]*StoreOrders[[#This Row],[Price]]) -StoreOrders[[#This Row],[cost]])</f>
        <v>735.57399999999996</v>
      </c>
    </row>
    <row r="874" spans="1:23" x14ac:dyDescent="0.25">
      <c r="A874" t="s">
        <v>3698</v>
      </c>
      <c r="B874" s="1">
        <v>40604</v>
      </c>
      <c r="C874" s="13">
        <f>MONTH(StoreOrders[[#This Row],[order date]])</f>
        <v>3</v>
      </c>
      <c r="D874" s="13">
        <f>YEAR(StoreOrders[[#This Row],[order date]])</f>
        <v>2011</v>
      </c>
      <c r="E874" s="35" t="s">
        <v>1060</v>
      </c>
      <c r="F874" s="35" t="s">
        <v>3699</v>
      </c>
      <c r="G874" s="35" t="s">
        <v>1116</v>
      </c>
      <c r="H874" s="35" t="s">
        <v>3700</v>
      </c>
      <c r="I874" s="35" t="s">
        <v>1227</v>
      </c>
      <c r="J874" s="35" t="s">
        <v>1164</v>
      </c>
      <c r="K874" s="35" t="s">
        <v>1228</v>
      </c>
      <c r="L874" s="35" t="s">
        <v>3701</v>
      </c>
      <c r="M874" s="35" t="s">
        <v>1067</v>
      </c>
      <c r="N874" s="35" t="s">
        <v>1097</v>
      </c>
      <c r="O874" s="35" t="s">
        <v>3702</v>
      </c>
      <c r="P874" s="7">
        <v>36</v>
      </c>
      <c r="Q874" s="7">
        <v>2</v>
      </c>
      <c r="R874" s="12">
        <v>66</v>
      </c>
      <c r="S874" s="2">
        <v>0</v>
      </c>
      <c r="T874" s="5">
        <v>2.25</v>
      </c>
      <c r="U874" s="5">
        <f>StoreOrders[[#This Row],[shipping cost]] + (StoreOrders[[#This Row],[shipping cost]] * StoreOrders[[#This Row],[discount]])</f>
        <v>2.25</v>
      </c>
      <c r="V874" t="s">
        <v>1070</v>
      </c>
      <c r="W874" s="5">
        <f>((StoreOrders[[#This Row],[quantity]]*StoreOrders[[#This Row],[Price]]) -StoreOrders[[#This Row],[cost]])</f>
        <v>129.75</v>
      </c>
    </row>
    <row r="875" spans="1:23" x14ac:dyDescent="0.25">
      <c r="A875" t="s">
        <v>3703</v>
      </c>
      <c r="B875" s="1">
        <v>40604</v>
      </c>
      <c r="C875" s="13">
        <f>MONTH(StoreOrders[[#This Row],[order date]])</f>
        <v>3</v>
      </c>
      <c r="D875" s="13">
        <f>YEAR(StoreOrders[[#This Row],[order date]])</f>
        <v>2011</v>
      </c>
      <c r="E875" s="35" t="s">
        <v>1060</v>
      </c>
      <c r="F875" s="35" t="s">
        <v>3704</v>
      </c>
      <c r="G875" s="35" t="s">
        <v>1091</v>
      </c>
      <c r="H875" s="35" t="s">
        <v>2457</v>
      </c>
      <c r="I875" s="35" t="s">
        <v>1259</v>
      </c>
      <c r="J875" s="35" t="s">
        <v>1260</v>
      </c>
      <c r="K875" s="35" t="s">
        <v>1344</v>
      </c>
      <c r="L875" s="35" t="s">
        <v>3705</v>
      </c>
      <c r="M875" s="35" t="s">
        <v>1067</v>
      </c>
      <c r="N875" s="35" t="s">
        <v>1097</v>
      </c>
      <c r="O875" s="35" t="s">
        <v>3706</v>
      </c>
      <c r="P875" s="7">
        <v>36</v>
      </c>
      <c r="Q875" s="7">
        <v>5</v>
      </c>
      <c r="R875" s="12">
        <v>110</v>
      </c>
      <c r="S875" s="2">
        <v>0</v>
      </c>
      <c r="T875" s="5">
        <v>2.1800000000000002</v>
      </c>
      <c r="U875" s="5">
        <f>StoreOrders[[#This Row],[shipping cost]] + (StoreOrders[[#This Row],[shipping cost]] * StoreOrders[[#This Row],[discount]])</f>
        <v>2.1800000000000002</v>
      </c>
      <c r="V875" t="s">
        <v>1070</v>
      </c>
      <c r="W875" s="5">
        <f>((StoreOrders[[#This Row],[quantity]]*StoreOrders[[#This Row],[Price]]) -StoreOrders[[#This Row],[cost]])</f>
        <v>547.82000000000005</v>
      </c>
    </row>
    <row r="876" spans="1:23" x14ac:dyDescent="0.25">
      <c r="A876" t="s">
        <v>3674</v>
      </c>
      <c r="B876" s="1">
        <v>40604</v>
      </c>
      <c r="C876" s="13">
        <f>MONTH(StoreOrders[[#This Row],[order date]])</f>
        <v>3</v>
      </c>
      <c r="D876" s="13">
        <f>YEAR(StoreOrders[[#This Row],[order date]])</f>
        <v>2011</v>
      </c>
      <c r="E876" s="35" t="s">
        <v>1060</v>
      </c>
      <c r="F876" s="35" t="s">
        <v>2197</v>
      </c>
      <c r="G876" s="35" t="s">
        <v>1091</v>
      </c>
      <c r="H876" s="35" t="s">
        <v>2489</v>
      </c>
      <c r="I876" s="35" t="s">
        <v>1074</v>
      </c>
      <c r="J876" s="35" t="s">
        <v>1075</v>
      </c>
      <c r="K876" s="35" t="s">
        <v>1076</v>
      </c>
      <c r="L876" s="35" t="s">
        <v>3707</v>
      </c>
      <c r="M876" s="35" t="s">
        <v>1067</v>
      </c>
      <c r="N876" s="35" t="s">
        <v>1193</v>
      </c>
      <c r="O876" s="35" t="s">
        <v>2238</v>
      </c>
      <c r="P876" s="7">
        <v>46</v>
      </c>
      <c r="Q876" s="7">
        <v>2</v>
      </c>
      <c r="R876" s="12">
        <v>96</v>
      </c>
      <c r="S876" s="2">
        <v>0.1</v>
      </c>
      <c r="T876" s="5">
        <v>1.46</v>
      </c>
      <c r="U876" s="5">
        <f>StoreOrders[[#This Row],[shipping cost]] + (StoreOrders[[#This Row],[shipping cost]] * StoreOrders[[#This Row],[discount]])</f>
        <v>1.6059999999999999</v>
      </c>
      <c r="V876" t="s">
        <v>1070</v>
      </c>
      <c r="W876" s="5">
        <f>((StoreOrders[[#This Row],[quantity]]*StoreOrders[[#This Row],[Price]]) -StoreOrders[[#This Row],[cost]])</f>
        <v>190.39400000000001</v>
      </c>
    </row>
    <row r="877" spans="1:23" x14ac:dyDescent="0.25">
      <c r="A877" t="s">
        <v>3703</v>
      </c>
      <c r="B877" s="1">
        <v>40604</v>
      </c>
      <c r="C877" s="13">
        <f>MONTH(StoreOrders[[#This Row],[order date]])</f>
        <v>3</v>
      </c>
      <c r="D877" s="13">
        <f>YEAR(StoreOrders[[#This Row],[order date]])</f>
        <v>2011</v>
      </c>
      <c r="E877" s="35" t="s">
        <v>1060</v>
      </c>
      <c r="F877" s="35" t="s">
        <v>3704</v>
      </c>
      <c r="G877" s="35" t="s">
        <v>1091</v>
      </c>
      <c r="H877" s="35" t="s">
        <v>2457</v>
      </c>
      <c r="I877" s="35" t="s">
        <v>1259</v>
      </c>
      <c r="J877" s="35" t="s">
        <v>1260</v>
      </c>
      <c r="K877" s="35" t="s">
        <v>1344</v>
      </c>
      <c r="L877" s="35" t="s">
        <v>1787</v>
      </c>
      <c r="M877" s="35" t="s">
        <v>1067</v>
      </c>
      <c r="N877" s="35" t="s">
        <v>1204</v>
      </c>
      <c r="O877" s="35" t="s">
        <v>1788</v>
      </c>
      <c r="P877" s="7">
        <v>11</v>
      </c>
      <c r="Q877" s="7">
        <v>2</v>
      </c>
      <c r="R877" s="12">
        <v>117</v>
      </c>
      <c r="S877" s="2">
        <v>0</v>
      </c>
      <c r="T877" s="5">
        <v>0.94</v>
      </c>
      <c r="U877" s="5">
        <f>StoreOrders[[#This Row],[shipping cost]] + (StoreOrders[[#This Row],[shipping cost]] * StoreOrders[[#This Row],[discount]])</f>
        <v>0.94</v>
      </c>
      <c r="V877" t="s">
        <v>1070</v>
      </c>
      <c r="W877" s="5">
        <f>((StoreOrders[[#This Row],[quantity]]*StoreOrders[[#This Row],[Price]]) -StoreOrders[[#This Row],[cost]])</f>
        <v>233.06</v>
      </c>
    </row>
    <row r="878" spans="1:23" x14ac:dyDescent="0.25">
      <c r="A878" t="s">
        <v>3692</v>
      </c>
      <c r="B878" s="1">
        <v>40604</v>
      </c>
      <c r="C878" s="13">
        <f>MONTH(StoreOrders[[#This Row],[order date]])</f>
        <v>3</v>
      </c>
      <c r="D878" s="13">
        <f>YEAR(StoreOrders[[#This Row],[order date]])</f>
        <v>2011</v>
      </c>
      <c r="E878" s="35" t="s">
        <v>1060</v>
      </c>
      <c r="F878" s="35" t="s">
        <v>3693</v>
      </c>
      <c r="G878" s="35" t="s">
        <v>1116</v>
      </c>
      <c r="H878" s="35" t="s">
        <v>1343</v>
      </c>
      <c r="I878" s="35" t="s">
        <v>1259</v>
      </c>
      <c r="J878" s="35" t="s">
        <v>1260</v>
      </c>
      <c r="K878" s="35" t="s">
        <v>1344</v>
      </c>
      <c r="L878" s="35" t="s">
        <v>3708</v>
      </c>
      <c r="M878" s="35" t="s">
        <v>1067</v>
      </c>
      <c r="N878" s="35" t="s">
        <v>1097</v>
      </c>
      <c r="O878" s="35" t="s">
        <v>3709</v>
      </c>
      <c r="P878" s="7">
        <v>3</v>
      </c>
      <c r="Q878" s="7">
        <v>1</v>
      </c>
      <c r="R878" s="12">
        <v>57</v>
      </c>
      <c r="S878" s="2">
        <v>0.2</v>
      </c>
      <c r="T878" s="5">
        <v>0.41</v>
      </c>
      <c r="U878" s="5">
        <f>StoreOrders[[#This Row],[shipping cost]] + (StoreOrders[[#This Row],[shipping cost]] * StoreOrders[[#This Row],[discount]])</f>
        <v>0.49199999999999999</v>
      </c>
      <c r="V878" t="s">
        <v>1088</v>
      </c>
      <c r="W878" s="5">
        <f>((StoreOrders[[#This Row],[quantity]]*StoreOrders[[#This Row],[Price]]) -StoreOrders[[#This Row],[cost]])</f>
        <v>56.508000000000003</v>
      </c>
    </row>
    <row r="879" spans="1:23" x14ac:dyDescent="0.25">
      <c r="A879" t="s">
        <v>3710</v>
      </c>
      <c r="B879" s="1">
        <v>40605</v>
      </c>
      <c r="C879" s="13">
        <f>MONTH(StoreOrders[[#This Row],[order date]])</f>
        <v>3</v>
      </c>
      <c r="D879" s="13">
        <f>YEAR(StoreOrders[[#This Row],[order date]])</f>
        <v>2011</v>
      </c>
      <c r="E879" s="35" t="s">
        <v>1081</v>
      </c>
      <c r="F879" s="35" t="s">
        <v>3711</v>
      </c>
      <c r="G879" s="35" t="s">
        <v>1116</v>
      </c>
      <c r="H879" s="35" t="s">
        <v>3712</v>
      </c>
      <c r="I879" s="35" t="s">
        <v>3713</v>
      </c>
      <c r="J879" s="35" t="s">
        <v>1085</v>
      </c>
      <c r="K879" s="35" t="s">
        <v>1085</v>
      </c>
      <c r="L879" s="35" t="s">
        <v>3714</v>
      </c>
      <c r="M879" s="35" t="s">
        <v>1110</v>
      </c>
      <c r="N879" s="35" t="s">
        <v>1111</v>
      </c>
      <c r="O879" s="35" t="s">
        <v>1740</v>
      </c>
      <c r="P879" s="7">
        <v>1.619</v>
      </c>
      <c r="Q879" s="7">
        <v>10</v>
      </c>
      <c r="R879" s="12">
        <v>94</v>
      </c>
      <c r="S879" s="2">
        <v>0</v>
      </c>
      <c r="T879" s="5">
        <v>301.73</v>
      </c>
      <c r="U879" s="5">
        <f>StoreOrders[[#This Row],[shipping cost]] + (StoreOrders[[#This Row],[shipping cost]] * StoreOrders[[#This Row],[discount]])</f>
        <v>301.73</v>
      </c>
      <c r="V879" t="s">
        <v>1088</v>
      </c>
      <c r="W879" s="5">
        <f>((StoreOrders[[#This Row],[quantity]]*StoreOrders[[#This Row],[Price]]) -StoreOrders[[#This Row],[cost]])</f>
        <v>638.27</v>
      </c>
    </row>
    <row r="880" spans="1:23" x14ac:dyDescent="0.25">
      <c r="A880" t="s">
        <v>3715</v>
      </c>
      <c r="B880" s="1">
        <v>40605</v>
      </c>
      <c r="C880" s="13">
        <f>MONTH(StoreOrders[[#This Row],[order date]])</f>
        <v>3</v>
      </c>
      <c r="D880" s="13">
        <f>YEAR(StoreOrders[[#This Row],[order date]])</f>
        <v>2011</v>
      </c>
      <c r="E880" s="35" t="s">
        <v>1081</v>
      </c>
      <c r="F880" s="35" t="s">
        <v>2492</v>
      </c>
      <c r="G880" s="35" t="s">
        <v>1062</v>
      </c>
      <c r="H880" s="35" t="s">
        <v>2538</v>
      </c>
      <c r="I880" s="35" t="s">
        <v>2539</v>
      </c>
      <c r="J880" s="35" t="s">
        <v>1075</v>
      </c>
      <c r="K880" s="35" t="s">
        <v>1607</v>
      </c>
      <c r="L880" s="35" t="s">
        <v>3716</v>
      </c>
      <c r="M880" s="35" t="s">
        <v>1100</v>
      </c>
      <c r="N880" s="35" t="s">
        <v>1134</v>
      </c>
      <c r="O880" s="35" t="s">
        <v>3717</v>
      </c>
      <c r="P880" s="7">
        <v>1.0960000000000001</v>
      </c>
      <c r="Q880" s="7">
        <v>6</v>
      </c>
      <c r="R880" s="12">
        <v>72</v>
      </c>
      <c r="S880" s="2">
        <v>0</v>
      </c>
      <c r="T880" s="5">
        <v>100.65</v>
      </c>
      <c r="U880" s="5">
        <f>StoreOrders[[#This Row],[shipping cost]] + (StoreOrders[[#This Row],[shipping cost]] * StoreOrders[[#This Row],[discount]])</f>
        <v>100.65</v>
      </c>
      <c r="V880" t="s">
        <v>1088</v>
      </c>
      <c r="W880" s="5">
        <f>((StoreOrders[[#This Row],[quantity]]*StoreOrders[[#This Row],[Price]]) -StoreOrders[[#This Row],[cost]])</f>
        <v>331.35</v>
      </c>
    </row>
    <row r="881" spans="1:23" x14ac:dyDescent="0.25">
      <c r="A881" t="s">
        <v>3718</v>
      </c>
      <c r="B881" s="1">
        <v>40605</v>
      </c>
      <c r="C881" s="13">
        <f>MONTH(StoreOrders[[#This Row],[order date]])</f>
        <v>3</v>
      </c>
      <c r="D881" s="13">
        <f>YEAR(StoreOrders[[#This Row],[order date]])</f>
        <v>2011</v>
      </c>
      <c r="E881" s="35" t="s">
        <v>1081</v>
      </c>
      <c r="F881" s="35" t="s">
        <v>3719</v>
      </c>
      <c r="G881" s="35" t="s">
        <v>1116</v>
      </c>
      <c r="H881" s="35" t="s">
        <v>2515</v>
      </c>
      <c r="I881" s="35" t="s">
        <v>1811</v>
      </c>
      <c r="J881" s="35" t="s">
        <v>1164</v>
      </c>
      <c r="K881" s="35" t="s">
        <v>1228</v>
      </c>
      <c r="L881" s="35" t="s">
        <v>3720</v>
      </c>
      <c r="M881" s="35" t="s">
        <v>1100</v>
      </c>
      <c r="N881" s="35" t="s">
        <v>1134</v>
      </c>
      <c r="O881" s="35" t="s">
        <v>3721</v>
      </c>
      <c r="P881" s="7">
        <v>752</v>
      </c>
      <c r="Q881" s="7">
        <v>3</v>
      </c>
      <c r="R881" s="12">
        <v>64</v>
      </c>
      <c r="S881" s="2">
        <v>0.2</v>
      </c>
      <c r="T881" s="5">
        <v>70.489999999999995</v>
      </c>
      <c r="U881" s="5">
        <f>StoreOrders[[#This Row],[shipping cost]] + (StoreOrders[[#This Row],[shipping cost]] * StoreOrders[[#This Row],[discount]])</f>
        <v>84.587999999999994</v>
      </c>
      <c r="V881" t="s">
        <v>1088</v>
      </c>
      <c r="W881" s="5">
        <f>((StoreOrders[[#This Row],[quantity]]*StoreOrders[[#This Row],[Price]]) -StoreOrders[[#This Row],[cost]])</f>
        <v>107.41200000000001</v>
      </c>
    </row>
    <row r="882" spans="1:23" x14ac:dyDescent="0.25">
      <c r="A882" t="s">
        <v>3722</v>
      </c>
      <c r="B882" s="1">
        <v>40605</v>
      </c>
      <c r="C882" s="13">
        <f>MONTH(StoreOrders[[#This Row],[order date]])</f>
        <v>3</v>
      </c>
      <c r="D882" s="13">
        <f>YEAR(StoreOrders[[#This Row],[order date]])</f>
        <v>2011</v>
      </c>
      <c r="E882" s="35" t="s">
        <v>1060</v>
      </c>
      <c r="F882" s="35" t="s">
        <v>1696</v>
      </c>
      <c r="G882" s="35" t="s">
        <v>1062</v>
      </c>
      <c r="H882" s="35" t="s">
        <v>2979</v>
      </c>
      <c r="I882" s="35" t="s">
        <v>2282</v>
      </c>
      <c r="J882" s="35" t="s">
        <v>1065</v>
      </c>
      <c r="K882" s="35" t="s">
        <v>1065</v>
      </c>
      <c r="L882" s="35" t="s">
        <v>3723</v>
      </c>
      <c r="M882" s="35" t="s">
        <v>1110</v>
      </c>
      <c r="N882" s="35" t="s">
        <v>1111</v>
      </c>
      <c r="O882" s="35" t="s">
        <v>1440</v>
      </c>
      <c r="P882" s="7">
        <v>311</v>
      </c>
      <c r="Q882" s="7">
        <v>1</v>
      </c>
      <c r="R882" s="12">
        <v>120</v>
      </c>
      <c r="S882" s="2">
        <v>0</v>
      </c>
      <c r="T882" s="5">
        <v>48.52</v>
      </c>
      <c r="U882" s="5">
        <f>StoreOrders[[#This Row],[shipping cost]] + (StoreOrders[[#This Row],[shipping cost]] * StoreOrders[[#This Row],[discount]])</f>
        <v>48.52</v>
      </c>
      <c r="V882" t="s">
        <v>1088</v>
      </c>
      <c r="W882" s="5">
        <f>((StoreOrders[[#This Row],[quantity]]*StoreOrders[[#This Row],[Price]]) -StoreOrders[[#This Row],[cost]])</f>
        <v>71.47999999999999</v>
      </c>
    </row>
    <row r="883" spans="1:23" x14ac:dyDescent="0.25">
      <c r="A883" t="s">
        <v>3722</v>
      </c>
      <c r="B883" s="1">
        <v>40605</v>
      </c>
      <c r="C883" s="13">
        <f>MONTH(StoreOrders[[#This Row],[order date]])</f>
        <v>3</v>
      </c>
      <c r="D883" s="13">
        <f>YEAR(StoreOrders[[#This Row],[order date]])</f>
        <v>2011</v>
      </c>
      <c r="E883" s="35" t="s">
        <v>1060</v>
      </c>
      <c r="F883" s="35" t="s">
        <v>1696</v>
      </c>
      <c r="G883" s="35" t="s">
        <v>1062</v>
      </c>
      <c r="H883" s="35" t="s">
        <v>2979</v>
      </c>
      <c r="I883" s="35" t="s">
        <v>2282</v>
      </c>
      <c r="J883" s="35" t="s">
        <v>1065</v>
      </c>
      <c r="K883" s="35" t="s">
        <v>1065</v>
      </c>
      <c r="L883" s="35" t="s">
        <v>3724</v>
      </c>
      <c r="M883" s="35" t="s">
        <v>1110</v>
      </c>
      <c r="N883" s="35" t="s">
        <v>1111</v>
      </c>
      <c r="O883" s="35" t="s">
        <v>3725</v>
      </c>
      <c r="P883" s="7">
        <v>598</v>
      </c>
      <c r="Q883" s="7">
        <v>2</v>
      </c>
      <c r="R883" s="12">
        <v>114</v>
      </c>
      <c r="S883" s="2">
        <v>0</v>
      </c>
      <c r="T883" s="5">
        <v>43.14</v>
      </c>
      <c r="U883" s="5">
        <f>StoreOrders[[#This Row],[shipping cost]] + (StoreOrders[[#This Row],[shipping cost]] * StoreOrders[[#This Row],[discount]])</f>
        <v>43.14</v>
      </c>
      <c r="V883" t="s">
        <v>1088</v>
      </c>
      <c r="W883" s="5">
        <f>((StoreOrders[[#This Row],[quantity]]*StoreOrders[[#This Row],[Price]]) -StoreOrders[[#This Row],[cost]])</f>
        <v>184.86</v>
      </c>
    </row>
    <row r="884" spans="1:23" x14ac:dyDescent="0.25">
      <c r="A884" t="s">
        <v>3726</v>
      </c>
      <c r="B884" s="1">
        <v>40605</v>
      </c>
      <c r="C884" s="13">
        <f>MONTH(StoreOrders[[#This Row],[order date]])</f>
        <v>3</v>
      </c>
      <c r="D884" s="13">
        <f>YEAR(StoreOrders[[#This Row],[order date]])</f>
        <v>2011</v>
      </c>
      <c r="E884" s="35" t="s">
        <v>1060</v>
      </c>
      <c r="F884" s="35" t="s">
        <v>3727</v>
      </c>
      <c r="G884" s="35" t="s">
        <v>1062</v>
      </c>
      <c r="H884" s="35" t="s">
        <v>3728</v>
      </c>
      <c r="I884" s="35" t="s">
        <v>3729</v>
      </c>
      <c r="J884" s="35" t="s">
        <v>1085</v>
      </c>
      <c r="K884" s="35" t="s">
        <v>1085</v>
      </c>
      <c r="L884" s="35" t="s">
        <v>3730</v>
      </c>
      <c r="M884" s="35" t="s">
        <v>1110</v>
      </c>
      <c r="N884" s="35" t="s">
        <v>1111</v>
      </c>
      <c r="O884" s="35" t="s">
        <v>2756</v>
      </c>
      <c r="P884" s="7">
        <v>489</v>
      </c>
      <c r="Q884" s="7">
        <v>4</v>
      </c>
      <c r="R884" s="12">
        <v>68</v>
      </c>
      <c r="S884" s="2">
        <v>0</v>
      </c>
      <c r="T884" s="5">
        <v>36.03</v>
      </c>
      <c r="U884" s="5">
        <f>StoreOrders[[#This Row],[shipping cost]] + (StoreOrders[[#This Row],[shipping cost]] * StoreOrders[[#This Row],[discount]])</f>
        <v>36.03</v>
      </c>
      <c r="V884" t="s">
        <v>1070</v>
      </c>
      <c r="W884" s="5">
        <f>((StoreOrders[[#This Row],[quantity]]*StoreOrders[[#This Row],[Price]]) -StoreOrders[[#This Row],[cost]])</f>
        <v>235.97</v>
      </c>
    </row>
    <row r="885" spans="1:23" x14ac:dyDescent="0.25">
      <c r="A885" t="s">
        <v>3731</v>
      </c>
      <c r="B885" s="1">
        <v>40605</v>
      </c>
      <c r="C885" s="13">
        <f>MONTH(StoreOrders[[#This Row],[order date]])</f>
        <v>3</v>
      </c>
      <c r="D885" s="13">
        <f>YEAR(StoreOrders[[#This Row],[order date]])</f>
        <v>2011</v>
      </c>
      <c r="E885" s="35" t="s">
        <v>1060</v>
      </c>
      <c r="F885" s="35" t="s">
        <v>3732</v>
      </c>
      <c r="G885" s="35" t="s">
        <v>1062</v>
      </c>
      <c r="H885" s="35" t="s">
        <v>3733</v>
      </c>
      <c r="I885" s="35" t="s">
        <v>3734</v>
      </c>
      <c r="J885" s="35" t="s">
        <v>1164</v>
      </c>
      <c r="K885" s="35" t="s">
        <v>1165</v>
      </c>
      <c r="L885" s="35" t="s">
        <v>3735</v>
      </c>
      <c r="M885" s="35" t="s">
        <v>1110</v>
      </c>
      <c r="N885" s="35" t="s">
        <v>1126</v>
      </c>
      <c r="O885" s="35" t="s">
        <v>2162</v>
      </c>
      <c r="P885" s="7">
        <v>825</v>
      </c>
      <c r="Q885" s="7">
        <v>7</v>
      </c>
      <c r="R885" s="12">
        <v>77</v>
      </c>
      <c r="S885" s="2">
        <v>0.40200000000000002</v>
      </c>
      <c r="T885" s="5">
        <v>35.200000000000003</v>
      </c>
      <c r="U885" s="5">
        <f>StoreOrders[[#This Row],[shipping cost]] + (StoreOrders[[#This Row],[shipping cost]] * StoreOrders[[#This Row],[discount]])</f>
        <v>49.350400000000008</v>
      </c>
      <c r="V885" t="s">
        <v>1128</v>
      </c>
      <c r="W885" s="5">
        <f>((StoreOrders[[#This Row],[quantity]]*StoreOrders[[#This Row],[Price]]) -StoreOrders[[#This Row],[cost]])</f>
        <v>489.64959999999996</v>
      </c>
    </row>
    <row r="886" spans="1:23" x14ac:dyDescent="0.25">
      <c r="A886" t="s">
        <v>3736</v>
      </c>
      <c r="B886" s="1">
        <v>40605</v>
      </c>
      <c r="C886" s="13">
        <f>MONTH(StoreOrders[[#This Row],[order date]])</f>
        <v>3</v>
      </c>
      <c r="D886" s="13">
        <f>YEAR(StoreOrders[[#This Row],[order date]])</f>
        <v>2011</v>
      </c>
      <c r="E886" s="35" t="s">
        <v>1060</v>
      </c>
      <c r="F886" s="35" t="s">
        <v>3737</v>
      </c>
      <c r="G886" s="35" t="s">
        <v>1116</v>
      </c>
      <c r="H886" s="35" t="s">
        <v>1791</v>
      </c>
      <c r="I886" s="35" t="s">
        <v>1259</v>
      </c>
      <c r="J886" s="35" t="s">
        <v>1260</v>
      </c>
      <c r="K886" s="35" t="s">
        <v>1344</v>
      </c>
      <c r="L886" s="35" t="s">
        <v>1959</v>
      </c>
      <c r="M886" s="35" t="s">
        <v>1100</v>
      </c>
      <c r="N886" s="35" t="s">
        <v>1151</v>
      </c>
      <c r="O886" s="35" t="s">
        <v>1960</v>
      </c>
      <c r="P886" s="7">
        <v>302</v>
      </c>
      <c r="Q886" s="7">
        <v>5</v>
      </c>
      <c r="R886" s="12">
        <v>109</v>
      </c>
      <c r="S886" s="2">
        <v>0.5</v>
      </c>
      <c r="T886" s="5">
        <v>34.51</v>
      </c>
      <c r="U886" s="5">
        <f>StoreOrders[[#This Row],[shipping cost]] + (StoreOrders[[#This Row],[shipping cost]] * StoreOrders[[#This Row],[discount]])</f>
        <v>51.765000000000001</v>
      </c>
      <c r="V886" t="s">
        <v>1070</v>
      </c>
      <c r="W886" s="5">
        <f>((StoreOrders[[#This Row],[quantity]]*StoreOrders[[#This Row],[Price]]) -StoreOrders[[#This Row],[cost]])</f>
        <v>493.23500000000001</v>
      </c>
    </row>
    <row r="887" spans="1:23" x14ac:dyDescent="0.25">
      <c r="A887" t="s">
        <v>3738</v>
      </c>
      <c r="B887" s="1">
        <v>40605</v>
      </c>
      <c r="C887" s="13">
        <f>MONTH(StoreOrders[[#This Row],[order date]])</f>
        <v>3</v>
      </c>
      <c r="D887" s="13">
        <f>YEAR(StoreOrders[[#This Row],[order date]])</f>
        <v>2011</v>
      </c>
      <c r="E887" s="35" t="s">
        <v>1060</v>
      </c>
      <c r="F887" s="35" t="s">
        <v>3739</v>
      </c>
      <c r="G887" s="35" t="s">
        <v>1062</v>
      </c>
      <c r="H887" s="35" t="s">
        <v>1390</v>
      </c>
      <c r="I887" s="35" t="s">
        <v>1259</v>
      </c>
      <c r="J887" s="35" t="s">
        <v>1260</v>
      </c>
      <c r="K887" s="35" t="s">
        <v>1391</v>
      </c>
      <c r="L887" s="35" t="s">
        <v>3740</v>
      </c>
      <c r="M887" s="35" t="s">
        <v>1100</v>
      </c>
      <c r="N887" s="35" t="s">
        <v>1144</v>
      </c>
      <c r="O887" s="35" t="s">
        <v>3741</v>
      </c>
      <c r="P887" s="7">
        <v>626</v>
      </c>
      <c r="Q887" s="7">
        <v>3</v>
      </c>
      <c r="R887" s="12">
        <v>104</v>
      </c>
      <c r="S887" s="2">
        <v>0.2</v>
      </c>
      <c r="T887" s="5">
        <v>32.549999999999997</v>
      </c>
      <c r="U887" s="5">
        <f>StoreOrders[[#This Row],[shipping cost]] + (StoreOrders[[#This Row],[shipping cost]] * StoreOrders[[#This Row],[discount]])</f>
        <v>39.059999999999995</v>
      </c>
      <c r="V887" t="s">
        <v>1070</v>
      </c>
      <c r="W887" s="5">
        <f>((StoreOrders[[#This Row],[quantity]]*StoreOrders[[#This Row],[Price]]) -StoreOrders[[#This Row],[cost]])</f>
        <v>272.94</v>
      </c>
    </row>
    <row r="888" spans="1:23" x14ac:dyDescent="0.25">
      <c r="A888" t="s">
        <v>3726</v>
      </c>
      <c r="B888" s="1">
        <v>40605</v>
      </c>
      <c r="C888" s="13">
        <f>MONTH(StoreOrders[[#This Row],[order date]])</f>
        <v>3</v>
      </c>
      <c r="D888" s="13">
        <f>YEAR(StoreOrders[[#This Row],[order date]])</f>
        <v>2011</v>
      </c>
      <c r="E888" s="35" t="s">
        <v>1060</v>
      </c>
      <c r="F888" s="35" t="s">
        <v>3727</v>
      </c>
      <c r="G888" s="35" t="s">
        <v>1062</v>
      </c>
      <c r="H888" s="35" t="s">
        <v>3728</v>
      </c>
      <c r="I888" s="35" t="s">
        <v>3729</v>
      </c>
      <c r="J888" s="35" t="s">
        <v>1085</v>
      </c>
      <c r="K888" s="35" t="s">
        <v>1085</v>
      </c>
      <c r="L888" s="35" t="s">
        <v>3742</v>
      </c>
      <c r="M888" s="35" t="s">
        <v>1100</v>
      </c>
      <c r="N888" s="35" t="s">
        <v>1151</v>
      </c>
      <c r="O888" s="35" t="s">
        <v>3743</v>
      </c>
      <c r="P888" s="7">
        <v>492</v>
      </c>
      <c r="Q888" s="7">
        <v>4</v>
      </c>
      <c r="R888" s="12">
        <v>88</v>
      </c>
      <c r="S888" s="2">
        <v>0</v>
      </c>
      <c r="T888" s="5">
        <v>27.75</v>
      </c>
      <c r="U888" s="5">
        <f>StoreOrders[[#This Row],[shipping cost]] + (StoreOrders[[#This Row],[shipping cost]] * StoreOrders[[#This Row],[discount]])</f>
        <v>27.75</v>
      </c>
      <c r="V888" t="s">
        <v>1070</v>
      </c>
      <c r="W888" s="5">
        <f>((StoreOrders[[#This Row],[quantity]]*StoreOrders[[#This Row],[Price]]) -StoreOrders[[#This Row],[cost]])</f>
        <v>324.25</v>
      </c>
    </row>
    <row r="889" spans="1:23" x14ac:dyDescent="0.25">
      <c r="A889" t="s">
        <v>3744</v>
      </c>
      <c r="B889" s="1">
        <v>40605</v>
      </c>
      <c r="C889" s="13">
        <f>MONTH(StoreOrders[[#This Row],[order date]])</f>
        <v>3</v>
      </c>
      <c r="D889" s="13">
        <f>YEAR(StoreOrders[[#This Row],[order date]])</f>
        <v>2011</v>
      </c>
      <c r="E889" s="35" t="s">
        <v>1060</v>
      </c>
      <c r="F889" s="35" t="s">
        <v>3745</v>
      </c>
      <c r="G889" s="35" t="s">
        <v>1091</v>
      </c>
      <c r="H889" s="35" t="s">
        <v>2457</v>
      </c>
      <c r="I889" s="35" t="s">
        <v>1259</v>
      </c>
      <c r="J889" s="35" t="s">
        <v>1260</v>
      </c>
      <c r="K889" s="35" t="s">
        <v>1344</v>
      </c>
      <c r="L889" s="35" t="s">
        <v>2701</v>
      </c>
      <c r="M889" s="35" t="s">
        <v>1067</v>
      </c>
      <c r="N889" s="35" t="s">
        <v>1279</v>
      </c>
      <c r="O889" s="35" t="s">
        <v>2702</v>
      </c>
      <c r="P889" s="7">
        <v>126</v>
      </c>
      <c r="Q889" s="7">
        <v>3</v>
      </c>
      <c r="R889" s="12">
        <v>91</v>
      </c>
      <c r="S889" s="2">
        <v>0.2</v>
      </c>
      <c r="T889" s="5">
        <v>22.16</v>
      </c>
      <c r="U889" s="5">
        <f>StoreOrders[[#This Row],[shipping cost]] + (StoreOrders[[#This Row],[shipping cost]] * StoreOrders[[#This Row],[discount]])</f>
        <v>26.591999999999999</v>
      </c>
      <c r="V889" t="s">
        <v>1088</v>
      </c>
      <c r="W889" s="5">
        <f>((StoreOrders[[#This Row],[quantity]]*StoreOrders[[#This Row],[Price]]) -StoreOrders[[#This Row],[cost]])</f>
        <v>246.40800000000002</v>
      </c>
    </row>
    <row r="890" spans="1:23" x14ac:dyDescent="0.25">
      <c r="A890" t="s">
        <v>3731</v>
      </c>
      <c r="B890" s="1">
        <v>40605</v>
      </c>
      <c r="C890" s="13">
        <f>MONTH(StoreOrders[[#This Row],[order date]])</f>
        <v>3</v>
      </c>
      <c r="D890" s="13">
        <f>YEAR(StoreOrders[[#This Row],[order date]])</f>
        <v>2011</v>
      </c>
      <c r="E890" s="35" t="s">
        <v>1060</v>
      </c>
      <c r="F890" s="35" t="s">
        <v>3732</v>
      </c>
      <c r="G890" s="35" t="s">
        <v>1062</v>
      </c>
      <c r="H890" s="35" t="s">
        <v>3733</v>
      </c>
      <c r="I890" s="35" t="s">
        <v>3734</v>
      </c>
      <c r="J890" s="35" t="s">
        <v>1164</v>
      </c>
      <c r="K890" s="35" t="s">
        <v>1165</v>
      </c>
      <c r="L890" s="35" t="s">
        <v>3746</v>
      </c>
      <c r="M890" s="35" t="s">
        <v>1110</v>
      </c>
      <c r="N890" s="35" t="s">
        <v>1167</v>
      </c>
      <c r="O890" s="35" t="s">
        <v>3747</v>
      </c>
      <c r="P890" s="7">
        <v>334</v>
      </c>
      <c r="Q890" s="7">
        <v>5</v>
      </c>
      <c r="R890" s="12">
        <v>111</v>
      </c>
      <c r="S890" s="2">
        <v>0.4</v>
      </c>
      <c r="T890" s="5">
        <v>19.72</v>
      </c>
      <c r="U890" s="5">
        <f>StoreOrders[[#This Row],[shipping cost]] + (StoreOrders[[#This Row],[shipping cost]] * StoreOrders[[#This Row],[discount]])</f>
        <v>27.607999999999997</v>
      </c>
      <c r="V890" t="s">
        <v>1128</v>
      </c>
      <c r="W890" s="5">
        <f>((StoreOrders[[#This Row],[quantity]]*StoreOrders[[#This Row],[Price]]) -StoreOrders[[#This Row],[cost]])</f>
        <v>527.39200000000005</v>
      </c>
    </row>
    <row r="891" spans="1:23" x14ac:dyDescent="0.25">
      <c r="A891" t="s">
        <v>3715</v>
      </c>
      <c r="B891" s="1">
        <v>40605</v>
      </c>
      <c r="C891" s="13">
        <f>MONTH(StoreOrders[[#This Row],[order date]])</f>
        <v>3</v>
      </c>
      <c r="D891" s="13">
        <f>YEAR(StoreOrders[[#This Row],[order date]])</f>
        <v>2011</v>
      </c>
      <c r="E891" s="35" t="s">
        <v>1081</v>
      </c>
      <c r="F891" s="35" t="s">
        <v>2492</v>
      </c>
      <c r="G891" s="35" t="s">
        <v>1062</v>
      </c>
      <c r="H891" s="35" t="s">
        <v>2538</v>
      </c>
      <c r="I891" s="35" t="s">
        <v>2539</v>
      </c>
      <c r="J891" s="35" t="s">
        <v>1075</v>
      </c>
      <c r="K891" s="35" t="s">
        <v>1607</v>
      </c>
      <c r="L891" s="35" t="s">
        <v>3748</v>
      </c>
      <c r="M891" s="35" t="s">
        <v>1110</v>
      </c>
      <c r="N891" s="35" t="s">
        <v>1126</v>
      </c>
      <c r="O891" s="35" t="s">
        <v>3749</v>
      </c>
      <c r="P891" s="7">
        <v>731</v>
      </c>
      <c r="Q891" s="7">
        <v>3</v>
      </c>
      <c r="R891" s="12">
        <v>53</v>
      </c>
      <c r="S891" s="2">
        <v>0</v>
      </c>
      <c r="T891" s="5">
        <v>18.07</v>
      </c>
      <c r="U891" s="5">
        <f>StoreOrders[[#This Row],[shipping cost]] + (StoreOrders[[#This Row],[shipping cost]] * StoreOrders[[#This Row],[discount]])</f>
        <v>18.07</v>
      </c>
      <c r="V891" t="s">
        <v>1088</v>
      </c>
      <c r="W891" s="5">
        <f>((StoreOrders[[#This Row],[quantity]]*StoreOrders[[#This Row],[Price]]) -StoreOrders[[#This Row],[cost]])</f>
        <v>140.93</v>
      </c>
    </row>
    <row r="892" spans="1:23" x14ac:dyDescent="0.25">
      <c r="A892" t="s">
        <v>3750</v>
      </c>
      <c r="B892" s="1">
        <v>40605</v>
      </c>
      <c r="C892" s="13">
        <f>MONTH(StoreOrders[[#This Row],[order date]])</f>
        <v>3</v>
      </c>
      <c r="D892" s="13">
        <f>YEAR(StoreOrders[[#This Row],[order date]])</f>
        <v>2011</v>
      </c>
      <c r="E892" s="35" t="s">
        <v>1060</v>
      </c>
      <c r="F892" s="35" t="s">
        <v>3745</v>
      </c>
      <c r="G892" s="35" t="s">
        <v>1091</v>
      </c>
      <c r="H892" s="35" t="s">
        <v>1503</v>
      </c>
      <c r="I892" s="35" t="s">
        <v>1504</v>
      </c>
      <c r="J892" s="35" t="s">
        <v>1065</v>
      </c>
      <c r="K892" s="35" t="s">
        <v>1065</v>
      </c>
      <c r="L892" s="35" t="s">
        <v>3751</v>
      </c>
      <c r="M892" s="35" t="s">
        <v>1067</v>
      </c>
      <c r="N892" s="35" t="s">
        <v>1118</v>
      </c>
      <c r="O892" s="35" t="s">
        <v>1629</v>
      </c>
      <c r="P892" s="7">
        <v>140</v>
      </c>
      <c r="Q892" s="7">
        <v>2</v>
      </c>
      <c r="R892" s="12">
        <v>100</v>
      </c>
      <c r="S892" s="2">
        <v>0</v>
      </c>
      <c r="T892" s="5">
        <v>11.09</v>
      </c>
      <c r="U892" s="5">
        <f>StoreOrders[[#This Row],[shipping cost]] + (StoreOrders[[#This Row],[shipping cost]] * StoreOrders[[#This Row],[discount]])</f>
        <v>11.09</v>
      </c>
      <c r="V892" t="s">
        <v>1070</v>
      </c>
      <c r="W892" s="5">
        <f>((StoreOrders[[#This Row],[quantity]]*StoreOrders[[#This Row],[Price]]) -StoreOrders[[#This Row],[cost]])</f>
        <v>188.91</v>
      </c>
    </row>
    <row r="893" spans="1:23" x14ac:dyDescent="0.25">
      <c r="A893" t="s">
        <v>3752</v>
      </c>
      <c r="B893" s="1">
        <v>40605</v>
      </c>
      <c r="C893" s="13">
        <f>MONTH(StoreOrders[[#This Row],[order date]])</f>
        <v>3</v>
      </c>
      <c r="D893" s="13">
        <f>YEAR(StoreOrders[[#This Row],[order date]])</f>
        <v>2011</v>
      </c>
      <c r="E893" s="35" t="s">
        <v>1060</v>
      </c>
      <c r="F893" s="35" t="s">
        <v>3254</v>
      </c>
      <c r="G893" s="35" t="s">
        <v>1062</v>
      </c>
      <c r="H893" s="35" t="s">
        <v>1258</v>
      </c>
      <c r="I893" s="35" t="s">
        <v>1259</v>
      </c>
      <c r="J893" s="35" t="s">
        <v>1260</v>
      </c>
      <c r="K893" s="35" t="s">
        <v>1165</v>
      </c>
      <c r="L893" s="35" t="s">
        <v>3753</v>
      </c>
      <c r="M893" s="35" t="s">
        <v>1067</v>
      </c>
      <c r="N893" s="35" t="s">
        <v>1118</v>
      </c>
      <c r="O893" s="35" t="s">
        <v>3754</v>
      </c>
      <c r="P893" s="7">
        <v>177</v>
      </c>
      <c r="Q893" s="7">
        <v>3</v>
      </c>
      <c r="R893" s="12">
        <v>106</v>
      </c>
      <c r="S893" s="2">
        <v>0.8</v>
      </c>
      <c r="T893" s="5">
        <v>10.65</v>
      </c>
      <c r="U893" s="5">
        <f>StoreOrders[[#This Row],[shipping cost]] + (StoreOrders[[#This Row],[shipping cost]] * StoreOrders[[#This Row],[discount]])</f>
        <v>19.170000000000002</v>
      </c>
      <c r="V893" t="s">
        <v>1070</v>
      </c>
      <c r="W893" s="5">
        <f>((StoreOrders[[#This Row],[quantity]]*StoreOrders[[#This Row],[Price]]) -StoreOrders[[#This Row],[cost]])</f>
        <v>298.83</v>
      </c>
    </row>
    <row r="894" spans="1:23" x14ac:dyDescent="0.25">
      <c r="A894" t="s">
        <v>3755</v>
      </c>
      <c r="B894" s="1">
        <v>40605</v>
      </c>
      <c r="C894" s="13">
        <f>MONTH(StoreOrders[[#This Row],[order date]])</f>
        <v>3</v>
      </c>
      <c r="D894" s="13">
        <f>YEAR(StoreOrders[[#This Row],[order date]])</f>
        <v>2011</v>
      </c>
      <c r="E894" s="35" t="s">
        <v>1060</v>
      </c>
      <c r="F894" s="35" t="s">
        <v>2686</v>
      </c>
      <c r="G894" s="35" t="s">
        <v>1062</v>
      </c>
      <c r="H894" s="35" t="s">
        <v>1396</v>
      </c>
      <c r="I894" s="35" t="s">
        <v>1064</v>
      </c>
      <c r="J894" s="35" t="s">
        <v>1065</v>
      </c>
      <c r="K894" s="35" t="s">
        <v>1065</v>
      </c>
      <c r="L894" s="35" t="s">
        <v>3756</v>
      </c>
      <c r="M894" s="35" t="s">
        <v>1100</v>
      </c>
      <c r="N894" s="35" t="s">
        <v>1101</v>
      </c>
      <c r="O894" s="35" t="s">
        <v>3757</v>
      </c>
      <c r="P894" s="7">
        <v>113</v>
      </c>
      <c r="Q894" s="7">
        <v>1</v>
      </c>
      <c r="R894" s="12">
        <v>116</v>
      </c>
      <c r="S894" s="2">
        <v>0</v>
      </c>
      <c r="T894" s="5">
        <v>9.51</v>
      </c>
      <c r="U894" s="5">
        <f>StoreOrders[[#This Row],[shipping cost]] + (StoreOrders[[#This Row],[shipping cost]] * StoreOrders[[#This Row],[discount]])</f>
        <v>9.51</v>
      </c>
      <c r="V894" t="s">
        <v>1070</v>
      </c>
      <c r="W894" s="5">
        <f>((StoreOrders[[#This Row],[quantity]]*StoreOrders[[#This Row],[Price]]) -StoreOrders[[#This Row],[cost]])</f>
        <v>106.49</v>
      </c>
    </row>
    <row r="895" spans="1:23" x14ac:dyDescent="0.25">
      <c r="A895" t="s">
        <v>3758</v>
      </c>
      <c r="B895" s="1">
        <v>40605</v>
      </c>
      <c r="C895" s="13">
        <f>MONTH(StoreOrders[[#This Row],[order date]])</f>
        <v>3</v>
      </c>
      <c r="D895" s="13">
        <f>YEAR(StoreOrders[[#This Row],[order date]])</f>
        <v>2011</v>
      </c>
      <c r="E895" s="35" t="s">
        <v>1060</v>
      </c>
      <c r="F895" s="35" t="s">
        <v>3759</v>
      </c>
      <c r="G895" s="35" t="s">
        <v>1062</v>
      </c>
      <c r="H895" s="35" t="s">
        <v>3760</v>
      </c>
      <c r="I895" s="35" t="s">
        <v>1460</v>
      </c>
      <c r="J895" s="35" t="s">
        <v>1065</v>
      </c>
      <c r="K895" s="35" t="s">
        <v>1065</v>
      </c>
      <c r="L895" s="35" t="s">
        <v>3761</v>
      </c>
      <c r="M895" s="35" t="s">
        <v>1067</v>
      </c>
      <c r="N895" s="35" t="s">
        <v>1068</v>
      </c>
      <c r="O895" s="35" t="s">
        <v>1448</v>
      </c>
      <c r="P895" s="7">
        <v>119</v>
      </c>
      <c r="Q895" s="7">
        <v>2</v>
      </c>
      <c r="R895" s="12">
        <v>94</v>
      </c>
      <c r="S895" s="2">
        <v>0.7</v>
      </c>
      <c r="T895" s="5">
        <v>9.39</v>
      </c>
      <c r="U895" s="5">
        <f>StoreOrders[[#This Row],[shipping cost]] + (StoreOrders[[#This Row],[shipping cost]] * StoreOrders[[#This Row],[discount]])</f>
        <v>15.963000000000001</v>
      </c>
      <c r="V895" t="s">
        <v>1070</v>
      </c>
      <c r="W895" s="5">
        <f>((StoreOrders[[#This Row],[quantity]]*StoreOrders[[#This Row],[Price]]) -StoreOrders[[#This Row],[cost]])</f>
        <v>172.03700000000001</v>
      </c>
    </row>
    <row r="896" spans="1:23" x14ac:dyDescent="0.25">
      <c r="A896" t="s">
        <v>3726</v>
      </c>
      <c r="B896" s="1">
        <v>40605</v>
      </c>
      <c r="C896" s="13">
        <f>MONTH(StoreOrders[[#This Row],[order date]])</f>
        <v>3</v>
      </c>
      <c r="D896" s="13">
        <f>YEAR(StoreOrders[[#This Row],[order date]])</f>
        <v>2011</v>
      </c>
      <c r="E896" s="35" t="s">
        <v>1060</v>
      </c>
      <c r="F896" s="35" t="s">
        <v>3727</v>
      </c>
      <c r="G896" s="35" t="s">
        <v>1062</v>
      </c>
      <c r="H896" s="35" t="s">
        <v>3728</v>
      </c>
      <c r="I896" s="35" t="s">
        <v>3729</v>
      </c>
      <c r="J896" s="35" t="s">
        <v>1085</v>
      </c>
      <c r="K896" s="35" t="s">
        <v>1085</v>
      </c>
      <c r="L896" s="35" t="s">
        <v>3762</v>
      </c>
      <c r="M896" s="35" t="s">
        <v>1110</v>
      </c>
      <c r="N896" s="35" t="s">
        <v>1167</v>
      </c>
      <c r="O896" s="35" t="s">
        <v>3763</v>
      </c>
      <c r="P896" s="7">
        <v>126</v>
      </c>
      <c r="Q896" s="7">
        <v>1</v>
      </c>
      <c r="R896" s="12">
        <v>57</v>
      </c>
      <c r="S896" s="2">
        <v>0</v>
      </c>
      <c r="T896" s="5">
        <v>7.47</v>
      </c>
      <c r="U896" s="5">
        <f>StoreOrders[[#This Row],[shipping cost]] + (StoreOrders[[#This Row],[shipping cost]] * StoreOrders[[#This Row],[discount]])</f>
        <v>7.47</v>
      </c>
      <c r="V896" t="s">
        <v>1070</v>
      </c>
      <c r="W896" s="5">
        <f>((StoreOrders[[#This Row],[quantity]]*StoreOrders[[#This Row],[Price]]) -StoreOrders[[#This Row],[cost]])</f>
        <v>49.53</v>
      </c>
    </row>
    <row r="897" spans="1:23" x14ac:dyDescent="0.25">
      <c r="A897" t="s">
        <v>3764</v>
      </c>
      <c r="B897" s="1">
        <v>40605</v>
      </c>
      <c r="C897" s="13">
        <f>MONTH(StoreOrders[[#This Row],[order date]])</f>
        <v>3</v>
      </c>
      <c r="D897" s="13">
        <f>YEAR(StoreOrders[[#This Row],[order date]])</f>
        <v>2011</v>
      </c>
      <c r="E897" s="35" t="s">
        <v>1060</v>
      </c>
      <c r="F897" s="35" t="s">
        <v>2465</v>
      </c>
      <c r="G897" s="35" t="s">
        <v>1062</v>
      </c>
      <c r="H897" s="35" t="s">
        <v>2165</v>
      </c>
      <c r="I897" s="35" t="s">
        <v>1642</v>
      </c>
      <c r="J897" s="35" t="s">
        <v>1094</v>
      </c>
      <c r="K897" s="35" t="s">
        <v>1215</v>
      </c>
      <c r="L897" s="35" t="s">
        <v>3765</v>
      </c>
      <c r="M897" s="35" t="s">
        <v>1067</v>
      </c>
      <c r="N897" s="35" t="s">
        <v>1207</v>
      </c>
      <c r="O897" s="35" t="s">
        <v>1894</v>
      </c>
      <c r="P897" s="7">
        <v>58</v>
      </c>
      <c r="Q897" s="7">
        <v>3</v>
      </c>
      <c r="R897" s="12">
        <v>117</v>
      </c>
      <c r="S897" s="2">
        <v>0</v>
      </c>
      <c r="T897" s="5">
        <v>6.89</v>
      </c>
      <c r="U897" s="5">
        <f>StoreOrders[[#This Row],[shipping cost]] + (StoreOrders[[#This Row],[shipping cost]] * StoreOrders[[#This Row],[discount]])</f>
        <v>6.89</v>
      </c>
      <c r="V897" t="s">
        <v>1128</v>
      </c>
      <c r="W897" s="5">
        <f>((StoreOrders[[#This Row],[quantity]]*StoreOrders[[#This Row],[Price]]) -StoreOrders[[#This Row],[cost]])</f>
        <v>344.11</v>
      </c>
    </row>
    <row r="898" spans="1:23" x14ac:dyDescent="0.25">
      <c r="A898" t="s">
        <v>3766</v>
      </c>
      <c r="B898" s="1">
        <v>40605</v>
      </c>
      <c r="C898" s="13">
        <f>MONTH(StoreOrders[[#This Row],[order date]])</f>
        <v>3</v>
      </c>
      <c r="D898" s="13">
        <f>YEAR(StoreOrders[[#This Row],[order date]])</f>
        <v>2011</v>
      </c>
      <c r="E898" s="35" t="s">
        <v>1060</v>
      </c>
      <c r="F898" s="35" t="s">
        <v>3767</v>
      </c>
      <c r="G898" s="35" t="s">
        <v>1062</v>
      </c>
      <c r="H898" s="35" t="s">
        <v>3768</v>
      </c>
      <c r="I898" s="35" t="s">
        <v>3769</v>
      </c>
      <c r="J898" s="35" t="s">
        <v>1085</v>
      </c>
      <c r="K898" s="35" t="s">
        <v>1085</v>
      </c>
      <c r="L898" s="35" t="s">
        <v>3770</v>
      </c>
      <c r="M898" s="35" t="s">
        <v>1110</v>
      </c>
      <c r="N898" s="35" t="s">
        <v>1176</v>
      </c>
      <c r="O898" s="35" t="s">
        <v>3771</v>
      </c>
      <c r="P898" s="7">
        <v>69</v>
      </c>
      <c r="Q898" s="7">
        <v>1</v>
      </c>
      <c r="R898" s="12">
        <v>95</v>
      </c>
      <c r="S898" s="2">
        <v>0</v>
      </c>
      <c r="T898" s="5">
        <v>5.58</v>
      </c>
      <c r="U898" s="5">
        <f>StoreOrders[[#This Row],[shipping cost]] + (StoreOrders[[#This Row],[shipping cost]] * StoreOrders[[#This Row],[discount]])</f>
        <v>5.58</v>
      </c>
      <c r="V898" t="s">
        <v>1070</v>
      </c>
      <c r="W898" s="5">
        <f>((StoreOrders[[#This Row],[quantity]]*StoreOrders[[#This Row],[Price]]) -StoreOrders[[#This Row],[cost]])</f>
        <v>89.42</v>
      </c>
    </row>
    <row r="899" spans="1:23" x14ac:dyDescent="0.25">
      <c r="A899" t="s">
        <v>3772</v>
      </c>
      <c r="B899" s="1">
        <v>40605</v>
      </c>
      <c r="C899" s="13">
        <f>MONTH(StoreOrders[[#This Row],[order date]])</f>
        <v>3</v>
      </c>
      <c r="D899" s="13">
        <f>YEAR(StoreOrders[[#This Row],[order date]])</f>
        <v>2011</v>
      </c>
      <c r="E899" s="35" t="s">
        <v>1081</v>
      </c>
      <c r="F899" s="35" t="s">
        <v>3773</v>
      </c>
      <c r="G899" s="35" t="s">
        <v>1091</v>
      </c>
      <c r="H899" s="35" t="s">
        <v>3774</v>
      </c>
      <c r="I899" s="35" t="s">
        <v>1234</v>
      </c>
      <c r="J899" s="35" t="s">
        <v>1094</v>
      </c>
      <c r="K899" s="35" t="s">
        <v>1165</v>
      </c>
      <c r="L899" s="35" t="s">
        <v>3775</v>
      </c>
      <c r="M899" s="35" t="s">
        <v>1067</v>
      </c>
      <c r="N899" s="35" t="s">
        <v>1068</v>
      </c>
      <c r="O899" s="35" t="s">
        <v>3776</v>
      </c>
      <c r="P899" s="7">
        <v>42</v>
      </c>
      <c r="Q899" s="7">
        <v>2</v>
      </c>
      <c r="R899" s="12">
        <v>80</v>
      </c>
      <c r="S899" s="2">
        <v>0.1</v>
      </c>
      <c r="T899" s="5">
        <v>3.77</v>
      </c>
      <c r="U899" s="5">
        <f>StoreOrders[[#This Row],[shipping cost]] + (StoreOrders[[#This Row],[shipping cost]] * StoreOrders[[#This Row],[discount]])</f>
        <v>4.1470000000000002</v>
      </c>
      <c r="V899" t="s">
        <v>1070</v>
      </c>
      <c r="W899" s="5">
        <f>((StoreOrders[[#This Row],[quantity]]*StoreOrders[[#This Row],[Price]]) -StoreOrders[[#This Row],[cost]])</f>
        <v>155.85300000000001</v>
      </c>
    </row>
    <row r="900" spans="1:23" x14ac:dyDescent="0.25">
      <c r="A900" t="s">
        <v>3772</v>
      </c>
      <c r="B900" s="1">
        <v>40605</v>
      </c>
      <c r="C900" s="13">
        <f>MONTH(StoreOrders[[#This Row],[order date]])</f>
        <v>3</v>
      </c>
      <c r="D900" s="13">
        <f>YEAR(StoreOrders[[#This Row],[order date]])</f>
        <v>2011</v>
      </c>
      <c r="E900" s="35" t="s">
        <v>1081</v>
      </c>
      <c r="F900" s="35" t="s">
        <v>3773</v>
      </c>
      <c r="G900" s="35" t="s">
        <v>1091</v>
      </c>
      <c r="H900" s="35" t="s">
        <v>3774</v>
      </c>
      <c r="I900" s="35" t="s">
        <v>1234</v>
      </c>
      <c r="J900" s="35" t="s">
        <v>1094</v>
      </c>
      <c r="K900" s="35" t="s">
        <v>1165</v>
      </c>
      <c r="L900" s="35" t="s">
        <v>3777</v>
      </c>
      <c r="M900" s="35" t="s">
        <v>1067</v>
      </c>
      <c r="N900" s="35" t="s">
        <v>1279</v>
      </c>
      <c r="O900" s="35" t="s">
        <v>2704</v>
      </c>
      <c r="P900" s="7">
        <v>59</v>
      </c>
      <c r="Q900" s="7">
        <v>2</v>
      </c>
      <c r="R900" s="12">
        <v>108</v>
      </c>
      <c r="S900" s="2">
        <v>0</v>
      </c>
      <c r="T900" s="5">
        <v>3.1</v>
      </c>
      <c r="U900" s="5">
        <f>StoreOrders[[#This Row],[shipping cost]] + (StoreOrders[[#This Row],[shipping cost]] * StoreOrders[[#This Row],[discount]])</f>
        <v>3.1</v>
      </c>
      <c r="V900" t="s">
        <v>1070</v>
      </c>
      <c r="W900" s="5">
        <f>((StoreOrders[[#This Row],[quantity]]*StoreOrders[[#This Row],[Price]]) -StoreOrders[[#This Row],[cost]])</f>
        <v>212.9</v>
      </c>
    </row>
    <row r="901" spans="1:23" x14ac:dyDescent="0.25">
      <c r="A901" t="s">
        <v>3744</v>
      </c>
      <c r="B901" s="1">
        <v>40605</v>
      </c>
      <c r="C901" s="13">
        <f>MONTH(StoreOrders[[#This Row],[order date]])</f>
        <v>3</v>
      </c>
      <c r="D901" s="13">
        <f>YEAR(StoreOrders[[#This Row],[order date]])</f>
        <v>2011</v>
      </c>
      <c r="E901" s="35" t="s">
        <v>1060</v>
      </c>
      <c r="F901" s="35" t="s">
        <v>3745</v>
      </c>
      <c r="G901" s="35" t="s">
        <v>1091</v>
      </c>
      <c r="H901" s="35" t="s">
        <v>2457</v>
      </c>
      <c r="I901" s="35" t="s">
        <v>1259</v>
      </c>
      <c r="J901" s="35" t="s">
        <v>1260</v>
      </c>
      <c r="K901" s="35" t="s">
        <v>1344</v>
      </c>
      <c r="L901" s="35" t="s">
        <v>3778</v>
      </c>
      <c r="M901" s="35" t="s">
        <v>1067</v>
      </c>
      <c r="N901" s="35" t="s">
        <v>1279</v>
      </c>
      <c r="O901" s="35" t="s">
        <v>3779</v>
      </c>
      <c r="P901" s="7">
        <v>25</v>
      </c>
      <c r="Q901" s="7">
        <v>5</v>
      </c>
      <c r="R901" s="12">
        <v>69</v>
      </c>
      <c r="S901" s="2">
        <v>0.2</v>
      </c>
      <c r="T901" s="5">
        <v>2.48</v>
      </c>
      <c r="U901" s="5">
        <f>StoreOrders[[#This Row],[shipping cost]] + (StoreOrders[[#This Row],[shipping cost]] * StoreOrders[[#This Row],[discount]])</f>
        <v>2.976</v>
      </c>
      <c r="V901" t="s">
        <v>1088</v>
      </c>
      <c r="W901" s="5">
        <f>((StoreOrders[[#This Row],[quantity]]*StoreOrders[[#This Row],[Price]]) -StoreOrders[[#This Row],[cost]])</f>
        <v>342.024</v>
      </c>
    </row>
    <row r="902" spans="1:23" x14ac:dyDescent="0.25">
      <c r="A902" t="s">
        <v>3780</v>
      </c>
      <c r="B902" s="1">
        <v>40605</v>
      </c>
      <c r="C902" s="13">
        <f>MONTH(StoreOrders[[#This Row],[order date]])</f>
        <v>3</v>
      </c>
      <c r="D902" s="13">
        <f>YEAR(StoreOrders[[#This Row],[order date]])</f>
        <v>2011</v>
      </c>
      <c r="E902" s="35" t="s">
        <v>1060</v>
      </c>
      <c r="F902" s="35" t="s">
        <v>3781</v>
      </c>
      <c r="G902" s="35" t="s">
        <v>1116</v>
      </c>
      <c r="H902" s="35" t="s">
        <v>1191</v>
      </c>
      <c r="I902" s="35" t="s">
        <v>1172</v>
      </c>
      <c r="J902" s="35" t="s">
        <v>1085</v>
      </c>
      <c r="K902" s="35" t="s">
        <v>1085</v>
      </c>
      <c r="L902" s="35" t="s">
        <v>1195</v>
      </c>
      <c r="M902" s="35" t="s">
        <v>1067</v>
      </c>
      <c r="N902" s="35" t="s">
        <v>1068</v>
      </c>
      <c r="O902" s="35" t="s">
        <v>1196</v>
      </c>
      <c r="P902" s="7">
        <v>31</v>
      </c>
      <c r="Q902" s="7">
        <v>1</v>
      </c>
      <c r="R902" s="12">
        <v>114</v>
      </c>
      <c r="S902" s="2">
        <v>0</v>
      </c>
      <c r="T902" s="5">
        <v>2.2000000000000002</v>
      </c>
      <c r="U902" s="5">
        <f>StoreOrders[[#This Row],[shipping cost]] + (StoreOrders[[#This Row],[shipping cost]] * StoreOrders[[#This Row],[discount]])</f>
        <v>2.2000000000000002</v>
      </c>
      <c r="V902" t="s">
        <v>1070</v>
      </c>
      <c r="W902" s="5">
        <f>((StoreOrders[[#This Row],[quantity]]*StoreOrders[[#This Row],[Price]]) -StoreOrders[[#This Row],[cost]])</f>
        <v>111.8</v>
      </c>
    </row>
    <row r="903" spans="1:23" x14ac:dyDescent="0.25">
      <c r="A903" t="s">
        <v>3758</v>
      </c>
      <c r="B903" s="1">
        <v>40605</v>
      </c>
      <c r="C903" s="13">
        <f>MONTH(StoreOrders[[#This Row],[order date]])</f>
        <v>3</v>
      </c>
      <c r="D903" s="13">
        <f>YEAR(StoreOrders[[#This Row],[order date]])</f>
        <v>2011</v>
      </c>
      <c r="E903" s="35" t="s">
        <v>1060</v>
      </c>
      <c r="F903" s="35" t="s">
        <v>3759</v>
      </c>
      <c r="G903" s="35" t="s">
        <v>1062</v>
      </c>
      <c r="H903" s="35" t="s">
        <v>3760</v>
      </c>
      <c r="I903" s="35" t="s">
        <v>1460</v>
      </c>
      <c r="J903" s="35" t="s">
        <v>1065</v>
      </c>
      <c r="K903" s="35" t="s">
        <v>1065</v>
      </c>
      <c r="L903" s="35" t="s">
        <v>3782</v>
      </c>
      <c r="M903" s="35" t="s">
        <v>1100</v>
      </c>
      <c r="N903" s="35" t="s">
        <v>1134</v>
      </c>
      <c r="O903" s="35" t="s">
        <v>3783</v>
      </c>
      <c r="P903" s="7">
        <v>57</v>
      </c>
      <c r="Q903" s="7">
        <v>4</v>
      </c>
      <c r="R903" s="12">
        <v>103</v>
      </c>
      <c r="S903" s="2">
        <v>0.7</v>
      </c>
      <c r="T903" s="5">
        <v>2.08</v>
      </c>
      <c r="U903" s="5">
        <f>StoreOrders[[#This Row],[shipping cost]] + (StoreOrders[[#This Row],[shipping cost]] * StoreOrders[[#This Row],[discount]])</f>
        <v>3.536</v>
      </c>
      <c r="V903" t="s">
        <v>1070</v>
      </c>
      <c r="W903" s="5">
        <f>((StoreOrders[[#This Row],[quantity]]*StoreOrders[[#This Row],[Price]]) -StoreOrders[[#This Row],[cost]])</f>
        <v>408.464</v>
      </c>
    </row>
    <row r="904" spans="1:23" x14ac:dyDescent="0.25">
      <c r="A904" t="s">
        <v>3736</v>
      </c>
      <c r="B904" s="1">
        <v>40605</v>
      </c>
      <c r="C904" s="13">
        <f>MONTH(StoreOrders[[#This Row],[order date]])</f>
        <v>3</v>
      </c>
      <c r="D904" s="13">
        <f>YEAR(StoreOrders[[#This Row],[order date]])</f>
        <v>2011</v>
      </c>
      <c r="E904" s="35" t="s">
        <v>1060</v>
      </c>
      <c r="F904" s="35" t="s">
        <v>3737</v>
      </c>
      <c r="G904" s="35" t="s">
        <v>1116</v>
      </c>
      <c r="H904" s="35" t="s">
        <v>1791</v>
      </c>
      <c r="I904" s="35" t="s">
        <v>1259</v>
      </c>
      <c r="J904" s="35" t="s">
        <v>1260</v>
      </c>
      <c r="K904" s="35" t="s">
        <v>1344</v>
      </c>
      <c r="L904" s="35" t="s">
        <v>3784</v>
      </c>
      <c r="M904" s="35" t="s">
        <v>1067</v>
      </c>
      <c r="N904" s="35" t="s">
        <v>1068</v>
      </c>
      <c r="O904" s="35" t="s">
        <v>3785</v>
      </c>
      <c r="P904" s="7">
        <v>45</v>
      </c>
      <c r="Q904" s="7">
        <v>8</v>
      </c>
      <c r="R904" s="12">
        <v>86</v>
      </c>
      <c r="S904" s="2">
        <v>0.2</v>
      </c>
      <c r="T904" s="5">
        <v>1.94</v>
      </c>
      <c r="U904" s="5">
        <f>StoreOrders[[#This Row],[shipping cost]] + (StoreOrders[[#This Row],[shipping cost]] * StoreOrders[[#This Row],[discount]])</f>
        <v>2.3279999999999998</v>
      </c>
      <c r="V904" t="s">
        <v>1070</v>
      </c>
      <c r="W904" s="5">
        <f>((StoreOrders[[#This Row],[quantity]]*StoreOrders[[#This Row],[Price]]) -StoreOrders[[#This Row],[cost]])</f>
        <v>685.67200000000003</v>
      </c>
    </row>
    <row r="905" spans="1:23" x14ac:dyDescent="0.25">
      <c r="A905" t="s">
        <v>3731</v>
      </c>
      <c r="B905" s="1">
        <v>40605</v>
      </c>
      <c r="C905" s="13">
        <f>MONTH(StoreOrders[[#This Row],[order date]])</f>
        <v>3</v>
      </c>
      <c r="D905" s="13">
        <f>YEAR(StoreOrders[[#This Row],[order date]])</f>
        <v>2011</v>
      </c>
      <c r="E905" s="35" t="s">
        <v>1060</v>
      </c>
      <c r="F905" s="35" t="s">
        <v>3732</v>
      </c>
      <c r="G905" s="35" t="s">
        <v>1062</v>
      </c>
      <c r="H905" s="35" t="s">
        <v>3733</v>
      </c>
      <c r="I905" s="35" t="s">
        <v>3734</v>
      </c>
      <c r="J905" s="35" t="s">
        <v>1164</v>
      </c>
      <c r="K905" s="35" t="s">
        <v>1165</v>
      </c>
      <c r="L905" s="35" t="s">
        <v>3786</v>
      </c>
      <c r="M905" s="35" t="s">
        <v>1067</v>
      </c>
      <c r="N905" s="35" t="s">
        <v>1207</v>
      </c>
      <c r="O905" s="35" t="s">
        <v>3787</v>
      </c>
      <c r="P905" s="7">
        <v>16</v>
      </c>
      <c r="Q905" s="7">
        <v>3</v>
      </c>
      <c r="R905" s="12">
        <v>92</v>
      </c>
      <c r="S905" s="2">
        <v>0.4</v>
      </c>
      <c r="T905" s="5">
        <v>1.74</v>
      </c>
      <c r="U905" s="5">
        <f>StoreOrders[[#This Row],[shipping cost]] + (StoreOrders[[#This Row],[shipping cost]] * StoreOrders[[#This Row],[discount]])</f>
        <v>2.4359999999999999</v>
      </c>
      <c r="V905" t="s">
        <v>1128</v>
      </c>
      <c r="W905" s="5">
        <f>((StoreOrders[[#This Row],[quantity]]*StoreOrders[[#This Row],[Price]]) -StoreOrders[[#This Row],[cost]])</f>
        <v>273.56400000000002</v>
      </c>
    </row>
    <row r="906" spans="1:23" x14ac:dyDescent="0.25">
      <c r="A906" t="s">
        <v>3736</v>
      </c>
      <c r="B906" s="1">
        <v>40605</v>
      </c>
      <c r="C906" s="13">
        <f>MONTH(StoreOrders[[#This Row],[order date]])</f>
        <v>3</v>
      </c>
      <c r="D906" s="13">
        <f>YEAR(StoreOrders[[#This Row],[order date]])</f>
        <v>2011</v>
      </c>
      <c r="E906" s="35" t="s">
        <v>1060</v>
      </c>
      <c r="F906" s="35" t="s">
        <v>3737</v>
      </c>
      <c r="G906" s="35" t="s">
        <v>1116</v>
      </c>
      <c r="H906" s="35" t="s">
        <v>1791</v>
      </c>
      <c r="I906" s="35" t="s">
        <v>1259</v>
      </c>
      <c r="J906" s="35" t="s">
        <v>1260</v>
      </c>
      <c r="K906" s="35" t="s">
        <v>1344</v>
      </c>
      <c r="L906" s="35" t="s">
        <v>3788</v>
      </c>
      <c r="M906" s="35" t="s">
        <v>1067</v>
      </c>
      <c r="N906" s="35" t="s">
        <v>1187</v>
      </c>
      <c r="O906" s="35" t="s">
        <v>3789</v>
      </c>
      <c r="P906" s="7">
        <v>15</v>
      </c>
      <c r="Q906" s="7">
        <v>3</v>
      </c>
      <c r="R906" s="12">
        <v>53</v>
      </c>
      <c r="S906" s="2">
        <v>0.2</v>
      </c>
      <c r="T906" s="5">
        <v>1.37</v>
      </c>
      <c r="U906" s="5">
        <f>StoreOrders[[#This Row],[shipping cost]] + (StoreOrders[[#This Row],[shipping cost]] * StoreOrders[[#This Row],[discount]])</f>
        <v>1.6440000000000001</v>
      </c>
      <c r="V906" t="s">
        <v>1070</v>
      </c>
      <c r="W906" s="5">
        <f>((StoreOrders[[#This Row],[quantity]]*StoreOrders[[#This Row],[Price]]) -StoreOrders[[#This Row],[cost]])</f>
        <v>157.35599999999999</v>
      </c>
    </row>
    <row r="907" spans="1:23" x14ac:dyDescent="0.25">
      <c r="A907" t="s">
        <v>3731</v>
      </c>
      <c r="B907" s="1">
        <v>40605</v>
      </c>
      <c r="C907" s="13">
        <f>MONTH(StoreOrders[[#This Row],[order date]])</f>
        <v>3</v>
      </c>
      <c r="D907" s="13">
        <f>YEAR(StoreOrders[[#This Row],[order date]])</f>
        <v>2011</v>
      </c>
      <c r="E907" s="35" t="s">
        <v>1060</v>
      </c>
      <c r="F907" s="35" t="s">
        <v>3732</v>
      </c>
      <c r="G907" s="35" t="s">
        <v>1062</v>
      </c>
      <c r="H907" s="35" t="s">
        <v>3733</v>
      </c>
      <c r="I907" s="35" t="s">
        <v>3734</v>
      </c>
      <c r="J907" s="35" t="s">
        <v>1164</v>
      </c>
      <c r="K907" s="35" t="s">
        <v>1165</v>
      </c>
      <c r="L907" s="35" t="s">
        <v>3790</v>
      </c>
      <c r="M907" s="35" t="s">
        <v>1067</v>
      </c>
      <c r="N907" s="35" t="s">
        <v>1187</v>
      </c>
      <c r="O907" s="35" t="s">
        <v>3791</v>
      </c>
      <c r="P907" s="7">
        <v>8</v>
      </c>
      <c r="Q907" s="7">
        <v>3</v>
      </c>
      <c r="R907" s="12">
        <v>98</v>
      </c>
      <c r="S907" s="2">
        <v>0.4</v>
      </c>
      <c r="T907" s="5">
        <v>1.23</v>
      </c>
      <c r="U907" s="5">
        <f>StoreOrders[[#This Row],[shipping cost]] + (StoreOrders[[#This Row],[shipping cost]] * StoreOrders[[#This Row],[discount]])</f>
        <v>1.722</v>
      </c>
      <c r="V907" t="s">
        <v>1128</v>
      </c>
      <c r="W907" s="5">
        <f>((StoreOrders[[#This Row],[quantity]]*StoreOrders[[#This Row],[Price]]) -StoreOrders[[#This Row],[cost]])</f>
        <v>292.27800000000002</v>
      </c>
    </row>
    <row r="908" spans="1:23" x14ac:dyDescent="0.25">
      <c r="A908" t="s">
        <v>3792</v>
      </c>
      <c r="B908" s="1">
        <v>40605</v>
      </c>
      <c r="C908" s="13">
        <f>MONTH(StoreOrders[[#This Row],[order date]])</f>
        <v>3</v>
      </c>
      <c r="D908" s="13">
        <f>YEAR(StoreOrders[[#This Row],[order date]])</f>
        <v>2011</v>
      </c>
      <c r="E908" s="35" t="s">
        <v>1060</v>
      </c>
      <c r="F908" s="35" t="s">
        <v>3793</v>
      </c>
      <c r="G908" s="35" t="s">
        <v>1062</v>
      </c>
      <c r="H908" s="35" t="s">
        <v>3733</v>
      </c>
      <c r="I908" s="35" t="s">
        <v>3734</v>
      </c>
      <c r="J908" s="35" t="s">
        <v>1164</v>
      </c>
      <c r="K908" s="35" t="s">
        <v>1165</v>
      </c>
      <c r="L908" s="35" t="s">
        <v>3794</v>
      </c>
      <c r="M908" s="35" t="s">
        <v>1067</v>
      </c>
      <c r="N908" s="35" t="s">
        <v>1204</v>
      </c>
      <c r="O908" s="35" t="s">
        <v>3795</v>
      </c>
      <c r="P908" s="7">
        <v>12</v>
      </c>
      <c r="Q908" s="7">
        <v>1</v>
      </c>
      <c r="R908" s="12">
        <v>65</v>
      </c>
      <c r="S908" s="2">
        <v>0.4</v>
      </c>
      <c r="T908" s="5">
        <v>1.07</v>
      </c>
      <c r="U908" s="5">
        <f>StoreOrders[[#This Row],[shipping cost]] + (StoreOrders[[#This Row],[shipping cost]] * StoreOrders[[#This Row],[discount]])</f>
        <v>1.4980000000000002</v>
      </c>
      <c r="V908" t="s">
        <v>1070</v>
      </c>
      <c r="W908" s="5">
        <f>((StoreOrders[[#This Row],[quantity]]*StoreOrders[[#This Row],[Price]]) -StoreOrders[[#This Row],[cost]])</f>
        <v>63.502000000000002</v>
      </c>
    </row>
    <row r="909" spans="1:23" x14ac:dyDescent="0.25">
      <c r="A909" t="s">
        <v>3796</v>
      </c>
      <c r="B909" s="1">
        <v>40605</v>
      </c>
      <c r="C909" s="13">
        <f>MONTH(StoreOrders[[#This Row],[order date]])</f>
        <v>3</v>
      </c>
      <c r="D909" s="13">
        <f>YEAR(StoreOrders[[#This Row],[order date]])</f>
        <v>2011</v>
      </c>
      <c r="E909" s="35" t="s">
        <v>1081</v>
      </c>
      <c r="F909" s="35" t="s">
        <v>3797</v>
      </c>
      <c r="G909" s="35" t="s">
        <v>1062</v>
      </c>
      <c r="H909" s="35" t="s">
        <v>3798</v>
      </c>
      <c r="I909" s="35" t="s">
        <v>1259</v>
      </c>
      <c r="J909" s="35" t="s">
        <v>1260</v>
      </c>
      <c r="K909" s="35" t="s">
        <v>1215</v>
      </c>
      <c r="L909" s="35" t="s">
        <v>3555</v>
      </c>
      <c r="M909" s="35" t="s">
        <v>1067</v>
      </c>
      <c r="N909" s="35" t="s">
        <v>1193</v>
      </c>
      <c r="O909" s="35" t="s">
        <v>3556</v>
      </c>
      <c r="P909" s="7">
        <v>19</v>
      </c>
      <c r="Q909" s="7">
        <v>4</v>
      </c>
      <c r="R909" s="12">
        <v>100</v>
      </c>
      <c r="S909" s="2">
        <v>0.2</v>
      </c>
      <c r="T909" s="5">
        <v>1.05</v>
      </c>
      <c r="U909" s="5">
        <f>StoreOrders[[#This Row],[shipping cost]] + (StoreOrders[[#This Row],[shipping cost]] * StoreOrders[[#This Row],[discount]])</f>
        <v>1.26</v>
      </c>
      <c r="V909" t="s">
        <v>1070</v>
      </c>
      <c r="W909" s="5">
        <f>((StoreOrders[[#This Row],[quantity]]*StoreOrders[[#This Row],[Price]]) -StoreOrders[[#This Row],[cost]])</f>
        <v>398.74</v>
      </c>
    </row>
    <row r="910" spans="1:23" x14ac:dyDescent="0.25">
      <c r="A910" t="s">
        <v>3750</v>
      </c>
      <c r="B910" s="1">
        <v>40605</v>
      </c>
      <c r="C910" s="13">
        <f>MONTH(StoreOrders[[#This Row],[order date]])</f>
        <v>3</v>
      </c>
      <c r="D910" s="13">
        <f>YEAR(StoreOrders[[#This Row],[order date]])</f>
        <v>2011</v>
      </c>
      <c r="E910" s="35" t="s">
        <v>1060</v>
      </c>
      <c r="F910" s="35" t="s">
        <v>3745</v>
      </c>
      <c r="G910" s="35" t="s">
        <v>1091</v>
      </c>
      <c r="H910" s="35" t="s">
        <v>1503</v>
      </c>
      <c r="I910" s="35" t="s">
        <v>1504</v>
      </c>
      <c r="J910" s="35" t="s">
        <v>1065</v>
      </c>
      <c r="K910" s="35" t="s">
        <v>1065</v>
      </c>
      <c r="L910" s="35" t="s">
        <v>3799</v>
      </c>
      <c r="M910" s="35" t="s">
        <v>1067</v>
      </c>
      <c r="N910" s="35" t="s">
        <v>1193</v>
      </c>
      <c r="O910" s="35" t="s">
        <v>3800</v>
      </c>
      <c r="P910" s="7">
        <v>24</v>
      </c>
      <c r="Q910" s="7">
        <v>2</v>
      </c>
      <c r="R910" s="12">
        <v>71</v>
      </c>
      <c r="S910" s="2">
        <v>0</v>
      </c>
      <c r="T910" s="5">
        <v>1.02</v>
      </c>
      <c r="U910" s="5">
        <f>StoreOrders[[#This Row],[shipping cost]] + (StoreOrders[[#This Row],[shipping cost]] * StoreOrders[[#This Row],[discount]])</f>
        <v>1.02</v>
      </c>
      <c r="V910" t="s">
        <v>1070</v>
      </c>
      <c r="W910" s="5">
        <f>((StoreOrders[[#This Row],[quantity]]*StoreOrders[[#This Row],[Price]]) -StoreOrders[[#This Row],[cost]])</f>
        <v>140.97999999999999</v>
      </c>
    </row>
    <row r="911" spans="1:23" x14ac:dyDescent="0.25">
      <c r="A911" t="s">
        <v>3744</v>
      </c>
      <c r="B911" s="1">
        <v>40605</v>
      </c>
      <c r="C911" s="13">
        <f>MONTH(StoreOrders[[#This Row],[order date]])</f>
        <v>3</v>
      </c>
      <c r="D911" s="13">
        <f>YEAR(StoreOrders[[#This Row],[order date]])</f>
        <v>2011</v>
      </c>
      <c r="E911" s="35" t="s">
        <v>1060</v>
      </c>
      <c r="F911" s="35" t="s">
        <v>3745</v>
      </c>
      <c r="G911" s="35" t="s">
        <v>1091</v>
      </c>
      <c r="H911" s="35" t="s">
        <v>2457</v>
      </c>
      <c r="I911" s="35" t="s">
        <v>1259</v>
      </c>
      <c r="J911" s="35" t="s">
        <v>1260</v>
      </c>
      <c r="K911" s="35" t="s">
        <v>1344</v>
      </c>
      <c r="L911" s="35" t="s">
        <v>3801</v>
      </c>
      <c r="M911" s="35" t="s">
        <v>1110</v>
      </c>
      <c r="N911" s="35" t="s">
        <v>1167</v>
      </c>
      <c r="O911" s="35" t="s">
        <v>3802</v>
      </c>
      <c r="P911" s="7">
        <v>10</v>
      </c>
      <c r="Q911" s="7">
        <v>1</v>
      </c>
      <c r="R911" s="12">
        <v>118</v>
      </c>
      <c r="S911" s="2">
        <v>0</v>
      </c>
      <c r="T911" s="5">
        <v>0.99</v>
      </c>
      <c r="U911" s="5">
        <f>StoreOrders[[#This Row],[shipping cost]] + (StoreOrders[[#This Row],[shipping cost]] * StoreOrders[[#This Row],[discount]])</f>
        <v>0.99</v>
      </c>
      <c r="V911" t="s">
        <v>1088</v>
      </c>
      <c r="W911" s="5">
        <f>((StoreOrders[[#This Row],[quantity]]*StoreOrders[[#This Row],[Price]]) -StoreOrders[[#This Row],[cost]])</f>
        <v>117.01</v>
      </c>
    </row>
    <row r="912" spans="1:23" x14ac:dyDescent="0.25">
      <c r="A912" t="s">
        <v>3766</v>
      </c>
      <c r="B912" s="1">
        <v>40605</v>
      </c>
      <c r="C912" s="13">
        <f>MONTH(StoreOrders[[#This Row],[order date]])</f>
        <v>3</v>
      </c>
      <c r="D912" s="13">
        <f>YEAR(StoreOrders[[#This Row],[order date]])</f>
        <v>2011</v>
      </c>
      <c r="E912" s="35" t="s">
        <v>1060</v>
      </c>
      <c r="F912" s="35" t="s">
        <v>3767</v>
      </c>
      <c r="G912" s="35" t="s">
        <v>1062</v>
      </c>
      <c r="H912" s="35" t="s">
        <v>3768</v>
      </c>
      <c r="I912" s="35" t="s">
        <v>3769</v>
      </c>
      <c r="J912" s="35" t="s">
        <v>1085</v>
      </c>
      <c r="K912" s="35" t="s">
        <v>1085</v>
      </c>
      <c r="L912" s="35" t="s">
        <v>3803</v>
      </c>
      <c r="M912" s="35" t="s">
        <v>1067</v>
      </c>
      <c r="N912" s="35" t="s">
        <v>1207</v>
      </c>
      <c r="O912" s="35" t="s">
        <v>3804</v>
      </c>
      <c r="P912" s="7">
        <v>14</v>
      </c>
      <c r="Q912" s="7">
        <v>1</v>
      </c>
      <c r="R912" s="12">
        <v>105</v>
      </c>
      <c r="S912" s="2">
        <v>0</v>
      </c>
      <c r="T912" s="5">
        <v>0.39</v>
      </c>
      <c r="U912" s="5">
        <f>StoreOrders[[#This Row],[shipping cost]] + (StoreOrders[[#This Row],[shipping cost]] * StoreOrders[[#This Row],[discount]])</f>
        <v>0.39</v>
      </c>
      <c r="V912" t="s">
        <v>1070</v>
      </c>
      <c r="W912" s="5">
        <f>((StoreOrders[[#This Row],[quantity]]*StoreOrders[[#This Row],[Price]]) -StoreOrders[[#This Row],[cost]])</f>
        <v>104.61</v>
      </c>
    </row>
    <row r="913" spans="1:23" x14ac:dyDescent="0.25">
      <c r="A913" t="s">
        <v>3805</v>
      </c>
      <c r="B913" s="1">
        <v>40606</v>
      </c>
      <c r="C913" s="13">
        <f>MONTH(StoreOrders[[#This Row],[order date]])</f>
        <v>3</v>
      </c>
      <c r="D913" s="13">
        <f>YEAR(StoreOrders[[#This Row],[order date]])</f>
        <v>2011</v>
      </c>
      <c r="E913" s="35" t="s">
        <v>1060</v>
      </c>
      <c r="F913" s="35" t="s">
        <v>3806</v>
      </c>
      <c r="G913" s="35" t="s">
        <v>1091</v>
      </c>
      <c r="H913" s="35" t="s">
        <v>3807</v>
      </c>
      <c r="I913" s="35" t="s">
        <v>1338</v>
      </c>
      <c r="J913" s="35" t="s">
        <v>1075</v>
      </c>
      <c r="K913" s="35" t="s">
        <v>1267</v>
      </c>
      <c r="L913" s="35" t="s">
        <v>3808</v>
      </c>
      <c r="M913" s="35" t="s">
        <v>1110</v>
      </c>
      <c r="N913" s="35" t="s">
        <v>1167</v>
      </c>
      <c r="O913" s="35" t="s">
        <v>3809</v>
      </c>
      <c r="P913" s="7">
        <v>555</v>
      </c>
      <c r="Q913" s="7">
        <v>3</v>
      </c>
      <c r="R913" s="12">
        <v>60</v>
      </c>
      <c r="S913" s="2">
        <v>0</v>
      </c>
      <c r="T913" s="5">
        <v>83.22</v>
      </c>
      <c r="U913" s="5">
        <f>StoreOrders[[#This Row],[shipping cost]] + (StoreOrders[[#This Row],[shipping cost]] * StoreOrders[[#This Row],[discount]])</f>
        <v>83.22</v>
      </c>
      <c r="V913" t="s">
        <v>1088</v>
      </c>
      <c r="W913" s="5">
        <f>((StoreOrders[[#This Row],[quantity]]*StoreOrders[[#This Row],[Price]]) -StoreOrders[[#This Row],[cost]])</f>
        <v>96.78</v>
      </c>
    </row>
    <row r="914" spans="1:23" x14ac:dyDescent="0.25">
      <c r="A914" t="s">
        <v>3810</v>
      </c>
      <c r="B914" s="1">
        <v>40606</v>
      </c>
      <c r="C914" s="13">
        <f>MONTH(StoreOrders[[#This Row],[order date]])</f>
        <v>3</v>
      </c>
      <c r="D914" s="13">
        <f>YEAR(StoreOrders[[#This Row],[order date]])</f>
        <v>2011</v>
      </c>
      <c r="E914" s="35" t="s">
        <v>1114</v>
      </c>
      <c r="F914" s="35" t="s">
        <v>2820</v>
      </c>
      <c r="G914" s="35" t="s">
        <v>1062</v>
      </c>
      <c r="H914" s="35" t="s">
        <v>1743</v>
      </c>
      <c r="I914" s="35" t="s">
        <v>1259</v>
      </c>
      <c r="J914" s="35" t="s">
        <v>1260</v>
      </c>
      <c r="K914" s="35" t="s">
        <v>1215</v>
      </c>
      <c r="L914" s="35" t="s">
        <v>3811</v>
      </c>
      <c r="M914" s="35" t="s">
        <v>1067</v>
      </c>
      <c r="N914" s="35" t="s">
        <v>1068</v>
      </c>
      <c r="O914" s="35" t="s">
        <v>3812</v>
      </c>
      <c r="P914" s="7">
        <v>355</v>
      </c>
      <c r="Q914" s="7">
        <v>5</v>
      </c>
      <c r="R914" s="12">
        <v>99</v>
      </c>
      <c r="S914" s="2">
        <v>0</v>
      </c>
      <c r="T914" s="5">
        <v>74.5</v>
      </c>
      <c r="U914" s="5">
        <f>StoreOrders[[#This Row],[shipping cost]] + (StoreOrders[[#This Row],[shipping cost]] * StoreOrders[[#This Row],[discount]])</f>
        <v>74.5</v>
      </c>
      <c r="V914" t="s">
        <v>1088</v>
      </c>
      <c r="W914" s="5">
        <f>((StoreOrders[[#This Row],[quantity]]*StoreOrders[[#This Row],[Price]]) -StoreOrders[[#This Row],[cost]])</f>
        <v>420.5</v>
      </c>
    </row>
    <row r="915" spans="1:23" x14ac:dyDescent="0.25">
      <c r="A915" t="s">
        <v>3813</v>
      </c>
      <c r="B915" s="1">
        <v>40606</v>
      </c>
      <c r="C915" s="13">
        <f>MONTH(StoreOrders[[#This Row],[order date]])</f>
        <v>3</v>
      </c>
      <c r="D915" s="13">
        <f>YEAR(StoreOrders[[#This Row],[order date]])</f>
        <v>2011</v>
      </c>
      <c r="E915" s="35" t="s">
        <v>1060</v>
      </c>
      <c r="F915" s="35" t="s">
        <v>3814</v>
      </c>
      <c r="G915" s="35" t="s">
        <v>1062</v>
      </c>
      <c r="H915" s="35" t="s">
        <v>2002</v>
      </c>
      <c r="I915" s="35" t="s">
        <v>1755</v>
      </c>
      <c r="J915" s="35" t="s">
        <v>1164</v>
      </c>
      <c r="K915" s="35" t="s">
        <v>1165</v>
      </c>
      <c r="L915" s="35" t="s">
        <v>3815</v>
      </c>
      <c r="M915" s="35" t="s">
        <v>1067</v>
      </c>
      <c r="N915" s="35" t="s">
        <v>1279</v>
      </c>
      <c r="O915" s="35" t="s">
        <v>3816</v>
      </c>
      <c r="P915" s="7">
        <v>91</v>
      </c>
      <c r="Q915" s="7">
        <v>8</v>
      </c>
      <c r="R915" s="12">
        <v>87</v>
      </c>
      <c r="S915" s="2">
        <v>0</v>
      </c>
      <c r="T915" s="5">
        <v>11.87</v>
      </c>
      <c r="U915" s="5">
        <f>StoreOrders[[#This Row],[shipping cost]] + (StoreOrders[[#This Row],[shipping cost]] * StoreOrders[[#This Row],[discount]])</f>
        <v>11.87</v>
      </c>
      <c r="V915" t="s">
        <v>1088</v>
      </c>
      <c r="W915" s="5">
        <f>((StoreOrders[[#This Row],[quantity]]*StoreOrders[[#This Row],[Price]]) -StoreOrders[[#This Row],[cost]])</f>
        <v>684.13</v>
      </c>
    </row>
    <row r="916" spans="1:23" x14ac:dyDescent="0.25">
      <c r="A916" t="s">
        <v>3813</v>
      </c>
      <c r="B916" s="1">
        <v>40606</v>
      </c>
      <c r="C916" s="13">
        <f>MONTH(StoreOrders[[#This Row],[order date]])</f>
        <v>3</v>
      </c>
      <c r="D916" s="13">
        <f>YEAR(StoreOrders[[#This Row],[order date]])</f>
        <v>2011</v>
      </c>
      <c r="E916" s="35" t="s">
        <v>1060</v>
      </c>
      <c r="F916" s="35" t="s">
        <v>3814</v>
      </c>
      <c r="G916" s="35" t="s">
        <v>1062</v>
      </c>
      <c r="H916" s="35" t="s">
        <v>2002</v>
      </c>
      <c r="I916" s="35" t="s">
        <v>1755</v>
      </c>
      <c r="J916" s="35" t="s">
        <v>1164</v>
      </c>
      <c r="K916" s="35" t="s">
        <v>1165</v>
      </c>
      <c r="L916" s="35" t="s">
        <v>3817</v>
      </c>
      <c r="M916" s="35" t="s">
        <v>1067</v>
      </c>
      <c r="N916" s="35" t="s">
        <v>1078</v>
      </c>
      <c r="O916" s="35" t="s">
        <v>3818</v>
      </c>
      <c r="P916" s="7">
        <v>90</v>
      </c>
      <c r="Q916" s="7">
        <v>3</v>
      </c>
      <c r="R916" s="12">
        <v>94</v>
      </c>
      <c r="S916" s="2">
        <v>0</v>
      </c>
      <c r="T916" s="5">
        <v>6.54</v>
      </c>
      <c r="U916" s="5">
        <f>StoreOrders[[#This Row],[shipping cost]] + (StoreOrders[[#This Row],[shipping cost]] * StoreOrders[[#This Row],[discount]])</f>
        <v>6.54</v>
      </c>
      <c r="V916" t="s">
        <v>1088</v>
      </c>
      <c r="W916" s="5">
        <f>((StoreOrders[[#This Row],[quantity]]*StoreOrders[[#This Row],[Price]]) -StoreOrders[[#This Row],[cost]])</f>
        <v>275.45999999999998</v>
      </c>
    </row>
    <row r="917" spans="1:23" x14ac:dyDescent="0.25">
      <c r="A917" t="s">
        <v>3819</v>
      </c>
      <c r="B917" s="1">
        <v>40606</v>
      </c>
      <c r="C917" s="13">
        <f>MONTH(StoreOrders[[#This Row],[order date]])</f>
        <v>3</v>
      </c>
      <c r="D917" s="13">
        <f>YEAR(StoreOrders[[#This Row],[order date]])</f>
        <v>2011</v>
      </c>
      <c r="E917" s="35" t="s">
        <v>1060</v>
      </c>
      <c r="F917" s="35" t="s">
        <v>3820</v>
      </c>
      <c r="G917" s="35" t="s">
        <v>1062</v>
      </c>
      <c r="H917" s="35" t="s">
        <v>3821</v>
      </c>
      <c r="I917" s="35" t="s">
        <v>1613</v>
      </c>
      <c r="J917" s="35" t="s">
        <v>1085</v>
      </c>
      <c r="K917" s="35" t="s">
        <v>1085</v>
      </c>
      <c r="L917" s="35" t="s">
        <v>3822</v>
      </c>
      <c r="M917" s="35" t="s">
        <v>1110</v>
      </c>
      <c r="N917" s="35" t="s">
        <v>1111</v>
      </c>
      <c r="O917" s="35" t="s">
        <v>3823</v>
      </c>
      <c r="P917" s="7">
        <v>94</v>
      </c>
      <c r="Q917" s="7">
        <v>2</v>
      </c>
      <c r="R917" s="12">
        <v>55</v>
      </c>
      <c r="S917" s="2">
        <v>0.6</v>
      </c>
      <c r="T917" s="5">
        <v>4.07</v>
      </c>
      <c r="U917" s="5">
        <f>StoreOrders[[#This Row],[shipping cost]] + (StoreOrders[[#This Row],[shipping cost]] * StoreOrders[[#This Row],[discount]])</f>
        <v>6.5120000000000005</v>
      </c>
      <c r="V917" t="s">
        <v>1070</v>
      </c>
      <c r="W917" s="5">
        <f>((StoreOrders[[#This Row],[quantity]]*StoreOrders[[#This Row],[Price]]) -StoreOrders[[#This Row],[cost]])</f>
        <v>103.488</v>
      </c>
    </row>
    <row r="918" spans="1:23" x14ac:dyDescent="0.25">
      <c r="A918" t="s">
        <v>3824</v>
      </c>
      <c r="B918" s="1">
        <v>40606</v>
      </c>
      <c r="C918" s="13">
        <f>MONTH(StoreOrders[[#This Row],[order date]])</f>
        <v>3</v>
      </c>
      <c r="D918" s="13">
        <f>YEAR(StoreOrders[[#This Row],[order date]])</f>
        <v>2011</v>
      </c>
      <c r="E918" s="35" t="s">
        <v>1060</v>
      </c>
      <c r="F918" s="35" t="s">
        <v>3825</v>
      </c>
      <c r="G918" s="35" t="s">
        <v>1062</v>
      </c>
      <c r="H918" s="35" t="s">
        <v>3826</v>
      </c>
      <c r="I918" s="35" t="s">
        <v>1460</v>
      </c>
      <c r="J918" s="35" t="s">
        <v>1065</v>
      </c>
      <c r="K918" s="35" t="s">
        <v>1065</v>
      </c>
      <c r="L918" s="35" t="s">
        <v>3827</v>
      </c>
      <c r="M918" s="35" t="s">
        <v>1110</v>
      </c>
      <c r="N918" s="35" t="s">
        <v>1126</v>
      </c>
      <c r="O918" s="35" t="s">
        <v>3828</v>
      </c>
      <c r="P918" s="7">
        <v>43</v>
      </c>
      <c r="Q918" s="7">
        <v>1</v>
      </c>
      <c r="R918" s="12">
        <v>109</v>
      </c>
      <c r="S918" s="2">
        <v>0.7</v>
      </c>
      <c r="T918" s="5">
        <v>3.02</v>
      </c>
      <c r="U918" s="5">
        <f>StoreOrders[[#This Row],[shipping cost]] + (StoreOrders[[#This Row],[shipping cost]] * StoreOrders[[#This Row],[discount]])</f>
        <v>5.1340000000000003</v>
      </c>
      <c r="V918" t="s">
        <v>1070</v>
      </c>
      <c r="W918" s="5">
        <f>((StoreOrders[[#This Row],[quantity]]*StoreOrders[[#This Row],[Price]]) -StoreOrders[[#This Row],[cost]])</f>
        <v>103.866</v>
      </c>
    </row>
    <row r="919" spans="1:23" x14ac:dyDescent="0.25">
      <c r="A919" t="s">
        <v>3829</v>
      </c>
      <c r="B919" s="1">
        <v>40606</v>
      </c>
      <c r="C919" s="13">
        <f>MONTH(StoreOrders[[#This Row],[order date]])</f>
        <v>3</v>
      </c>
      <c r="D919" s="13">
        <f>YEAR(StoreOrders[[#This Row],[order date]])</f>
        <v>2011</v>
      </c>
      <c r="E919" s="35" t="s">
        <v>1060</v>
      </c>
      <c r="F919" s="35" t="s">
        <v>3005</v>
      </c>
      <c r="G919" s="35" t="s">
        <v>1062</v>
      </c>
      <c r="H919" s="35" t="s">
        <v>2125</v>
      </c>
      <c r="I919" s="35" t="s">
        <v>1259</v>
      </c>
      <c r="J919" s="35" t="s">
        <v>1260</v>
      </c>
      <c r="K919" s="35" t="s">
        <v>1215</v>
      </c>
      <c r="L919" s="35" t="s">
        <v>3830</v>
      </c>
      <c r="M919" s="35" t="s">
        <v>1067</v>
      </c>
      <c r="N919" s="35" t="s">
        <v>1193</v>
      </c>
      <c r="O919" s="35" t="s">
        <v>3831</v>
      </c>
      <c r="P919" s="7">
        <v>16</v>
      </c>
      <c r="Q919" s="7">
        <v>3</v>
      </c>
      <c r="R919" s="12">
        <v>84</v>
      </c>
      <c r="S919" s="2">
        <v>0.2</v>
      </c>
      <c r="T919" s="5">
        <v>1.31</v>
      </c>
      <c r="U919" s="5">
        <f>StoreOrders[[#This Row],[shipping cost]] + (StoreOrders[[#This Row],[shipping cost]] * StoreOrders[[#This Row],[discount]])</f>
        <v>1.5720000000000001</v>
      </c>
      <c r="V919" t="s">
        <v>1070</v>
      </c>
      <c r="W919" s="5">
        <f>((StoreOrders[[#This Row],[quantity]]*StoreOrders[[#This Row],[Price]]) -StoreOrders[[#This Row],[cost]])</f>
        <v>250.428</v>
      </c>
    </row>
    <row r="920" spans="1:23" x14ac:dyDescent="0.25">
      <c r="A920" t="s">
        <v>3832</v>
      </c>
      <c r="B920" s="1">
        <v>40607</v>
      </c>
      <c r="C920" s="13">
        <f>MONTH(StoreOrders[[#This Row],[order date]])</f>
        <v>3</v>
      </c>
      <c r="D920" s="13">
        <f>YEAR(StoreOrders[[#This Row],[order date]])</f>
        <v>2011</v>
      </c>
      <c r="E920" s="35" t="s">
        <v>1081</v>
      </c>
      <c r="F920" s="35" t="s">
        <v>2236</v>
      </c>
      <c r="G920" s="35" t="s">
        <v>1062</v>
      </c>
      <c r="H920" s="35" t="s">
        <v>2457</v>
      </c>
      <c r="I920" s="35" t="s">
        <v>1259</v>
      </c>
      <c r="J920" s="35" t="s">
        <v>1260</v>
      </c>
      <c r="K920" s="35" t="s">
        <v>1344</v>
      </c>
      <c r="L920" s="35" t="s">
        <v>3833</v>
      </c>
      <c r="M920" s="35" t="s">
        <v>1110</v>
      </c>
      <c r="N920" s="35" t="s">
        <v>1176</v>
      </c>
      <c r="O920" s="35" t="s">
        <v>3834</v>
      </c>
      <c r="P920" s="7">
        <v>480</v>
      </c>
      <c r="Q920" s="7">
        <v>3</v>
      </c>
      <c r="R920" s="12">
        <v>117</v>
      </c>
      <c r="S920" s="2">
        <v>0</v>
      </c>
      <c r="T920" s="5">
        <v>55.01</v>
      </c>
      <c r="U920" s="5">
        <f>StoreOrders[[#This Row],[shipping cost]] + (StoreOrders[[#This Row],[shipping cost]] * StoreOrders[[#This Row],[discount]])</f>
        <v>55.01</v>
      </c>
      <c r="V920" t="s">
        <v>1070</v>
      </c>
      <c r="W920" s="5">
        <f>((StoreOrders[[#This Row],[quantity]]*StoreOrders[[#This Row],[Price]]) -StoreOrders[[#This Row],[cost]])</f>
        <v>295.99</v>
      </c>
    </row>
    <row r="921" spans="1:23" x14ac:dyDescent="0.25">
      <c r="A921" t="s">
        <v>3832</v>
      </c>
      <c r="B921" s="1">
        <v>40607</v>
      </c>
      <c r="C921" s="13">
        <f>MONTH(StoreOrders[[#This Row],[order date]])</f>
        <v>3</v>
      </c>
      <c r="D921" s="13">
        <f>YEAR(StoreOrders[[#This Row],[order date]])</f>
        <v>2011</v>
      </c>
      <c r="E921" s="35" t="s">
        <v>1081</v>
      </c>
      <c r="F921" s="35" t="s">
        <v>2236</v>
      </c>
      <c r="G921" s="35" t="s">
        <v>1062</v>
      </c>
      <c r="H921" s="35" t="s">
        <v>2457</v>
      </c>
      <c r="I921" s="35" t="s">
        <v>1259</v>
      </c>
      <c r="J921" s="35" t="s">
        <v>1260</v>
      </c>
      <c r="K921" s="35" t="s">
        <v>1344</v>
      </c>
      <c r="L921" s="35" t="s">
        <v>3835</v>
      </c>
      <c r="M921" s="35" t="s">
        <v>1067</v>
      </c>
      <c r="N921" s="35" t="s">
        <v>1097</v>
      </c>
      <c r="O921" s="35" t="s">
        <v>3836</v>
      </c>
      <c r="P921" s="7">
        <v>98</v>
      </c>
      <c r="Q921" s="7">
        <v>2</v>
      </c>
      <c r="R921" s="12">
        <v>67</v>
      </c>
      <c r="S921" s="2">
        <v>0</v>
      </c>
      <c r="T921" s="5">
        <v>10.130000000000001</v>
      </c>
      <c r="U921" s="5">
        <f>StoreOrders[[#This Row],[shipping cost]] + (StoreOrders[[#This Row],[shipping cost]] * StoreOrders[[#This Row],[discount]])</f>
        <v>10.130000000000001</v>
      </c>
      <c r="V921" t="s">
        <v>1070</v>
      </c>
      <c r="W921" s="5">
        <f>((StoreOrders[[#This Row],[quantity]]*StoreOrders[[#This Row],[Price]]) -StoreOrders[[#This Row],[cost]])</f>
        <v>123.87</v>
      </c>
    </row>
    <row r="922" spans="1:23" x14ac:dyDescent="0.25">
      <c r="A922" t="s">
        <v>3832</v>
      </c>
      <c r="B922" s="1">
        <v>40607</v>
      </c>
      <c r="C922" s="13">
        <f>MONTH(StoreOrders[[#This Row],[order date]])</f>
        <v>3</v>
      </c>
      <c r="D922" s="13">
        <f>YEAR(StoreOrders[[#This Row],[order date]])</f>
        <v>2011</v>
      </c>
      <c r="E922" s="35" t="s">
        <v>1081</v>
      </c>
      <c r="F922" s="35" t="s">
        <v>2236</v>
      </c>
      <c r="G922" s="35" t="s">
        <v>1062</v>
      </c>
      <c r="H922" s="35" t="s">
        <v>2457</v>
      </c>
      <c r="I922" s="35" t="s">
        <v>1259</v>
      </c>
      <c r="J922" s="35" t="s">
        <v>1260</v>
      </c>
      <c r="K922" s="35" t="s">
        <v>1344</v>
      </c>
      <c r="L922" s="35" t="s">
        <v>3837</v>
      </c>
      <c r="M922" s="35" t="s">
        <v>1067</v>
      </c>
      <c r="N922" s="35" t="s">
        <v>1193</v>
      </c>
      <c r="O922" s="35" t="s">
        <v>3838</v>
      </c>
      <c r="P922" s="7">
        <v>60</v>
      </c>
      <c r="Q922" s="7">
        <v>3</v>
      </c>
      <c r="R922" s="12">
        <v>96</v>
      </c>
      <c r="S922" s="2">
        <v>0</v>
      </c>
      <c r="T922" s="5">
        <v>8.02</v>
      </c>
      <c r="U922" s="5">
        <f>StoreOrders[[#This Row],[shipping cost]] + (StoreOrders[[#This Row],[shipping cost]] * StoreOrders[[#This Row],[discount]])</f>
        <v>8.02</v>
      </c>
      <c r="V922" t="s">
        <v>1070</v>
      </c>
      <c r="W922" s="5">
        <f>((StoreOrders[[#This Row],[quantity]]*StoreOrders[[#This Row],[Price]]) -StoreOrders[[#This Row],[cost]])</f>
        <v>279.98</v>
      </c>
    </row>
    <row r="923" spans="1:23" x14ac:dyDescent="0.25">
      <c r="A923" t="s">
        <v>3832</v>
      </c>
      <c r="B923" s="1">
        <v>40607</v>
      </c>
      <c r="C923" s="13">
        <f>MONTH(StoreOrders[[#This Row],[order date]])</f>
        <v>3</v>
      </c>
      <c r="D923" s="13">
        <f>YEAR(StoreOrders[[#This Row],[order date]])</f>
        <v>2011</v>
      </c>
      <c r="E923" s="35" t="s">
        <v>1081</v>
      </c>
      <c r="F923" s="35" t="s">
        <v>2236</v>
      </c>
      <c r="G923" s="35" t="s">
        <v>1062</v>
      </c>
      <c r="H923" s="35" t="s">
        <v>2457</v>
      </c>
      <c r="I923" s="35" t="s">
        <v>1259</v>
      </c>
      <c r="J923" s="35" t="s">
        <v>1260</v>
      </c>
      <c r="K923" s="35" t="s">
        <v>1344</v>
      </c>
      <c r="L923" s="35" t="s">
        <v>3839</v>
      </c>
      <c r="M923" s="35" t="s">
        <v>1067</v>
      </c>
      <c r="N923" s="35" t="s">
        <v>1279</v>
      </c>
      <c r="O923" s="35" t="s">
        <v>3840</v>
      </c>
      <c r="P923" s="7">
        <v>50</v>
      </c>
      <c r="Q923" s="7">
        <v>6</v>
      </c>
      <c r="R923" s="12">
        <v>59</v>
      </c>
      <c r="S923" s="2">
        <v>0.2</v>
      </c>
      <c r="T923" s="5">
        <v>7.52</v>
      </c>
      <c r="U923" s="5">
        <f>StoreOrders[[#This Row],[shipping cost]] + (StoreOrders[[#This Row],[shipping cost]] * StoreOrders[[#This Row],[discount]])</f>
        <v>9.0239999999999991</v>
      </c>
      <c r="V923" t="s">
        <v>1070</v>
      </c>
      <c r="W923" s="5">
        <f>((StoreOrders[[#This Row],[quantity]]*StoreOrders[[#This Row],[Price]]) -StoreOrders[[#This Row],[cost]])</f>
        <v>344.976</v>
      </c>
    </row>
    <row r="924" spans="1:23" x14ac:dyDescent="0.25">
      <c r="A924" t="s">
        <v>3841</v>
      </c>
      <c r="B924" s="1">
        <v>40607</v>
      </c>
      <c r="C924" s="13">
        <f>MONTH(StoreOrders[[#This Row],[order date]])</f>
        <v>3</v>
      </c>
      <c r="D924" s="13">
        <f>YEAR(StoreOrders[[#This Row],[order date]])</f>
        <v>2011</v>
      </c>
      <c r="E924" s="35" t="s">
        <v>1060</v>
      </c>
      <c r="F924" s="35" t="s">
        <v>1875</v>
      </c>
      <c r="G924" s="35" t="s">
        <v>1091</v>
      </c>
      <c r="H924" s="35" t="s">
        <v>1148</v>
      </c>
      <c r="I924" s="35" t="s">
        <v>1149</v>
      </c>
      <c r="J924" s="35" t="s">
        <v>1094</v>
      </c>
      <c r="K924" s="35" t="s">
        <v>1095</v>
      </c>
      <c r="L924" s="35" t="s">
        <v>2645</v>
      </c>
      <c r="M924" s="35" t="s">
        <v>1067</v>
      </c>
      <c r="N924" s="35" t="s">
        <v>1193</v>
      </c>
      <c r="O924" s="35" t="s">
        <v>2646</v>
      </c>
      <c r="P924" s="7">
        <v>102</v>
      </c>
      <c r="Q924" s="7">
        <v>2</v>
      </c>
      <c r="R924" s="12">
        <v>116</v>
      </c>
      <c r="S924" s="2">
        <v>0.1</v>
      </c>
      <c r="T924" s="5">
        <v>7.29</v>
      </c>
      <c r="U924" s="5">
        <f>StoreOrders[[#This Row],[shipping cost]] + (StoreOrders[[#This Row],[shipping cost]] * StoreOrders[[#This Row],[discount]])</f>
        <v>8.0190000000000001</v>
      </c>
      <c r="V924" t="s">
        <v>1070</v>
      </c>
      <c r="W924" s="5">
        <f>((StoreOrders[[#This Row],[quantity]]*StoreOrders[[#This Row],[Price]]) -StoreOrders[[#This Row],[cost]])</f>
        <v>223.98099999999999</v>
      </c>
    </row>
    <row r="925" spans="1:23" x14ac:dyDescent="0.25">
      <c r="A925" t="s">
        <v>3842</v>
      </c>
      <c r="B925" s="1">
        <v>40607</v>
      </c>
      <c r="C925" s="13">
        <f>MONTH(StoreOrders[[#This Row],[order date]])</f>
        <v>3</v>
      </c>
      <c r="D925" s="13">
        <f>YEAR(StoreOrders[[#This Row],[order date]])</f>
        <v>2011</v>
      </c>
      <c r="E925" s="35" t="s">
        <v>1060</v>
      </c>
      <c r="F925" s="35" t="s">
        <v>3843</v>
      </c>
      <c r="G925" s="35" t="s">
        <v>1116</v>
      </c>
      <c r="H925" s="35" t="s">
        <v>3844</v>
      </c>
      <c r="I925" s="35" t="s">
        <v>3323</v>
      </c>
      <c r="J925" s="35" t="s">
        <v>1085</v>
      </c>
      <c r="K925" s="35" t="s">
        <v>1085</v>
      </c>
      <c r="L925" s="35" t="s">
        <v>3845</v>
      </c>
      <c r="M925" s="35" t="s">
        <v>1067</v>
      </c>
      <c r="N925" s="35" t="s">
        <v>1279</v>
      </c>
      <c r="O925" s="35" t="s">
        <v>3846</v>
      </c>
      <c r="P925" s="7">
        <v>26</v>
      </c>
      <c r="Q925" s="7">
        <v>2</v>
      </c>
      <c r="R925" s="12">
        <v>78</v>
      </c>
      <c r="S925" s="2">
        <v>0</v>
      </c>
      <c r="T925" s="5">
        <v>1.99</v>
      </c>
      <c r="U925" s="5">
        <f>StoreOrders[[#This Row],[shipping cost]] + (StoreOrders[[#This Row],[shipping cost]] * StoreOrders[[#This Row],[discount]])</f>
        <v>1.99</v>
      </c>
      <c r="V925" t="s">
        <v>1128</v>
      </c>
      <c r="W925" s="5">
        <f>((StoreOrders[[#This Row],[quantity]]*StoreOrders[[#This Row],[Price]]) -StoreOrders[[#This Row],[cost]])</f>
        <v>154.01</v>
      </c>
    </row>
    <row r="926" spans="1:23" x14ac:dyDescent="0.25">
      <c r="A926" t="s">
        <v>3832</v>
      </c>
      <c r="B926" s="1">
        <v>40607</v>
      </c>
      <c r="C926" s="13">
        <f>MONTH(StoreOrders[[#This Row],[order date]])</f>
        <v>3</v>
      </c>
      <c r="D926" s="13">
        <f>YEAR(StoreOrders[[#This Row],[order date]])</f>
        <v>2011</v>
      </c>
      <c r="E926" s="35" t="s">
        <v>1081</v>
      </c>
      <c r="F926" s="35" t="s">
        <v>2236</v>
      </c>
      <c r="G926" s="35" t="s">
        <v>1062</v>
      </c>
      <c r="H926" s="35" t="s">
        <v>2457</v>
      </c>
      <c r="I926" s="35" t="s">
        <v>1259</v>
      </c>
      <c r="J926" s="35" t="s">
        <v>1260</v>
      </c>
      <c r="K926" s="35" t="s">
        <v>1344</v>
      </c>
      <c r="L926" s="35" t="s">
        <v>3847</v>
      </c>
      <c r="M926" s="35" t="s">
        <v>1067</v>
      </c>
      <c r="N926" s="35" t="s">
        <v>1078</v>
      </c>
      <c r="O926" s="35" t="s">
        <v>3848</v>
      </c>
      <c r="P926" s="7">
        <v>19</v>
      </c>
      <c r="Q926" s="7">
        <v>2</v>
      </c>
      <c r="R926" s="12">
        <v>107</v>
      </c>
      <c r="S926" s="2">
        <v>0</v>
      </c>
      <c r="T926" s="5">
        <v>1.91</v>
      </c>
      <c r="U926" s="5">
        <f>StoreOrders[[#This Row],[shipping cost]] + (StoreOrders[[#This Row],[shipping cost]] * StoreOrders[[#This Row],[discount]])</f>
        <v>1.91</v>
      </c>
      <c r="V926" t="s">
        <v>1070</v>
      </c>
      <c r="W926" s="5">
        <f>((StoreOrders[[#This Row],[quantity]]*StoreOrders[[#This Row],[Price]]) -StoreOrders[[#This Row],[cost]])</f>
        <v>212.09</v>
      </c>
    </row>
    <row r="927" spans="1:23" x14ac:dyDescent="0.25">
      <c r="A927" t="s">
        <v>3849</v>
      </c>
      <c r="B927" s="1">
        <v>40608</v>
      </c>
      <c r="C927" s="13">
        <f>MONTH(StoreOrders[[#This Row],[order date]])</f>
        <v>3</v>
      </c>
      <c r="D927" s="13">
        <f>YEAR(StoreOrders[[#This Row],[order date]])</f>
        <v>2011</v>
      </c>
      <c r="E927" s="35" t="s">
        <v>1081</v>
      </c>
      <c r="F927" s="35" t="s">
        <v>3850</v>
      </c>
      <c r="G927" s="35" t="s">
        <v>1062</v>
      </c>
      <c r="H927" s="35" t="s">
        <v>1163</v>
      </c>
      <c r="I927" s="35" t="s">
        <v>1163</v>
      </c>
      <c r="J927" s="35" t="s">
        <v>1164</v>
      </c>
      <c r="K927" s="35" t="s">
        <v>1165</v>
      </c>
      <c r="L927" s="35" t="s">
        <v>3851</v>
      </c>
      <c r="M927" s="35" t="s">
        <v>1067</v>
      </c>
      <c r="N927" s="35" t="s">
        <v>1204</v>
      </c>
      <c r="O927" s="35" t="s">
        <v>3852</v>
      </c>
      <c r="P927" s="7">
        <v>127</v>
      </c>
      <c r="Q927" s="7">
        <v>5</v>
      </c>
      <c r="R927" s="12">
        <v>110</v>
      </c>
      <c r="S927" s="2">
        <v>0</v>
      </c>
      <c r="T927" s="5">
        <v>15.77</v>
      </c>
      <c r="U927" s="5">
        <f>StoreOrders[[#This Row],[shipping cost]] + (StoreOrders[[#This Row],[shipping cost]] * StoreOrders[[#This Row],[discount]])</f>
        <v>15.77</v>
      </c>
      <c r="V927" t="s">
        <v>1088</v>
      </c>
      <c r="W927" s="5">
        <f>((StoreOrders[[#This Row],[quantity]]*StoreOrders[[#This Row],[Price]]) -StoreOrders[[#This Row],[cost]])</f>
        <v>534.23</v>
      </c>
    </row>
    <row r="928" spans="1:23" x14ac:dyDescent="0.25">
      <c r="A928" t="s">
        <v>3849</v>
      </c>
      <c r="B928" s="1">
        <v>40608</v>
      </c>
      <c r="C928" s="13">
        <f>MONTH(StoreOrders[[#This Row],[order date]])</f>
        <v>3</v>
      </c>
      <c r="D928" s="13">
        <f>YEAR(StoreOrders[[#This Row],[order date]])</f>
        <v>2011</v>
      </c>
      <c r="E928" s="35" t="s">
        <v>1081</v>
      </c>
      <c r="F928" s="35" t="s">
        <v>3850</v>
      </c>
      <c r="G928" s="35" t="s">
        <v>1062</v>
      </c>
      <c r="H928" s="35" t="s">
        <v>1163</v>
      </c>
      <c r="I928" s="35" t="s">
        <v>1163</v>
      </c>
      <c r="J928" s="35" t="s">
        <v>1164</v>
      </c>
      <c r="K928" s="35" t="s">
        <v>1165</v>
      </c>
      <c r="L928" s="35" t="s">
        <v>3853</v>
      </c>
      <c r="M928" s="35" t="s">
        <v>1067</v>
      </c>
      <c r="N928" s="35" t="s">
        <v>1279</v>
      </c>
      <c r="O928" s="35" t="s">
        <v>1280</v>
      </c>
      <c r="P928" s="7">
        <v>8</v>
      </c>
      <c r="Q928" s="7">
        <v>2</v>
      </c>
      <c r="R928" s="12">
        <v>87</v>
      </c>
      <c r="S928" s="2">
        <v>0</v>
      </c>
      <c r="T928" s="5">
        <v>0.69</v>
      </c>
      <c r="U928" s="5">
        <f>StoreOrders[[#This Row],[shipping cost]] + (StoreOrders[[#This Row],[shipping cost]] * StoreOrders[[#This Row],[discount]])</f>
        <v>0.69</v>
      </c>
      <c r="V928" t="s">
        <v>1088</v>
      </c>
      <c r="W928" s="5">
        <f>((StoreOrders[[#This Row],[quantity]]*StoreOrders[[#This Row],[Price]]) -StoreOrders[[#This Row],[cost]])</f>
        <v>173.31</v>
      </c>
    </row>
    <row r="929" spans="1:23" x14ac:dyDescent="0.25">
      <c r="A929" t="s">
        <v>3854</v>
      </c>
      <c r="B929" s="1">
        <v>40609</v>
      </c>
      <c r="C929" s="13">
        <f>MONTH(StoreOrders[[#This Row],[order date]])</f>
        <v>3</v>
      </c>
      <c r="D929" s="13">
        <f>YEAR(StoreOrders[[#This Row],[order date]])</f>
        <v>2011</v>
      </c>
      <c r="E929" s="35" t="s">
        <v>1060</v>
      </c>
      <c r="F929" s="35" t="s">
        <v>3855</v>
      </c>
      <c r="G929" s="35" t="s">
        <v>1062</v>
      </c>
      <c r="H929" s="35" t="s">
        <v>3856</v>
      </c>
      <c r="I929" s="35" t="s">
        <v>1903</v>
      </c>
      <c r="J929" s="35" t="s">
        <v>1085</v>
      </c>
      <c r="K929" s="35" t="s">
        <v>1085</v>
      </c>
      <c r="L929" s="35" t="s">
        <v>3857</v>
      </c>
      <c r="M929" s="35" t="s">
        <v>1110</v>
      </c>
      <c r="N929" s="35" t="s">
        <v>1176</v>
      </c>
      <c r="O929" s="35" t="s">
        <v>3858</v>
      </c>
      <c r="P929" s="7">
        <v>1.012</v>
      </c>
      <c r="Q929" s="7">
        <v>10</v>
      </c>
      <c r="R929" s="12">
        <v>120</v>
      </c>
      <c r="S929" s="2">
        <v>0</v>
      </c>
      <c r="T929" s="5">
        <v>137.13999999999999</v>
      </c>
      <c r="U929" s="5">
        <f>StoreOrders[[#This Row],[shipping cost]] + (StoreOrders[[#This Row],[shipping cost]] * StoreOrders[[#This Row],[discount]])</f>
        <v>137.13999999999999</v>
      </c>
      <c r="V929" t="s">
        <v>1088</v>
      </c>
      <c r="W929" s="5">
        <f>((StoreOrders[[#This Row],[quantity]]*StoreOrders[[#This Row],[Price]]) -StoreOrders[[#This Row],[cost]])</f>
        <v>1062.8600000000001</v>
      </c>
    </row>
    <row r="930" spans="1:23" x14ac:dyDescent="0.25">
      <c r="A930" t="s">
        <v>3859</v>
      </c>
      <c r="B930" s="1">
        <v>40609</v>
      </c>
      <c r="C930" s="13">
        <f>MONTH(StoreOrders[[#This Row],[order date]])</f>
        <v>3</v>
      </c>
      <c r="D930" s="13">
        <f>YEAR(StoreOrders[[#This Row],[order date]])</f>
        <v>2011</v>
      </c>
      <c r="E930" s="35" t="s">
        <v>1060</v>
      </c>
      <c r="F930" s="35" t="s">
        <v>3860</v>
      </c>
      <c r="G930" s="35" t="s">
        <v>1116</v>
      </c>
      <c r="H930" s="35" t="s">
        <v>2700</v>
      </c>
      <c r="I930" s="35" t="s">
        <v>1259</v>
      </c>
      <c r="J930" s="35" t="s">
        <v>1260</v>
      </c>
      <c r="K930" s="35" t="s">
        <v>1391</v>
      </c>
      <c r="L930" s="35" t="s">
        <v>3861</v>
      </c>
      <c r="M930" s="35" t="s">
        <v>1100</v>
      </c>
      <c r="N930" s="35" t="s">
        <v>1134</v>
      </c>
      <c r="O930" s="35" t="s">
        <v>3862</v>
      </c>
      <c r="P930" s="7">
        <v>482</v>
      </c>
      <c r="Q930" s="7">
        <v>2</v>
      </c>
      <c r="R930" s="12">
        <v>101</v>
      </c>
      <c r="S930" s="2">
        <v>0.2</v>
      </c>
      <c r="T930" s="5">
        <v>42.74</v>
      </c>
      <c r="U930" s="5">
        <f>StoreOrders[[#This Row],[shipping cost]] + (StoreOrders[[#This Row],[shipping cost]] * StoreOrders[[#This Row],[discount]])</f>
        <v>51.288000000000004</v>
      </c>
      <c r="V930" t="s">
        <v>1070</v>
      </c>
      <c r="W930" s="5">
        <f>((StoreOrders[[#This Row],[quantity]]*StoreOrders[[#This Row],[Price]]) -StoreOrders[[#This Row],[cost]])</f>
        <v>150.71199999999999</v>
      </c>
    </row>
    <row r="931" spans="1:23" x14ac:dyDescent="0.25">
      <c r="A931" t="s">
        <v>3859</v>
      </c>
      <c r="B931" s="1">
        <v>40609</v>
      </c>
      <c r="C931" s="13">
        <f>MONTH(StoreOrders[[#This Row],[order date]])</f>
        <v>3</v>
      </c>
      <c r="D931" s="13">
        <f>YEAR(StoreOrders[[#This Row],[order date]])</f>
        <v>2011</v>
      </c>
      <c r="E931" s="35" t="s">
        <v>1060</v>
      </c>
      <c r="F931" s="35" t="s">
        <v>3860</v>
      </c>
      <c r="G931" s="35" t="s">
        <v>1116</v>
      </c>
      <c r="H931" s="35" t="s">
        <v>2700</v>
      </c>
      <c r="I931" s="35" t="s">
        <v>1259</v>
      </c>
      <c r="J931" s="35" t="s">
        <v>1260</v>
      </c>
      <c r="K931" s="35" t="s">
        <v>1391</v>
      </c>
      <c r="L931" s="35" t="s">
        <v>3863</v>
      </c>
      <c r="M931" s="35" t="s">
        <v>1100</v>
      </c>
      <c r="N931" s="35" t="s">
        <v>1134</v>
      </c>
      <c r="O931" s="35" t="s">
        <v>3864</v>
      </c>
      <c r="P931" s="7">
        <v>437</v>
      </c>
      <c r="Q931" s="7">
        <v>6</v>
      </c>
      <c r="R931" s="12">
        <v>53</v>
      </c>
      <c r="S931" s="2">
        <v>0.2</v>
      </c>
      <c r="T931" s="5">
        <v>38.450000000000003</v>
      </c>
      <c r="U931" s="5">
        <f>StoreOrders[[#This Row],[shipping cost]] + (StoreOrders[[#This Row],[shipping cost]] * StoreOrders[[#This Row],[discount]])</f>
        <v>46.14</v>
      </c>
      <c r="V931" t="s">
        <v>1070</v>
      </c>
      <c r="W931" s="5">
        <f>((StoreOrders[[#This Row],[quantity]]*StoreOrders[[#This Row],[Price]]) -StoreOrders[[#This Row],[cost]])</f>
        <v>271.86</v>
      </c>
    </row>
    <row r="932" spans="1:23" x14ac:dyDescent="0.25">
      <c r="A932" t="s">
        <v>3865</v>
      </c>
      <c r="B932" s="1">
        <v>40609</v>
      </c>
      <c r="C932" s="13">
        <f>MONTH(StoreOrders[[#This Row],[order date]])</f>
        <v>3</v>
      </c>
      <c r="D932" s="13">
        <f>YEAR(StoreOrders[[#This Row],[order date]])</f>
        <v>2011</v>
      </c>
      <c r="E932" s="35" t="s">
        <v>1060</v>
      </c>
      <c r="F932" s="35" t="s">
        <v>3317</v>
      </c>
      <c r="G932" s="35" t="s">
        <v>1062</v>
      </c>
      <c r="H932" s="35" t="s">
        <v>1163</v>
      </c>
      <c r="I932" s="35" t="s">
        <v>1163</v>
      </c>
      <c r="J932" s="35" t="s">
        <v>1164</v>
      </c>
      <c r="K932" s="35" t="s">
        <v>1165</v>
      </c>
      <c r="L932" s="35" t="s">
        <v>3866</v>
      </c>
      <c r="M932" s="35" t="s">
        <v>1067</v>
      </c>
      <c r="N932" s="35" t="s">
        <v>1068</v>
      </c>
      <c r="O932" s="35" t="s">
        <v>3867</v>
      </c>
      <c r="P932" s="7">
        <v>846</v>
      </c>
      <c r="Q932" s="7">
        <v>6</v>
      </c>
      <c r="R932" s="12">
        <v>104</v>
      </c>
      <c r="S932" s="2">
        <v>0</v>
      </c>
      <c r="T932" s="5">
        <v>35.979999999999997</v>
      </c>
      <c r="U932" s="5">
        <f>StoreOrders[[#This Row],[shipping cost]] + (StoreOrders[[#This Row],[shipping cost]] * StoreOrders[[#This Row],[discount]])</f>
        <v>35.979999999999997</v>
      </c>
      <c r="V932" t="s">
        <v>1070</v>
      </c>
      <c r="W932" s="5">
        <f>((StoreOrders[[#This Row],[quantity]]*StoreOrders[[#This Row],[Price]]) -StoreOrders[[#This Row],[cost]])</f>
        <v>588.02</v>
      </c>
    </row>
    <row r="933" spans="1:23" x14ac:dyDescent="0.25">
      <c r="A933" t="s">
        <v>3868</v>
      </c>
      <c r="B933" s="1">
        <v>40609</v>
      </c>
      <c r="C933" s="13">
        <f>MONTH(StoreOrders[[#This Row],[order date]])</f>
        <v>3</v>
      </c>
      <c r="D933" s="13">
        <f>YEAR(StoreOrders[[#This Row],[order date]])</f>
        <v>2011</v>
      </c>
      <c r="E933" s="35" t="s">
        <v>1287</v>
      </c>
      <c r="F933" s="35" t="s">
        <v>1957</v>
      </c>
      <c r="G933" s="35" t="s">
        <v>1062</v>
      </c>
      <c r="H933" s="35" t="s">
        <v>1310</v>
      </c>
      <c r="I933" s="35" t="s">
        <v>1234</v>
      </c>
      <c r="J933" s="35" t="s">
        <v>1094</v>
      </c>
      <c r="K933" s="35" t="s">
        <v>1165</v>
      </c>
      <c r="L933" s="35" t="s">
        <v>3869</v>
      </c>
      <c r="M933" s="35" t="s">
        <v>1067</v>
      </c>
      <c r="N933" s="35" t="s">
        <v>1193</v>
      </c>
      <c r="O933" s="35" t="s">
        <v>3870</v>
      </c>
      <c r="P933" s="7">
        <v>108</v>
      </c>
      <c r="Q933" s="7">
        <v>2</v>
      </c>
      <c r="R933" s="12">
        <v>64</v>
      </c>
      <c r="S933" s="2">
        <v>0</v>
      </c>
      <c r="T933" s="5">
        <v>16.03</v>
      </c>
      <c r="U933" s="5">
        <f>StoreOrders[[#This Row],[shipping cost]] + (StoreOrders[[#This Row],[shipping cost]] * StoreOrders[[#This Row],[discount]])</f>
        <v>16.03</v>
      </c>
      <c r="V933" t="s">
        <v>1088</v>
      </c>
      <c r="W933" s="5">
        <f>((StoreOrders[[#This Row],[quantity]]*StoreOrders[[#This Row],[Price]]) -StoreOrders[[#This Row],[cost]])</f>
        <v>111.97</v>
      </c>
    </row>
    <row r="934" spans="1:23" x14ac:dyDescent="0.25">
      <c r="A934" t="s">
        <v>3871</v>
      </c>
      <c r="B934" s="1">
        <v>40609</v>
      </c>
      <c r="C934" s="13">
        <f>MONTH(StoreOrders[[#This Row],[order date]])</f>
        <v>3</v>
      </c>
      <c r="D934" s="13">
        <f>YEAR(StoreOrders[[#This Row],[order date]])</f>
        <v>2011</v>
      </c>
      <c r="E934" s="35" t="s">
        <v>1287</v>
      </c>
      <c r="F934" s="35" t="s">
        <v>3250</v>
      </c>
      <c r="G934" s="35" t="s">
        <v>1062</v>
      </c>
      <c r="H934" s="35" t="s">
        <v>2700</v>
      </c>
      <c r="I934" s="35" t="s">
        <v>1259</v>
      </c>
      <c r="J934" s="35" t="s">
        <v>1260</v>
      </c>
      <c r="K934" s="35" t="s">
        <v>1391</v>
      </c>
      <c r="L934" s="35" t="s">
        <v>3872</v>
      </c>
      <c r="M934" s="35" t="s">
        <v>1100</v>
      </c>
      <c r="N934" s="35" t="s">
        <v>1134</v>
      </c>
      <c r="O934" s="35" t="s">
        <v>3873</v>
      </c>
      <c r="P934" s="7">
        <v>49</v>
      </c>
      <c r="Q934" s="7">
        <v>1</v>
      </c>
      <c r="R934" s="12">
        <v>108</v>
      </c>
      <c r="S934" s="2">
        <v>0.2</v>
      </c>
      <c r="T934" s="5">
        <v>11.13</v>
      </c>
      <c r="U934" s="5">
        <f>StoreOrders[[#This Row],[shipping cost]] + (StoreOrders[[#This Row],[shipping cost]] * StoreOrders[[#This Row],[discount]])</f>
        <v>13.356000000000002</v>
      </c>
      <c r="V934" t="s">
        <v>1088</v>
      </c>
      <c r="W934" s="5">
        <f>((StoreOrders[[#This Row],[quantity]]*StoreOrders[[#This Row],[Price]]) -StoreOrders[[#This Row],[cost]])</f>
        <v>94.644000000000005</v>
      </c>
    </row>
    <row r="935" spans="1:23" x14ac:dyDescent="0.25">
      <c r="A935" t="s">
        <v>3859</v>
      </c>
      <c r="B935" s="1">
        <v>40609</v>
      </c>
      <c r="C935" s="13">
        <f>MONTH(StoreOrders[[#This Row],[order date]])</f>
        <v>3</v>
      </c>
      <c r="D935" s="13">
        <f>YEAR(StoreOrders[[#This Row],[order date]])</f>
        <v>2011</v>
      </c>
      <c r="E935" s="35" t="s">
        <v>1060</v>
      </c>
      <c r="F935" s="35" t="s">
        <v>3860</v>
      </c>
      <c r="G935" s="35" t="s">
        <v>1116</v>
      </c>
      <c r="H935" s="35" t="s">
        <v>2700</v>
      </c>
      <c r="I935" s="35" t="s">
        <v>1259</v>
      </c>
      <c r="J935" s="35" t="s">
        <v>1260</v>
      </c>
      <c r="K935" s="35" t="s">
        <v>1391</v>
      </c>
      <c r="L935" s="35" t="s">
        <v>3874</v>
      </c>
      <c r="M935" s="35" t="s">
        <v>1067</v>
      </c>
      <c r="N935" s="35" t="s">
        <v>1068</v>
      </c>
      <c r="O935" s="35" t="s">
        <v>3875</v>
      </c>
      <c r="P935" s="7">
        <v>205</v>
      </c>
      <c r="Q935" s="7">
        <v>5</v>
      </c>
      <c r="R935" s="12">
        <v>119</v>
      </c>
      <c r="S935" s="2">
        <v>0</v>
      </c>
      <c r="T935" s="5">
        <v>10.65</v>
      </c>
      <c r="U935" s="5">
        <f>StoreOrders[[#This Row],[shipping cost]] + (StoreOrders[[#This Row],[shipping cost]] * StoreOrders[[#This Row],[discount]])</f>
        <v>10.65</v>
      </c>
      <c r="V935" t="s">
        <v>1070</v>
      </c>
      <c r="W935" s="5">
        <f>((StoreOrders[[#This Row],[quantity]]*StoreOrders[[#This Row],[Price]]) -StoreOrders[[#This Row],[cost]])</f>
        <v>584.35</v>
      </c>
    </row>
    <row r="936" spans="1:23" x14ac:dyDescent="0.25">
      <c r="A936" t="s">
        <v>3854</v>
      </c>
      <c r="B936" s="1">
        <v>40609</v>
      </c>
      <c r="C936" s="13">
        <f>MONTH(StoreOrders[[#This Row],[order date]])</f>
        <v>3</v>
      </c>
      <c r="D936" s="13">
        <f>YEAR(StoreOrders[[#This Row],[order date]])</f>
        <v>2011</v>
      </c>
      <c r="E936" s="35" t="s">
        <v>1060</v>
      </c>
      <c r="F936" s="35" t="s">
        <v>3855</v>
      </c>
      <c r="G936" s="35" t="s">
        <v>1062</v>
      </c>
      <c r="H936" s="35" t="s">
        <v>3856</v>
      </c>
      <c r="I936" s="35" t="s">
        <v>1903</v>
      </c>
      <c r="J936" s="35" t="s">
        <v>1085</v>
      </c>
      <c r="K936" s="35" t="s">
        <v>1085</v>
      </c>
      <c r="L936" s="35" t="s">
        <v>3876</v>
      </c>
      <c r="M936" s="35" t="s">
        <v>1067</v>
      </c>
      <c r="N936" s="35" t="s">
        <v>1207</v>
      </c>
      <c r="O936" s="35" t="s">
        <v>3877</v>
      </c>
      <c r="P936" s="7">
        <v>58</v>
      </c>
      <c r="Q936" s="7">
        <v>4</v>
      </c>
      <c r="R936" s="12">
        <v>82</v>
      </c>
      <c r="S936" s="2">
        <v>0</v>
      </c>
      <c r="T936" s="5">
        <v>9.01</v>
      </c>
      <c r="U936" s="5">
        <f>StoreOrders[[#This Row],[shipping cost]] + (StoreOrders[[#This Row],[shipping cost]] * StoreOrders[[#This Row],[discount]])</f>
        <v>9.01</v>
      </c>
      <c r="V936" t="s">
        <v>1088</v>
      </c>
      <c r="W936" s="5">
        <f>((StoreOrders[[#This Row],[quantity]]*StoreOrders[[#This Row],[Price]]) -StoreOrders[[#This Row],[cost]])</f>
        <v>318.99</v>
      </c>
    </row>
    <row r="937" spans="1:23" x14ac:dyDescent="0.25">
      <c r="A937" t="s">
        <v>3878</v>
      </c>
      <c r="B937" s="1">
        <v>40609</v>
      </c>
      <c r="C937" s="13">
        <f>MONTH(StoreOrders[[#This Row],[order date]])</f>
        <v>3</v>
      </c>
      <c r="D937" s="13">
        <f>YEAR(StoreOrders[[#This Row],[order date]])</f>
        <v>2011</v>
      </c>
      <c r="E937" s="35" t="s">
        <v>1081</v>
      </c>
      <c r="F937" s="35" t="s">
        <v>3879</v>
      </c>
      <c r="G937" s="35" t="s">
        <v>1091</v>
      </c>
      <c r="H937" s="35" t="s">
        <v>2700</v>
      </c>
      <c r="I937" s="35" t="s">
        <v>1259</v>
      </c>
      <c r="J937" s="35" t="s">
        <v>1260</v>
      </c>
      <c r="K937" s="35" t="s">
        <v>1391</v>
      </c>
      <c r="L937" s="35" t="s">
        <v>3880</v>
      </c>
      <c r="M937" s="35" t="s">
        <v>1067</v>
      </c>
      <c r="N937" s="35" t="s">
        <v>1279</v>
      </c>
      <c r="O937" s="35" t="s">
        <v>3881</v>
      </c>
      <c r="P937" s="7">
        <v>108</v>
      </c>
      <c r="Q937" s="7">
        <v>2</v>
      </c>
      <c r="R937" s="12">
        <v>65</v>
      </c>
      <c r="S937" s="2">
        <v>0.2</v>
      </c>
      <c r="T937" s="5">
        <v>6.44</v>
      </c>
      <c r="U937" s="5">
        <f>StoreOrders[[#This Row],[shipping cost]] + (StoreOrders[[#This Row],[shipping cost]] * StoreOrders[[#This Row],[discount]])</f>
        <v>7.7280000000000006</v>
      </c>
      <c r="V937" t="s">
        <v>1070</v>
      </c>
      <c r="W937" s="5">
        <f>((StoreOrders[[#This Row],[quantity]]*StoreOrders[[#This Row],[Price]]) -StoreOrders[[#This Row],[cost]])</f>
        <v>122.27200000000001</v>
      </c>
    </row>
    <row r="938" spans="1:23" x14ac:dyDescent="0.25">
      <c r="A938" t="s">
        <v>3854</v>
      </c>
      <c r="B938" s="1">
        <v>40609</v>
      </c>
      <c r="C938" s="13">
        <f>MONTH(StoreOrders[[#This Row],[order date]])</f>
        <v>3</v>
      </c>
      <c r="D938" s="13">
        <f>YEAR(StoreOrders[[#This Row],[order date]])</f>
        <v>2011</v>
      </c>
      <c r="E938" s="35" t="s">
        <v>1060</v>
      </c>
      <c r="F938" s="35" t="s">
        <v>3855</v>
      </c>
      <c r="G938" s="35" t="s">
        <v>1062</v>
      </c>
      <c r="H938" s="35" t="s">
        <v>3856</v>
      </c>
      <c r="I938" s="35" t="s">
        <v>1903</v>
      </c>
      <c r="J938" s="35" t="s">
        <v>1085</v>
      </c>
      <c r="K938" s="35" t="s">
        <v>1085</v>
      </c>
      <c r="L938" s="35" t="s">
        <v>3882</v>
      </c>
      <c r="M938" s="35" t="s">
        <v>1110</v>
      </c>
      <c r="N938" s="35" t="s">
        <v>1167</v>
      </c>
      <c r="O938" s="35" t="s">
        <v>3883</v>
      </c>
      <c r="P938" s="7">
        <v>75</v>
      </c>
      <c r="Q938" s="7">
        <v>1</v>
      </c>
      <c r="R938" s="12">
        <v>91</v>
      </c>
      <c r="S938" s="2">
        <v>0</v>
      </c>
      <c r="T938" s="5">
        <v>6.38</v>
      </c>
      <c r="U938" s="5">
        <f>StoreOrders[[#This Row],[shipping cost]] + (StoreOrders[[#This Row],[shipping cost]] * StoreOrders[[#This Row],[discount]])</f>
        <v>6.38</v>
      </c>
      <c r="V938" t="s">
        <v>1088</v>
      </c>
      <c r="W938" s="5">
        <f>((StoreOrders[[#This Row],[quantity]]*StoreOrders[[#This Row],[Price]]) -StoreOrders[[#This Row],[cost]])</f>
        <v>84.62</v>
      </c>
    </row>
    <row r="939" spans="1:23" x14ac:dyDescent="0.25">
      <c r="A939" t="s">
        <v>3854</v>
      </c>
      <c r="B939" s="1">
        <v>40609</v>
      </c>
      <c r="C939" s="13">
        <f>MONTH(StoreOrders[[#This Row],[order date]])</f>
        <v>3</v>
      </c>
      <c r="D939" s="13">
        <f>YEAR(StoreOrders[[#This Row],[order date]])</f>
        <v>2011</v>
      </c>
      <c r="E939" s="35" t="s">
        <v>1060</v>
      </c>
      <c r="F939" s="35" t="s">
        <v>3855</v>
      </c>
      <c r="G939" s="35" t="s">
        <v>1062</v>
      </c>
      <c r="H939" s="35" t="s">
        <v>3856</v>
      </c>
      <c r="I939" s="35" t="s">
        <v>1903</v>
      </c>
      <c r="J939" s="35" t="s">
        <v>1085</v>
      </c>
      <c r="K939" s="35" t="s">
        <v>1085</v>
      </c>
      <c r="L939" s="35" t="s">
        <v>3884</v>
      </c>
      <c r="M939" s="35" t="s">
        <v>1067</v>
      </c>
      <c r="N939" s="35" t="s">
        <v>1279</v>
      </c>
      <c r="O939" s="35" t="s">
        <v>1867</v>
      </c>
      <c r="P939" s="7">
        <v>31</v>
      </c>
      <c r="Q939" s="7">
        <v>2</v>
      </c>
      <c r="R939" s="12">
        <v>103</v>
      </c>
      <c r="S939" s="2">
        <v>0</v>
      </c>
      <c r="T939" s="5">
        <v>4.62</v>
      </c>
      <c r="U939" s="5">
        <f>StoreOrders[[#This Row],[shipping cost]] + (StoreOrders[[#This Row],[shipping cost]] * StoreOrders[[#This Row],[discount]])</f>
        <v>4.62</v>
      </c>
      <c r="V939" t="s">
        <v>1088</v>
      </c>
      <c r="W939" s="5">
        <f>((StoreOrders[[#This Row],[quantity]]*StoreOrders[[#This Row],[Price]]) -StoreOrders[[#This Row],[cost]])</f>
        <v>201.38</v>
      </c>
    </row>
    <row r="940" spans="1:23" x14ac:dyDescent="0.25">
      <c r="A940" t="s">
        <v>3871</v>
      </c>
      <c r="B940" s="1">
        <v>40609</v>
      </c>
      <c r="C940" s="13">
        <f>MONTH(StoreOrders[[#This Row],[order date]])</f>
        <v>3</v>
      </c>
      <c r="D940" s="13">
        <f>YEAR(StoreOrders[[#This Row],[order date]])</f>
        <v>2011</v>
      </c>
      <c r="E940" s="35" t="s">
        <v>1287</v>
      </c>
      <c r="F940" s="35" t="s">
        <v>3250</v>
      </c>
      <c r="G940" s="35" t="s">
        <v>1062</v>
      </c>
      <c r="H940" s="35" t="s">
        <v>2700</v>
      </c>
      <c r="I940" s="35" t="s">
        <v>1259</v>
      </c>
      <c r="J940" s="35" t="s">
        <v>1260</v>
      </c>
      <c r="K940" s="35" t="s">
        <v>1391</v>
      </c>
      <c r="L940" s="35" t="s">
        <v>3885</v>
      </c>
      <c r="M940" s="35" t="s">
        <v>1067</v>
      </c>
      <c r="N940" s="35" t="s">
        <v>1193</v>
      </c>
      <c r="O940" s="35" t="s">
        <v>3886</v>
      </c>
      <c r="P940" s="7">
        <v>18</v>
      </c>
      <c r="Q940" s="7">
        <v>3</v>
      </c>
      <c r="R940" s="12">
        <v>67</v>
      </c>
      <c r="S940" s="2">
        <v>0</v>
      </c>
      <c r="T940" s="5">
        <v>4.29</v>
      </c>
      <c r="U940" s="5">
        <f>StoreOrders[[#This Row],[shipping cost]] + (StoreOrders[[#This Row],[shipping cost]] * StoreOrders[[#This Row],[discount]])</f>
        <v>4.29</v>
      </c>
      <c r="V940" t="s">
        <v>1088</v>
      </c>
      <c r="W940" s="5">
        <f>((StoreOrders[[#This Row],[quantity]]*StoreOrders[[#This Row],[Price]]) -StoreOrders[[#This Row],[cost]])</f>
        <v>196.71</v>
      </c>
    </row>
    <row r="941" spans="1:23" x14ac:dyDescent="0.25">
      <c r="A941" t="s">
        <v>3887</v>
      </c>
      <c r="B941" s="1">
        <v>40609</v>
      </c>
      <c r="C941" s="13">
        <f>MONTH(StoreOrders[[#This Row],[order date]])</f>
        <v>3</v>
      </c>
      <c r="D941" s="13">
        <f>YEAR(StoreOrders[[#This Row],[order date]])</f>
        <v>2011</v>
      </c>
      <c r="E941" s="35" t="s">
        <v>1081</v>
      </c>
      <c r="F941" s="35" t="s">
        <v>3888</v>
      </c>
      <c r="G941" s="35" t="s">
        <v>1062</v>
      </c>
      <c r="H941" s="35" t="s">
        <v>2538</v>
      </c>
      <c r="I941" s="35" t="s">
        <v>2539</v>
      </c>
      <c r="J941" s="35" t="s">
        <v>1075</v>
      </c>
      <c r="K941" s="35" t="s">
        <v>1607</v>
      </c>
      <c r="L941" s="35" t="s">
        <v>3889</v>
      </c>
      <c r="M941" s="35" t="s">
        <v>1100</v>
      </c>
      <c r="N941" s="35" t="s">
        <v>1151</v>
      </c>
      <c r="O941" s="35" t="s">
        <v>3890</v>
      </c>
      <c r="P941" s="7">
        <v>122</v>
      </c>
      <c r="Q941" s="7">
        <v>1</v>
      </c>
      <c r="R941" s="12">
        <v>95</v>
      </c>
      <c r="S941" s="2">
        <v>0</v>
      </c>
      <c r="T941" s="5">
        <v>3.96</v>
      </c>
      <c r="U941" s="5">
        <f>StoreOrders[[#This Row],[shipping cost]] + (StoreOrders[[#This Row],[shipping cost]] * StoreOrders[[#This Row],[discount]])</f>
        <v>3.96</v>
      </c>
      <c r="V941" t="s">
        <v>1070</v>
      </c>
      <c r="W941" s="5">
        <f>((StoreOrders[[#This Row],[quantity]]*StoreOrders[[#This Row],[Price]]) -StoreOrders[[#This Row],[cost]])</f>
        <v>91.04</v>
      </c>
    </row>
    <row r="942" spans="1:23" x14ac:dyDescent="0.25">
      <c r="A942" t="s">
        <v>3891</v>
      </c>
      <c r="B942" s="1">
        <v>40609</v>
      </c>
      <c r="C942" s="13">
        <f>MONTH(StoreOrders[[#This Row],[order date]])</f>
        <v>3</v>
      </c>
      <c r="D942" s="13">
        <f>YEAR(StoreOrders[[#This Row],[order date]])</f>
        <v>2011</v>
      </c>
      <c r="E942" s="35" t="s">
        <v>1060</v>
      </c>
      <c r="F942" s="35" t="s">
        <v>3139</v>
      </c>
      <c r="G942" s="35" t="s">
        <v>1116</v>
      </c>
      <c r="H942" s="35" t="s">
        <v>3892</v>
      </c>
      <c r="I942" s="35" t="s">
        <v>3893</v>
      </c>
      <c r="J942" s="35" t="s">
        <v>1065</v>
      </c>
      <c r="K942" s="35" t="s">
        <v>1065</v>
      </c>
      <c r="L942" s="35" t="s">
        <v>3894</v>
      </c>
      <c r="M942" s="35" t="s">
        <v>1067</v>
      </c>
      <c r="N942" s="35" t="s">
        <v>1068</v>
      </c>
      <c r="O942" s="35" t="s">
        <v>3895</v>
      </c>
      <c r="P942" s="7">
        <v>24</v>
      </c>
      <c r="Q942" s="7">
        <v>1</v>
      </c>
      <c r="R942" s="12">
        <v>112</v>
      </c>
      <c r="S942" s="2">
        <v>0</v>
      </c>
      <c r="T942" s="5">
        <v>2.11</v>
      </c>
      <c r="U942" s="5">
        <f>StoreOrders[[#This Row],[shipping cost]] + (StoreOrders[[#This Row],[shipping cost]] * StoreOrders[[#This Row],[discount]])</f>
        <v>2.11</v>
      </c>
      <c r="V942" t="s">
        <v>1128</v>
      </c>
      <c r="W942" s="5">
        <f>((StoreOrders[[#This Row],[quantity]]*StoreOrders[[#This Row],[Price]]) -StoreOrders[[#This Row],[cost]])</f>
        <v>109.89</v>
      </c>
    </row>
    <row r="943" spans="1:23" x14ac:dyDescent="0.25">
      <c r="A943" t="s">
        <v>3891</v>
      </c>
      <c r="B943" s="1">
        <v>40609</v>
      </c>
      <c r="C943" s="13">
        <f>MONTH(StoreOrders[[#This Row],[order date]])</f>
        <v>3</v>
      </c>
      <c r="D943" s="13">
        <f>YEAR(StoreOrders[[#This Row],[order date]])</f>
        <v>2011</v>
      </c>
      <c r="E943" s="35" t="s">
        <v>1060</v>
      </c>
      <c r="F943" s="35" t="s">
        <v>3139</v>
      </c>
      <c r="G943" s="35" t="s">
        <v>1116</v>
      </c>
      <c r="H943" s="35" t="s">
        <v>3892</v>
      </c>
      <c r="I943" s="35" t="s">
        <v>3893</v>
      </c>
      <c r="J943" s="35" t="s">
        <v>1065</v>
      </c>
      <c r="K943" s="35" t="s">
        <v>1065</v>
      </c>
      <c r="L943" s="35" t="s">
        <v>3896</v>
      </c>
      <c r="M943" s="35" t="s">
        <v>1067</v>
      </c>
      <c r="N943" s="35" t="s">
        <v>1068</v>
      </c>
      <c r="O943" s="35" t="s">
        <v>2800</v>
      </c>
      <c r="P943" s="7">
        <v>11</v>
      </c>
      <c r="Q943" s="7">
        <v>1</v>
      </c>
      <c r="R943" s="12">
        <v>76</v>
      </c>
      <c r="S943" s="2">
        <v>0</v>
      </c>
      <c r="T943" s="5">
        <v>1.44</v>
      </c>
      <c r="U943" s="5">
        <f>StoreOrders[[#This Row],[shipping cost]] + (StoreOrders[[#This Row],[shipping cost]] * StoreOrders[[#This Row],[discount]])</f>
        <v>1.44</v>
      </c>
      <c r="V943" t="s">
        <v>1128</v>
      </c>
      <c r="W943" s="5">
        <f>((StoreOrders[[#This Row],[quantity]]*StoreOrders[[#This Row],[Price]]) -StoreOrders[[#This Row],[cost]])</f>
        <v>74.56</v>
      </c>
    </row>
    <row r="944" spans="1:23" x14ac:dyDescent="0.25">
      <c r="A944" t="s">
        <v>3871</v>
      </c>
      <c r="B944" s="1">
        <v>40609</v>
      </c>
      <c r="C944" s="13">
        <f>MONTH(StoreOrders[[#This Row],[order date]])</f>
        <v>3</v>
      </c>
      <c r="D944" s="13">
        <f>YEAR(StoreOrders[[#This Row],[order date]])</f>
        <v>2011</v>
      </c>
      <c r="E944" s="35" t="s">
        <v>1287</v>
      </c>
      <c r="F944" s="35" t="s">
        <v>3250</v>
      </c>
      <c r="G944" s="35" t="s">
        <v>1062</v>
      </c>
      <c r="H944" s="35" t="s">
        <v>2700</v>
      </c>
      <c r="I944" s="35" t="s">
        <v>1259</v>
      </c>
      <c r="J944" s="35" t="s">
        <v>1260</v>
      </c>
      <c r="K944" s="35" t="s">
        <v>1391</v>
      </c>
      <c r="L944" s="35" t="s">
        <v>3897</v>
      </c>
      <c r="M944" s="35" t="s">
        <v>1067</v>
      </c>
      <c r="N944" s="35" t="s">
        <v>1068</v>
      </c>
      <c r="O944" s="35" t="s">
        <v>3898</v>
      </c>
      <c r="P944" s="7">
        <v>243</v>
      </c>
      <c r="Q944" s="7">
        <v>3</v>
      </c>
      <c r="R944" s="12">
        <v>106</v>
      </c>
      <c r="S944" s="2">
        <v>0</v>
      </c>
      <c r="T944" s="5">
        <v>1.28</v>
      </c>
      <c r="U944" s="5">
        <f>StoreOrders[[#This Row],[shipping cost]] + (StoreOrders[[#This Row],[shipping cost]] * StoreOrders[[#This Row],[discount]])</f>
        <v>1.28</v>
      </c>
      <c r="V944" t="s">
        <v>1088</v>
      </c>
      <c r="W944" s="5">
        <f>((StoreOrders[[#This Row],[quantity]]*StoreOrders[[#This Row],[Price]]) -StoreOrders[[#This Row],[cost]])</f>
        <v>316.72000000000003</v>
      </c>
    </row>
    <row r="945" spans="1:23" x14ac:dyDescent="0.25">
      <c r="A945" t="s">
        <v>3865</v>
      </c>
      <c r="B945" s="1">
        <v>40609</v>
      </c>
      <c r="C945" s="13">
        <f>MONTH(StoreOrders[[#This Row],[order date]])</f>
        <v>3</v>
      </c>
      <c r="D945" s="13">
        <f>YEAR(StoreOrders[[#This Row],[order date]])</f>
        <v>2011</v>
      </c>
      <c r="E945" s="35" t="s">
        <v>1060</v>
      </c>
      <c r="F945" s="35" t="s">
        <v>3317</v>
      </c>
      <c r="G945" s="35" t="s">
        <v>1062</v>
      </c>
      <c r="H945" s="35" t="s">
        <v>1163</v>
      </c>
      <c r="I945" s="35" t="s">
        <v>1163</v>
      </c>
      <c r="J945" s="35" t="s">
        <v>1164</v>
      </c>
      <c r="K945" s="35" t="s">
        <v>1165</v>
      </c>
      <c r="L945" s="35" t="s">
        <v>3899</v>
      </c>
      <c r="M945" s="35" t="s">
        <v>1067</v>
      </c>
      <c r="N945" s="35" t="s">
        <v>1204</v>
      </c>
      <c r="O945" s="35" t="s">
        <v>2395</v>
      </c>
      <c r="P945" s="7">
        <v>16</v>
      </c>
      <c r="Q945" s="7">
        <v>2</v>
      </c>
      <c r="R945" s="12">
        <v>66</v>
      </c>
      <c r="S945" s="2">
        <v>0</v>
      </c>
      <c r="T945" s="5">
        <v>1.05</v>
      </c>
      <c r="U945" s="5">
        <f>StoreOrders[[#This Row],[shipping cost]] + (StoreOrders[[#This Row],[shipping cost]] * StoreOrders[[#This Row],[discount]])</f>
        <v>1.05</v>
      </c>
      <c r="V945" t="s">
        <v>1070</v>
      </c>
      <c r="W945" s="5">
        <f>((StoreOrders[[#This Row],[quantity]]*StoreOrders[[#This Row],[Price]]) -StoreOrders[[#This Row],[cost]])</f>
        <v>130.94999999999999</v>
      </c>
    </row>
    <row r="946" spans="1:23" x14ac:dyDescent="0.25">
      <c r="A946" t="s">
        <v>3859</v>
      </c>
      <c r="B946" s="1">
        <v>40609</v>
      </c>
      <c r="C946" s="13">
        <f>MONTH(StoreOrders[[#This Row],[order date]])</f>
        <v>3</v>
      </c>
      <c r="D946" s="13">
        <f>YEAR(StoreOrders[[#This Row],[order date]])</f>
        <v>2011</v>
      </c>
      <c r="E946" s="35" t="s">
        <v>1060</v>
      </c>
      <c r="F946" s="35" t="s">
        <v>3860</v>
      </c>
      <c r="G946" s="35" t="s">
        <v>1116</v>
      </c>
      <c r="H946" s="35" t="s">
        <v>2700</v>
      </c>
      <c r="I946" s="35" t="s">
        <v>1259</v>
      </c>
      <c r="J946" s="35" t="s">
        <v>1260</v>
      </c>
      <c r="K946" s="35" t="s">
        <v>1391</v>
      </c>
      <c r="L946" s="35" t="s">
        <v>3900</v>
      </c>
      <c r="M946" s="35" t="s">
        <v>1067</v>
      </c>
      <c r="N946" s="35" t="s">
        <v>1193</v>
      </c>
      <c r="O946" s="35" t="s">
        <v>3901</v>
      </c>
      <c r="P946" s="7">
        <v>21</v>
      </c>
      <c r="Q946" s="7">
        <v>5</v>
      </c>
      <c r="R946" s="12">
        <v>58</v>
      </c>
      <c r="S946" s="2">
        <v>0</v>
      </c>
      <c r="T946" s="5">
        <v>0.52</v>
      </c>
      <c r="U946" s="5">
        <f>StoreOrders[[#This Row],[shipping cost]] + (StoreOrders[[#This Row],[shipping cost]] * StoreOrders[[#This Row],[discount]])</f>
        <v>0.52</v>
      </c>
      <c r="V946" t="s">
        <v>1070</v>
      </c>
      <c r="W946" s="5">
        <f>((StoreOrders[[#This Row],[quantity]]*StoreOrders[[#This Row],[Price]]) -StoreOrders[[#This Row],[cost]])</f>
        <v>289.48</v>
      </c>
    </row>
    <row r="947" spans="1:23" x14ac:dyDescent="0.25">
      <c r="A947" t="s">
        <v>3902</v>
      </c>
      <c r="B947" s="1">
        <v>40610</v>
      </c>
      <c r="C947" s="13">
        <f>MONTH(StoreOrders[[#This Row],[order date]])</f>
        <v>3</v>
      </c>
      <c r="D947" s="13">
        <f>YEAR(StoreOrders[[#This Row],[order date]])</f>
        <v>2011</v>
      </c>
      <c r="E947" s="35" t="s">
        <v>1060</v>
      </c>
      <c r="F947" s="35" t="s">
        <v>3903</v>
      </c>
      <c r="G947" s="35" t="s">
        <v>1062</v>
      </c>
      <c r="H947" s="35" t="s">
        <v>1844</v>
      </c>
      <c r="I947" s="35" t="s">
        <v>1845</v>
      </c>
      <c r="J947" s="35" t="s">
        <v>1164</v>
      </c>
      <c r="K947" s="35" t="s">
        <v>1165</v>
      </c>
      <c r="L947" s="35" t="s">
        <v>3904</v>
      </c>
      <c r="M947" s="35" t="s">
        <v>1100</v>
      </c>
      <c r="N947" s="35" t="s">
        <v>1134</v>
      </c>
      <c r="O947" s="35" t="s">
        <v>3905</v>
      </c>
      <c r="P947" s="7">
        <v>2.855</v>
      </c>
      <c r="Q947" s="7">
        <v>9</v>
      </c>
      <c r="R947" s="12">
        <v>114</v>
      </c>
      <c r="S947" s="2">
        <v>0</v>
      </c>
      <c r="T947" s="5">
        <v>145.5</v>
      </c>
      <c r="U947" s="5">
        <f>StoreOrders[[#This Row],[shipping cost]] + (StoreOrders[[#This Row],[shipping cost]] * StoreOrders[[#This Row],[discount]])</f>
        <v>145.5</v>
      </c>
      <c r="V947" t="s">
        <v>1070</v>
      </c>
      <c r="W947" s="5">
        <f>((StoreOrders[[#This Row],[quantity]]*StoreOrders[[#This Row],[Price]]) -StoreOrders[[#This Row],[cost]])</f>
        <v>880.5</v>
      </c>
    </row>
    <row r="948" spans="1:23" x14ac:dyDescent="0.25">
      <c r="A948" t="s">
        <v>3906</v>
      </c>
      <c r="B948" s="1">
        <v>40610</v>
      </c>
      <c r="C948" s="13">
        <f>MONTH(StoreOrders[[#This Row],[order date]])</f>
        <v>3</v>
      </c>
      <c r="D948" s="13">
        <f>YEAR(StoreOrders[[#This Row],[order date]])</f>
        <v>2011</v>
      </c>
      <c r="E948" s="35" t="s">
        <v>1081</v>
      </c>
      <c r="F948" s="35" t="s">
        <v>3218</v>
      </c>
      <c r="G948" s="35" t="s">
        <v>1062</v>
      </c>
      <c r="H948" s="35" t="s">
        <v>2489</v>
      </c>
      <c r="I948" s="35" t="s">
        <v>1074</v>
      </c>
      <c r="J948" s="35" t="s">
        <v>1075</v>
      </c>
      <c r="K948" s="35" t="s">
        <v>1076</v>
      </c>
      <c r="L948" s="35" t="s">
        <v>3907</v>
      </c>
      <c r="M948" s="35" t="s">
        <v>1110</v>
      </c>
      <c r="N948" s="35" t="s">
        <v>1167</v>
      </c>
      <c r="O948" s="35" t="s">
        <v>3908</v>
      </c>
      <c r="P948" s="7">
        <v>861</v>
      </c>
      <c r="Q948" s="7">
        <v>7</v>
      </c>
      <c r="R948" s="12">
        <v>77</v>
      </c>
      <c r="S948" s="2">
        <v>0.1</v>
      </c>
      <c r="T948" s="5">
        <v>142.19</v>
      </c>
      <c r="U948" s="5">
        <f>StoreOrders[[#This Row],[shipping cost]] + (StoreOrders[[#This Row],[shipping cost]] * StoreOrders[[#This Row],[discount]])</f>
        <v>156.40899999999999</v>
      </c>
      <c r="V948" t="s">
        <v>1070</v>
      </c>
      <c r="W948" s="5">
        <f>((StoreOrders[[#This Row],[quantity]]*StoreOrders[[#This Row],[Price]]) -StoreOrders[[#This Row],[cost]])</f>
        <v>382.59100000000001</v>
      </c>
    </row>
    <row r="949" spans="1:23" x14ac:dyDescent="0.25">
      <c r="A949" t="s">
        <v>3909</v>
      </c>
      <c r="B949" s="1">
        <v>40610</v>
      </c>
      <c r="C949" s="13">
        <f>MONTH(StoreOrders[[#This Row],[order date]])</f>
        <v>3</v>
      </c>
      <c r="D949" s="13">
        <f>YEAR(StoreOrders[[#This Row],[order date]])</f>
        <v>2011</v>
      </c>
      <c r="E949" s="35" t="s">
        <v>1060</v>
      </c>
      <c r="F949" s="35" t="s">
        <v>1587</v>
      </c>
      <c r="G949" s="35" t="s">
        <v>1091</v>
      </c>
      <c r="H949" s="35" t="s">
        <v>3910</v>
      </c>
      <c r="I949" s="35" t="s">
        <v>3911</v>
      </c>
      <c r="J949" s="35" t="s">
        <v>1075</v>
      </c>
      <c r="K949" s="35" t="s">
        <v>1140</v>
      </c>
      <c r="L949" s="35" t="s">
        <v>3912</v>
      </c>
      <c r="M949" s="35" t="s">
        <v>1100</v>
      </c>
      <c r="N949" s="35" t="s">
        <v>1144</v>
      </c>
      <c r="O949" s="35" t="s">
        <v>3913</v>
      </c>
      <c r="P949" s="7">
        <v>1.33</v>
      </c>
      <c r="Q949" s="7">
        <v>3</v>
      </c>
      <c r="R949" s="12">
        <v>120</v>
      </c>
      <c r="S949" s="2">
        <v>0</v>
      </c>
      <c r="T949" s="5">
        <v>78.66</v>
      </c>
      <c r="U949" s="5">
        <f>StoreOrders[[#This Row],[shipping cost]] + (StoreOrders[[#This Row],[shipping cost]] * StoreOrders[[#This Row],[discount]])</f>
        <v>78.66</v>
      </c>
      <c r="V949" t="s">
        <v>1070</v>
      </c>
      <c r="W949" s="5">
        <f>((StoreOrders[[#This Row],[quantity]]*StoreOrders[[#This Row],[Price]]) -StoreOrders[[#This Row],[cost]])</f>
        <v>281.34000000000003</v>
      </c>
    </row>
    <row r="950" spans="1:23" x14ac:dyDescent="0.25">
      <c r="A950" t="s">
        <v>3902</v>
      </c>
      <c r="B950" s="1">
        <v>40610</v>
      </c>
      <c r="C950" s="13">
        <f>MONTH(StoreOrders[[#This Row],[order date]])</f>
        <v>3</v>
      </c>
      <c r="D950" s="13">
        <f>YEAR(StoreOrders[[#This Row],[order date]])</f>
        <v>2011</v>
      </c>
      <c r="E950" s="35" t="s">
        <v>1060</v>
      </c>
      <c r="F950" s="35" t="s">
        <v>3903</v>
      </c>
      <c r="G950" s="35" t="s">
        <v>1062</v>
      </c>
      <c r="H950" s="35" t="s">
        <v>1844</v>
      </c>
      <c r="I950" s="35" t="s">
        <v>1845</v>
      </c>
      <c r="J950" s="35" t="s">
        <v>1164</v>
      </c>
      <c r="K950" s="35" t="s">
        <v>1165</v>
      </c>
      <c r="L950" s="35" t="s">
        <v>3914</v>
      </c>
      <c r="M950" s="35" t="s">
        <v>1067</v>
      </c>
      <c r="N950" s="35" t="s">
        <v>1118</v>
      </c>
      <c r="O950" s="35" t="s">
        <v>3670</v>
      </c>
      <c r="P950" s="7">
        <v>619</v>
      </c>
      <c r="Q950" s="7">
        <v>11</v>
      </c>
      <c r="R950" s="12">
        <v>109</v>
      </c>
      <c r="S950" s="2">
        <v>0</v>
      </c>
      <c r="T950" s="5">
        <v>49.07</v>
      </c>
      <c r="U950" s="5">
        <f>StoreOrders[[#This Row],[shipping cost]] + (StoreOrders[[#This Row],[shipping cost]] * StoreOrders[[#This Row],[discount]])</f>
        <v>49.07</v>
      </c>
      <c r="V950" t="s">
        <v>1070</v>
      </c>
      <c r="W950" s="5">
        <f>((StoreOrders[[#This Row],[quantity]]*StoreOrders[[#This Row],[Price]]) -StoreOrders[[#This Row],[cost]])</f>
        <v>1149.93</v>
      </c>
    </row>
    <row r="951" spans="1:23" x14ac:dyDescent="0.25">
      <c r="A951" t="s">
        <v>3915</v>
      </c>
      <c r="B951" s="1">
        <v>40610</v>
      </c>
      <c r="C951" s="13">
        <f>MONTH(StoreOrders[[#This Row],[order date]])</f>
        <v>3</v>
      </c>
      <c r="D951" s="13">
        <f>YEAR(StoreOrders[[#This Row],[order date]])</f>
        <v>2011</v>
      </c>
      <c r="E951" s="35" t="s">
        <v>1060</v>
      </c>
      <c r="F951" s="35" t="s">
        <v>2547</v>
      </c>
      <c r="G951" s="35" t="s">
        <v>1116</v>
      </c>
      <c r="H951" s="35" t="s">
        <v>1138</v>
      </c>
      <c r="I951" s="35" t="s">
        <v>1139</v>
      </c>
      <c r="J951" s="35" t="s">
        <v>1075</v>
      </c>
      <c r="K951" s="35" t="s">
        <v>1140</v>
      </c>
      <c r="L951" s="35" t="s">
        <v>3916</v>
      </c>
      <c r="M951" s="35" t="s">
        <v>1110</v>
      </c>
      <c r="N951" s="35" t="s">
        <v>1167</v>
      </c>
      <c r="O951" s="35" t="s">
        <v>3917</v>
      </c>
      <c r="P951" s="7">
        <v>543</v>
      </c>
      <c r="Q951" s="7">
        <v>9</v>
      </c>
      <c r="R951" s="12">
        <v>88</v>
      </c>
      <c r="S951" s="2">
        <v>0.25</v>
      </c>
      <c r="T951" s="5">
        <v>40.479999999999997</v>
      </c>
      <c r="U951" s="5">
        <f>StoreOrders[[#This Row],[shipping cost]] + (StoreOrders[[#This Row],[shipping cost]] * StoreOrders[[#This Row],[discount]])</f>
        <v>50.599999999999994</v>
      </c>
      <c r="V951" t="s">
        <v>1070</v>
      </c>
      <c r="W951" s="5">
        <f>((StoreOrders[[#This Row],[quantity]]*StoreOrders[[#This Row],[Price]]) -StoreOrders[[#This Row],[cost]])</f>
        <v>741.4</v>
      </c>
    </row>
    <row r="952" spans="1:23" x14ac:dyDescent="0.25">
      <c r="A952" t="s">
        <v>3909</v>
      </c>
      <c r="B952" s="1">
        <v>40610</v>
      </c>
      <c r="C952" s="13">
        <f>MONTH(StoreOrders[[#This Row],[order date]])</f>
        <v>3</v>
      </c>
      <c r="D952" s="13">
        <f>YEAR(StoreOrders[[#This Row],[order date]])</f>
        <v>2011</v>
      </c>
      <c r="E952" s="35" t="s">
        <v>1060</v>
      </c>
      <c r="F952" s="35" t="s">
        <v>1587</v>
      </c>
      <c r="G952" s="35" t="s">
        <v>1091</v>
      </c>
      <c r="H952" s="35" t="s">
        <v>3910</v>
      </c>
      <c r="I952" s="35" t="s">
        <v>3911</v>
      </c>
      <c r="J952" s="35" t="s">
        <v>1075</v>
      </c>
      <c r="K952" s="35" t="s">
        <v>1140</v>
      </c>
      <c r="L952" s="35" t="s">
        <v>3918</v>
      </c>
      <c r="M952" s="35" t="s">
        <v>1110</v>
      </c>
      <c r="N952" s="35" t="s">
        <v>1126</v>
      </c>
      <c r="O952" s="35" t="s">
        <v>1694</v>
      </c>
      <c r="P952" s="7">
        <v>900</v>
      </c>
      <c r="Q952" s="7">
        <v>3</v>
      </c>
      <c r="R952" s="12">
        <v>60</v>
      </c>
      <c r="S952" s="2">
        <v>0</v>
      </c>
      <c r="T952" s="5">
        <v>34.24</v>
      </c>
      <c r="U952" s="5">
        <f>StoreOrders[[#This Row],[shipping cost]] + (StoreOrders[[#This Row],[shipping cost]] * StoreOrders[[#This Row],[discount]])</f>
        <v>34.24</v>
      </c>
      <c r="V952" t="s">
        <v>1070</v>
      </c>
      <c r="W952" s="5">
        <f>((StoreOrders[[#This Row],[quantity]]*StoreOrders[[#This Row],[Price]]) -StoreOrders[[#This Row],[cost]])</f>
        <v>145.76</v>
      </c>
    </row>
    <row r="953" spans="1:23" x14ac:dyDescent="0.25">
      <c r="A953" t="s">
        <v>3919</v>
      </c>
      <c r="B953" s="1">
        <v>40610</v>
      </c>
      <c r="C953" s="13">
        <f>MONTH(StoreOrders[[#This Row],[order date]])</f>
        <v>3</v>
      </c>
      <c r="D953" s="13">
        <f>YEAR(StoreOrders[[#This Row],[order date]])</f>
        <v>2011</v>
      </c>
      <c r="E953" s="35" t="s">
        <v>1060</v>
      </c>
      <c r="F953" s="35" t="s">
        <v>3920</v>
      </c>
      <c r="G953" s="35" t="s">
        <v>1116</v>
      </c>
      <c r="H953" s="35" t="s">
        <v>1459</v>
      </c>
      <c r="I953" s="35" t="s">
        <v>1460</v>
      </c>
      <c r="J953" s="35" t="s">
        <v>1065</v>
      </c>
      <c r="K953" s="35" t="s">
        <v>1065</v>
      </c>
      <c r="L953" s="35" t="s">
        <v>3010</v>
      </c>
      <c r="M953" s="35" t="s">
        <v>1110</v>
      </c>
      <c r="N953" s="35" t="s">
        <v>1126</v>
      </c>
      <c r="O953" s="35" t="s">
        <v>3011</v>
      </c>
      <c r="P953" s="7">
        <v>384</v>
      </c>
      <c r="Q953" s="7">
        <v>4</v>
      </c>
      <c r="R953" s="12">
        <v>100</v>
      </c>
      <c r="S953" s="2">
        <v>0.7</v>
      </c>
      <c r="T953" s="5">
        <v>29.68</v>
      </c>
      <c r="U953" s="5">
        <f>StoreOrders[[#This Row],[shipping cost]] + (StoreOrders[[#This Row],[shipping cost]] * StoreOrders[[#This Row],[discount]])</f>
        <v>50.456000000000003</v>
      </c>
      <c r="V953" t="s">
        <v>1070</v>
      </c>
      <c r="W953" s="5">
        <f>((StoreOrders[[#This Row],[quantity]]*StoreOrders[[#This Row],[Price]]) -StoreOrders[[#This Row],[cost]])</f>
        <v>349.54399999999998</v>
      </c>
    </row>
    <row r="954" spans="1:23" x14ac:dyDescent="0.25">
      <c r="A954" t="s">
        <v>3915</v>
      </c>
      <c r="B954" s="1">
        <v>40610</v>
      </c>
      <c r="C954" s="13">
        <f>MONTH(StoreOrders[[#This Row],[order date]])</f>
        <v>3</v>
      </c>
      <c r="D954" s="13">
        <f>YEAR(StoreOrders[[#This Row],[order date]])</f>
        <v>2011</v>
      </c>
      <c r="E954" s="35" t="s">
        <v>1060</v>
      </c>
      <c r="F954" s="35" t="s">
        <v>2547</v>
      </c>
      <c r="G954" s="35" t="s">
        <v>1116</v>
      </c>
      <c r="H954" s="35" t="s">
        <v>1138</v>
      </c>
      <c r="I954" s="35" t="s">
        <v>1139</v>
      </c>
      <c r="J954" s="35" t="s">
        <v>1075</v>
      </c>
      <c r="K954" s="35" t="s">
        <v>1140</v>
      </c>
      <c r="L954" s="35" t="s">
        <v>3921</v>
      </c>
      <c r="M954" s="35" t="s">
        <v>1110</v>
      </c>
      <c r="N954" s="35" t="s">
        <v>1167</v>
      </c>
      <c r="O954" s="35" t="s">
        <v>3922</v>
      </c>
      <c r="P954" s="7">
        <v>954</v>
      </c>
      <c r="Q954" s="7">
        <v>2</v>
      </c>
      <c r="R954" s="12">
        <v>118</v>
      </c>
      <c r="S954" s="2">
        <v>0.25</v>
      </c>
      <c r="T954" s="5">
        <v>20.84</v>
      </c>
      <c r="U954" s="5">
        <f>StoreOrders[[#This Row],[shipping cost]] + (StoreOrders[[#This Row],[shipping cost]] * StoreOrders[[#This Row],[discount]])</f>
        <v>26.05</v>
      </c>
      <c r="V954" t="s">
        <v>1070</v>
      </c>
      <c r="W954" s="5">
        <f>((StoreOrders[[#This Row],[quantity]]*StoreOrders[[#This Row],[Price]]) -StoreOrders[[#This Row],[cost]])</f>
        <v>209.95</v>
      </c>
    </row>
    <row r="955" spans="1:23" x14ac:dyDescent="0.25">
      <c r="A955" t="s">
        <v>3923</v>
      </c>
      <c r="B955" s="1">
        <v>40610</v>
      </c>
      <c r="C955" s="13">
        <f>MONTH(StoreOrders[[#This Row],[order date]])</f>
        <v>3</v>
      </c>
      <c r="D955" s="13">
        <f>YEAR(StoreOrders[[#This Row],[order date]])</f>
        <v>2011</v>
      </c>
      <c r="E955" s="35" t="s">
        <v>1114</v>
      </c>
      <c r="F955" s="35" t="s">
        <v>2147</v>
      </c>
      <c r="G955" s="35" t="s">
        <v>1091</v>
      </c>
      <c r="H955" s="35" t="s">
        <v>2560</v>
      </c>
      <c r="I955" s="35" t="s">
        <v>2560</v>
      </c>
      <c r="J955" s="35" t="s">
        <v>1164</v>
      </c>
      <c r="K955" s="35" t="s">
        <v>1165</v>
      </c>
      <c r="L955" s="35" t="s">
        <v>3924</v>
      </c>
      <c r="M955" s="35" t="s">
        <v>1110</v>
      </c>
      <c r="N955" s="35" t="s">
        <v>1126</v>
      </c>
      <c r="O955" s="35" t="s">
        <v>3925</v>
      </c>
      <c r="P955" s="7">
        <v>144</v>
      </c>
      <c r="Q955" s="7">
        <v>3</v>
      </c>
      <c r="R955" s="12">
        <v>73</v>
      </c>
      <c r="S955" s="2">
        <v>0.40200000000000002</v>
      </c>
      <c r="T955" s="5">
        <v>16.2</v>
      </c>
      <c r="U955" s="5">
        <f>StoreOrders[[#This Row],[shipping cost]] + (StoreOrders[[#This Row],[shipping cost]] * StoreOrders[[#This Row],[discount]])</f>
        <v>22.712399999999999</v>
      </c>
      <c r="V955" t="s">
        <v>1088</v>
      </c>
      <c r="W955" s="5">
        <f>((StoreOrders[[#This Row],[quantity]]*StoreOrders[[#This Row],[Price]]) -StoreOrders[[#This Row],[cost]])</f>
        <v>196.2876</v>
      </c>
    </row>
    <row r="956" spans="1:23" x14ac:dyDescent="0.25">
      <c r="A956" t="s">
        <v>3906</v>
      </c>
      <c r="B956" s="1">
        <v>40610</v>
      </c>
      <c r="C956" s="13">
        <f>MONTH(StoreOrders[[#This Row],[order date]])</f>
        <v>3</v>
      </c>
      <c r="D956" s="13">
        <f>YEAR(StoreOrders[[#This Row],[order date]])</f>
        <v>2011</v>
      </c>
      <c r="E956" s="35" t="s">
        <v>1081</v>
      </c>
      <c r="F956" s="35" t="s">
        <v>3218</v>
      </c>
      <c r="G956" s="35" t="s">
        <v>1062</v>
      </c>
      <c r="H956" s="35" t="s">
        <v>2489</v>
      </c>
      <c r="I956" s="35" t="s">
        <v>1074</v>
      </c>
      <c r="J956" s="35" t="s">
        <v>1075</v>
      </c>
      <c r="K956" s="35" t="s">
        <v>1076</v>
      </c>
      <c r="L956" s="35" t="s">
        <v>3926</v>
      </c>
      <c r="M956" s="35" t="s">
        <v>1110</v>
      </c>
      <c r="N956" s="35" t="s">
        <v>1167</v>
      </c>
      <c r="O956" s="35" t="s">
        <v>3927</v>
      </c>
      <c r="P956" s="7">
        <v>124</v>
      </c>
      <c r="Q956" s="7">
        <v>1</v>
      </c>
      <c r="R956" s="12">
        <v>94</v>
      </c>
      <c r="S956" s="2">
        <v>0.1</v>
      </c>
      <c r="T956" s="5">
        <v>10.9</v>
      </c>
      <c r="U956" s="5">
        <f>StoreOrders[[#This Row],[shipping cost]] + (StoreOrders[[#This Row],[shipping cost]] * StoreOrders[[#This Row],[discount]])</f>
        <v>11.99</v>
      </c>
      <c r="V956" t="s">
        <v>1070</v>
      </c>
      <c r="W956" s="5">
        <f>((StoreOrders[[#This Row],[quantity]]*StoreOrders[[#This Row],[Price]]) -StoreOrders[[#This Row],[cost]])</f>
        <v>82.01</v>
      </c>
    </row>
    <row r="957" spans="1:23" x14ac:dyDescent="0.25">
      <c r="A957" t="s">
        <v>3906</v>
      </c>
      <c r="B957" s="1">
        <v>40610</v>
      </c>
      <c r="C957" s="13">
        <f>MONTH(StoreOrders[[#This Row],[order date]])</f>
        <v>3</v>
      </c>
      <c r="D957" s="13">
        <f>YEAR(StoreOrders[[#This Row],[order date]])</f>
        <v>2011</v>
      </c>
      <c r="E957" s="35" t="s">
        <v>1081</v>
      </c>
      <c r="F957" s="35" t="s">
        <v>3218</v>
      </c>
      <c r="G957" s="35" t="s">
        <v>1062</v>
      </c>
      <c r="H957" s="35" t="s">
        <v>2489</v>
      </c>
      <c r="I957" s="35" t="s">
        <v>1074</v>
      </c>
      <c r="J957" s="35" t="s">
        <v>1075</v>
      </c>
      <c r="K957" s="35" t="s">
        <v>1076</v>
      </c>
      <c r="L957" s="35" t="s">
        <v>3928</v>
      </c>
      <c r="M957" s="35" t="s">
        <v>1110</v>
      </c>
      <c r="N957" s="35" t="s">
        <v>1176</v>
      </c>
      <c r="O957" s="35" t="s">
        <v>3929</v>
      </c>
      <c r="P957" s="7">
        <v>143</v>
      </c>
      <c r="Q957" s="7">
        <v>4</v>
      </c>
      <c r="R957" s="12">
        <v>86</v>
      </c>
      <c r="S957" s="2">
        <v>0.1</v>
      </c>
      <c r="T957" s="5">
        <v>9.83</v>
      </c>
      <c r="U957" s="5">
        <f>StoreOrders[[#This Row],[shipping cost]] + (StoreOrders[[#This Row],[shipping cost]] * StoreOrders[[#This Row],[discount]])</f>
        <v>10.813000000000001</v>
      </c>
      <c r="V957" t="s">
        <v>1070</v>
      </c>
      <c r="W957" s="5">
        <f>((StoreOrders[[#This Row],[quantity]]*StoreOrders[[#This Row],[Price]]) -StoreOrders[[#This Row],[cost]])</f>
        <v>333.18700000000001</v>
      </c>
    </row>
    <row r="958" spans="1:23" x14ac:dyDescent="0.25">
      <c r="A958" t="s">
        <v>3919</v>
      </c>
      <c r="B958" s="1">
        <v>40610</v>
      </c>
      <c r="C958" s="13">
        <f>MONTH(StoreOrders[[#This Row],[order date]])</f>
        <v>3</v>
      </c>
      <c r="D958" s="13">
        <f>YEAR(StoreOrders[[#This Row],[order date]])</f>
        <v>2011</v>
      </c>
      <c r="E958" s="35" t="s">
        <v>1060</v>
      </c>
      <c r="F958" s="35" t="s">
        <v>3920</v>
      </c>
      <c r="G958" s="35" t="s">
        <v>1116</v>
      </c>
      <c r="H958" s="35" t="s">
        <v>1459</v>
      </c>
      <c r="I958" s="35" t="s">
        <v>1460</v>
      </c>
      <c r="J958" s="35" t="s">
        <v>1065</v>
      </c>
      <c r="K958" s="35" t="s">
        <v>1065</v>
      </c>
      <c r="L958" s="35" t="s">
        <v>3608</v>
      </c>
      <c r="M958" s="35" t="s">
        <v>1110</v>
      </c>
      <c r="N958" s="35" t="s">
        <v>1111</v>
      </c>
      <c r="O958" s="35" t="s">
        <v>3609</v>
      </c>
      <c r="P958" s="7">
        <v>80</v>
      </c>
      <c r="Q958" s="7">
        <v>1</v>
      </c>
      <c r="R958" s="12">
        <v>56</v>
      </c>
      <c r="S958" s="2">
        <v>0.7</v>
      </c>
      <c r="T958" s="5">
        <v>9.76</v>
      </c>
      <c r="U958" s="5">
        <f>StoreOrders[[#This Row],[shipping cost]] + (StoreOrders[[#This Row],[shipping cost]] * StoreOrders[[#This Row],[discount]])</f>
        <v>16.591999999999999</v>
      </c>
      <c r="V958" t="s">
        <v>1070</v>
      </c>
      <c r="W958" s="5">
        <f>((StoreOrders[[#This Row],[quantity]]*StoreOrders[[#This Row],[Price]]) -StoreOrders[[#This Row],[cost]])</f>
        <v>39.408000000000001</v>
      </c>
    </row>
    <row r="959" spans="1:23" x14ac:dyDescent="0.25">
      <c r="A959" t="s">
        <v>3930</v>
      </c>
      <c r="B959" s="1">
        <v>40610</v>
      </c>
      <c r="C959" s="13">
        <f>MONTH(StoreOrders[[#This Row],[order date]])</f>
        <v>3</v>
      </c>
      <c r="D959" s="13">
        <f>YEAR(StoreOrders[[#This Row],[order date]])</f>
        <v>2011</v>
      </c>
      <c r="E959" s="35" t="s">
        <v>1060</v>
      </c>
      <c r="F959" s="35" t="s">
        <v>2252</v>
      </c>
      <c r="G959" s="35" t="s">
        <v>1062</v>
      </c>
      <c r="H959" s="35" t="s">
        <v>3931</v>
      </c>
      <c r="I959" s="35" t="s">
        <v>1657</v>
      </c>
      <c r="J959" s="35" t="s">
        <v>1094</v>
      </c>
      <c r="K959" s="35" t="s">
        <v>1165</v>
      </c>
      <c r="L959" s="35" t="s">
        <v>3932</v>
      </c>
      <c r="M959" s="35" t="s">
        <v>1067</v>
      </c>
      <c r="N959" s="35" t="s">
        <v>1207</v>
      </c>
      <c r="O959" s="35" t="s">
        <v>3933</v>
      </c>
      <c r="P959" s="7">
        <v>117</v>
      </c>
      <c r="Q959" s="7">
        <v>7</v>
      </c>
      <c r="R959" s="12">
        <v>108</v>
      </c>
      <c r="S959" s="2">
        <v>0</v>
      </c>
      <c r="T959" s="5">
        <v>9.69</v>
      </c>
      <c r="U959" s="5">
        <f>StoreOrders[[#This Row],[shipping cost]] + (StoreOrders[[#This Row],[shipping cost]] * StoreOrders[[#This Row],[discount]])</f>
        <v>9.69</v>
      </c>
      <c r="V959" t="s">
        <v>1070</v>
      </c>
      <c r="W959" s="5">
        <f>((StoreOrders[[#This Row],[quantity]]*StoreOrders[[#This Row],[Price]]) -StoreOrders[[#This Row],[cost]])</f>
        <v>746.31</v>
      </c>
    </row>
    <row r="960" spans="1:23" x14ac:dyDescent="0.25">
      <c r="A960" t="s">
        <v>3906</v>
      </c>
      <c r="B960" s="1">
        <v>40610</v>
      </c>
      <c r="C960" s="13">
        <f>MONTH(StoreOrders[[#This Row],[order date]])</f>
        <v>3</v>
      </c>
      <c r="D960" s="13">
        <f>YEAR(StoreOrders[[#This Row],[order date]])</f>
        <v>2011</v>
      </c>
      <c r="E960" s="35" t="s">
        <v>1081</v>
      </c>
      <c r="F960" s="35" t="s">
        <v>3218</v>
      </c>
      <c r="G960" s="35" t="s">
        <v>1062</v>
      </c>
      <c r="H960" s="35" t="s">
        <v>2489</v>
      </c>
      <c r="I960" s="35" t="s">
        <v>1074</v>
      </c>
      <c r="J960" s="35" t="s">
        <v>1075</v>
      </c>
      <c r="K960" s="35" t="s">
        <v>1076</v>
      </c>
      <c r="L960" s="35" t="s">
        <v>3934</v>
      </c>
      <c r="M960" s="35" t="s">
        <v>1110</v>
      </c>
      <c r="N960" s="35" t="s">
        <v>1111</v>
      </c>
      <c r="O960" s="35" t="s">
        <v>3935</v>
      </c>
      <c r="P960" s="7">
        <v>317</v>
      </c>
      <c r="Q960" s="7">
        <v>7</v>
      </c>
      <c r="R960" s="12">
        <v>111</v>
      </c>
      <c r="S960" s="2">
        <v>0.1</v>
      </c>
      <c r="T960" s="5">
        <v>9.56</v>
      </c>
      <c r="U960" s="5">
        <f>StoreOrders[[#This Row],[shipping cost]] + (StoreOrders[[#This Row],[shipping cost]] * StoreOrders[[#This Row],[discount]])</f>
        <v>10.516</v>
      </c>
      <c r="V960" t="s">
        <v>1070</v>
      </c>
      <c r="W960" s="5">
        <f>((StoreOrders[[#This Row],[quantity]]*StoreOrders[[#This Row],[Price]]) -StoreOrders[[#This Row],[cost]])</f>
        <v>766.48400000000004</v>
      </c>
    </row>
    <row r="961" spans="1:23" x14ac:dyDescent="0.25">
      <c r="A961" t="s">
        <v>3936</v>
      </c>
      <c r="B961" s="1">
        <v>40610</v>
      </c>
      <c r="C961" s="13">
        <f>MONTH(StoreOrders[[#This Row],[order date]])</f>
        <v>3</v>
      </c>
      <c r="D961" s="13">
        <f>YEAR(StoreOrders[[#This Row],[order date]])</f>
        <v>2011</v>
      </c>
      <c r="E961" s="35" t="s">
        <v>1060</v>
      </c>
      <c r="F961" s="35" t="s">
        <v>3664</v>
      </c>
      <c r="G961" s="35" t="s">
        <v>1062</v>
      </c>
      <c r="H961" s="35" t="s">
        <v>3937</v>
      </c>
      <c r="I961" s="35" t="s">
        <v>1407</v>
      </c>
      <c r="J961" s="35" t="s">
        <v>1085</v>
      </c>
      <c r="K961" s="35" t="s">
        <v>1085</v>
      </c>
      <c r="L961" s="35" t="s">
        <v>3938</v>
      </c>
      <c r="M961" s="35" t="s">
        <v>1100</v>
      </c>
      <c r="N961" s="35" t="s">
        <v>1101</v>
      </c>
      <c r="O961" s="35" t="s">
        <v>3939</v>
      </c>
      <c r="P961" s="7">
        <v>101</v>
      </c>
      <c r="Q961" s="7">
        <v>4</v>
      </c>
      <c r="R961" s="12">
        <v>91</v>
      </c>
      <c r="S961" s="2">
        <v>0</v>
      </c>
      <c r="T961" s="5">
        <v>8.43</v>
      </c>
      <c r="U961" s="5">
        <f>StoreOrders[[#This Row],[shipping cost]] + (StoreOrders[[#This Row],[shipping cost]] * StoreOrders[[#This Row],[discount]])</f>
        <v>8.43</v>
      </c>
      <c r="V961" t="s">
        <v>1070</v>
      </c>
      <c r="W961" s="5">
        <f>((StoreOrders[[#This Row],[quantity]]*StoreOrders[[#This Row],[Price]]) -StoreOrders[[#This Row],[cost]])</f>
        <v>355.57</v>
      </c>
    </row>
    <row r="962" spans="1:23" x14ac:dyDescent="0.25">
      <c r="A962" t="s">
        <v>3940</v>
      </c>
      <c r="B962" s="1">
        <v>40610</v>
      </c>
      <c r="C962" s="13">
        <f>MONTH(StoreOrders[[#This Row],[order date]])</f>
        <v>3</v>
      </c>
      <c r="D962" s="13">
        <f>YEAR(StoreOrders[[#This Row],[order date]])</f>
        <v>2011</v>
      </c>
      <c r="E962" s="35" t="s">
        <v>1081</v>
      </c>
      <c r="F962" s="35" t="s">
        <v>3941</v>
      </c>
      <c r="G962" s="35" t="s">
        <v>1062</v>
      </c>
      <c r="H962" s="35" t="s">
        <v>3942</v>
      </c>
      <c r="I962" s="35" t="s">
        <v>3323</v>
      </c>
      <c r="J962" s="35" t="s">
        <v>1085</v>
      </c>
      <c r="K962" s="35" t="s">
        <v>1085</v>
      </c>
      <c r="L962" s="35" t="s">
        <v>1928</v>
      </c>
      <c r="M962" s="35" t="s">
        <v>1110</v>
      </c>
      <c r="N962" s="35" t="s">
        <v>1176</v>
      </c>
      <c r="O962" s="35" t="s">
        <v>1929</v>
      </c>
      <c r="P962" s="7">
        <v>41</v>
      </c>
      <c r="Q962" s="7">
        <v>1</v>
      </c>
      <c r="R962" s="12">
        <v>63</v>
      </c>
      <c r="S962" s="2">
        <v>0</v>
      </c>
      <c r="T962" s="5">
        <v>7.1</v>
      </c>
      <c r="U962" s="5">
        <f>StoreOrders[[#This Row],[shipping cost]] + (StoreOrders[[#This Row],[shipping cost]] * StoreOrders[[#This Row],[discount]])</f>
        <v>7.1</v>
      </c>
      <c r="V962" t="s">
        <v>1088</v>
      </c>
      <c r="W962" s="5">
        <f>((StoreOrders[[#This Row],[quantity]]*StoreOrders[[#This Row],[Price]]) -StoreOrders[[#This Row],[cost]])</f>
        <v>55.9</v>
      </c>
    </row>
    <row r="963" spans="1:23" x14ac:dyDescent="0.25">
      <c r="A963" t="s">
        <v>3909</v>
      </c>
      <c r="B963" s="1">
        <v>40610</v>
      </c>
      <c r="C963" s="13">
        <f>MONTH(StoreOrders[[#This Row],[order date]])</f>
        <v>3</v>
      </c>
      <c r="D963" s="13">
        <f>YEAR(StoreOrders[[#This Row],[order date]])</f>
        <v>2011</v>
      </c>
      <c r="E963" s="35" t="s">
        <v>1060</v>
      </c>
      <c r="F963" s="35" t="s">
        <v>1587</v>
      </c>
      <c r="G963" s="35" t="s">
        <v>1091</v>
      </c>
      <c r="H963" s="35" t="s">
        <v>3910</v>
      </c>
      <c r="I963" s="35" t="s">
        <v>3911</v>
      </c>
      <c r="J963" s="35" t="s">
        <v>1075</v>
      </c>
      <c r="K963" s="35" t="s">
        <v>1140</v>
      </c>
      <c r="L963" s="35" t="s">
        <v>3943</v>
      </c>
      <c r="M963" s="35" t="s">
        <v>1067</v>
      </c>
      <c r="N963" s="35" t="s">
        <v>1078</v>
      </c>
      <c r="O963" s="35" t="s">
        <v>1684</v>
      </c>
      <c r="P963" s="7">
        <v>76</v>
      </c>
      <c r="Q963" s="7">
        <v>5</v>
      </c>
      <c r="R963" s="12">
        <v>105</v>
      </c>
      <c r="S963" s="2">
        <v>0</v>
      </c>
      <c r="T963" s="5">
        <v>5.5</v>
      </c>
      <c r="U963" s="5">
        <f>StoreOrders[[#This Row],[shipping cost]] + (StoreOrders[[#This Row],[shipping cost]] * StoreOrders[[#This Row],[discount]])</f>
        <v>5.5</v>
      </c>
      <c r="V963" t="s">
        <v>1070</v>
      </c>
      <c r="W963" s="5">
        <f>((StoreOrders[[#This Row],[quantity]]*StoreOrders[[#This Row],[Price]]) -StoreOrders[[#This Row],[cost]])</f>
        <v>519.5</v>
      </c>
    </row>
    <row r="964" spans="1:23" x14ac:dyDescent="0.25">
      <c r="A964" t="s">
        <v>3944</v>
      </c>
      <c r="B964" s="1">
        <v>40610</v>
      </c>
      <c r="C964" s="13">
        <f>MONTH(StoreOrders[[#This Row],[order date]])</f>
        <v>3</v>
      </c>
      <c r="D964" s="13">
        <f>YEAR(StoreOrders[[#This Row],[order date]])</f>
        <v>2011</v>
      </c>
      <c r="E964" s="35" t="s">
        <v>1060</v>
      </c>
      <c r="F964" s="35" t="s">
        <v>3535</v>
      </c>
      <c r="G964" s="35" t="s">
        <v>1062</v>
      </c>
      <c r="H964" s="35" t="s">
        <v>3945</v>
      </c>
      <c r="I964" s="35" t="s">
        <v>1108</v>
      </c>
      <c r="J964" s="35" t="s">
        <v>1108</v>
      </c>
      <c r="K964" s="35" t="s">
        <v>1108</v>
      </c>
      <c r="L964" s="35" t="s">
        <v>3946</v>
      </c>
      <c r="M964" s="35" t="s">
        <v>1067</v>
      </c>
      <c r="N964" s="35" t="s">
        <v>1279</v>
      </c>
      <c r="O964" s="35" t="s">
        <v>3947</v>
      </c>
      <c r="P964" s="7">
        <v>60</v>
      </c>
      <c r="Q964" s="7">
        <v>2</v>
      </c>
      <c r="R964" s="12">
        <v>110</v>
      </c>
      <c r="S964" s="2">
        <v>0</v>
      </c>
      <c r="T964" s="5">
        <v>5</v>
      </c>
      <c r="U964" s="5">
        <f>StoreOrders[[#This Row],[shipping cost]] + (StoreOrders[[#This Row],[shipping cost]] * StoreOrders[[#This Row],[discount]])</f>
        <v>5</v>
      </c>
      <c r="V964" t="s">
        <v>1070</v>
      </c>
      <c r="W964" s="5">
        <f>((StoreOrders[[#This Row],[quantity]]*StoreOrders[[#This Row],[Price]]) -StoreOrders[[#This Row],[cost]])</f>
        <v>215</v>
      </c>
    </row>
    <row r="965" spans="1:23" x14ac:dyDescent="0.25">
      <c r="A965" t="s">
        <v>3948</v>
      </c>
      <c r="B965" s="1">
        <v>40610</v>
      </c>
      <c r="C965" s="13">
        <f>MONTH(StoreOrders[[#This Row],[order date]])</f>
        <v>3</v>
      </c>
      <c r="D965" s="13">
        <f>YEAR(StoreOrders[[#This Row],[order date]])</f>
        <v>2011</v>
      </c>
      <c r="E965" s="35" t="s">
        <v>1287</v>
      </c>
      <c r="F965" s="35" t="s">
        <v>3949</v>
      </c>
      <c r="G965" s="35" t="s">
        <v>1062</v>
      </c>
      <c r="H965" s="35" t="s">
        <v>3950</v>
      </c>
      <c r="I965" s="35" t="s">
        <v>3951</v>
      </c>
      <c r="J965" s="35" t="s">
        <v>1164</v>
      </c>
      <c r="K965" s="35" t="s">
        <v>1215</v>
      </c>
      <c r="L965" s="35" t="s">
        <v>3952</v>
      </c>
      <c r="M965" s="35" t="s">
        <v>1067</v>
      </c>
      <c r="N965" s="35" t="s">
        <v>1207</v>
      </c>
      <c r="O965" s="35" t="s">
        <v>1889</v>
      </c>
      <c r="P965" s="7">
        <v>16</v>
      </c>
      <c r="Q965" s="7">
        <v>3</v>
      </c>
      <c r="R965" s="12">
        <v>68</v>
      </c>
      <c r="S965" s="2">
        <v>0.4</v>
      </c>
      <c r="T965" s="5">
        <v>4.07</v>
      </c>
      <c r="U965" s="5">
        <f>StoreOrders[[#This Row],[shipping cost]] + (StoreOrders[[#This Row],[shipping cost]] * StoreOrders[[#This Row],[discount]])</f>
        <v>5.6980000000000004</v>
      </c>
      <c r="V965" t="s">
        <v>1088</v>
      </c>
      <c r="W965" s="5">
        <f>((StoreOrders[[#This Row],[quantity]]*StoreOrders[[#This Row],[Price]]) -StoreOrders[[#This Row],[cost]])</f>
        <v>198.30199999999999</v>
      </c>
    </row>
    <row r="966" spans="1:23" x14ac:dyDescent="0.25">
      <c r="A966" t="s">
        <v>3909</v>
      </c>
      <c r="B966" s="1">
        <v>40610</v>
      </c>
      <c r="C966" s="13">
        <f>MONTH(StoreOrders[[#This Row],[order date]])</f>
        <v>3</v>
      </c>
      <c r="D966" s="13">
        <f>YEAR(StoreOrders[[#This Row],[order date]])</f>
        <v>2011</v>
      </c>
      <c r="E966" s="35" t="s">
        <v>1060</v>
      </c>
      <c r="F966" s="35" t="s">
        <v>1587</v>
      </c>
      <c r="G966" s="35" t="s">
        <v>1091</v>
      </c>
      <c r="H966" s="35" t="s">
        <v>3910</v>
      </c>
      <c r="I966" s="35" t="s">
        <v>3911</v>
      </c>
      <c r="J966" s="35" t="s">
        <v>1075</v>
      </c>
      <c r="K966" s="35" t="s">
        <v>1140</v>
      </c>
      <c r="L966" s="35" t="s">
        <v>3953</v>
      </c>
      <c r="M966" s="35" t="s">
        <v>1067</v>
      </c>
      <c r="N966" s="35" t="s">
        <v>1279</v>
      </c>
      <c r="O966" s="35" t="s">
        <v>3954</v>
      </c>
      <c r="P966" s="7">
        <v>88</v>
      </c>
      <c r="Q966" s="7">
        <v>6</v>
      </c>
      <c r="R966" s="12">
        <v>83</v>
      </c>
      <c r="S966" s="2">
        <v>0</v>
      </c>
      <c r="T966" s="5">
        <v>3.76</v>
      </c>
      <c r="U966" s="5">
        <f>StoreOrders[[#This Row],[shipping cost]] + (StoreOrders[[#This Row],[shipping cost]] * StoreOrders[[#This Row],[discount]])</f>
        <v>3.76</v>
      </c>
      <c r="V966" t="s">
        <v>1070</v>
      </c>
      <c r="W966" s="5">
        <f>((StoreOrders[[#This Row],[quantity]]*StoreOrders[[#This Row],[Price]]) -StoreOrders[[#This Row],[cost]])</f>
        <v>494.24</v>
      </c>
    </row>
    <row r="967" spans="1:23" x14ac:dyDescent="0.25">
      <c r="A967" t="s">
        <v>3955</v>
      </c>
      <c r="B967" s="1">
        <v>40610</v>
      </c>
      <c r="C967" s="13">
        <f>MONTH(StoreOrders[[#This Row],[order date]])</f>
        <v>3</v>
      </c>
      <c r="D967" s="13">
        <f>YEAR(StoreOrders[[#This Row],[order date]])</f>
        <v>2011</v>
      </c>
      <c r="E967" s="35" t="s">
        <v>1081</v>
      </c>
      <c r="F967" s="35" t="s">
        <v>3956</v>
      </c>
      <c r="G967" s="35" t="s">
        <v>1116</v>
      </c>
      <c r="H967" s="35" t="s">
        <v>3494</v>
      </c>
      <c r="I967" s="35" t="s">
        <v>1316</v>
      </c>
      <c r="J967" s="35" t="s">
        <v>1075</v>
      </c>
      <c r="K967" s="35" t="s">
        <v>1140</v>
      </c>
      <c r="L967" s="35" t="s">
        <v>3957</v>
      </c>
      <c r="M967" s="35" t="s">
        <v>1067</v>
      </c>
      <c r="N967" s="35" t="s">
        <v>1097</v>
      </c>
      <c r="O967" s="35" t="s">
        <v>3448</v>
      </c>
      <c r="P967" s="7">
        <v>72</v>
      </c>
      <c r="Q967" s="7">
        <v>4</v>
      </c>
      <c r="R967" s="12">
        <v>117</v>
      </c>
      <c r="S967" s="2">
        <v>0.47</v>
      </c>
      <c r="T967" s="5">
        <v>3.05</v>
      </c>
      <c r="U967" s="5">
        <f>StoreOrders[[#This Row],[shipping cost]] + (StoreOrders[[#This Row],[shipping cost]] * StoreOrders[[#This Row],[discount]])</f>
        <v>4.4834999999999994</v>
      </c>
      <c r="V967" t="s">
        <v>1070</v>
      </c>
      <c r="W967" s="5">
        <f>((StoreOrders[[#This Row],[quantity]]*StoreOrders[[#This Row],[Price]]) -StoreOrders[[#This Row],[cost]])</f>
        <v>463.51650000000001</v>
      </c>
    </row>
    <row r="968" spans="1:23" x14ac:dyDescent="0.25">
      <c r="A968" t="s">
        <v>3919</v>
      </c>
      <c r="B968" s="1">
        <v>40610</v>
      </c>
      <c r="C968" s="13">
        <f>MONTH(StoreOrders[[#This Row],[order date]])</f>
        <v>3</v>
      </c>
      <c r="D968" s="13">
        <f>YEAR(StoreOrders[[#This Row],[order date]])</f>
        <v>2011</v>
      </c>
      <c r="E968" s="35" t="s">
        <v>1060</v>
      </c>
      <c r="F968" s="35" t="s">
        <v>3920</v>
      </c>
      <c r="G968" s="35" t="s">
        <v>1116</v>
      </c>
      <c r="H968" s="35" t="s">
        <v>1459</v>
      </c>
      <c r="I968" s="35" t="s">
        <v>1460</v>
      </c>
      <c r="J968" s="35" t="s">
        <v>1065</v>
      </c>
      <c r="K968" s="35" t="s">
        <v>1065</v>
      </c>
      <c r="L968" s="35" t="s">
        <v>3958</v>
      </c>
      <c r="M968" s="35" t="s">
        <v>1067</v>
      </c>
      <c r="N968" s="35" t="s">
        <v>1279</v>
      </c>
      <c r="O968" s="35" t="s">
        <v>1899</v>
      </c>
      <c r="P968" s="7">
        <v>31</v>
      </c>
      <c r="Q968" s="7">
        <v>2</v>
      </c>
      <c r="R968" s="12">
        <v>70</v>
      </c>
      <c r="S968" s="2">
        <v>0.7</v>
      </c>
      <c r="T968" s="5">
        <v>2.94</v>
      </c>
      <c r="U968" s="5">
        <f>StoreOrders[[#This Row],[shipping cost]] + (StoreOrders[[#This Row],[shipping cost]] * StoreOrders[[#This Row],[discount]])</f>
        <v>4.9979999999999993</v>
      </c>
      <c r="V968" t="s">
        <v>1070</v>
      </c>
      <c r="W968" s="5">
        <f>((StoreOrders[[#This Row],[quantity]]*StoreOrders[[#This Row],[Price]]) -StoreOrders[[#This Row],[cost]])</f>
        <v>135.00200000000001</v>
      </c>
    </row>
    <row r="969" spans="1:23" x14ac:dyDescent="0.25">
      <c r="A969" t="s">
        <v>3936</v>
      </c>
      <c r="B969" s="1">
        <v>40610</v>
      </c>
      <c r="C969" s="13">
        <f>MONTH(StoreOrders[[#This Row],[order date]])</f>
        <v>3</v>
      </c>
      <c r="D969" s="13">
        <f>YEAR(StoreOrders[[#This Row],[order date]])</f>
        <v>2011</v>
      </c>
      <c r="E969" s="35" t="s">
        <v>1060</v>
      </c>
      <c r="F969" s="35" t="s">
        <v>3664</v>
      </c>
      <c r="G969" s="35" t="s">
        <v>1062</v>
      </c>
      <c r="H969" s="35" t="s">
        <v>3937</v>
      </c>
      <c r="I969" s="35" t="s">
        <v>1407</v>
      </c>
      <c r="J969" s="35" t="s">
        <v>1085</v>
      </c>
      <c r="K969" s="35" t="s">
        <v>1085</v>
      </c>
      <c r="L969" s="35" t="s">
        <v>3959</v>
      </c>
      <c r="M969" s="35" t="s">
        <v>1067</v>
      </c>
      <c r="N969" s="35" t="s">
        <v>1207</v>
      </c>
      <c r="O969" s="35" t="s">
        <v>1402</v>
      </c>
      <c r="P969" s="7">
        <v>17</v>
      </c>
      <c r="Q969" s="7">
        <v>1</v>
      </c>
      <c r="R969" s="12">
        <v>107</v>
      </c>
      <c r="S969" s="2">
        <v>0</v>
      </c>
      <c r="T969" s="5">
        <v>1.06</v>
      </c>
      <c r="U969" s="5">
        <f>StoreOrders[[#This Row],[shipping cost]] + (StoreOrders[[#This Row],[shipping cost]] * StoreOrders[[#This Row],[discount]])</f>
        <v>1.06</v>
      </c>
      <c r="V969" t="s">
        <v>1070</v>
      </c>
      <c r="W969" s="5">
        <f>((StoreOrders[[#This Row],[quantity]]*StoreOrders[[#This Row],[Price]]) -StoreOrders[[#This Row],[cost]])</f>
        <v>105.94</v>
      </c>
    </row>
    <row r="970" spans="1:23" x14ac:dyDescent="0.25">
      <c r="A970" t="s">
        <v>3960</v>
      </c>
      <c r="B970" s="1">
        <v>40611</v>
      </c>
      <c r="C970" s="13">
        <f>MONTH(StoreOrders[[#This Row],[order date]])</f>
        <v>3</v>
      </c>
      <c r="D970" s="13">
        <f>YEAR(StoreOrders[[#This Row],[order date]])</f>
        <v>2011</v>
      </c>
      <c r="E970" s="35" t="s">
        <v>1287</v>
      </c>
      <c r="F970" s="35" t="s">
        <v>3961</v>
      </c>
      <c r="G970" s="35" t="s">
        <v>1062</v>
      </c>
      <c r="H970" s="35" t="s">
        <v>2693</v>
      </c>
      <c r="I970" s="35" t="s">
        <v>1555</v>
      </c>
      <c r="J970" s="35" t="s">
        <v>1065</v>
      </c>
      <c r="K970" s="35" t="s">
        <v>1065</v>
      </c>
      <c r="L970" s="35" t="s">
        <v>3962</v>
      </c>
      <c r="M970" s="35" t="s">
        <v>1067</v>
      </c>
      <c r="N970" s="35" t="s">
        <v>1193</v>
      </c>
      <c r="O970" s="35" t="s">
        <v>1593</v>
      </c>
      <c r="P970" s="7">
        <v>51</v>
      </c>
      <c r="Q970" s="7">
        <v>1</v>
      </c>
      <c r="R970" s="12">
        <v>112</v>
      </c>
      <c r="S970" s="2">
        <v>0</v>
      </c>
      <c r="T970" s="5">
        <v>17.690000000000001</v>
      </c>
      <c r="U970" s="5">
        <f>StoreOrders[[#This Row],[shipping cost]] + (StoreOrders[[#This Row],[shipping cost]] * StoreOrders[[#This Row],[discount]])</f>
        <v>17.690000000000001</v>
      </c>
      <c r="V970" t="s">
        <v>1088</v>
      </c>
      <c r="W970" s="5">
        <f>((StoreOrders[[#This Row],[quantity]]*StoreOrders[[#This Row],[Price]]) -StoreOrders[[#This Row],[cost]])</f>
        <v>94.31</v>
      </c>
    </row>
    <row r="971" spans="1:23" x14ac:dyDescent="0.25">
      <c r="A971" t="s">
        <v>3960</v>
      </c>
      <c r="B971" s="1">
        <v>40611</v>
      </c>
      <c r="C971" s="13">
        <f>MONTH(StoreOrders[[#This Row],[order date]])</f>
        <v>3</v>
      </c>
      <c r="D971" s="13">
        <f>YEAR(StoreOrders[[#This Row],[order date]])</f>
        <v>2011</v>
      </c>
      <c r="E971" s="35" t="s">
        <v>1287</v>
      </c>
      <c r="F971" s="35" t="s">
        <v>3961</v>
      </c>
      <c r="G971" s="35" t="s">
        <v>1062</v>
      </c>
      <c r="H971" s="35" t="s">
        <v>2693</v>
      </c>
      <c r="I971" s="35" t="s">
        <v>1555</v>
      </c>
      <c r="J971" s="35" t="s">
        <v>1065</v>
      </c>
      <c r="K971" s="35" t="s">
        <v>1065</v>
      </c>
      <c r="L971" s="35" t="s">
        <v>3963</v>
      </c>
      <c r="M971" s="35" t="s">
        <v>1067</v>
      </c>
      <c r="N971" s="35" t="s">
        <v>1279</v>
      </c>
      <c r="O971" s="35" t="s">
        <v>3964</v>
      </c>
      <c r="P971" s="7">
        <v>50</v>
      </c>
      <c r="Q971" s="7">
        <v>1</v>
      </c>
      <c r="R971" s="12">
        <v>84</v>
      </c>
      <c r="S971" s="2">
        <v>0</v>
      </c>
      <c r="T971" s="5">
        <v>14.53</v>
      </c>
      <c r="U971" s="5">
        <f>StoreOrders[[#This Row],[shipping cost]] + (StoreOrders[[#This Row],[shipping cost]] * StoreOrders[[#This Row],[discount]])</f>
        <v>14.53</v>
      </c>
      <c r="V971" t="s">
        <v>1088</v>
      </c>
      <c r="W971" s="5">
        <f>((StoreOrders[[#This Row],[quantity]]*StoreOrders[[#This Row],[Price]]) -StoreOrders[[#This Row],[cost]])</f>
        <v>69.47</v>
      </c>
    </row>
    <row r="972" spans="1:23" x14ac:dyDescent="0.25">
      <c r="A972" t="s">
        <v>3965</v>
      </c>
      <c r="B972" s="1">
        <v>40611</v>
      </c>
      <c r="C972" s="13">
        <f>MONTH(StoreOrders[[#This Row],[order date]])</f>
        <v>3</v>
      </c>
      <c r="D972" s="13">
        <f>YEAR(StoreOrders[[#This Row],[order date]])</f>
        <v>2011</v>
      </c>
      <c r="E972" s="35" t="s">
        <v>1060</v>
      </c>
      <c r="F972" s="35" t="s">
        <v>3966</v>
      </c>
      <c r="G972" s="35" t="s">
        <v>1116</v>
      </c>
      <c r="H972" s="35" t="s">
        <v>1073</v>
      </c>
      <c r="I972" s="35" t="s">
        <v>1074</v>
      </c>
      <c r="J972" s="35" t="s">
        <v>1075</v>
      </c>
      <c r="K972" s="35" t="s">
        <v>1076</v>
      </c>
      <c r="L972" s="35" t="s">
        <v>3967</v>
      </c>
      <c r="M972" s="35" t="s">
        <v>1100</v>
      </c>
      <c r="N972" s="35" t="s">
        <v>1101</v>
      </c>
      <c r="O972" s="35" t="s">
        <v>3968</v>
      </c>
      <c r="P972" s="7">
        <v>103</v>
      </c>
      <c r="Q972" s="7">
        <v>6</v>
      </c>
      <c r="R972" s="12">
        <v>66</v>
      </c>
      <c r="S972" s="2">
        <v>0.1</v>
      </c>
      <c r="T972" s="5">
        <v>9.1199999999999992</v>
      </c>
      <c r="U972" s="5">
        <f>StoreOrders[[#This Row],[shipping cost]] + (StoreOrders[[#This Row],[shipping cost]] * StoreOrders[[#This Row],[discount]])</f>
        <v>10.032</v>
      </c>
      <c r="V972" t="s">
        <v>1088</v>
      </c>
      <c r="W972" s="5">
        <f>((StoreOrders[[#This Row],[quantity]]*StoreOrders[[#This Row],[Price]]) -StoreOrders[[#This Row],[cost]])</f>
        <v>385.96800000000002</v>
      </c>
    </row>
    <row r="973" spans="1:23" x14ac:dyDescent="0.25">
      <c r="A973" t="s">
        <v>3969</v>
      </c>
      <c r="B973" s="1">
        <v>40611</v>
      </c>
      <c r="C973" s="13">
        <f>MONTH(StoreOrders[[#This Row],[order date]])</f>
        <v>3</v>
      </c>
      <c r="D973" s="13">
        <f>YEAR(StoreOrders[[#This Row],[order date]])</f>
        <v>2011</v>
      </c>
      <c r="E973" s="35" t="s">
        <v>1287</v>
      </c>
      <c r="F973" s="35" t="s">
        <v>3970</v>
      </c>
      <c r="G973" s="35" t="s">
        <v>1062</v>
      </c>
      <c r="H973" s="35" t="s">
        <v>2335</v>
      </c>
      <c r="I973" s="35" t="s">
        <v>1596</v>
      </c>
      <c r="J973" s="35" t="s">
        <v>1094</v>
      </c>
      <c r="K973" s="35" t="s">
        <v>1215</v>
      </c>
      <c r="L973" s="35" t="s">
        <v>3971</v>
      </c>
      <c r="M973" s="35" t="s">
        <v>1067</v>
      </c>
      <c r="N973" s="35" t="s">
        <v>1204</v>
      </c>
      <c r="O973" s="35" t="s">
        <v>3972</v>
      </c>
      <c r="P973" s="7">
        <v>94</v>
      </c>
      <c r="Q973" s="7">
        <v>2</v>
      </c>
      <c r="R973" s="12">
        <v>61</v>
      </c>
      <c r="S973" s="2">
        <v>0</v>
      </c>
      <c r="T973" s="5">
        <v>7.7</v>
      </c>
      <c r="U973" s="5">
        <f>StoreOrders[[#This Row],[shipping cost]] + (StoreOrders[[#This Row],[shipping cost]] * StoreOrders[[#This Row],[discount]])</f>
        <v>7.7</v>
      </c>
      <c r="V973" t="s">
        <v>1070</v>
      </c>
      <c r="W973" s="5">
        <f>((StoreOrders[[#This Row],[quantity]]*StoreOrders[[#This Row],[Price]]) -StoreOrders[[#This Row],[cost]])</f>
        <v>114.3</v>
      </c>
    </row>
    <row r="974" spans="1:23" x14ac:dyDescent="0.25">
      <c r="A974" t="s">
        <v>3960</v>
      </c>
      <c r="B974" s="1">
        <v>40611</v>
      </c>
      <c r="C974" s="13">
        <f>MONTH(StoreOrders[[#This Row],[order date]])</f>
        <v>3</v>
      </c>
      <c r="D974" s="13">
        <f>YEAR(StoreOrders[[#This Row],[order date]])</f>
        <v>2011</v>
      </c>
      <c r="E974" s="35" t="s">
        <v>1287</v>
      </c>
      <c r="F974" s="35" t="s">
        <v>3961</v>
      </c>
      <c r="G974" s="35" t="s">
        <v>1062</v>
      </c>
      <c r="H974" s="35" t="s">
        <v>2693</v>
      </c>
      <c r="I974" s="35" t="s">
        <v>1555</v>
      </c>
      <c r="J974" s="35" t="s">
        <v>1065</v>
      </c>
      <c r="K974" s="35" t="s">
        <v>1065</v>
      </c>
      <c r="L974" s="35" t="s">
        <v>1994</v>
      </c>
      <c r="M974" s="35" t="s">
        <v>1067</v>
      </c>
      <c r="N974" s="35" t="s">
        <v>1187</v>
      </c>
      <c r="O974" s="35" t="s">
        <v>1995</v>
      </c>
      <c r="P974" s="7">
        <v>41</v>
      </c>
      <c r="Q974" s="7">
        <v>4</v>
      </c>
      <c r="R974" s="12">
        <v>108</v>
      </c>
      <c r="S974" s="2">
        <v>0</v>
      </c>
      <c r="T974" s="5">
        <v>5.88</v>
      </c>
      <c r="U974" s="5">
        <f>StoreOrders[[#This Row],[shipping cost]] + (StoreOrders[[#This Row],[shipping cost]] * StoreOrders[[#This Row],[discount]])</f>
        <v>5.88</v>
      </c>
      <c r="V974" t="s">
        <v>1088</v>
      </c>
      <c r="W974" s="5">
        <f>((StoreOrders[[#This Row],[quantity]]*StoreOrders[[#This Row],[Price]]) -StoreOrders[[#This Row],[cost]])</f>
        <v>426.12</v>
      </c>
    </row>
    <row r="975" spans="1:23" x14ac:dyDescent="0.25">
      <c r="A975" t="s">
        <v>3969</v>
      </c>
      <c r="B975" s="1">
        <v>40611</v>
      </c>
      <c r="C975" s="13">
        <f>MONTH(StoreOrders[[#This Row],[order date]])</f>
        <v>3</v>
      </c>
      <c r="D975" s="13">
        <f>YEAR(StoreOrders[[#This Row],[order date]])</f>
        <v>2011</v>
      </c>
      <c r="E975" s="35" t="s">
        <v>1287</v>
      </c>
      <c r="F975" s="35" t="s">
        <v>3970</v>
      </c>
      <c r="G975" s="35" t="s">
        <v>1062</v>
      </c>
      <c r="H975" s="35" t="s">
        <v>2335</v>
      </c>
      <c r="I975" s="35" t="s">
        <v>1596</v>
      </c>
      <c r="J975" s="35" t="s">
        <v>1094</v>
      </c>
      <c r="K975" s="35" t="s">
        <v>1215</v>
      </c>
      <c r="L975" s="35" t="s">
        <v>3973</v>
      </c>
      <c r="M975" s="35" t="s">
        <v>1067</v>
      </c>
      <c r="N975" s="35" t="s">
        <v>1193</v>
      </c>
      <c r="O975" s="35" t="s">
        <v>3974</v>
      </c>
      <c r="P975" s="7">
        <v>97</v>
      </c>
      <c r="Q975" s="7">
        <v>3</v>
      </c>
      <c r="R975" s="12">
        <v>72</v>
      </c>
      <c r="S975" s="2">
        <v>0</v>
      </c>
      <c r="T975" s="5">
        <v>5.83</v>
      </c>
      <c r="U975" s="5">
        <f>StoreOrders[[#This Row],[shipping cost]] + (StoreOrders[[#This Row],[shipping cost]] * StoreOrders[[#This Row],[discount]])</f>
        <v>5.83</v>
      </c>
      <c r="V975" t="s">
        <v>1070</v>
      </c>
      <c r="W975" s="5">
        <f>((StoreOrders[[#This Row],[quantity]]*StoreOrders[[#This Row],[Price]]) -StoreOrders[[#This Row],[cost]])</f>
        <v>210.17</v>
      </c>
    </row>
    <row r="976" spans="1:23" x14ac:dyDescent="0.25">
      <c r="A976" t="s">
        <v>3969</v>
      </c>
      <c r="B976" s="1">
        <v>40611</v>
      </c>
      <c r="C976" s="13">
        <f>MONTH(StoreOrders[[#This Row],[order date]])</f>
        <v>3</v>
      </c>
      <c r="D976" s="13">
        <f>YEAR(StoreOrders[[#This Row],[order date]])</f>
        <v>2011</v>
      </c>
      <c r="E976" s="35" t="s">
        <v>1287</v>
      </c>
      <c r="F976" s="35" t="s">
        <v>3970</v>
      </c>
      <c r="G976" s="35" t="s">
        <v>1062</v>
      </c>
      <c r="H976" s="35" t="s">
        <v>2335</v>
      </c>
      <c r="I976" s="35" t="s">
        <v>1596</v>
      </c>
      <c r="J976" s="35" t="s">
        <v>1094</v>
      </c>
      <c r="K976" s="35" t="s">
        <v>1215</v>
      </c>
      <c r="L976" s="35" t="s">
        <v>3975</v>
      </c>
      <c r="M976" s="35" t="s">
        <v>1110</v>
      </c>
      <c r="N976" s="35" t="s">
        <v>1126</v>
      </c>
      <c r="O976" s="35" t="s">
        <v>3976</v>
      </c>
      <c r="P976" s="7">
        <v>126</v>
      </c>
      <c r="Q976" s="7">
        <v>1</v>
      </c>
      <c r="R976" s="12">
        <v>89</v>
      </c>
      <c r="S976" s="2">
        <v>0</v>
      </c>
      <c r="T976" s="5">
        <v>4.0999999999999996</v>
      </c>
      <c r="U976" s="5">
        <f>StoreOrders[[#This Row],[shipping cost]] + (StoreOrders[[#This Row],[shipping cost]] * StoreOrders[[#This Row],[discount]])</f>
        <v>4.0999999999999996</v>
      </c>
      <c r="V976" t="s">
        <v>1070</v>
      </c>
      <c r="W976" s="5">
        <f>((StoreOrders[[#This Row],[quantity]]*StoreOrders[[#This Row],[Price]]) -StoreOrders[[#This Row],[cost]])</f>
        <v>84.9</v>
      </c>
    </row>
    <row r="977" spans="1:23" x14ac:dyDescent="0.25">
      <c r="A977" t="s">
        <v>3960</v>
      </c>
      <c r="B977" s="1">
        <v>40611</v>
      </c>
      <c r="C977" s="13">
        <f>MONTH(StoreOrders[[#This Row],[order date]])</f>
        <v>3</v>
      </c>
      <c r="D977" s="13">
        <f>YEAR(StoreOrders[[#This Row],[order date]])</f>
        <v>2011</v>
      </c>
      <c r="E977" s="35" t="s">
        <v>1287</v>
      </c>
      <c r="F977" s="35" t="s">
        <v>3961</v>
      </c>
      <c r="G977" s="35" t="s">
        <v>1062</v>
      </c>
      <c r="H977" s="35" t="s">
        <v>2693</v>
      </c>
      <c r="I977" s="35" t="s">
        <v>1555</v>
      </c>
      <c r="J977" s="35" t="s">
        <v>1065</v>
      </c>
      <c r="K977" s="35" t="s">
        <v>1065</v>
      </c>
      <c r="L977" s="35" t="s">
        <v>2923</v>
      </c>
      <c r="M977" s="35" t="s">
        <v>1067</v>
      </c>
      <c r="N977" s="35" t="s">
        <v>1193</v>
      </c>
      <c r="O977" s="35" t="s">
        <v>2924</v>
      </c>
      <c r="P977" s="7">
        <v>17</v>
      </c>
      <c r="Q977" s="7">
        <v>1</v>
      </c>
      <c r="R977" s="12">
        <v>58</v>
      </c>
      <c r="S977" s="2">
        <v>0</v>
      </c>
      <c r="T977" s="5">
        <v>2.83</v>
      </c>
      <c r="U977" s="5">
        <f>StoreOrders[[#This Row],[shipping cost]] + (StoreOrders[[#This Row],[shipping cost]] * StoreOrders[[#This Row],[discount]])</f>
        <v>2.83</v>
      </c>
      <c r="V977" t="s">
        <v>1088</v>
      </c>
      <c r="W977" s="5">
        <f>((StoreOrders[[#This Row],[quantity]]*StoreOrders[[#This Row],[Price]]) -StoreOrders[[#This Row],[cost]])</f>
        <v>55.17</v>
      </c>
    </row>
    <row r="978" spans="1:23" x14ac:dyDescent="0.25">
      <c r="A978" t="s">
        <v>3960</v>
      </c>
      <c r="B978" s="1">
        <v>40611</v>
      </c>
      <c r="C978" s="13">
        <f>MONTH(StoreOrders[[#This Row],[order date]])</f>
        <v>3</v>
      </c>
      <c r="D978" s="13">
        <f>YEAR(StoreOrders[[#This Row],[order date]])</f>
        <v>2011</v>
      </c>
      <c r="E978" s="35" t="s">
        <v>1287</v>
      </c>
      <c r="F978" s="35" t="s">
        <v>3961</v>
      </c>
      <c r="G978" s="35" t="s">
        <v>1062</v>
      </c>
      <c r="H978" s="35" t="s">
        <v>2693</v>
      </c>
      <c r="I978" s="35" t="s">
        <v>1555</v>
      </c>
      <c r="J978" s="35" t="s">
        <v>1065</v>
      </c>
      <c r="K978" s="35" t="s">
        <v>1065</v>
      </c>
      <c r="L978" s="35" t="s">
        <v>2351</v>
      </c>
      <c r="M978" s="35" t="s">
        <v>1067</v>
      </c>
      <c r="N978" s="35" t="s">
        <v>1187</v>
      </c>
      <c r="O978" s="35" t="s">
        <v>2352</v>
      </c>
      <c r="P978" s="7">
        <v>11</v>
      </c>
      <c r="Q978" s="7">
        <v>1</v>
      </c>
      <c r="R978" s="12">
        <v>97</v>
      </c>
      <c r="S978" s="2">
        <v>0</v>
      </c>
      <c r="T978" s="5">
        <v>2.64</v>
      </c>
      <c r="U978" s="5">
        <f>StoreOrders[[#This Row],[shipping cost]] + (StoreOrders[[#This Row],[shipping cost]] * StoreOrders[[#This Row],[discount]])</f>
        <v>2.64</v>
      </c>
      <c r="V978" t="s">
        <v>1088</v>
      </c>
      <c r="W978" s="5">
        <f>((StoreOrders[[#This Row],[quantity]]*StoreOrders[[#This Row],[Price]]) -StoreOrders[[#This Row],[cost]])</f>
        <v>94.36</v>
      </c>
    </row>
    <row r="979" spans="1:23" x14ac:dyDescent="0.25">
      <c r="A979" t="s">
        <v>3969</v>
      </c>
      <c r="B979" s="1">
        <v>40611</v>
      </c>
      <c r="C979" s="13">
        <f>MONTH(StoreOrders[[#This Row],[order date]])</f>
        <v>3</v>
      </c>
      <c r="D979" s="13">
        <f>YEAR(StoreOrders[[#This Row],[order date]])</f>
        <v>2011</v>
      </c>
      <c r="E979" s="35" t="s">
        <v>1287</v>
      </c>
      <c r="F979" s="35" t="s">
        <v>3970</v>
      </c>
      <c r="G979" s="35" t="s">
        <v>1062</v>
      </c>
      <c r="H979" s="35" t="s">
        <v>2335</v>
      </c>
      <c r="I979" s="35" t="s">
        <v>1596</v>
      </c>
      <c r="J979" s="35" t="s">
        <v>1094</v>
      </c>
      <c r="K979" s="35" t="s">
        <v>1215</v>
      </c>
      <c r="L979" s="35" t="s">
        <v>3775</v>
      </c>
      <c r="M979" s="35" t="s">
        <v>1067</v>
      </c>
      <c r="N979" s="35" t="s">
        <v>1068</v>
      </c>
      <c r="O979" s="35" t="s">
        <v>3776</v>
      </c>
      <c r="P979" s="7">
        <v>104</v>
      </c>
      <c r="Q979" s="7">
        <v>5</v>
      </c>
      <c r="R979" s="12">
        <v>118</v>
      </c>
      <c r="S979" s="2">
        <v>0.1</v>
      </c>
      <c r="T979" s="5">
        <v>0.8</v>
      </c>
      <c r="U979" s="5">
        <f>StoreOrders[[#This Row],[shipping cost]] + (StoreOrders[[#This Row],[shipping cost]] * StoreOrders[[#This Row],[discount]])</f>
        <v>0.88000000000000012</v>
      </c>
      <c r="V979" t="s">
        <v>1070</v>
      </c>
      <c r="W979" s="5">
        <f>((StoreOrders[[#This Row],[quantity]]*StoreOrders[[#This Row],[Price]]) -StoreOrders[[#This Row],[cost]])</f>
        <v>589.12</v>
      </c>
    </row>
    <row r="980" spans="1:23" x14ac:dyDescent="0.25">
      <c r="A980" t="s">
        <v>3960</v>
      </c>
      <c r="B980" s="1">
        <v>40611</v>
      </c>
      <c r="C980" s="13">
        <f>MONTH(StoreOrders[[#This Row],[order date]])</f>
        <v>3</v>
      </c>
      <c r="D980" s="13">
        <f>YEAR(StoreOrders[[#This Row],[order date]])</f>
        <v>2011</v>
      </c>
      <c r="E980" s="35" t="s">
        <v>1287</v>
      </c>
      <c r="F980" s="35" t="s">
        <v>3961</v>
      </c>
      <c r="G980" s="35" t="s">
        <v>1062</v>
      </c>
      <c r="H980" s="35" t="s">
        <v>2693</v>
      </c>
      <c r="I980" s="35" t="s">
        <v>1555</v>
      </c>
      <c r="J980" s="35" t="s">
        <v>1065</v>
      </c>
      <c r="K980" s="35" t="s">
        <v>1065</v>
      </c>
      <c r="L980" s="35" t="s">
        <v>3977</v>
      </c>
      <c r="M980" s="35" t="s">
        <v>1067</v>
      </c>
      <c r="N980" s="35" t="s">
        <v>1207</v>
      </c>
      <c r="O980" s="35" t="s">
        <v>3978</v>
      </c>
      <c r="P980" s="7">
        <v>29</v>
      </c>
      <c r="Q980" s="7">
        <v>2</v>
      </c>
      <c r="R980" s="12">
        <v>102</v>
      </c>
      <c r="S980" s="2">
        <v>0</v>
      </c>
      <c r="T980" s="5">
        <v>0.5</v>
      </c>
      <c r="U980" s="5">
        <f>StoreOrders[[#This Row],[shipping cost]] + (StoreOrders[[#This Row],[shipping cost]] * StoreOrders[[#This Row],[discount]])</f>
        <v>0.5</v>
      </c>
      <c r="V980" t="s">
        <v>1088</v>
      </c>
      <c r="W980" s="5">
        <f>((StoreOrders[[#This Row],[quantity]]*StoreOrders[[#This Row],[Price]]) -StoreOrders[[#This Row],[cost]])</f>
        <v>203.5</v>
      </c>
    </row>
    <row r="981" spans="1:23" x14ac:dyDescent="0.25">
      <c r="A981" t="s">
        <v>3979</v>
      </c>
      <c r="B981" s="1">
        <v>40612</v>
      </c>
      <c r="C981" s="13">
        <f>MONTH(StoreOrders[[#This Row],[order date]])</f>
        <v>3</v>
      </c>
      <c r="D981" s="13">
        <f>YEAR(StoreOrders[[#This Row],[order date]])</f>
        <v>2011</v>
      </c>
      <c r="E981" s="35" t="s">
        <v>1287</v>
      </c>
      <c r="F981" s="35" t="s">
        <v>3980</v>
      </c>
      <c r="G981" s="35" t="s">
        <v>1062</v>
      </c>
      <c r="H981" s="35" t="s">
        <v>2747</v>
      </c>
      <c r="I981" s="35" t="s">
        <v>1338</v>
      </c>
      <c r="J981" s="35" t="s">
        <v>1075</v>
      </c>
      <c r="K981" s="35" t="s">
        <v>1267</v>
      </c>
      <c r="L981" s="35" t="s">
        <v>3981</v>
      </c>
      <c r="M981" s="35" t="s">
        <v>1110</v>
      </c>
      <c r="N981" s="35" t="s">
        <v>1126</v>
      </c>
      <c r="O981" s="35" t="s">
        <v>3982</v>
      </c>
      <c r="P981" s="7">
        <v>1.274</v>
      </c>
      <c r="Q981" s="7">
        <v>4</v>
      </c>
      <c r="R981" s="12">
        <v>92</v>
      </c>
      <c r="S981" s="2">
        <v>0</v>
      </c>
      <c r="T981" s="5">
        <v>248.59</v>
      </c>
      <c r="U981" s="5">
        <f>StoreOrders[[#This Row],[shipping cost]] + (StoreOrders[[#This Row],[shipping cost]] * StoreOrders[[#This Row],[discount]])</f>
        <v>248.59</v>
      </c>
      <c r="V981" t="s">
        <v>1120</v>
      </c>
      <c r="W981" s="5">
        <f>((StoreOrders[[#This Row],[quantity]]*StoreOrders[[#This Row],[Price]]) -StoreOrders[[#This Row],[cost]])</f>
        <v>119.41</v>
      </c>
    </row>
    <row r="982" spans="1:23" x14ac:dyDescent="0.25">
      <c r="A982" t="s">
        <v>3983</v>
      </c>
      <c r="B982" s="1">
        <v>40612</v>
      </c>
      <c r="C982" s="13">
        <f>MONTH(StoreOrders[[#This Row],[order date]])</f>
        <v>3</v>
      </c>
      <c r="D982" s="13">
        <f>YEAR(StoreOrders[[#This Row],[order date]])</f>
        <v>2011</v>
      </c>
      <c r="E982" s="35" t="s">
        <v>1114</v>
      </c>
      <c r="F982" s="35" t="s">
        <v>3984</v>
      </c>
      <c r="G982" s="35" t="s">
        <v>1091</v>
      </c>
      <c r="H982" s="35" t="s">
        <v>3931</v>
      </c>
      <c r="I982" s="35" t="s">
        <v>1657</v>
      </c>
      <c r="J982" s="35" t="s">
        <v>1094</v>
      </c>
      <c r="K982" s="35" t="s">
        <v>1165</v>
      </c>
      <c r="L982" s="35" t="s">
        <v>3985</v>
      </c>
      <c r="M982" s="35" t="s">
        <v>1110</v>
      </c>
      <c r="N982" s="35" t="s">
        <v>1167</v>
      </c>
      <c r="O982" s="35" t="s">
        <v>3986</v>
      </c>
      <c r="P982" s="7">
        <v>520</v>
      </c>
      <c r="Q982" s="7">
        <v>3</v>
      </c>
      <c r="R982" s="12">
        <v>117</v>
      </c>
      <c r="S982" s="2">
        <v>0</v>
      </c>
      <c r="T982" s="5">
        <v>89.92</v>
      </c>
      <c r="U982" s="5">
        <f>StoreOrders[[#This Row],[shipping cost]] + (StoreOrders[[#This Row],[shipping cost]] * StoreOrders[[#This Row],[discount]])</f>
        <v>89.92</v>
      </c>
      <c r="V982" t="s">
        <v>1070</v>
      </c>
      <c r="W982" s="5">
        <f>((StoreOrders[[#This Row],[quantity]]*StoreOrders[[#This Row],[Price]]) -StoreOrders[[#This Row],[cost]])</f>
        <v>261.08</v>
      </c>
    </row>
    <row r="983" spans="1:23" x14ac:dyDescent="0.25">
      <c r="A983" t="s">
        <v>3987</v>
      </c>
      <c r="B983" s="1">
        <v>40612</v>
      </c>
      <c r="C983" s="13">
        <f>MONTH(StoreOrders[[#This Row],[order date]])</f>
        <v>3</v>
      </c>
      <c r="D983" s="13">
        <f>YEAR(StoreOrders[[#This Row],[order date]])</f>
        <v>2011</v>
      </c>
      <c r="E983" s="35" t="s">
        <v>1060</v>
      </c>
      <c r="F983" s="35" t="s">
        <v>3988</v>
      </c>
      <c r="G983" s="35" t="s">
        <v>1062</v>
      </c>
      <c r="H983" s="35" t="s">
        <v>3989</v>
      </c>
      <c r="I983" s="35" t="s">
        <v>1259</v>
      </c>
      <c r="J983" s="35" t="s">
        <v>1260</v>
      </c>
      <c r="K983" s="35" t="s">
        <v>1391</v>
      </c>
      <c r="L983" s="35" t="s">
        <v>1728</v>
      </c>
      <c r="M983" s="35" t="s">
        <v>1067</v>
      </c>
      <c r="N983" s="35" t="s">
        <v>1068</v>
      </c>
      <c r="O983" s="35" t="s">
        <v>1729</v>
      </c>
      <c r="P983" s="7">
        <v>636</v>
      </c>
      <c r="Q983" s="7">
        <v>3</v>
      </c>
      <c r="R983" s="12">
        <v>99</v>
      </c>
      <c r="S983" s="2">
        <v>0.2</v>
      </c>
      <c r="T983" s="5">
        <v>80.790000000000006</v>
      </c>
      <c r="U983" s="5">
        <f>StoreOrders[[#This Row],[shipping cost]] + (StoreOrders[[#This Row],[shipping cost]] * StoreOrders[[#This Row],[discount]])</f>
        <v>96.948000000000008</v>
      </c>
      <c r="V983" t="s">
        <v>1128</v>
      </c>
      <c r="W983" s="5">
        <f>((StoreOrders[[#This Row],[quantity]]*StoreOrders[[#This Row],[Price]]) -StoreOrders[[#This Row],[cost]])</f>
        <v>200.05199999999999</v>
      </c>
    </row>
    <row r="984" spans="1:23" x14ac:dyDescent="0.25">
      <c r="A984" t="s">
        <v>3990</v>
      </c>
      <c r="B984" s="1">
        <v>40612</v>
      </c>
      <c r="C984" s="13">
        <f>MONTH(StoreOrders[[#This Row],[order date]])</f>
        <v>3</v>
      </c>
      <c r="D984" s="13">
        <f>YEAR(StoreOrders[[#This Row],[order date]])</f>
        <v>2011</v>
      </c>
      <c r="E984" s="35" t="s">
        <v>1060</v>
      </c>
      <c r="F984" s="35" t="s">
        <v>1426</v>
      </c>
      <c r="G984" s="35" t="s">
        <v>1062</v>
      </c>
      <c r="H984" s="35" t="s">
        <v>2592</v>
      </c>
      <c r="I984" s="35" t="s">
        <v>1338</v>
      </c>
      <c r="J984" s="35" t="s">
        <v>1075</v>
      </c>
      <c r="K984" s="35" t="s">
        <v>1267</v>
      </c>
      <c r="L984" s="35" t="s">
        <v>3991</v>
      </c>
      <c r="M984" s="35" t="s">
        <v>1100</v>
      </c>
      <c r="N984" s="35" t="s">
        <v>1134</v>
      </c>
      <c r="O984" s="35" t="s">
        <v>3992</v>
      </c>
      <c r="P984" s="7">
        <v>1.097</v>
      </c>
      <c r="Q984" s="7">
        <v>8</v>
      </c>
      <c r="R984" s="12">
        <v>67</v>
      </c>
      <c r="S984" s="2">
        <v>0</v>
      </c>
      <c r="T984" s="5">
        <v>56.33</v>
      </c>
      <c r="U984" s="5">
        <f>StoreOrders[[#This Row],[shipping cost]] + (StoreOrders[[#This Row],[shipping cost]] * StoreOrders[[#This Row],[discount]])</f>
        <v>56.33</v>
      </c>
      <c r="V984" t="s">
        <v>1070</v>
      </c>
      <c r="W984" s="5">
        <f>((StoreOrders[[#This Row],[quantity]]*StoreOrders[[#This Row],[Price]]) -StoreOrders[[#This Row],[cost]])</f>
        <v>479.67</v>
      </c>
    </row>
    <row r="985" spans="1:23" x14ac:dyDescent="0.25">
      <c r="A985" t="s">
        <v>3987</v>
      </c>
      <c r="B985" s="1">
        <v>40612</v>
      </c>
      <c r="C985" s="13">
        <f>MONTH(StoreOrders[[#This Row],[order date]])</f>
        <v>3</v>
      </c>
      <c r="D985" s="13">
        <f>YEAR(StoreOrders[[#This Row],[order date]])</f>
        <v>2011</v>
      </c>
      <c r="E985" s="35" t="s">
        <v>1060</v>
      </c>
      <c r="F985" s="35" t="s">
        <v>3988</v>
      </c>
      <c r="G985" s="35" t="s">
        <v>1062</v>
      </c>
      <c r="H985" s="35" t="s">
        <v>3989</v>
      </c>
      <c r="I985" s="35" t="s">
        <v>1259</v>
      </c>
      <c r="J985" s="35" t="s">
        <v>1260</v>
      </c>
      <c r="K985" s="35" t="s">
        <v>1391</v>
      </c>
      <c r="L985" s="35" t="s">
        <v>3993</v>
      </c>
      <c r="M985" s="35" t="s">
        <v>1067</v>
      </c>
      <c r="N985" s="35" t="s">
        <v>1193</v>
      </c>
      <c r="O985" s="35" t="s">
        <v>3994</v>
      </c>
      <c r="P985" s="7">
        <v>83</v>
      </c>
      <c r="Q985" s="7">
        <v>4</v>
      </c>
      <c r="R985" s="12">
        <v>74</v>
      </c>
      <c r="S985" s="2">
        <v>0.2</v>
      </c>
      <c r="T985" s="5">
        <v>15.56</v>
      </c>
      <c r="U985" s="5">
        <f>StoreOrders[[#This Row],[shipping cost]] + (StoreOrders[[#This Row],[shipping cost]] * StoreOrders[[#This Row],[discount]])</f>
        <v>18.672000000000001</v>
      </c>
      <c r="V985" t="s">
        <v>1128</v>
      </c>
      <c r="W985" s="5">
        <f>((StoreOrders[[#This Row],[quantity]]*StoreOrders[[#This Row],[Price]]) -StoreOrders[[#This Row],[cost]])</f>
        <v>277.32799999999997</v>
      </c>
    </row>
    <row r="986" spans="1:23" x14ac:dyDescent="0.25">
      <c r="A986" t="s">
        <v>3995</v>
      </c>
      <c r="B986" s="1">
        <v>40612</v>
      </c>
      <c r="C986" s="13">
        <f>MONTH(StoreOrders[[#This Row],[order date]])</f>
        <v>3</v>
      </c>
      <c r="D986" s="13">
        <f>YEAR(StoreOrders[[#This Row],[order date]])</f>
        <v>2011</v>
      </c>
      <c r="E986" s="35" t="s">
        <v>1060</v>
      </c>
      <c r="F986" s="35" t="s">
        <v>3996</v>
      </c>
      <c r="G986" s="35" t="s">
        <v>1062</v>
      </c>
      <c r="H986" s="35" t="s">
        <v>3413</v>
      </c>
      <c r="I986" s="35" t="s">
        <v>1214</v>
      </c>
      <c r="J986" s="35" t="s">
        <v>1164</v>
      </c>
      <c r="K986" s="35" t="s">
        <v>1215</v>
      </c>
      <c r="L986" s="35" t="s">
        <v>3997</v>
      </c>
      <c r="M986" s="35" t="s">
        <v>1100</v>
      </c>
      <c r="N986" s="35" t="s">
        <v>1134</v>
      </c>
      <c r="O986" s="35" t="s">
        <v>3998</v>
      </c>
      <c r="P986" s="7">
        <v>201</v>
      </c>
      <c r="Q986" s="7">
        <v>3</v>
      </c>
      <c r="R986" s="12">
        <v>105</v>
      </c>
      <c r="S986" s="2">
        <v>0</v>
      </c>
      <c r="T986" s="5">
        <v>13.13</v>
      </c>
      <c r="U986" s="5">
        <f>StoreOrders[[#This Row],[shipping cost]] + (StoreOrders[[#This Row],[shipping cost]] * StoreOrders[[#This Row],[discount]])</f>
        <v>13.13</v>
      </c>
      <c r="V986" t="s">
        <v>1070</v>
      </c>
      <c r="W986" s="5">
        <f>((StoreOrders[[#This Row],[quantity]]*StoreOrders[[#This Row],[Price]]) -StoreOrders[[#This Row],[cost]])</f>
        <v>301.87</v>
      </c>
    </row>
    <row r="987" spans="1:23" x14ac:dyDescent="0.25">
      <c r="A987" t="s">
        <v>3999</v>
      </c>
      <c r="B987" s="1">
        <v>40612</v>
      </c>
      <c r="C987" s="13">
        <f>MONTH(StoreOrders[[#This Row],[order date]])</f>
        <v>3</v>
      </c>
      <c r="D987" s="13">
        <f>YEAR(StoreOrders[[#This Row],[order date]])</f>
        <v>2011</v>
      </c>
      <c r="E987" s="35" t="s">
        <v>1060</v>
      </c>
      <c r="F987" s="35" t="s">
        <v>3961</v>
      </c>
      <c r="G987" s="35" t="s">
        <v>1062</v>
      </c>
      <c r="H987" s="35" t="s">
        <v>1148</v>
      </c>
      <c r="I987" s="35" t="s">
        <v>1149</v>
      </c>
      <c r="J987" s="35" t="s">
        <v>1094</v>
      </c>
      <c r="K987" s="35" t="s">
        <v>1095</v>
      </c>
      <c r="L987" s="35" t="s">
        <v>4000</v>
      </c>
      <c r="M987" s="35" t="s">
        <v>1100</v>
      </c>
      <c r="N987" s="35" t="s">
        <v>1134</v>
      </c>
      <c r="O987" s="35" t="s">
        <v>4001</v>
      </c>
      <c r="P987" s="7">
        <v>74</v>
      </c>
      <c r="Q987" s="7">
        <v>2</v>
      </c>
      <c r="R987" s="12">
        <v>119</v>
      </c>
      <c r="S987" s="2">
        <v>0.5</v>
      </c>
      <c r="T987" s="5">
        <v>9.1199999999999992</v>
      </c>
      <c r="U987" s="5">
        <f>StoreOrders[[#This Row],[shipping cost]] + (StoreOrders[[#This Row],[shipping cost]] * StoreOrders[[#This Row],[discount]])</f>
        <v>13.68</v>
      </c>
      <c r="V987" t="s">
        <v>1088</v>
      </c>
      <c r="W987" s="5">
        <f>((StoreOrders[[#This Row],[quantity]]*StoreOrders[[#This Row],[Price]]) -StoreOrders[[#This Row],[cost]])</f>
        <v>224.32</v>
      </c>
    </row>
    <row r="988" spans="1:23" x14ac:dyDescent="0.25">
      <c r="A988" t="s">
        <v>4002</v>
      </c>
      <c r="B988" s="1">
        <v>40612</v>
      </c>
      <c r="C988" s="13">
        <f>MONTH(StoreOrders[[#This Row],[order date]])</f>
        <v>3</v>
      </c>
      <c r="D988" s="13">
        <f>YEAR(StoreOrders[[#This Row],[order date]])</f>
        <v>2011</v>
      </c>
      <c r="E988" s="35" t="s">
        <v>1060</v>
      </c>
      <c r="F988" s="35" t="s">
        <v>1617</v>
      </c>
      <c r="G988" s="35" t="s">
        <v>1091</v>
      </c>
      <c r="H988" s="35" t="s">
        <v>4003</v>
      </c>
      <c r="I988" s="35" t="s">
        <v>1214</v>
      </c>
      <c r="J988" s="35" t="s">
        <v>1164</v>
      </c>
      <c r="K988" s="35" t="s">
        <v>1215</v>
      </c>
      <c r="L988" s="35" t="s">
        <v>4004</v>
      </c>
      <c r="M988" s="35" t="s">
        <v>1067</v>
      </c>
      <c r="N988" s="35" t="s">
        <v>1068</v>
      </c>
      <c r="O988" s="35" t="s">
        <v>4005</v>
      </c>
      <c r="P988" s="7">
        <v>63</v>
      </c>
      <c r="Q988" s="7">
        <v>4</v>
      </c>
      <c r="R988" s="12">
        <v>114</v>
      </c>
      <c r="S988" s="2">
        <v>0</v>
      </c>
      <c r="T988" s="5">
        <v>5.25</v>
      </c>
      <c r="U988" s="5">
        <f>StoreOrders[[#This Row],[shipping cost]] + (StoreOrders[[#This Row],[shipping cost]] * StoreOrders[[#This Row],[discount]])</f>
        <v>5.25</v>
      </c>
      <c r="V988" t="s">
        <v>1070</v>
      </c>
      <c r="W988" s="5">
        <f>((StoreOrders[[#This Row],[quantity]]*StoreOrders[[#This Row],[Price]]) -StoreOrders[[#This Row],[cost]])</f>
        <v>450.75</v>
      </c>
    </row>
    <row r="989" spans="1:23" x14ac:dyDescent="0.25">
      <c r="A989" t="s">
        <v>4006</v>
      </c>
      <c r="B989" s="1">
        <v>40612</v>
      </c>
      <c r="C989" s="13">
        <f>MONTH(StoreOrders[[#This Row],[order date]])</f>
        <v>3</v>
      </c>
      <c r="D989" s="13">
        <f>YEAR(StoreOrders[[#This Row],[order date]])</f>
        <v>2011</v>
      </c>
      <c r="E989" s="35" t="s">
        <v>1060</v>
      </c>
      <c r="F989" s="35" t="s">
        <v>4007</v>
      </c>
      <c r="G989" s="35" t="s">
        <v>1091</v>
      </c>
      <c r="H989" s="35" t="s">
        <v>4008</v>
      </c>
      <c r="I989" s="35" t="s">
        <v>1613</v>
      </c>
      <c r="J989" s="35" t="s">
        <v>1085</v>
      </c>
      <c r="K989" s="35" t="s">
        <v>1085</v>
      </c>
      <c r="L989" s="35" t="s">
        <v>4009</v>
      </c>
      <c r="M989" s="35" t="s">
        <v>1110</v>
      </c>
      <c r="N989" s="35" t="s">
        <v>1167</v>
      </c>
      <c r="O989" s="35" t="s">
        <v>4010</v>
      </c>
      <c r="P989" s="7">
        <v>52</v>
      </c>
      <c r="Q989" s="7">
        <v>1</v>
      </c>
      <c r="R989" s="12">
        <v>55</v>
      </c>
      <c r="S989" s="2">
        <v>0.6</v>
      </c>
      <c r="T989" s="5">
        <v>5.0199999999999996</v>
      </c>
      <c r="U989" s="5">
        <f>StoreOrders[[#This Row],[shipping cost]] + (StoreOrders[[#This Row],[shipping cost]] * StoreOrders[[#This Row],[discount]])</f>
        <v>8.032</v>
      </c>
      <c r="V989" t="s">
        <v>1070</v>
      </c>
      <c r="W989" s="5">
        <f>((StoreOrders[[#This Row],[quantity]]*StoreOrders[[#This Row],[Price]]) -StoreOrders[[#This Row],[cost]])</f>
        <v>46.968000000000004</v>
      </c>
    </row>
    <row r="990" spans="1:23" x14ac:dyDescent="0.25">
      <c r="A990" t="s">
        <v>4006</v>
      </c>
      <c r="B990" s="1">
        <v>40612</v>
      </c>
      <c r="C990" s="13">
        <f>MONTH(StoreOrders[[#This Row],[order date]])</f>
        <v>3</v>
      </c>
      <c r="D990" s="13">
        <f>YEAR(StoreOrders[[#This Row],[order date]])</f>
        <v>2011</v>
      </c>
      <c r="E990" s="35" t="s">
        <v>1060</v>
      </c>
      <c r="F990" s="35" t="s">
        <v>4007</v>
      </c>
      <c r="G990" s="35" t="s">
        <v>1091</v>
      </c>
      <c r="H990" s="35" t="s">
        <v>4008</v>
      </c>
      <c r="I990" s="35" t="s">
        <v>1613</v>
      </c>
      <c r="J990" s="35" t="s">
        <v>1085</v>
      </c>
      <c r="K990" s="35" t="s">
        <v>1085</v>
      </c>
      <c r="L990" s="35" t="s">
        <v>4011</v>
      </c>
      <c r="M990" s="35" t="s">
        <v>1067</v>
      </c>
      <c r="N990" s="35" t="s">
        <v>1193</v>
      </c>
      <c r="O990" s="35" t="s">
        <v>4012</v>
      </c>
      <c r="P990" s="7">
        <v>38</v>
      </c>
      <c r="Q990" s="7">
        <v>4</v>
      </c>
      <c r="R990" s="12">
        <v>96</v>
      </c>
      <c r="S990" s="2">
        <v>0.6</v>
      </c>
      <c r="T990" s="5">
        <v>2.92</v>
      </c>
      <c r="U990" s="5">
        <f>StoreOrders[[#This Row],[shipping cost]] + (StoreOrders[[#This Row],[shipping cost]] * StoreOrders[[#This Row],[discount]])</f>
        <v>4.6719999999999997</v>
      </c>
      <c r="V990" t="s">
        <v>1070</v>
      </c>
      <c r="W990" s="5">
        <f>((StoreOrders[[#This Row],[quantity]]*StoreOrders[[#This Row],[Price]]) -StoreOrders[[#This Row],[cost]])</f>
        <v>379.32799999999997</v>
      </c>
    </row>
    <row r="991" spans="1:23" x14ac:dyDescent="0.25">
      <c r="A991" t="s">
        <v>4013</v>
      </c>
      <c r="B991" s="1">
        <v>40612</v>
      </c>
      <c r="C991" s="13">
        <f>MONTH(StoreOrders[[#This Row],[order date]])</f>
        <v>3</v>
      </c>
      <c r="D991" s="13">
        <f>YEAR(StoreOrders[[#This Row],[order date]])</f>
        <v>2011</v>
      </c>
      <c r="E991" s="35" t="s">
        <v>1060</v>
      </c>
      <c r="F991" s="35" t="s">
        <v>4014</v>
      </c>
      <c r="G991" s="35" t="s">
        <v>1116</v>
      </c>
      <c r="H991" s="35" t="s">
        <v>1148</v>
      </c>
      <c r="I991" s="35" t="s">
        <v>1149</v>
      </c>
      <c r="J991" s="35" t="s">
        <v>1094</v>
      </c>
      <c r="K991" s="35" t="s">
        <v>1095</v>
      </c>
      <c r="L991" s="35" t="s">
        <v>4015</v>
      </c>
      <c r="M991" s="35" t="s">
        <v>1067</v>
      </c>
      <c r="N991" s="35" t="s">
        <v>1207</v>
      </c>
      <c r="O991" s="35" t="s">
        <v>4016</v>
      </c>
      <c r="P991" s="7">
        <v>28</v>
      </c>
      <c r="Q991" s="7">
        <v>2</v>
      </c>
      <c r="R991" s="12">
        <v>115</v>
      </c>
      <c r="S991" s="2">
        <v>0</v>
      </c>
      <c r="T991" s="5">
        <v>1.64</v>
      </c>
      <c r="U991" s="5">
        <f>StoreOrders[[#This Row],[shipping cost]] + (StoreOrders[[#This Row],[shipping cost]] * StoreOrders[[#This Row],[discount]])</f>
        <v>1.64</v>
      </c>
      <c r="V991" t="s">
        <v>1070</v>
      </c>
      <c r="W991" s="5">
        <f>((StoreOrders[[#This Row],[quantity]]*StoreOrders[[#This Row],[Price]]) -StoreOrders[[#This Row],[cost]])</f>
        <v>228.36</v>
      </c>
    </row>
    <row r="992" spans="1:23" x14ac:dyDescent="0.25">
      <c r="A992" t="s">
        <v>4017</v>
      </c>
      <c r="B992" s="1">
        <v>40612</v>
      </c>
      <c r="C992" s="13">
        <f>MONTH(StoreOrders[[#This Row],[order date]])</f>
        <v>3</v>
      </c>
      <c r="D992" s="13">
        <f>YEAR(StoreOrders[[#This Row],[order date]])</f>
        <v>2011</v>
      </c>
      <c r="E992" s="35" t="s">
        <v>1060</v>
      </c>
      <c r="F992" s="35" t="s">
        <v>2764</v>
      </c>
      <c r="G992" s="35" t="s">
        <v>1062</v>
      </c>
      <c r="H992" s="35" t="s">
        <v>2023</v>
      </c>
      <c r="I992" s="35" t="s">
        <v>1259</v>
      </c>
      <c r="J992" s="35" t="s">
        <v>1260</v>
      </c>
      <c r="K992" s="35" t="s">
        <v>1165</v>
      </c>
      <c r="L992" s="35" t="s">
        <v>4018</v>
      </c>
      <c r="M992" s="35" t="s">
        <v>1067</v>
      </c>
      <c r="N992" s="35" t="s">
        <v>1097</v>
      </c>
      <c r="O992" s="35" t="s">
        <v>4019</v>
      </c>
      <c r="P992" s="7">
        <v>22</v>
      </c>
      <c r="Q992" s="7">
        <v>2</v>
      </c>
      <c r="R992" s="12">
        <v>109</v>
      </c>
      <c r="S992" s="2">
        <v>0</v>
      </c>
      <c r="T992" s="5">
        <v>1.48</v>
      </c>
      <c r="U992" s="5">
        <f>StoreOrders[[#This Row],[shipping cost]] + (StoreOrders[[#This Row],[shipping cost]] * StoreOrders[[#This Row],[discount]])</f>
        <v>1.48</v>
      </c>
      <c r="V992" t="s">
        <v>1070</v>
      </c>
      <c r="W992" s="5">
        <f>((StoreOrders[[#This Row],[quantity]]*StoreOrders[[#This Row],[Price]]) -StoreOrders[[#This Row],[cost]])</f>
        <v>216.52</v>
      </c>
    </row>
    <row r="993" spans="1:23" x14ac:dyDescent="0.25">
      <c r="A993" t="s">
        <v>4006</v>
      </c>
      <c r="B993" s="1">
        <v>40612</v>
      </c>
      <c r="C993" s="13">
        <f>MONTH(StoreOrders[[#This Row],[order date]])</f>
        <v>3</v>
      </c>
      <c r="D993" s="13">
        <f>YEAR(StoreOrders[[#This Row],[order date]])</f>
        <v>2011</v>
      </c>
      <c r="E993" s="35" t="s">
        <v>1060</v>
      </c>
      <c r="F993" s="35" t="s">
        <v>4007</v>
      </c>
      <c r="G993" s="35" t="s">
        <v>1091</v>
      </c>
      <c r="H993" s="35" t="s">
        <v>4008</v>
      </c>
      <c r="I993" s="35" t="s">
        <v>1613</v>
      </c>
      <c r="J993" s="35" t="s">
        <v>1085</v>
      </c>
      <c r="K993" s="35" t="s">
        <v>1085</v>
      </c>
      <c r="L993" s="35" t="s">
        <v>4020</v>
      </c>
      <c r="M993" s="35" t="s">
        <v>1110</v>
      </c>
      <c r="N993" s="35" t="s">
        <v>1111</v>
      </c>
      <c r="O993" s="35" t="s">
        <v>4021</v>
      </c>
      <c r="P993" s="7">
        <v>20</v>
      </c>
      <c r="Q993" s="7">
        <v>1</v>
      </c>
      <c r="R993" s="12">
        <v>86</v>
      </c>
      <c r="S993" s="2">
        <v>0.6</v>
      </c>
      <c r="T993" s="5">
        <v>1.36</v>
      </c>
      <c r="U993" s="5">
        <f>StoreOrders[[#This Row],[shipping cost]] + (StoreOrders[[#This Row],[shipping cost]] * StoreOrders[[#This Row],[discount]])</f>
        <v>2.1760000000000002</v>
      </c>
      <c r="V993" t="s">
        <v>1070</v>
      </c>
      <c r="W993" s="5">
        <f>((StoreOrders[[#This Row],[quantity]]*StoreOrders[[#This Row],[Price]]) -StoreOrders[[#This Row],[cost]])</f>
        <v>83.823999999999998</v>
      </c>
    </row>
    <row r="994" spans="1:23" x14ac:dyDescent="0.25">
      <c r="A994" t="s">
        <v>4022</v>
      </c>
      <c r="B994" s="1">
        <v>40613</v>
      </c>
      <c r="C994" s="13">
        <f>MONTH(StoreOrders[[#This Row],[order date]])</f>
        <v>3</v>
      </c>
      <c r="D994" s="13">
        <f>YEAR(StoreOrders[[#This Row],[order date]])</f>
        <v>2011</v>
      </c>
      <c r="E994" s="35" t="s">
        <v>1081</v>
      </c>
      <c r="F994" s="35" t="s">
        <v>4023</v>
      </c>
      <c r="G994" s="35" t="s">
        <v>1091</v>
      </c>
      <c r="H994" s="35" t="s">
        <v>3329</v>
      </c>
      <c r="I994" s="35" t="s">
        <v>1172</v>
      </c>
      <c r="J994" s="35" t="s">
        <v>1085</v>
      </c>
      <c r="K994" s="35" t="s">
        <v>1085</v>
      </c>
      <c r="L994" s="35" t="s">
        <v>4024</v>
      </c>
      <c r="M994" s="35" t="s">
        <v>1110</v>
      </c>
      <c r="N994" s="35" t="s">
        <v>1167</v>
      </c>
      <c r="O994" s="35" t="s">
        <v>4025</v>
      </c>
      <c r="P994" s="7">
        <v>643</v>
      </c>
      <c r="Q994" s="7">
        <v>1</v>
      </c>
      <c r="R994" s="12">
        <v>120</v>
      </c>
      <c r="S994" s="2">
        <v>0</v>
      </c>
      <c r="T994" s="5">
        <v>285.83</v>
      </c>
      <c r="U994" s="5">
        <f>StoreOrders[[#This Row],[shipping cost]] + (StoreOrders[[#This Row],[shipping cost]] * StoreOrders[[#This Row],[discount]])</f>
        <v>285.83</v>
      </c>
      <c r="V994" t="s">
        <v>1120</v>
      </c>
      <c r="W994" s="5">
        <f>((StoreOrders[[#This Row],[quantity]]*StoreOrders[[#This Row],[Price]]) -StoreOrders[[#This Row],[cost]])</f>
        <v>-165.82999999999998</v>
      </c>
    </row>
    <row r="995" spans="1:23" x14ac:dyDescent="0.25">
      <c r="A995" t="s">
        <v>4026</v>
      </c>
      <c r="B995" s="1">
        <v>40613</v>
      </c>
      <c r="C995" s="13">
        <f>MONTH(StoreOrders[[#This Row],[order date]])</f>
        <v>3</v>
      </c>
      <c r="D995" s="13">
        <f>YEAR(StoreOrders[[#This Row],[order date]])</f>
        <v>2011</v>
      </c>
      <c r="E995" s="35" t="s">
        <v>1081</v>
      </c>
      <c r="F995" s="35" t="s">
        <v>2240</v>
      </c>
      <c r="G995" s="35" t="s">
        <v>1116</v>
      </c>
      <c r="H995" s="35" t="s">
        <v>1349</v>
      </c>
      <c r="I995" s="35" t="s">
        <v>1259</v>
      </c>
      <c r="J995" s="35" t="s">
        <v>1260</v>
      </c>
      <c r="K995" s="35" t="s">
        <v>1215</v>
      </c>
      <c r="L995" s="35" t="s">
        <v>4027</v>
      </c>
      <c r="M995" s="35" t="s">
        <v>1110</v>
      </c>
      <c r="N995" s="35" t="s">
        <v>1167</v>
      </c>
      <c r="O995" s="35" t="s">
        <v>4028</v>
      </c>
      <c r="P995" s="7">
        <v>588</v>
      </c>
      <c r="Q995" s="7">
        <v>3</v>
      </c>
      <c r="R995" s="12">
        <v>103</v>
      </c>
      <c r="S995" s="2">
        <v>0</v>
      </c>
      <c r="T995" s="5">
        <v>95</v>
      </c>
      <c r="U995" s="5">
        <f>StoreOrders[[#This Row],[shipping cost]] + (StoreOrders[[#This Row],[shipping cost]] * StoreOrders[[#This Row],[discount]])</f>
        <v>95</v>
      </c>
      <c r="V995" t="s">
        <v>1088</v>
      </c>
      <c r="W995" s="5">
        <f>((StoreOrders[[#This Row],[quantity]]*StoreOrders[[#This Row],[Price]]) -StoreOrders[[#This Row],[cost]])</f>
        <v>214</v>
      </c>
    </row>
    <row r="996" spans="1:23" x14ac:dyDescent="0.25">
      <c r="A996" t="s">
        <v>4029</v>
      </c>
      <c r="B996" s="1">
        <v>40613</v>
      </c>
      <c r="C996" s="13">
        <f>MONTH(StoreOrders[[#This Row],[order date]])</f>
        <v>3</v>
      </c>
      <c r="D996" s="13">
        <f>YEAR(StoreOrders[[#This Row],[order date]])</f>
        <v>2011</v>
      </c>
      <c r="E996" s="35" t="s">
        <v>1287</v>
      </c>
      <c r="F996" s="35" t="s">
        <v>4030</v>
      </c>
      <c r="G996" s="35" t="s">
        <v>1116</v>
      </c>
      <c r="H996" s="35" t="s">
        <v>3571</v>
      </c>
      <c r="I996" s="35" t="s">
        <v>1657</v>
      </c>
      <c r="J996" s="35" t="s">
        <v>1094</v>
      </c>
      <c r="K996" s="35" t="s">
        <v>1165</v>
      </c>
      <c r="L996" s="35" t="s">
        <v>2349</v>
      </c>
      <c r="M996" s="35" t="s">
        <v>1067</v>
      </c>
      <c r="N996" s="35" t="s">
        <v>1279</v>
      </c>
      <c r="O996" s="35" t="s">
        <v>2856</v>
      </c>
      <c r="P996" s="7">
        <v>229</v>
      </c>
      <c r="Q996" s="7">
        <v>9</v>
      </c>
      <c r="R996" s="12">
        <v>58</v>
      </c>
      <c r="S996" s="2">
        <v>0.1</v>
      </c>
      <c r="T996" s="5">
        <v>38.799999999999997</v>
      </c>
      <c r="U996" s="5">
        <f>StoreOrders[[#This Row],[shipping cost]] + (StoreOrders[[#This Row],[shipping cost]] * StoreOrders[[#This Row],[discount]])</f>
        <v>42.68</v>
      </c>
      <c r="V996" t="s">
        <v>1070</v>
      </c>
      <c r="W996" s="5">
        <f>((StoreOrders[[#This Row],[quantity]]*StoreOrders[[#This Row],[Price]]) -StoreOrders[[#This Row],[cost]])</f>
        <v>479.32</v>
      </c>
    </row>
    <row r="997" spans="1:23" x14ac:dyDescent="0.25">
      <c r="A997" t="s">
        <v>4031</v>
      </c>
      <c r="B997" s="1">
        <v>40613</v>
      </c>
      <c r="C997" s="13">
        <f>MONTH(StoreOrders[[#This Row],[order date]])</f>
        <v>3</v>
      </c>
      <c r="D997" s="13">
        <f>YEAR(StoreOrders[[#This Row],[order date]])</f>
        <v>2011</v>
      </c>
      <c r="E997" s="35" t="s">
        <v>1060</v>
      </c>
      <c r="F997" s="35" t="s">
        <v>2217</v>
      </c>
      <c r="G997" s="35" t="s">
        <v>1062</v>
      </c>
      <c r="H997" s="35" t="s">
        <v>1492</v>
      </c>
      <c r="I997" s="35" t="s">
        <v>1074</v>
      </c>
      <c r="J997" s="35" t="s">
        <v>1075</v>
      </c>
      <c r="K997" s="35" t="s">
        <v>1076</v>
      </c>
      <c r="L997" s="35" t="s">
        <v>4032</v>
      </c>
      <c r="M997" s="35" t="s">
        <v>1110</v>
      </c>
      <c r="N997" s="35" t="s">
        <v>1176</v>
      </c>
      <c r="O997" s="35" t="s">
        <v>3445</v>
      </c>
      <c r="P997" s="7">
        <v>259</v>
      </c>
      <c r="Q997" s="7">
        <v>9</v>
      </c>
      <c r="R997" s="12">
        <v>95</v>
      </c>
      <c r="S997" s="2">
        <v>0.1</v>
      </c>
      <c r="T997" s="5">
        <v>27.22</v>
      </c>
      <c r="U997" s="5">
        <f>StoreOrders[[#This Row],[shipping cost]] + (StoreOrders[[#This Row],[shipping cost]] * StoreOrders[[#This Row],[discount]])</f>
        <v>29.942</v>
      </c>
      <c r="V997" t="s">
        <v>1070</v>
      </c>
      <c r="W997" s="5">
        <f>((StoreOrders[[#This Row],[quantity]]*StoreOrders[[#This Row],[Price]]) -StoreOrders[[#This Row],[cost]])</f>
        <v>825.05799999999999</v>
      </c>
    </row>
    <row r="998" spans="1:23" x14ac:dyDescent="0.25">
      <c r="A998" t="s">
        <v>4033</v>
      </c>
      <c r="B998" s="1">
        <v>40613</v>
      </c>
      <c r="C998" s="13">
        <f>MONTH(StoreOrders[[#This Row],[order date]])</f>
        <v>3</v>
      </c>
      <c r="D998" s="13">
        <f>YEAR(StoreOrders[[#This Row],[order date]])</f>
        <v>2011</v>
      </c>
      <c r="E998" s="35" t="s">
        <v>1060</v>
      </c>
      <c r="F998" s="35" t="s">
        <v>4034</v>
      </c>
      <c r="G998" s="35" t="s">
        <v>1116</v>
      </c>
      <c r="H998" s="35" t="s">
        <v>1163</v>
      </c>
      <c r="I998" s="35" t="s">
        <v>1163</v>
      </c>
      <c r="J998" s="35" t="s">
        <v>1164</v>
      </c>
      <c r="K998" s="35" t="s">
        <v>1165</v>
      </c>
      <c r="L998" s="35" t="s">
        <v>4035</v>
      </c>
      <c r="M998" s="35" t="s">
        <v>1110</v>
      </c>
      <c r="N998" s="35" t="s">
        <v>1126</v>
      </c>
      <c r="O998" s="35" t="s">
        <v>4036</v>
      </c>
      <c r="P998" s="7">
        <v>324</v>
      </c>
      <c r="Q998" s="7">
        <v>2</v>
      </c>
      <c r="R998" s="12">
        <v>72</v>
      </c>
      <c r="S998" s="2">
        <v>2E-3</v>
      </c>
      <c r="T998" s="5">
        <v>24.1</v>
      </c>
      <c r="U998" s="5">
        <f>StoreOrders[[#This Row],[shipping cost]] + (StoreOrders[[#This Row],[shipping cost]] * StoreOrders[[#This Row],[discount]])</f>
        <v>24.148200000000003</v>
      </c>
      <c r="V998" t="s">
        <v>1070</v>
      </c>
      <c r="W998" s="5">
        <f>((StoreOrders[[#This Row],[quantity]]*StoreOrders[[#This Row],[Price]]) -StoreOrders[[#This Row],[cost]])</f>
        <v>119.8518</v>
      </c>
    </row>
    <row r="999" spans="1:23" x14ac:dyDescent="0.25">
      <c r="A999" t="s">
        <v>4037</v>
      </c>
      <c r="B999" s="1">
        <v>40613</v>
      </c>
      <c r="C999" s="13">
        <f>MONTH(StoreOrders[[#This Row],[order date]])</f>
        <v>3</v>
      </c>
      <c r="D999" s="13">
        <f>YEAR(StoreOrders[[#This Row],[order date]])</f>
        <v>2011</v>
      </c>
      <c r="E999" s="35" t="s">
        <v>1081</v>
      </c>
      <c r="F999" s="35" t="s">
        <v>4038</v>
      </c>
      <c r="G999" s="35" t="s">
        <v>1062</v>
      </c>
      <c r="H999" s="35" t="s">
        <v>2457</v>
      </c>
      <c r="I999" s="35" t="s">
        <v>1259</v>
      </c>
      <c r="J999" s="35" t="s">
        <v>1260</v>
      </c>
      <c r="K999" s="35" t="s">
        <v>1344</v>
      </c>
      <c r="L999" s="35" t="s">
        <v>4039</v>
      </c>
      <c r="M999" s="35" t="s">
        <v>1067</v>
      </c>
      <c r="N999" s="35" t="s">
        <v>1097</v>
      </c>
      <c r="O999" s="35" t="s">
        <v>4040</v>
      </c>
      <c r="P999" s="7">
        <v>109</v>
      </c>
      <c r="Q999" s="7">
        <v>14</v>
      </c>
      <c r="R999" s="12">
        <v>106</v>
      </c>
      <c r="S999" s="2">
        <v>0</v>
      </c>
      <c r="T999" s="5">
        <v>12.24</v>
      </c>
      <c r="U999" s="5">
        <f>StoreOrders[[#This Row],[shipping cost]] + (StoreOrders[[#This Row],[shipping cost]] * StoreOrders[[#This Row],[discount]])</f>
        <v>12.24</v>
      </c>
      <c r="V999" t="s">
        <v>1088</v>
      </c>
      <c r="W999" s="5">
        <f>((StoreOrders[[#This Row],[quantity]]*StoreOrders[[#This Row],[Price]]) -StoreOrders[[#This Row],[cost]])</f>
        <v>1471.76</v>
      </c>
    </row>
    <row r="1000" spans="1:23" x14ac:dyDescent="0.25">
      <c r="A1000" t="s">
        <v>4026</v>
      </c>
      <c r="B1000" s="1">
        <v>40613</v>
      </c>
      <c r="C1000" s="13">
        <f>MONTH(StoreOrders[[#This Row],[order date]])</f>
        <v>3</v>
      </c>
      <c r="D1000" s="13">
        <f>YEAR(StoreOrders[[#This Row],[order date]])</f>
        <v>2011</v>
      </c>
      <c r="E1000" s="35" t="s">
        <v>1081</v>
      </c>
      <c r="F1000" s="35" t="s">
        <v>2240</v>
      </c>
      <c r="G1000" s="35" t="s">
        <v>1116</v>
      </c>
      <c r="H1000" s="35" t="s">
        <v>1349</v>
      </c>
      <c r="I1000" s="35" t="s">
        <v>1259</v>
      </c>
      <c r="J1000" s="35" t="s">
        <v>1260</v>
      </c>
      <c r="K1000" s="35" t="s">
        <v>1215</v>
      </c>
      <c r="L1000" s="35" t="s">
        <v>4041</v>
      </c>
      <c r="M1000" s="35" t="s">
        <v>1067</v>
      </c>
      <c r="N1000" s="35" t="s">
        <v>1118</v>
      </c>
      <c r="O1000" s="35" t="s">
        <v>4042</v>
      </c>
      <c r="P1000" s="7">
        <v>147</v>
      </c>
      <c r="Q1000" s="7">
        <v>3</v>
      </c>
      <c r="R1000" s="12">
        <v>69</v>
      </c>
      <c r="S1000" s="2">
        <v>0</v>
      </c>
      <c r="T1000" s="5">
        <v>7</v>
      </c>
      <c r="U1000" s="5">
        <f>StoreOrders[[#This Row],[shipping cost]] + (StoreOrders[[#This Row],[shipping cost]] * StoreOrders[[#This Row],[discount]])</f>
        <v>7</v>
      </c>
      <c r="V1000" t="s">
        <v>1088</v>
      </c>
      <c r="W1000" s="5">
        <f>((StoreOrders[[#This Row],[quantity]]*StoreOrders[[#This Row],[Price]]) -StoreOrders[[#This Row],[cost]])</f>
        <v>200</v>
      </c>
    </row>
    <row r="1001" spans="1:23" x14ac:dyDescent="0.25">
      <c r="A1001" t="s">
        <v>4043</v>
      </c>
      <c r="B1001" s="1">
        <v>40613</v>
      </c>
      <c r="C1001" s="13">
        <f>MONTH(StoreOrders[[#This Row],[order date]])</f>
        <v>3</v>
      </c>
      <c r="D1001" s="13">
        <f>YEAR(StoreOrders[[#This Row],[order date]])</f>
        <v>2011</v>
      </c>
      <c r="E1001" s="35" t="s">
        <v>1060</v>
      </c>
      <c r="F1001" s="35" t="s">
        <v>4044</v>
      </c>
      <c r="G1001" s="35" t="s">
        <v>1062</v>
      </c>
      <c r="H1001" s="35" t="s">
        <v>3471</v>
      </c>
      <c r="I1001" s="35" t="s">
        <v>1227</v>
      </c>
      <c r="J1001" s="35" t="s">
        <v>1164</v>
      </c>
      <c r="K1001" s="35" t="s">
        <v>1228</v>
      </c>
      <c r="L1001" s="35" t="s">
        <v>4045</v>
      </c>
      <c r="M1001" s="35" t="s">
        <v>1100</v>
      </c>
      <c r="N1001" s="35" t="s">
        <v>1101</v>
      </c>
      <c r="O1001" s="35" t="s">
        <v>3013</v>
      </c>
      <c r="P1001" s="7">
        <v>155</v>
      </c>
      <c r="Q1001" s="7">
        <v>2</v>
      </c>
      <c r="R1001" s="12">
        <v>94</v>
      </c>
      <c r="S1001" s="2">
        <v>0</v>
      </c>
      <c r="T1001" s="5">
        <v>6.49</v>
      </c>
      <c r="U1001" s="5">
        <f>StoreOrders[[#This Row],[shipping cost]] + (StoreOrders[[#This Row],[shipping cost]] * StoreOrders[[#This Row],[discount]])</f>
        <v>6.49</v>
      </c>
      <c r="V1001" t="s">
        <v>1070</v>
      </c>
      <c r="W1001" s="5">
        <f>((StoreOrders[[#This Row],[quantity]]*StoreOrders[[#This Row],[Price]]) -StoreOrders[[#This Row],[cost]])</f>
        <v>181.51</v>
      </c>
    </row>
    <row r="1002" spans="1:23" x14ac:dyDescent="0.25">
      <c r="A1002" t="s">
        <v>4046</v>
      </c>
      <c r="B1002" s="1">
        <v>40613</v>
      </c>
      <c r="C1002" s="13">
        <f>MONTH(StoreOrders[[#This Row],[order date]])</f>
        <v>3</v>
      </c>
      <c r="D1002" s="13">
        <f>YEAR(StoreOrders[[#This Row],[order date]])</f>
        <v>2011</v>
      </c>
      <c r="E1002" s="35" t="s">
        <v>1060</v>
      </c>
      <c r="F1002" s="35" t="s">
        <v>3850</v>
      </c>
      <c r="G1002" s="35" t="s">
        <v>1062</v>
      </c>
      <c r="H1002" s="35" t="s">
        <v>3733</v>
      </c>
      <c r="I1002" s="35" t="s">
        <v>3734</v>
      </c>
      <c r="J1002" s="35" t="s">
        <v>1164</v>
      </c>
      <c r="K1002" s="35" t="s">
        <v>1165</v>
      </c>
      <c r="L1002" s="35" t="s">
        <v>4047</v>
      </c>
      <c r="M1002" s="35" t="s">
        <v>1067</v>
      </c>
      <c r="N1002" s="35" t="s">
        <v>1204</v>
      </c>
      <c r="O1002" s="35" t="s">
        <v>4048</v>
      </c>
      <c r="P1002" s="7">
        <v>59</v>
      </c>
      <c r="Q1002" s="7">
        <v>5</v>
      </c>
      <c r="R1002" s="12">
        <v>112</v>
      </c>
      <c r="S1002" s="2">
        <v>0.4</v>
      </c>
      <c r="T1002" s="5">
        <v>5.34</v>
      </c>
      <c r="U1002" s="5">
        <f>StoreOrders[[#This Row],[shipping cost]] + (StoreOrders[[#This Row],[shipping cost]] * StoreOrders[[#This Row],[discount]])</f>
        <v>7.476</v>
      </c>
      <c r="V1002" t="s">
        <v>1070</v>
      </c>
      <c r="W1002" s="5">
        <f>((StoreOrders[[#This Row],[quantity]]*StoreOrders[[#This Row],[Price]]) -StoreOrders[[#This Row],[cost]])</f>
        <v>552.524</v>
      </c>
    </row>
    <row r="1003" spans="1:23" x14ac:dyDescent="0.25">
      <c r="A1003" t="s">
        <v>4026</v>
      </c>
      <c r="B1003" s="1">
        <v>40613</v>
      </c>
      <c r="C1003" s="13">
        <f>MONTH(StoreOrders[[#This Row],[order date]])</f>
        <v>3</v>
      </c>
      <c r="D1003" s="13">
        <f>YEAR(StoreOrders[[#This Row],[order date]])</f>
        <v>2011</v>
      </c>
      <c r="E1003" s="35" t="s">
        <v>1081</v>
      </c>
      <c r="F1003" s="35" t="s">
        <v>2240</v>
      </c>
      <c r="G1003" s="35" t="s">
        <v>1116</v>
      </c>
      <c r="H1003" s="35" t="s">
        <v>1349</v>
      </c>
      <c r="I1003" s="35" t="s">
        <v>1259</v>
      </c>
      <c r="J1003" s="35" t="s">
        <v>1260</v>
      </c>
      <c r="K1003" s="35" t="s">
        <v>1215</v>
      </c>
      <c r="L1003" s="35" t="s">
        <v>2787</v>
      </c>
      <c r="M1003" s="35" t="s">
        <v>1110</v>
      </c>
      <c r="N1003" s="35" t="s">
        <v>1176</v>
      </c>
      <c r="O1003" s="35" t="s">
        <v>2788</v>
      </c>
      <c r="P1003" s="7">
        <v>33</v>
      </c>
      <c r="Q1003" s="7">
        <v>2</v>
      </c>
      <c r="R1003" s="12">
        <v>87</v>
      </c>
      <c r="S1003" s="2">
        <v>0</v>
      </c>
      <c r="T1003" s="5">
        <v>4.88</v>
      </c>
      <c r="U1003" s="5">
        <f>StoreOrders[[#This Row],[shipping cost]] + (StoreOrders[[#This Row],[shipping cost]] * StoreOrders[[#This Row],[discount]])</f>
        <v>4.88</v>
      </c>
      <c r="V1003" t="s">
        <v>1088</v>
      </c>
      <c r="W1003" s="5">
        <f>((StoreOrders[[#This Row],[quantity]]*StoreOrders[[#This Row],[Price]]) -StoreOrders[[#This Row],[cost]])</f>
        <v>169.12</v>
      </c>
    </row>
    <row r="1004" spans="1:23" x14ac:dyDescent="0.25">
      <c r="A1004" t="s">
        <v>4049</v>
      </c>
      <c r="B1004" s="1">
        <v>40613</v>
      </c>
      <c r="C1004" s="13">
        <f>MONTH(StoreOrders[[#This Row],[order date]])</f>
        <v>3</v>
      </c>
      <c r="D1004" s="13">
        <f>YEAR(StoreOrders[[#This Row],[order date]])</f>
        <v>2011</v>
      </c>
      <c r="E1004" s="35" t="s">
        <v>1060</v>
      </c>
      <c r="F1004" s="35" t="s">
        <v>4050</v>
      </c>
      <c r="G1004" s="35" t="s">
        <v>1116</v>
      </c>
      <c r="H1004" s="35" t="s">
        <v>4051</v>
      </c>
      <c r="I1004" s="35" t="s">
        <v>1214</v>
      </c>
      <c r="J1004" s="35" t="s">
        <v>1164</v>
      </c>
      <c r="K1004" s="35" t="s">
        <v>1215</v>
      </c>
      <c r="L1004" s="35" t="s">
        <v>4052</v>
      </c>
      <c r="M1004" s="35" t="s">
        <v>1067</v>
      </c>
      <c r="N1004" s="35" t="s">
        <v>1193</v>
      </c>
      <c r="O1004" s="35" t="s">
        <v>2402</v>
      </c>
      <c r="P1004" s="7">
        <v>81</v>
      </c>
      <c r="Q1004" s="7">
        <v>6</v>
      </c>
      <c r="R1004" s="12">
        <v>56</v>
      </c>
      <c r="S1004" s="2">
        <v>0</v>
      </c>
      <c r="T1004" s="5">
        <v>4.8499999999999996</v>
      </c>
      <c r="U1004" s="5">
        <f>StoreOrders[[#This Row],[shipping cost]] + (StoreOrders[[#This Row],[shipping cost]] * StoreOrders[[#This Row],[discount]])</f>
        <v>4.8499999999999996</v>
      </c>
      <c r="V1004" t="s">
        <v>1070</v>
      </c>
      <c r="W1004" s="5">
        <f>((StoreOrders[[#This Row],[quantity]]*StoreOrders[[#This Row],[Price]]) -StoreOrders[[#This Row],[cost]])</f>
        <v>331.15</v>
      </c>
    </row>
    <row r="1005" spans="1:23" x14ac:dyDescent="0.25">
      <c r="A1005" t="s">
        <v>4043</v>
      </c>
      <c r="B1005" s="1">
        <v>40613</v>
      </c>
      <c r="C1005" s="13">
        <f>MONTH(StoreOrders[[#This Row],[order date]])</f>
        <v>3</v>
      </c>
      <c r="D1005" s="13">
        <f>YEAR(StoreOrders[[#This Row],[order date]])</f>
        <v>2011</v>
      </c>
      <c r="E1005" s="35" t="s">
        <v>1060</v>
      </c>
      <c r="F1005" s="35" t="s">
        <v>4044</v>
      </c>
      <c r="G1005" s="35" t="s">
        <v>1062</v>
      </c>
      <c r="H1005" s="35" t="s">
        <v>3471</v>
      </c>
      <c r="I1005" s="35" t="s">
        <v>1227</v>
      </c>
      <c r="J1005" s="35" t="s">
        <v>1164</v>
      </c>
      <c r="K1005" s="35" t="s">
        <v>1228</v>
      </c>
      <c r="L1005" s="35" t="s">
        <v>4053</v>
      </c>
      <c r="M1005" s="35" t="s">
        <v>1100</v>
      </c>
      <c r="N1005" s="35" t="s">
        <v>1101</v>
      </c>
      <c r="O1005" s="35" t="s">
        <v>4054</v>
      </c>
      <c r="P1005" s="7">
        <v>44</v>
      </c>
      <c r="Q1005" s="7">
        <v>3</v>
      </c>
      <c r="R1005" s="12">
        <v>75</v>
      </c>
      <c r="S1005" s="2">
        <v>0</v>
      </c>
      <c r="T1005" s="5">
        <v>3.41</v>
      </c>
      <c r="U1005" s="5">
        <f>StoreOrders[[#This Row],[shipping cost]] + (StoreOrders[[#This Row],[shipping cost]] * StoreOrders[[#This Row],[discount]])</f>
        <v>3.41</v>
      </c>
      <c r="V1005" t="s">
        <v>1070</v>
      </c>
      <c r="W1005" s="5">
        <f>((StoreOrders[[#This Row],[quantity]]*StoreOrders[[#This Row],[Price]]) -StoreOrders[[#This Row],[cost]])</f>
        <v>221.59</v>
      </c>
    </row>
    <row r="1006" spans="1:23" x14ac:dyDescent="0.25">
      <c r="A1006" t="s">
        <v>4055</v>
      </c>
      <c r="B1006" s="1">
        <v>40613</v>
      </c>
      <c r="C1006" s="13">
        <f>MONTH(StoreOrders[[#This Row],[order date]])</f>
        <v>3</v>
      </c>
      <c r="D1006" s="13">
        <f>YEAR(StoreOrders[[#This Row],[order date]])</f>
        <v>2011</v>
      </c>
      <c r="E1006" s="35" t="s">
        <v>1287</v>
      </c>
      <c r="F1006" s="35" t="s">
        <v>4056</v>
      </c>
      <c r="G1006" s="35" t="s">
        <v>1062</v>
      </c>
      <c r="H1006" s="35" t="s">
        <v>4057</v>
      </c>
      <c r="I1006" s="35" t="s">
        <v>1520</v>
      </c>
      <c r="J1006" s="35" t="s">
        <v>1164</v>
      </c>
      <c r="K1006" s="35" t="s">
        <v>1215</v>
      </c>
      <c r="L1006" s="35" t="s">
        <v>4058</v>
      </c>
      <c r="M1006" s="35" t="s">
        <v>1067</v>
      </c>
      <c r="N1006" s="35" t="s">
        <v>1078</v>
      </c>
      <c r="O1006" s="35" t="s">
        <v>4059</v>
      </c>
      <c r="P1006" s="7">
        <v>27</v>
      </c>
      <c r="Q1006" s="7">
        <v>3</v>
      </c>
      <c r="R1006" s="12">
        <v>110</v>
      </c>
      <c r="S1006" s="2">
        <v>0.4</v>
      </c>
      <c r="T1006" s="5">
        <v>3.34</v>
      </c>
      <c r="U1006" s="5">
        <f>StoreOrders[[#This Row],[shipping cost]] + (StoreOrders[[#This Row],[shipping cost]] * StoreOrders[[#This Row],[discount]])</f>
        <v>4.6760000000000002</v>
      </c>
      <c r="V1006" t="s">
        <v>1088</v>
      </c>
      <c r="W1006" s="5">
        <f>((StoreOrders[[#This Row],[quantity]]*StoreOrders[[#This Row],[Price]]) -StoreOrders[[#This Row],[cost]])</f>
        <v>325.32400000000001</v>
      </c>
    </row>
    <row r="1007" spans="1:23" x14ac:dyDescent="0.25">
      <c r="A1007" t="s">
        <v>4060</v>
      </c>
      <c r="B1007" s="1">
        <v>40613</v>
      </c>
      <c r="C1007" s="13">
        <f>MONTH(StoreOrders[[#This Row],[order date]])</f>
        <v>3</v>
      </c>
      <c r="D1007" s="13">
        <f>YEAR(StoreOrders[[#This Row],[order date]])</f>
        <v>2011</v>
      </c>
      <c r="E1007" s="35" t="s">
        <v>1060</v>
      </c>
      <c r="F1007" s="35" t="s">
        <v>1537</v>
      </c>
      <c r="G1007" s="35" t="s">
        <v>1062</v>
      </c>
      <c r="H1007" s="35" t="s">
        <v>4061</v>
      </c>
      <c r="I1007" s="35" t="s">
        <v>1234</v>
      </c>
      <c r="J1007" s="35" t="s">
        <v>1094</v>
      </c>
      <c r="K1007" s="35" t="s">
        <v>1165</v>
      </c>
      <c r="L1007" s="35" t="s">
        <v>4062</v>
      </c>
      <c r="M1007" s="35" t="s">
        <v>1067</v>
      </c>
      <c r="N1007" s="35" t="s">
        <v>1193</v>
      </c>
      <c r="O1007" s="35" t="s">
        <v>4063</v>
      </c>
      <c r="P1007" s="7">
        <v>72</v>
      </c>
      <c r="Q1007" s="7">
        <v>3</v>
      </c>
      <c r="R1007" s="12">
        <v>79</v>
      </c>
      <c r="S1007" s="2">
        <v>0</v>
      </c>
      <c r="T1007" s="5">
        <v>2.91</v>
      </c>
      <c r="U1007" s="5">
        <f>StoreOrders[[#This Row],[shipping cost]] + (StoreOrders[[#This Row],[shipping cost]] * StoreOrders[[#This Row],[discount]])</f>
        <v>2.91</v>
      </c>
      <c r="V1007" t="s">
        <v>1070</v>
      </c>
      <c r="W1007" s="5">
        <f>((StoreOrders[[#This Row],[quantity]]*StoreOrders[[#This Row],[Price]]) -StoreOrders[[#This Row],[cost]])</f>
        <v>234.09</v>
      </c>
    </row>
    <row r="1008" spans="1:23" x14ac:dyDescent="0.25">
      <c r="A1008" t="s">
        <v>4064</v>
      </c>
      <c r="B1008" s="1">
        <v>40613</v>
      </c>
      <c r="C1008" s="13">
        <f>MONTH(StoreOrders[[#This Row],[order date]])</f>
        <v>3</v>
      </c>
      <c r="D1008" s="13">
        <f>YEAR(StoreOrders[[#This Row],[order date]])</f>
        <v>2011</v>
      </c>
      <c r="E1008" s="35" t="s">
        <v>1060</v>
      </c>
      <c r="F1008" s="35" t="s">
        <v>1633</v>
      </c>
      <c r="G1008" s="35" t="s">
        <v>1116</v>
      </c>
      <c r="H1008" s="35" t="s">
        <v>4065</v>
      </c>
      <c r="I1008" s="35" t="s">
        <v>1064</v>
      </c>
      <c r="J1008" s="35" t="s">
        <v>1065</v>
      </c>
      <c r="K1008" s="35" t="s">
        <v>1065</v>
      </c>
      <c r="L1008" s="35" t="s">
        <v>4066</v>
      </c>
      <c r="M1008" s="35" t="s">
        <v>1067</v>
      </c>
      <c r="N1008" s="35" t="s">
        <v>1204</v>
      </c>
      <c r="O1008" s="35" t="s">
        <v>4067</v>
      </c>
      <c r="P1008" s="7">
        <v>36</v>
      </c>
      <c r="Q1008" s="7">
        <v>1</v>
      </c>
      <c r="R1008" s="12">
        <v>120</v>
      </c>
      <c r="S1008" s="2">
        <v>0</v>
      </c>
      <c r="T1008" s="5">
        <v>2.83</v>
      </c>
      <c r="U1008" s="5">
        <f>StoreOrders[[#This Row],[shipping cost]] + (StoreOrders[[#This Row],[shipping cost]] * StoreOrders[[#This Row],[discount]])</f>
        <v>2.83</v>
      </c>
      <c r="V1008" t="s">
        <v>1070</v>
      </c>
      <c r="W1008" s="5">
        <f>((StoreOrders[[#This Row],[quantity]]*StoreOrders[[#This Row],[Price]]) -StoreOrders[[#This Row],[cost]])</f>
        <v>117.17</v>
      </c>
    </row>
    <row r="1009" spans="1:23" x14ac:dyDescent="0.25">
      <c r="A1009" t="s">
        <v>4043</v>
      </c>
      <c r="B1009" s="1">
        <v>40613</v>
      </c>
      <c r="C1009" s="13">
        <f>MONTH(StoreOrders[[#This Row],[order date]])</f>
        <v>3</v>
      </c>
      <c r="D1009" s="13">
        <f>YEAR(StoreOrders[[#This Row],[order date]])</f>
        <v>2011</v>
      </c>
      <c r="E1009" s="35" t="s">
        <v>1060</v>
      </c>
      <c r="F1009" s="35" t="s">
        <v>4044</v>
      </c>
      <c r="G1009" s="35" t="s">
        <v>1062</v>
      </c>
      <c r="H1009" s="35" t="s">
        <v>3471</v>
      </c>
      <c r="I1009" s="35" t="s">
        <v>1227</v>
      </c>
      <c r="J1009" s="35" t="s">
        <v>1164</v>
      </c>
      <c r="K1009" s="35" t="s">
        <v>1228</v>
      </c>
      <c r="L1009" s="35" t="s">
        <v>4068</v>
      </c>
      <c r="M1009" s="35" t="s">
        <v>1110</v>
      </c>
      <c r="N1009" s="35" t="s">
        <v>1167</v>
      </c>
      <c r="O1009" s="35" t="s">
        <v>4069</v>
      </c>
      <c r="P1009" s="7">
        <v>43</v>
      </c>
      <c r="Q1009" s="7">
        <v>1</v>
      </c>
      <c r="R1009" s="12">
        <v>84</v>
      </c>
      <c r="S1009" s="2">
        <v>0</v>
      </c>
      <c r="T1009" s="5">
        <v>2.81</v>
      </c>
      <c r="U1009" s="5">
        <f>StoreOrders[[#This Row],[shipping cost]] + (StoreOrders[[#This Row],[shipping cost]] * StoreOrders[[#This Row],[discount]])</f>
        <v>2.81</v>
      </c>
      <c r="V1009" t="s">
        <v>1070</v>
      </c>
      <c r="W1009" s="5">
        <f>((StoreOrders[[#This Row],[quantity]]*StoreOrders[[#This Row],[Price]]) -StoreOrders[[#This Row],[cost]])</f>
        <v>81.19</v>
      </c>
    </row>
    <row r="1010" spans="1:23" x14ac:dyDescent="0.25">
      <c r="A1010" t="s">
        <v>4026</v>
      </c>
      <c r="B1010" s="1">
        <v>40613</v>
      </c>
      <c r="C1010" s="13">
        <f>MONTH(StoreOrders[[#This Row],[order date]])</f>
        <v>3</v>
      </c>
      <c r="D1010" s="13">
        <f>YEAR(StoreOrders[[#This Row],[order date]])</f>
        <v>2011</v>
      </c>
      <c r="E1010" s="35" t="s">
        <v>1081</v>
      </c>
      <c r="F1010" s="35" t="s">
        <v>2240</v>
      </c>
      <c r="G1010" s="35" t="s">
        <v>1116</v>
      </c>
      <c r="H1010" s="35" t="s">
        <v>1349</v>
      </c>
      <c r="I1010" s="35" t="s">
        <v>1259</v>
      </c>
      <c r="J1010" s="35" t="s">
        <v>1260</v>
      </c>
      <c r="K1010" s="35" t="s">
        <v>1215</v>
      </c>
      <c r="L1010" s="35" t="s">
        <v>4070</v>
      </c>
      <c r="M1010" s="35" t="s">
        <v>1067</v>
      </c>
      <c r="N1010" s="35" t="s">
        <v>1097</v>
      </c>
      <c r="O1010" s="35" t="s">
        <v>4071</v>
      </c>
      <c r="P1010" s="7">
        <v>15</v>
      </c>
      <c r="Q1010" s="7">
        <v>3</v>
      </c>
      <c r="R1010" s="12">
        <v>100</v>
      </c>
      <c r="S1010" s="2">
        <v>0</v>
      </c>
      <c r="T1010" s="5">
        <v>1.95</v>
      </c>
      <c r="U1010" s="5">
        <f>StoreOrders[[#This Row],[shipping cost]] + (StoreOrders[[#This Row],[shipping cost]] * StoreOrders[[#This Row],[discount]])</f>
        <v>1.95</v>
      </c>
      <c r="V1010" t="s">
        <v>1088</v>
      </c>
      <c r="W1010" s="5">
        <f>((StoreOrders[[#This Row],[quantity]]*StoreOrders[[#This Row],[Price]]) -StoreOrders[[#This Row],[cost]])</f>
        <v>298.05</v>
      </c>
    </row>
    <row r="1011" spans="1:23" x14ac:dyDescent="0.25">
      <c r="A1011" t="s">
        <v>4072</v>
      </c>
      <c r="B1011" s="1">
        <v>40613</v>
      </c>
      <c r="C1011" s="13">
        <f>MONTH(StoreOrders[[#This Row],[order date]])</f>
        <v>3</v>
      </c>
      <c r="D1011" s="13">
        <f>YEAR(StoreOrders[[#This Row],[order date]])</f>
        <v>2011</v>
      </c>
      <c r="E1011" s="35" t="s">
        <v>1081</v>
      </c>
      <c r="F1011" s="35" t="s">
        <v>4073</v>
      </c>
      <c r="G1011" s="35" t="s">
        <v>1062</v>
      </c>
      <c r="H1011" s="35" t="s">
        <v>1138</v>
      </c>
      <c r="I1011" s="35" t="s">
        <v>1139</v>
      </c>
      <c r="J1011" s="35" t="s">
        <v>1075</v>
      </c>
      <c r="K1011" s="35" t="s">
        <v>1140</v>
      </c>
      <c r="L1011" s="35" t="s">
        <v>4074</v>
      </c>
      <c r="M1011" s="35" t="s">
        <v>1067</v>
      </c>
      <c r="N1011" s="35" t="s">
        <v>1187</v>
      </c>
      <c r="O1011" s="35" t="s">
        <v>4075</v>
      </c>
      <c r="P1011" s="7">
        <v>12</v>
      </c>
      <c r="Q1011" s="7">
        <v>2</v>
      </c>
      <c r="R1011" s="12">
        <v>109</v>
      </c>
      <c r="S1011" s="2">
        <v>0.45</v>
      </c>
      <c r="T1011" s="5">
        <v>1.93</v>
      </c>
      <c r="U1011" s="5">
        <f>StoreOrders[[#This Row],[shipping cost]] + (StoreOrders[[#This Row],[shipping cost]] * StoreOrders[[#This Row],[discount]])</f>
        <v>2.7984999999999998</v>
      </c>
      <c r="V1011" t="s">
        <v>1120</v>
      </c>
      <c r="W1011" s="5">
        <f>((StoreOrders[[#This Row],[quantity]]*StoreOrders[[#This Row],[Price]]) -StoreOrders[[#This Row],[cost]])</f>
        <v>215.20150000000001</v>
      </c>
    </row>
    <row r="1012" spans="1:23" x14ac:dyDescent="0.25">
      <c r="A1012" t="s">
        <v>4033</v>
      </c>
      <c r="B1012" s="1">
        <v>40613</v>
      </c>
      <c r="C1012" s="13">
        <f>MONTH(StoreOrders[[#This Row],[order date]])</f>
        <v>3</v>
      </c>
      <c r="D1012" s="13">
        <f>YEAR(StoreOrders[[#This Row],[order date]])</f>
        <v>2011</v>
      </c>
      <c r="E1012" s="35" t="s">
        <v>1060</v>
      </c>
      <c r="F1012" s="35" t="s">
        <v>4034</v>
      </c>
      <c r="G1012" s="35" t="s">
        <v>1116</v>
      </c>
      <c r="H1012" s="35" t="s">
        <v>1163</v>
      </c>
      <c r="I1012" s="35" t="s">
        <v>1163</v>
      </c>
      <c r="J1012" s="35" t="s">
        <v>1164</v>
      </c>
      <c r="K1012" s="35" t="s">
        <v>1165</v>
      </c>
      <c r="L1012" s="35" t="s">
        <v>4076</v>
      </c>
      <c r="M1012" s="35" t="s">
        <v>1067</v>
      </c>
      <c r="N1012" s="35" t="s">
        <v>1279</v>
      </c>
      <c r="O1012" s="35" t="s">
        <v>2347</v>
      </c>
      <c r="P1012" s="7">
        <v>18</v>
      </c>
      <c r="Q1012" s="7">
        <v>3</v>
      </c>
      <c r="R1012" s="12">
        <v>97</v>
      </c>
      <c r="S1012" s="2">
        <v>0</v>
      </c>
      <c r="T1012" s="5">
        <v>1.41</v>
      </c>
      <c r="U1012" s="5">
        <f>StoreOrders[[#This Row],[shipping cost]] + (StoreOrders[[#This Row],[shipping cost]] * StoreOrders[[#This Row],[discount]])</f>
        <v>1.41</v>
      </c>
      <c r="V1012" t="s">
        <v>1070</v>
      </c>
      <c r="W1012" s="5">
        <f>((StoreOrders[[#This Row],[quantity]]*StoreOrders[[#This Row],[Price]]) -StoreOrders[[#This Row],[cost]])</f>
        <v>289.58999999999997</v>
      </c>
    </row>
    <row r="1013" spans="1:23" x14ac:dyDescent="0.25">
      <c r="A1013" t="s">
        <v>4077</v>
      </c>
      <c r="B1013" s="1">
        <v>40613</v>
      </c>
      <c r="C1013" s="13">
        <f>MONTH(StoreOrders[[#This Row],[order date]])</f>
        <v>3</v>
      </c>
      <c r="D1013" s="13">
        <f>YEAR(StoreOrders[[#This Row],[order date]])</f>
        <v>2011</v>
      </c>
      <c r="E1013" s="35" t="s">
        <v>1081</v>
      </c>
      <c r="F1013" s="35" t="s">
        <v>4078</v>
      </c>
      <c r="G1013" s="35" t="s">
        <v>1062</v>
      </c>
      <c r="H1013" s="35" t="s">
        <v>1791</v>
      </c>
      <c r="I1013" s="35" t="s">
        <v>1259</v>
      </c>
      <c r="J1013" s="35" t="s">
        <v>1260</v>
      </c>
      <c r="K1013" s="35" t="s">
        <v>1344</v>
      </c>
      <c r="L1013" s="35" t="s">
        <v>4079</v>
      </c>
      <c r="M1013" s="35" t="s">
        <v>1067</v>
      </c>
      <c r="N1013" s="35" t="s">
        <v>1207</v>
      </c>
      <c r="O1013" s="35" t="s">
        <v>4080</v>
      </c>
      <c r="P1013" s="7">
        <v>10</v>
      </c>
      <c r="Q1013" s="7">
        <v>6</v>
      </c>
      <c r="R1013" s="12">
        <v>103</v>
      </c>
      <c r="S1013" s="2">
        <v>0.2</v>
      </c>
      <c r="T1013" s="5">
        <v>1.1100000000000001</v>
      </c>
      <c r="U1013" s="5">
        <f>StoreOrders[[#This Row],[shipping cost]] + (StoreOrders[[#This Row],[shipping cost]] * StoreOrders[[#This Row],[discount]])</f>
        <v>1.3320000000000001</v>
      </c>
      <c r="V1013" t="s">
        <v>1070</v>
      </c>
      <c r="W1013" s="5">
        <f>((StoreOrders[[#This Row],[quantity]]*StoreOrders[[#This Row],[Price]]) -StoreOrders[[#This Row],[cost]])</f>
        <v>616.66800000000001</v>
      </c>
    </row>
    <row r="1014" spans="1:23" x14ac:dyDescent="0.25">
      <c r="A1014" t="s">
        <v>4081</v>
      </c>
      <c r="B1014" s="1">
        <v>40613</v>
      </c>
      <c r="C1014" s="13">
        <f>MONTH(StoreOrders[[#This Row],[order date]])</f>
        <v>3</v>
      </c>
      <c r="D1014" s="13">
        <f>YEAR(StoreOrders[[#This Row],[order date]])</f>
        <v>2011</v>
      </c>
      <c r="E1014" s="35" t="s">
        <v>1060</v>
      </c>
      <c r="F1014" s="35" t="s">
        <v>1896</v>
      </c>
      <c r="G1014" s="35" t="s">
        <v>1062</v>
      </c>
      <c r="H1014" s="35" t="s">
        <v>1390</v>
      </c>
      <c r="I1014" s="35" t="s">
        <v>1259</v>
      </c>
      <c r="J1014" s="35" t="s">
        <v>1260</v>
      </c>
      <c r="K1014" s="35" t="s">
        <v>1391</v>
      </c>
      <c r="L1014" s="35" t="s">
        <v>4082</v>
      </c>
      <c r="M1014" s="35" t="s">
        <v>1067</v>
      </c>
      <c r="N1014" s="35" t="s">
        <v>1193</v>
      </c>
      <c r="O1014" s="35" t="s">
        <v>4083</v>
      </c>
      <c r="P1014" s="7">
        <v>8</v>
      </c>
      <c r="Q1014" s="7">
        <v>3</v>
      </c>
      <c r="R1014" s="12">
        <v>71</v>
      </c>
      <c r="S1014" s="2">
        <v>0</v>
      </c>
      <c r="T1014" s="5">
        <v>1.04</v>
      </c>
      <c r="U1014" s="5">
        <f>StoreOrders[[#This Row],[shipping cost]] + (StoreOrders[[#This Row],[shipping cost]] * StoreOrders[[#This Row],[discount]])</f>
        <v>1.04</v>
      </c>
      <c r="V1014" t="s">
        <v>1088</v>
      </c>
      <c r="W1014" s="5">
        <f>((StoreOrders[[#This Row],[quantity]]*StoreOrders[[#This Row],[Price]]) -StoreOrders[[#This Row],[cost]])</f>
        <v>211.96</v>
      </c>
    </row>
    <row r="1015" spans="1:23" x14ac:dyDescent="0.25">
      <c r="A1015" t="s">
        <v>4077</v>
      </c>
      <c r="B1015" s="1">
        <v>40613</v>
      </c>
      <c r="C1015" s="13">
        <f>MONTH(StoreOrders[[#This Row],[order date]])</f>
        <v>3</v>
      </c>
      <c r="D1015" s="13">
        <f>YEAR(StoreOrders[[#This Row],[order date]])</f>
        <v>2011</v>
      </c>
      <c r="E1015" s="35" t="s">
        <v>1081</v>
      </c>
      <c r="F1015" s="35" t="s">
        <v>4078</v>
      </c>
      <c r="G1015" s="35" t="s">
        <v>1062</v>
      </c>
      <c r="H1015" s="35" t="s">
        <v>1791</v>
      </c>
      <c r="I1015" s="35" t="s">
        <v>1259</v>
      </c>
      <c r="J1015" s="35" t="s">
        <v>1260</v>
      </c>
      <c r="K1015" s="35" t="s">
        <v>1344</v>
      </c>
      <c r="L1015" s="35" t="s">
        <v>4084</v>
      </c>
      <c r="M1015" s="35" t="s">
        <v>1100</v>
      </c>
      <c r="N1015" s="35" t="s">
        <v>1101</v>
      </c>
      <c r="O1015" s="35" t="s">
        <v>4085</v>
      </c>
      <c r="P1015" s="7">
        <v>8</v>
      </c>
      <c r="Q1015" s="7">
        <v>5</v>
      </c>
      <c r="R1015" s="12">
        <v>92</v>
      </c>
      <c r="S1015" s="2">
        <v>0.2</v>
      </c>
      <c r="T1015" s="5">
        <v>0.91</v>
      </c>
      <c r="U1015" s="5">
        <f>StoreOrders[[#This Row],[shipping cost]] + (StoreOrders[[#This Row],[shipping cost]] * StoreOrders[[#This Row],[discount]])</f>
        <v>1.0920000000000001</v>
      </c>
      <c r="V1015" t="s">
        <v>1070</v>
      </c>
      <c r="W1015" s="5">
        <f>((StoreOrders[[#This Row],[quantity]]*StoreOrders[[#This Row],[Price]]) -StoreOrders[[#This Row],[cost]])</f>
        <v>458.90800000000002</v>
      </c>
    </row>
    <row r="1016" spans="1:23" x14ac:dyDescent="0.25">
      <c r="A1016" t="s">
        <v>4033</v>
      </c>
      <c r="B1016" s="1">
        <v>40613</v>
      </c>
      <c r="C1016" s="13">
        <f>MONTH(StoreOrders[[#This Row],[order date]])</f>
        <v>3</v>
      </c>
      <c r="D1016" s="13">
        <f>YEAR(StoreOrders[[#This Row],[order date]])</f>
        <v>2011</v>
      </c>
      <c r="E1016" s="35" t="s">
        <v>1060</v>
      </c>
      <c r="F1016" s="35" t="s">
        <v>4034</v>
      </c>
      <c r="G1016" s="35" t="s">
        <v>1116</v>
      </c>
      <c r="H1016" s="35" t="s">
        <v>1163</v>
      </c>
      <c r="I1016" s="35" t="s">
        <v>1163</v>
      </c>
      <c r="J1016" s="35" t="s">
        <v>1164</v>
      </c>
      <c r="K1016" s="35" t="s">
        <v>1165</v>
      </c>
      <c r="L1016" s="35" t="s">
        <v>4086</v>
      </c>
      <c r="M1016" s="35" t="s">
        <v>1067</v>
      </c>
      <c r="N1016" s="35" t="s">
        <v>1279</v>
      </c>
      <c r="O1016" s="35" t="s">
        <v>3439</v>
      </c>
      <c r="P1016" s="7">
        <v>13</v>
      </c>
      <c r="Q1016" s="7">
        <v>3</v>
      </c>
      <c r="R1016" s="12">
        <v>113</v>
      </c>
      <c r="S1016" s="2">
        <v>0</v>
      </c>
      <c r="T1016" s="5">
        <v>0.81</v>
      </c>
      <c r="U1016" s="5">
        <f>StoreOrders[[#This Row],[shipping cost]] + (StoreOrders[[#This Row],[shipping cost]] * StoreOrders[[#This Row],[discount]])</f>
        <v>0.81</v>
      </c>
      <c r="V1016" t="s">
        <v>1070</v>
      </c>
      <c r="W1016" s="5">
        <f>((StoreOrders[[#This Row],[quantity]]*StoreOrders[[#This Row],[Price]]) -StoreOrders[[#This Row],[cost]])</f>
        <v>338.19</v>
      </c>
    </row>
    <row r="1017" spans="1:23" x14ac:dyDescent="0.25">
      <c r="A1017" t="s">
        <v>4087</v>
      </c>
      <c r="B1017" s="1">
        <v>40614</v>
      </c>
      <c r="C1017" s="13">
        <f>MONTH(StoreOrders[[#This Row],[order date]])</f>
        <v>3</v>
      </c>
      <c r="D1017" s="13">
        <f>YEAR(StoreOrders[[#This Row],[order date]])</f>
        <v>2011</v>
      </c>
      <c r="E1017" s="35" t="s">
        <v>1060</v>
      </c>
      <c r="F1017" s="35" t="s">
        <v>4088</v>
      </c>
      <c r="G1017" s="35" t="s">
        <v>1062</v>
      </c>
      <c r="H1017" s="35" t="s">
        <v>4089</v>
      </c>
      <c r="I1017" s="35" t="s">
        <v>1338</v>
      </c>
      <c r="J1017" s="35" t="s">
        <v>1075</v>
      </c>
      <c r="K1017" s="35" t="s">
        <v>1267</v>
      </c>
      <c r="L1017" s="35" t="s">
        <v>3681</v>
      </c>
      <c r="M1017" s="35" t="s">
        <v>1100</v>
      </c>
      <c r="N1017" s="35" t="s">
        <v>1134</v>
      </c>
      <c r="O1017" s="35" t="s">
        <v>3682</v>
      </c>
      <c r="P1017" s="7">
        <v>3.2719999999999998</v>
      </c>
      <c r="Q1017" s="7">
        <v>7</v>
      </c>
      <c r="R1017" s="12">
        <v>80</v>
      </c>
      <c r="S1017" s="2">
        <v>0</v>
      </c>
      <c r="T1017" s="5">
        <v>257.63</v>
      </c>
      <c r="U1017" s="5">
        <f>StoreOrders[[#This Row],[shipping cost]] + (StoreOrders[[#This Row],[shipping cost]] * StoreOrders[[#This Row],[discount]])</f>
        <v>257.63</v>
      </c>
      <c r="V1017" t="s">
        <v>1070</v>
      </c>
      <c r="W1017" s="5">
        <f>((StoreOrders[[#This Row],[quantity]]*StoreOrders[[#This Row],[Price]]) -StoreOrders[[#This Row],[cost]])</f>
        <v>302.37</v>
      </c>
    </row>
    <row r="1018" spans="1:23" x14ac:dyDescent="0.25">
      <c r="A1018" t="s">
        <v>4090</v>
      </c>
      <c r="B1018" s="1">
        <v>40614</v>
      </c>
      <c r="C1018" s="13">
        <f>MONTH(StoreOrders[[#This Row],[order date]])</f>
        <v>3</v>
      </c>
      <c r="D1018" s="13">
        <f>YEAR(StoreOrders[[#This Row],[order date]])</f>
        <v>2011</v>
      </c>
      <c r="E1018" s="35" t="s">
        <v>1060</v>
      </c>
      <c r="F1018" s="35" t="s">
        <v>2266</v>
      </c>
      <c r="G1018" s="35" t="s">
        <v>1116</v>
      </c>
      <c r="H1018" s="35" t="s">
        <v>2889</v>
      </c>
      <c r="I1018" s="35" t="s">
        <v>2890</v>
      </c>
      <c r="J1018" s="35" t="s">
        <v>1094</v>
      </c>
      <c r="K1018" s="35" t="s">
        <v>1165</v>
      </c>
      <c r="L1018" s="35" t="s">
        <v>4091</v>
      </c>
      <c r="M1018" s="35" t="s">
        <v>1067</v>
      </c>
      <c r="N1018" s="35" t="s">
        <v>1068</v>
      </c>
      <c r="O1018" s="35" t="s">
        <v>4092</v>
      </c>
      <c r="P1018" s="7">
        <v>273</v>
      </c>
      <c r="Q1018" s="7">
        <v>2</v>
      </c>
      <c r="R1018" s="12">
        <v>60</v>
      </c>
      <c r="S1018" s="2">
        <v>0</v>
      </c>
      <c r="T1018" s="5">
        <v>20.82</v>
      </c>
      <c r="U1018" s="5">
        <f>StoreOrders[[#This Row],[shipping cost]] + (StoreOrders[[#This Row],[shipping cost]] * StoreOrders[[#This Row],[discount]])</f>
        <v>20.82</v>
      </c>
      <c r="V1018" t="s">
        <v>1070</v>
      </c>
      <c r="W1018" s="5">
        <f>((StoreOrders[[#This Row],[quantity]]*StoreOrders[[#This Row],[Price]]) -StoreOrders[[#This Row],[cost]])</f>
        <v>99.18</v>
      </c>
    </row>
    <row r="1019" spans="1:23" x14ac:dyDescent="0.25">
      <c r="A1019" t="s">
        <v>4087</v>
      </c>
      <c r="B1019" s="1">
        <v>40614</v>
      </c>
      <c r="C1019" s="13">
        <f>MONTH(StoreOrders[[#This Row],[order date]])</f>
        <v>3</v>
      </c>
      <c r="D1019" s="13">
        <f>YEAR(StoreOrders[[#This Row],[order date]])</f>
        <v>2011</v>
      </c>
      <c r="E1019" s="35" t="s">
        <v>1060</v>
      </c>
      <c r="F1019" s="35" t="s">
        <v>4088</v>
      </c>
      <c r="G1019" s="35" t="s">
        <v>1062</v>
      </c>
      <c r="H1019" s="35" t="s">
        <v>4089</v>
      </c>
      <c r="I1019" s="35" t="s">
        <v>1338</v>
      </c>
      <c r="J1019" s="35" t="s">
        <v>1075</v>
      </c>
      <c r="K1019" s="35" t="s">
        <v>1267</v>
      </c>
      <c r="L1019" s="35" t="s">
        <v>4093</v>
      </c>
      <c r="M1019" s="35" t="s">
        <v>1110</v>
      </c>
      <c r="N1019" s="35" t="s">
        <v>1176</v>
      </c>
      <c r="O1019" s="35" t="s">
        <v>4094</v>
      </c>
      <c r="P1019" s="7">
        <v>285</v>
      </c>
      <c r="Q1019" s="7">
        <v>4</v>
      </c>
      <c r="R1019" s="12">
        <v>118</v>
      </c>
      <c r="S1019" s="2">
        <v>0</v>
      </c>
      <c r="T1019" s="5">
        <v>12.05</v>
      </c>
      <c r="U1019" s="5">
        <f>StoreOrders[[#This Row],[shipping cost]] + (StoreOrders[[#This Row],[shipping cost]] * StoreOrders[[#This Row],[discount]])</f>
        <v>12.05</v>
      </c>
      <c r="V1019" t="s">
        <v>1070</v>
      </c>
      <c r="W1019" s="5">
        <f>((StoreOrders[[#This Row],[quantity]]*StoreOrders[[#This Row],[Price]]) -StoreOrders[[#This Row],[cost]])</f>
        <v>459.95</v>
      </c>
    </row>
    <row r="1020" spans="1:23" x14ac:dyDescent="0.25">
      <c r="A1020" t="s">
        <v>4095</v>
      </c>
      <c r="B1020" s="1">
        <v>40614</v>
      </c>
      <c r="C1020" s="13">
        <f>MONTH(StoreOrders[[#This Row],[order date]])</f>
        <v>3</v>
      </c>
      <c r="D1020" s="13">
        <f>YEAR(StoreOrders[[#This Row],[order date]])</f>
        <v>2011</v>
      </c>
      <c r="E1020" s="35" t="s">
        <v>1060</v>
      </c>
      <c r="F1020" s="35" t="s">
        <v>4096</v>
      </c>
      <c r="G1020" s="35" t="s">
        <v>1062</v>
      </c>
      <c r="H1020" s="35" t="s">
        <v>4097</v>
      </c>
      <c r="I1020" s="35" t="s">
        <v>4098</v>
      </c>
      <c r="J1020" s="35" t="s">
        <v>1094</v>
      </c>
      <c r="K1020" s="35" t="s">
        <v>1095</v>
      </c>
      <c r="L1020" s="35" t="s">
        <v>4099</v>
      </c>
      <c r="M1020" s="35" t="s">
        <v>1067</v>
      </c>
      <c r="N1020" s="35" t="s">
        <v>1193</v>
      </c>
      <c r="O1020" s="35" t="s">
        <v>2058</v>
      </c>
      <c r="P1020" s="7">
        <v>195</v>
      </c>
      <c r="Q1020" s="7">
        <v>4</v>
      </c>
      <c r="R1020" s="12">
        <v>111</v>
      </c>
      <c r="S1020" s="2">
        <v>0</v>
      </c>
      <c r="T1020" s="5">
        <v>10.35</v>
      </c>
      <c r="U1020" s="5">
        <f>StoreOrders[[#This Row],[shipping cost]] + (StoreOrders[[#This Row],[shipping cost]] * StoreOrders[[#This Row],[discount]])</f>
        <v>10.35</v>
      </c>
      <c r="V1020" t="s">
        <v>1070</v>
      </c>
      <c r="W1020" s="5">
        <f>((StoreOrders[[#This Row],[quantity]]*StoreOrders[[#This Row],[Price]]) -StoreOrders[[#This Row],[cost]])</f>
        <v>433.65</v>
      </c>
    </row>
    <row r="1021" spans="1:23" x14ac:dyDescent="0.25">
      <c r="A1021" t="s">
        <v>4087</v>
      </c>
      <c r="B1021" s="1">
        <v>40614</v>
      </c>
      <c r="C1021" s="13">
        <f>MONTH(StoreOrders[[#This Row],[order date]])</f>
        <v>3</v>
      </c>
      <c r="D1021" s="13">
        <f>YEAR(StoreOrders[[#This Row],[order date]])</f>
        <v>2011</v>
      </c>
      <c r="E1021" s="35" t="s">
        <v>1060</v>
      </c>
      <c r="F1021" s="35" t="s">
        <v>4088</v>
      </c>
      <c r="G1021" s="35" t="s">
        <v>1062</v>
      </c>
      <c r="H1021" s="35" t="s">
        <v>4089</v>
      </c>
      <c r="I1021" s="35" t="s">
        <v>1338</v>
      </c>
      <c r="J1021" s="35" t="s">
        <v>1075</v>
      </c>
      <c r="K1021" s="35" t="s">
        <v>1267</v>
      </c>
      <c r="L1021" s="35" t="s">
        <v>4100</v>
      </c>
      <c r="M1021" s="35" t="s">
        <v>1067</v>
      </c>
      <c r="N1021" s="35" t="s">
        <v>1097</v>
      </c>
      <c r="O1021" s="35" t="s">
        <v>4101</v>
      </c>
      <c r="P1021" s="7">
        <v>94</v>
      </c>
      <c r="Q1021" s="7">
        <v>6</v>
      </c>
      <c r="R1021" s="12">
        <v>90</v>
      </c>
      <c r="S1021" s="2">
        <v>0</v>
      </c>
      <c r="T1021" s="5">
        <v>9.26</v>
      </c>
      <c r="U1021" s="5">
        <f>StoreOrders[[#This Row],[shipping cost]] + (StoreOrders[[#This Row],[shipping cost]] * StoreOrders[[#This Row],[discount]])</f>
        <v>9.26</v>
      </c>
      <c r="V1021" t="s">
        <v>1070</v>
      </c>
      <c r="W1021" s="5">
        <f>((StoreOrders[[#This Row],[quantity]]*StoreOrders[[#This Row],[Price]]) -StoreOrders[[#This Row],[cost]])</f>
        <v>530.74</v>
      </c>
    </row>
    <row r="1022" spans="1:23" x14ac:dyDescent="0.25">
      <c r="A1022" t="s">
        <v>4090</v>
      </c>
      <c r="B1022" s="1">
        <v>40614</v>
      </c>
      <c r="C1022" s="13">
        <f>MONTH(StoreOrders[[#This Row],[order date]])</f>
        <v>3</v>
      </c>
      <c r="D1022" s="13">
        <f>YEAR(StoreOrders[[#This Row],[order date]])</f>
        <v>2011</v>
      </c>
      <c r="E1022" s="35" t="s">
        <v>1060</v>
      </c>
      <c r="F1022" s="35" t="s">
        <v>2266</v>
      </c>
      <c r="G1022" s="35" t="s">
        <v>1116</v>
      </c>
      <c r="H1022" s="35" t="s">
        <v>2889</v>
      </c>
      <c r="I1022" s="35" t="s">
        <v>2890</v>
      </c>
      <c r="J1022" s="35" t="s">
        <v>1094</v>
      </c>
      <c r="K1022" s="35" t="s">
        <v>1165</v>
      </c>
      <c r="L1022" s="35" t="s">
        <v>4102</v>
      </c>
      <c r="M1022" s="35" t="s">
        <v>1067</v>
      </c>
      <c r="N1022" s="35" t="s">
        <v>1204</v>
      </c>
      <c r="O1022" s="35" t="s">
        <v>1530</v>
      </c>
      <c r="P1022" s="7">
        <v>167</v>
      </c>
      <c r="Q1022" s="7">
        <v>4</v>
      </c>
      <c r="R1022" s="12">
        <v>57</v>
      </c>
      <c r="S1022" s="2">
        <v>0</v>
      </c>
      <c r="T1022" s="5">
        <v>8.4</v>
      </c>
      <c r="U1022" s="5">
        <f>StoreOrders[[#This Row],[shipping cost]] + (StoreOrders[[#This Row],[shipping cost]] * StoreOrders[[#This Row],[discount]])</f>
        <v>8.4</v>
      </c>
      <c r="V1022" t="s">
        <v>1070</v>
      </c>
      <c r="W1022" s="5">
        <f>((StoreOrders[[#This Row],[quantity]]*StoreOrders[[#This Row],[Price]]) -StoreOrders[[#This Row],[cost]])</f>
        <v>219.6</v>
      </c>
    </row>
    <row r="1023" spans="1:23" x14ac:dyDescent="0.25">
      <c r="A1023" t="s">
        <v>4103</v>
      </c>
      <c r="B1023" s="1">
        <v>40614</v>
      </c>
      <c r="C1023" s="13">
        <f>MONTH(StoreOrders[[#This Row],[order date]])</f>
        <v>3</v>
      </c>
      <c r="D1023" s="13">
        <f>YEAR(StoreOrders[[#This Row],[order date]])</f>
        <v>2011</v>
      </c>
      <c r="E1023" s="35" t="s">
        <v>1114</v>
      </c>
      <c r="F1023" s="35" t="s">
        <v>4104</v>
      </c>
      <c r="G1023" s="35" t="s">
        <v>1116</v>
      </c>
      <c r="H1023" s="35" t="s">
        <v>1163</v>
      </c>
      <c r="I1023" s="35" t="s">
        <v>1163</v>
      </c>
      <c r="J1023" s="35" t="s">
        <v>1164</v>
      </c>
      <c r="K1023" s="35" t="s">
        <v>1165</v>
      </c>
      <c r="L1023" s="35" t="s">
        <v>4105</v>
      </c>
      <c r="M1023" s="35" t="s">
        <v>1067</v>
      </c>
      <c r="N1023" s="35" t="s">
        <v>1193</v>
      </c>
      <c r="O1023" s="35" t="s">
        <v>2309</v>
      </c>
      <c r="P1023" s="7">
        <v>65</v>
      </c>
      <c r="Q1023" s="7">
        <v>2</v>
      </c>
      <c r="R1023" s="12">
        <v>101</v>
      </c>
      <c r="S1023" s="2">
        <v>0</v>
      </c>
      <c r="T1023" s="5">
        <v>6.64</v>
      </c>
      <c r="U1023" s="5">
        <f>StoreOrders[[#This Row],[shipping cost]] + (StoreOrders[[#This Row],[shipping cost]] * StoreOrders[[#This Row],[discount]])</f>
        <v>6.64</v>
      </c>
      <c r="V1023" t="s">
        <v>1070</v>
      </c>
      <c r="W1023" s="5">
        <f>((StoreOrders[[#This Row],[quantity]]*StoreOrders[[#This Row],[Price]]) -StoreOrders[[#This Row],[cost]])</f>
        <v>195.36</v>
      </c>
    </row>
    <row r="1024" spans="1:23" x14ac:dyDescent="0.25">
      <c r="A1024" t="s">
        <v>4087</v>
      </c>
      <c r="B1024" s="1">
        <v>40614</v>
      </c>
      <c r="C1024" s="13">
        <f>MONTH(StoreOrders[[#This Row],[order date]])</f>
        <v>3</v>
      </c>
      <c r="D1024" s="13">
        <f>YEAR(StoreOrders[[#This Row],[order date]])</f>
        <v>2011</v>
      </c>
      <c r="E1024" s="35" t="s">
        <v>1060</v>
      </c>
      <c r="F1024" s="35" t="s">
        <v>4088</v>
      </c>
      <c r="G1024" s="35" t="s">
        <v>1062</v>
      </c>
      <c r="H1024" s="35" t="s">
        <v>4089</v>
      </c>
      <c r="I1024" s="35" t="s">
        <v>1338</v>
      </c>
      <c r="J1024" s="35" t="s">
        <v>1075</v>
      </c>
      <c r="K1024" s="35" t="s">
        <v>1267</v>
      </c>
      <c r="L1024" s="35" t="s">
        <v>4106</v>
      </c>
      <c r="M1024" s="35" t="s">
        <v>1100</v>
      </c>
      <c r="N1024" s="35" t="s">
        <v>1101</v>
      </c>
      <c r="O1024" s="35" t="s">
        <v>4107</v>
      </c>
      <c r="P1024" s="7">
        <v>44</v>
      </c>
      <c r="Q1024" s="7">
        <v>1</v>
      </c>
      <c r="R1024" s="12">
        <v>99</v>
      </c>
      <c r="S1024" s="2">
        <v>0</v>
      </c>
      <c r="T1024" s="5">
        <v>2.58</v>
      </c>
      <c r="U1024" s="5">
        <f>StoreOrders[[#This Row],[shipping cost]] + (StoreOrders[[#This Row],[shipping cost]] * StoreOrders[[#This Row],[discount]])</f>
        <v>2.58</v>
      </c>
      <c r="V1024" t="s">
        <v>1070</v>
      </c>
      <c r="W1024" s="5">
        <f>((StoreOrders[[#This Row],[quantity]]*StoreOrders[[#This Row],[Price]]) -StoreOrders[[#This Row],[cost]])</f>
        <v>96.42</v>
      </c>
    </row>
    <row r="1025" spans="1:23" x14ac:dyDescent="0.25">
      <c r="A1025" t="s">
        <v>4108</v>
      </c>
      <c r="B1025" s="1">
        <v>40614</v>
      </c>
      <c r="C1025" s="13">
        <f>MONTH(StoreOrders[[#This Row],[order date]])</f>
        <v>3</v>
      </c>
      <c r="D1025" s="13">
        <f>YEAR(StoreOrders[[#This Row],[order date]])</f>
        <v>2011</v>
      </c>
      <c r="E1025" s="35" t="s">
        <v>1060</v>
      </c>
      <c r="F1025" s="35" t="s">
        <v>4109</v>
      </c>
      <c r="G1025" s="35" t="s">
        <v>1116</v>
      </c>
      <c r="H1025" s="35" t="s">
        <v>1583</v>
      </c>
      <c r="I1025" s="35" t="s">
        <v>1316</v>
      </c>
      <c r="J1025" s="35" t="s">
        <v>1075</v>
      </c>
      <c r="K1025" s="35" t="s">
        <v>1140</v>
      </c>
      <c r="L1025" s="35" t="s">
        <v>4110</v>
      </c>
      <c r="M1025" s="35" t="s">
        <v>1067</v>
      </c>
      <c r="N1025" s="35" t="s">
        <v>1068</v>
      </c>
      <c r="O1025" s="35" t="s">
        <v>4111</v>
      </c>
      <c r="P1025" s="7">
        <v>242</v>
      </c>
      <c r="Q1025" s="7">
        <v>5</v>
      </c>
      <c r="R1025" s="12">
        <v>64</v>
      </c>
      <c r="S1025" s="2">
        <v>0.17</v>
      </c>
      <c r="T1025" s="5">
        <v>1.06</v>
      </c>
      <c r="U1025" s="5">
        <f>StoreOrders[[#This Row],[shipping cost]] + (StoreOrders[[#This Row],[shipping cost]] * StoreOrders[[#This Row],[discount]])</f>
        <v>1.2402000000000002</v>
      </c>
      <c r="V1025" t="s">
        <v>1070</v>
      </c>
      <c r="W1025" s="5">
        <f>((StoreOrders[[#This Row],[quantity]]*StoreOrders[[#This Row],[Price]]) -StoreOrders[[#This Row],[cost]])</f>
        <v>318.75979999999998</v>
      </c>
    </row>
    <row r="1026" spans="1:23" x14ac:dyDescent="0.25">
      <c r="A1026" t="s">
        <v>4112</v>
      </c>
      <c r="B1026" s="1">
        <v>40616</v>
      </c>
      <c r="C1026" s="13">
        <f>MONTH(StoreOrders[[#This Row],[order date]])</f>
        <v>3</v>
      </c>
      <c r="D1026" s="13">
        <f>YEAR(StoreOrders[[#This Row],[order date]])</f>
        <v>2011</v>
      </c>
      <c r="E1026" s="35" t="s">
        <v>1081</v>
      </c>
      <c r="F1026" s="35" t="s">
        <v>4113</v>
      </c>
      <c r="G1026" s="35" t="s">
        <v>1062</v>
      </c>
      <c r="H1026" s="35" t="s">
        <v>2597</v>
      </c>
      <c r="I1026" s="35" t="s">
        <v>1657</v>
      </c>
      <c r="J1026" s="35" t="s">
        <v>1094</v>
      </c>
      <c r="K1026" s="35" t="s">
        <v>1165</v>
      </c>
      <c r="L1026" s="35" t="s">
        <v>4114</v>
      </c>
      <c r="M1026" s="35" t="s">
        <v>1067</v>
      </c>
      <c r="N1026" s="35" t="s">
        <v>1118</v>
      </c>
      <c r="O1026" s="35" t="s">
        <v>4115</v>
      </c>
      <c r="P1026" s="7">
        <v>3.07</v>
      </c>
      <c r="Q1026" s="7">
        <v>6</v>
      </c>
      <c r="R1026" s="12">
        <v>106</v>
      </c>
      <c r="S1026" s="2">
        <v>0.1</v>
      </c>
      <c r="T1026" s="5">
        <v>725.34</v>
      </c>
      <c r="U1026" s="5">
        <f>StoreOrders[[#This Row],[shipping cost]] + (StoreOrders[[#This Row],[shipping cost]] * StoreOrders[[#This Row],[discount]])</f>
        <v>797.87400000000002</v>
      </c>
      <c r="V1026" t="s">
        <v>1120</v>
      </c>
      <c r="W1026" s="5">
        <f>((StoreOrders[[#This Row],[quantity]]*StoreOrders[[#This Row],[Price]]) -StoreOrders[[#This Row],[cost]])</f>
        <v>-161.87400000000002</v>
      </c>
    </row>
    <row r="1027" spans="1:23" x14ac:dyDescent="0.25">
      <c r="A1027" t="s">
        <v>4116</v>
      </c>
      <c r="B1027" s="1">
        <v>40616</v>
      </c>
      <c r="C1027" s="13">
        <f>MONTH(StoreOrders[[#This Row],[order date]])</f>
        <v>3</v>
      </c>
      <c r="D1027" s="13">
        <f>YEAR(StoreOrders[[#This Row],[order date]])</f>
        <v>2011</v>
      </c>
      <c r="E1027" s="35" t="s">
        <v>1287</v>
      </c>
      <c r="F1027" s="35" t="s">
        <v>4117</v>
      </c>
      <c r="G1027" s="35" t="s">
        <v>1091</v>
      </c>
      <c r="H1027" s="35" t="s">
        <v>1295</v>
      </c>
      <c r="I1027" s="35" t="s">
        <v>1259</v>
      </c>
      <c r="J1027" s="35" t="s">
        <v>1260</v>
      </c>
      <c r="K1027" s="35" t="s">
        <v>1165</v>
      </c>
      <c r="L1027" s="35" t="s">
        <v>4118</v>
      </c>
      <c r="M1027" s="35" t="s">
        <v>1110</v>
      </c>
      <c r="N1027" s="35" t="s">
        <v>1111</v>
      </c>
      <c r="O1027" s="35" t="s">
        <v>4119</v>
      </c>
      <c r="P1027" s="7">
        <v>575</v>
      </c>
      <c r="Q1027" s="7">
        <v>2</v>
      </c>
      <c r="R1027" s="12">
        <v>55</v>
      </c>
      <c r="S1027" s="2">
        <v>0.3</v>
      </c>
      <c r="T1027" s="5">
        <v>63.85</v>
      </c>
      <c r="U1027" s="5">
        <f>StoreOrders[[#This Row],[shipping cost]] + (StoreOrders[[#This Row],[shipping cost]] * StoreOrders[[#This Row],[discount]])</f>
        <v>83.004999999999995</v>
      </c>
      <c r="V1027" t="s">
        <v>1070</v>
      </c>
      <c r="W1027" s="5">
        <f>((StoreOrders[[#This Row],[quantity]]*StoreOrders[[#This Row],[Price]]) -StoreOrders[[#This Row],[cost]])</f>
        <v>26.995000000000005</v>
      </c>
    </row>
    <row r="1028" spans="1:23" x14ac:dyDescent="0.25">
      <c r="A1028" t="s">
        <v>4112</v>
      </c>
      <c r="B1028" s="1">
        <v>40616</v>
      </c>
      <c r="C1028" s="13">
        <f>MONTH(StoreOrders[[#This Row],[order date]])</f>
        <v>3</v>
      </c>
      <c r="D1028" s="13">
        <f>YEAR(StoreOrders[[#This Row],[order date]])</f>
        <v>2011</v>
      </c>
      <c r="E1028" s="35" t="s">
        <v>1081</v>
      </c>
      <c r="F1028" s="35" t="s">
        <v>4113</v>
      </c>
      <c r="G1028" s="35" t="s">
        <v>1062</v>
      </c>
      <c r="H1028" s="35" t="s">
        <v>2597</v>
      </c>
      <c r="I1028" s="35" t="s">
        <v>1657</v>
      </c>
      <c r="J1028" s="35" t="s">
        <v>1094</v>
      </c>
      <c r="K1028" s="35" t="s">
        <v>1165</v>
      </c>
      <c r="L1028" s="35" t="s">
        <v>4120</v>
      </c>
      <c r="M1028" s="35" t="s">
        <v>1067</v>
      </c>
      <c r="N1028" s="35" t="s">
        <v>1068</v>
      </c>
      <c r="O1028" s="35" t="s">
        <v>1360</v>
      </c>
      <c r="P1028" s="7">
        <v>230</v>
      </c>
      <c r="Q1028" s="7">
        <v>2</v>
      </c>
      <c r="R1028" s="12">
        <v>114</v>
      </c>
      <c r="S1028" s="2">
        <v>0.1</v>
      </c>
      <c r="T1028" s="5">
        <v>60.32</v>
      </c>
      <c r="U1028" s="5">
        <f>StoreOrders[[#This Row],[shipping cost]] + (StoreOrders[[#This Row],[shipping cost]] * StoreOrders[[#This Row],[discount]])</f>
        <v>66.352000000000004</v>
      </c>
      <c r="V1028" t="s">
        <v>1120</v>
      </c>
      <c r="W1028" s="5">
        <f>((StoreOrders[[#This Row],[quantity]]*StoreOrders[[#This Row],[Price]]) -StoreOrders[[#This Row],[cost]])</f>
        <v>161.648</v>
      </c>
    </row>
    <row r="1029" spans="1:23" x14ac:dyDescent="0.25">
      <c r="A1029" t="s">
        <v>4121</v>
      </c>
      <c r="B1029" s="1">
        <v>40616</v>
      </c>
      <c r="C1029" s="13">
        <f>MONTH(StoreOrders[[#This Row],[order date]])</f>
        <v>3</v>
      </c>
      <c r="D1029" s="13">
        <f>YEAR(StoreOrders[[#This Row],[order date]])</f>
        <v>2011</v>
      </c>
      <c r="E1029" s="35" t="s">
        <v>1060</v>
      </c>
      <c r="F1029" s="35" t="s">
        <v>4122</v>
      </c>
      <c r="G1029" s="35" t="s">
        <v>1091</v>
      </c>
      <c r="H1029" s="35" t="s">
        <v>1634</v>
      </c>
      <c r="I1029" s="35" t="s">
        <v>1259</v>
      </c>
      <c r="J1029" s="35" t="s">
        <v>1260</v>
      </c>
      <c r="K1029" s="35" t="s">
        <v>1215</v>
      </c>
      <c r="L1029" s="35" t="s">
        <v>4123</v>
      </c>
      <c r="M1029" s="35" t="s">
        <v>1100</v>
      </c>
      <c r="N1029" s="35" t="s">
        <v>1134</v>
      </c>
      <c r="O1029" s="35" t="s">
        <v>4124</v>
      </c>
      <c r="P1029" s="7">
        <v>1.1399999999999999</v>
      </c>
      <c r="Q1029" s="7">
        <v>4</v>
      </c>
      <c r="R1029" s="12">
        <v>69</v>
      </c>
      <c r="S1029" s="2">
        <v>0</v>
      </c>
      <c r="T1029" s="5">
        <v>43.56</v>
      </c>
      <c r="U1029" s="5">
        <f>StoreOrders[[#This Row],[shipping cost]] + (StoreOrders[[#This Row],[shipping cost]] * StoreOrders[[#This Row],[discount]])</f>
        <v>43.56</v>
      </c>
      <c r="V1029" t="s">
        <v>1070</v>
      </c>
      <c r="W1029" s="5">
        <f>((StoreOrders[[#This Row],[quantity]]*StoreOrders[[#This Row],[Price]]) -StoreOrders[[#This Row],[cost]])</f>
        <v>232.44</v>
      </c>
    </row>
    <row r="1030" spans="1:23" x14ac:dyDescent="0.25">
      <c r="A1030" t="s">
        <v>4125</v>
      </c>
      <c r="B1030" s="1">
        <v>40616</v>
      </c>
      <c r="C1030" s="13">
        <f>MONTH(StoreOrders[[#This Row],[order date]])</f>
        <v>3</v>
      </c>
      <c r="D1030" s="13">
        <f>YEAR(StoreOrders[[#This Row],[order date]])</f>
        <v>2011</v>
      </c>
      <c r="E1030" s="35" t="s">
        <v>1060</v>
      </c>
      <c r="F1030" s="35" t="s">
        <v>4126</v>
      </c>
      <c r="G1030" s="35" t="s">
        <v>1116</v>
      </c>
      <c r="H1030" s="35" t="s">
        <v>3571</v>
      </c>
      <c r="I1030" s="35" t="s">
        <v>1657</v>
      </c>
      <c r="J1030" s="35" t="s">
        <v>1094</v>
      </c>
      <c r="K1030" s="35" t="s">
        <v>1165</v>
      </c>
      <c r="L1030" s="35" t="s">
        <v>4127</v>
      </c>
      <c r="M1030" s="35" t="s">
        <v>1110</v>
      </c>
      <c r="N1030" s="35" t="s">
        <v>1176</v>
      </c>
      <c r="O1030" s="35" t="s">
        <v>4128</v>
      </c>
      <c r="P1030" s="7">
        <v>220</v>
      </c>
      <c r="Q1030" s="7">
        <v>1</v>
      </c>
      <c r="R1030" s="12">
        <v>79</v>
      </c>
      <c r="S1030" s="2">
        <v>0.1</v>
      </c>
      <c r="T1030" s="5">
        <v>38.31</v>
      </c>
      <c r="U1030" s="5">
        <f>StoreOrders[[#This Row],[shipping cost]] + (StoreOrders[[#This Row],[shipping cost]] * StoreOrders[[#This Row],[discount]])</f>
        <v>42.141000000000005</v>
      </c>
      <c r="V1030" t="s">
        <v>1088</v>
      </c>
      <c r="W1030" s="5">
        <f>((StoreOrders[[#This Row],[quantity]]*StoreOrders[[#This Row],[Price]]) -StoreOrders[[#This Row],[cost]])</f>
        <v>36.858999999999995</v>
      </c>
    </row>
    <row r="1031" spans="1:23" x14ac:dyDescent="0.25">
      <c r="A1031" t="s">
        <v>4129</v>
      </c>
      <c r="B1031" s="1">
        <v>40616</v>
      </c>
      <c r="C1031" s="13">
        <f>MONTH(StoreOrders[[#This Row],[order date]])</f>
        <v>3</v>
      </c>
      <c r="D1031" s="13">
        <f>YEAR(StoreOrders[[#This Row],[order date]])</f>
        <v>2011</v>
      </c>
      <c r="E1031" s="35" t="s">
        <v>1287</v>
      </c>
      <c r="F1031" s="35" t="s">
        <v>4038</v>
      </c>
      <c r="G1031" s="35" t="s">
        <v>1062</v>
      </c>
      <c r="H1031" s="35" t="s">
        <v>2030</v>
      </c>
      <c r="I1031" s="35" t="s">
        <v>1657</v>
      </c>
      <c r="J1031" s="35" t="s">
        <v>1094</v>
      </c>
      <c r="K1031" s="35" t="s">
        <v>1165</v>
      </c>
      <c r="L1031" s="35" t="s">
        <v>4130</v>
      </c>
      <c r="M1031" s="35" t="s">
        <v>1067</v>
      </c>
      <c r="N1031" s="35" t="s">
        <v>1078</v>
      </c>
      <c r="O1031" s="35" t="s">
        <v>2036</v>
      </c>
      <c r="P1031" s="7">
        <v>193</v>
      </c>
      <c r="Q1031" s="7">
        <v>6</v>
      </c>
      <c r="R1031" s="12">
        <v>115</v>
      </c>
      <c r="S1031" s="2">
        <v>0</v>
      </c>
      <c r="T1031" s="5">
        <v>30.78</v>
      </c>
      <c r="U1031" s="5">
        <f>StoreOrders[[#This Row],[shipping cost]] + (StoreOrders[[#This Row],[shipping cost]] * StoreOrders[[#This Row],[discount]])</f>
        <v>30.78</v>
      </c>
      <c r="V1031" t="s">
        <v>1120</v>
      </c>
      <c r="W1031" s="5">
        <f>((StoreOrders[[#This Row],[quantity]]*StoreOrders[[#This Row],[Price]]) -StoreOrders[[#This Row],[cost]])</f>
        <v>659.22</v>
      </c>
    </row>
    <row r="1032" spans="1:23" x14ac:dyDescent="0.25">
      <c r="A1032" t="s">
        <v>4131</v>
      </c>
      <c r="B1032" s="1">
        <v>40616</v>
      </c>
      <c r="C1032" s="13">
        <f>MONTH(StoreOrders[[#This Row],[order date]])</f>
        <v>3</v>
      </c>
      <c r="D1032" s="13">
        <f>YEAR(StoreOrders[[#This Row],[order date]])</f>
        <v>2011</v>
      </c>
      <c r="E1032" s="35" t="s">
        <v>1060</v>
      </c>
      <c r="F1032" s="35" t="s">
        <v>1572</v>
      </c>
      <c r="G1032" s="35" t="s">
        <v>1062</v>
      </c>
      <c r="H1032" s="35" t="s">
        <v>2560</v>
      </c>
      <c r="I1032" s="35" t="s">
        <v>2560</v>
      </c>
      <c r="J1032" s="35" t="s">
        <v>1164</v>
      </c>
      <c r="K1032" s="35" t="s">
        <v>1165</v>
      </c>
      <c r="L1032" s="35" t="s">
        <v>4132</v>
      </c>
      <c r="M1032" s="35" t="s">
        <v>1100</v>
      </c>
      <c r="N1032" s="35" t="s">
        <v>1134</v>
      </c>
      <c r="O1032" s="35" t="s">
        <v>4133</v>
      </c>
      <c r="P1032" s="7">
        <v>379</v>
      </c>
      <c r="Q1032" s="7">
        <v>2</v>
      </c>
      <c r="R1032" s="12">
        <v>107</v>
      </c>
      <c r="S1032" s="2">
        <v>0.4</v>
      </c>
      <c r="T1032" s="5">
        <v>26.03</v>
      </c>
      <c r="U1032" s="5">
        <f>StoreOrders[[#This Row],[shipping cost]] + (StoreOrders[[#This Row],[shipping cost]] * StoreOrders[[#This Row],[discount]])</f>
        <v>36.442</v>
      </c>
      <c r="V1032" t="s">
        <v>1070</v>
      </c>
      <c r="W1032" s="5">
        <f>((StoreOrders[[#This Row],[quantity]]*StoreOrders[[#This Row],[Price]]) -StoreOrders[[#This Row],[cost]])</f>
        <v>177.55799999999999</v>
      </c>
    </row>
    <row r="1033" spans="1:23" x14ac:dyDescent="0.25">
      <c r="A1033" t="s">
        <v>4129</v>
      </c>
      <c r="B1033" s="1">
        <v>40616</v>
      </c>
      <c r="C1033" s="13">
        <f>MONTH(StoreOrders[[#This Row],[order date]])</f>
        <v>3</v>
      </c>
      <c r="D1033" s="13">
        <f>YEAR(StoreOrders[[#This Row],[order date]])</f>
        <v>2011</v>
      </c>
      <c r="E1033" s="35" t="s">
        <v>1287</v>
      </c>
      <c r="F1033" s="35" t="s">
        <v>4038</v>
      </c>
      <c r="G1033" s="35" t="s">
        <v>1062</v>
      </c>
      <c r="H1033" s="35" t="s">
        <v>2030</v>
      </c>
      <c r="I1033" s="35" t="s">
        <v>1657</v>
      </c>
      <c r="J1033" s="35" t="s">
        <v>1094</v>
      </c>
      <c r="K1033" s="35" t="s">
        <v>1165</v>
      </c>
      <c r="L1033" s="35" t="s">
        <v>4134</v>
      </c>
      <c r="M1033" s="35" t="s">
        <v>1067</v>
      </c>
      <c r="N1033" s="35" t="s">
        <v>1193</v>
      </c>
      <c r="O1033" s="35" t="s">
        <v>2939</v>
      </c>
      <c r="P1033" s="7">
        <v>43</v>
      </c>
      <c r="Q1033" s="7">
        <v>3</v>
      </c>
      <c r="R1033" s="12">
        <v>72</v>
      </c>
      <c r="S1033" s="2">
        <v>0</v>
      </c>
      <c r="T1033" s="5">
        <v>11.89</v>
      </c>
      <c r="U1033" s="5">
        <f>StoreOrders[[#This Row],[shipping cost]] + (StoreOrders[[#This Row],[shipping cost]] * StoreOrders[[#This Row],[discount]])</f>
        <v>11.89</v>
      </c>
      <c r="V1033" t="s">
        <v>1120</v>
      </c>
      <c r="W1033" s="5">
        <f>((StoreOrders[[#This Row],[quantity]]*StoreOrders[[#This Row],[Price]]) -StoreOrders[[#This Row],[cost]])</f>
        <v>204.11</v>
      </c>
    </row>
    <row r="1034" spans="1:23" x14ac:dyDescent="0.25">
      <c r="A1034" t="s">
        <v>4135</v>
      </c>
      <c r="B1034" s="1">
        <v>40616</v>
      </c>
      <c r="C1034" s="13">
        <f>MONTH(StoreOrders[[#This Row],[order date]])</f>
        <v>3</v>
      </c>
      <c r="D1034" s="13">
        <f>YEAR(StoreOrders[[#This Row],[order date]])</f>
        <v>2011</v>
      </c>
      <c r="E1034" s="35" t="s">
        <v>1060</v>
      </c>
      <c r="F1034" s="35" t="s">
        <v>3727</v>
      </c>
      <c r="G1034" s="35" t="s">
        <v>1062</v>
      </c>
      <c r="H1034" s="35" t="s">
        <v>4136</v>
      </c>
      <c r="I1034" s="35" t="s">
        <v>1358</v>
      </c>
      <c r="J1034" s="35" t="s">
        <v>1065</v>
      </c>
      <c r="K1034" s="35" t="s">
        <v>1065</v>
      </c>
      <c r="L1034" s="35" t="s">
        <v>4137</v>
      </c>
      <c r="M1034" s="35" t="s">
        <v>1067</v>
      </c>
      <c r="N1034" s="35" t="s">
        <v>1068</v>
      </c>
      <c r="O1034" s="35" t="s">
        <v>4138</v>
      </c>
      <c r="P1034" s="7">
        <v>219</v>
      </c>
      <c r="Q1034" s="7">
        <v>4</v>
      </c>
      <c r="R1034" s="12">
        <v>88</v>
      </c>
      <c r="S1034" s="2">
        <v>0</v>
      </c>
      <c r="T1034" s="5">
        <v>9.39</v>
      </c>
      <c r="U1034" s="5">
        <f>StoreOrders[[#This Row],[shipping cost]] + (StoreOrders[[#This Row],[shipping cost]] * StoreOrders[[#This Row],[discount]])</f>
        <v>9.39</v>
      </c>
      <c r="V1034" t="s">
        <v>1070</v>
      </c>
      <c r="W1034" s="5">
        <f>((StoreOrders[[#This Row],[quantity]]*StoreOrders[[#This Row],[Price]]) -StoreOrders[[#This Row],[cost]])</f>
        <v>342.61</v>
      </c>
    </row>
    <row r="1035" spans="1:23" x14ac:dyDescent="0.25">
      <c r="A1035" t="s">
        <v>4139</v>
      </c>
      <c r="B1035" s="1">
        <v>40616</v>
      </c>
      <c r="C1035" s="13">
        <f>MONTH(StoreOrders[[#This Row],[order date]])</f>
        <v>3</v>
      </c>
      <c r="D1035" s="13">
        <f>YEAR(StoreOrders[[#This Row],[order date]])</f>
        <v>2011</v>
      </c>
      <c r="E1035" s="35" t="s">
        <v>1287</v>
      </c>
      <c r="F1035" s="35" t="s">
        <v>4140</v>
      </c>
      <c r="G1035" s="35" t="s">
        <v>1062</v>
      </c>
      <c r="H1035" s="35" t="s">
        <v>4141</v>
      </c>
      <c r="I1035" s="35" t="s">
        <v>1124</v>
      </c>
      <c r="J1035" s="35" t="s">
        <v>1075</v>
      </c>
      <c r="K1035" s="35" t="s">
        <v>1076</v>
      </c>
      <c r="L1035" s="35" t="s">
        <v>4142</v>
      </c>
      <c r="M1035" s="35" t="s">
        <v>1067</v>
      </c>
      <c r="N1035" s="35" t="s">
        <v>1207</v>
      </c>
      <c r="O1035" s="35" t="s">
        <v>3051</v>
      </c>
      <c r="P1035" s="7">
        <v>38</v>
      </c>
      <c r="Q1035" s="7">
        <v>2</v>
      </c>
      <c r="R1035" s="12">
        <v>100</v>
      </c>
      <c r="S1035" s="2">
        <v>0</v>
      </c>
      <c r="T1035" s="5">
        <v>7.41</v>
      </c>
      <c r="U1035" s="5">
        <f>StoreOrders[[#This Row],[shipping cost]] + (StoreOrders[[#This Row],[shipping cost]] * StoreOrders[[#This Row],[discount]])</f>
        <v>7.41</v>
      </c>
      <c r="V1035" t="s">
        <v>1088</v>
      </c>
      <c r="W1035" s="5">
        <f>((StoreOrders[[#This Row],[quantity]]*StoreOrders[[#This Row],[Price]]) -StoreOrders[[#This Row],[cost]])</f>
        <v>192.59</v>
      </c>
    </row>
    <row r="1036" spans="1:23" x14ac:dyDescent="0.25">
      <c r="A1036" t="s">
        <v>4143</v>
      </c>
      <c r="B1036" s="1">
        <v>40616</v>
      </c>
      <c r="C1036" s="13">
        <f>MONTH(StoreOrders[[#This Row],[order date]])</f>
        <v>3</v>
      </c>
      <c r="D1036" s="13">
        <f>YEAR(StoreOrders[[#This Row],[order date]])</f>
        <v>2011</v>
      </c>
      <c r="E1036" s="35" t="s">
        <v>1060</v>
      </c>
      <c r="F1036" s="35" t="s">
        <v>4144</v>
      </c>
      <c r="G1036" s="35" t="s">
        <v>1062</v>
      </c>
      <c r="H1036" s="35" t="s">
        <v>4145</v>
      </c>
      <c r="I1036" s="35" t="s">
        <v>1259</v>
      </c>
      <c r="J1036" s="35" t="s">
        <v>1260</v>
      </c>
      <c r="K1036" s="35" t="s">
        <v>1391</v>
      </c>
      <c r="L1036" s="35" t="s">
        <v>4146</v>
      </c>
      <c r="M1036" s="35" t="s">
        <v>1110</v>
      </c>
      <c r="N1036" s="35" t="s">
        <v>1176</v>
      </c>
      <c r="O1036" s="35" t="s">
        <v>4147</v>
      </c>
      <c r="P1036" s="7">
        <v>83</v>
      </c>
      <c r="Q1036" s="7">
        <v>12</v>
      </c>
      <c r="R1036" s="12">
        <v>59</v>
      </c>
      <c r="S1036" s="2">
        <v>0</v>
      </c>
      <c r="T1036" s="5">
        <v>4.54</v>
      </c>
      <c r="U1036" s="5">
        <f>StoreOrders[[#This Row],[shipping cost]] + (StoreOrders[[#This Row],[shipping cost]] * StoreOrders[[#This Row],[discount]])</f>
        <v>4.54</v>
      </c>
      <c r="V1036" t="s">
        <v>1070</v>
      </c>
      <c r="W1036" s="5">
        <f>((StoreOrders[[#This Row],[quantity]]*StoreOrders[[#This Row],[Price]]) -StoreOrders[[#This Row],[cost]])</f>
        <v>703.46</v>
      </c>
    </row>
    <row r="1037" spans="1:23" x14ac:dyDescent="0.25">
      <c r="A1037" t="s">
        <v>4135</v>
      </c>
      <c r="B1037" s="1">
        <v>40616</v>
      </c>
      <c r="C1037" s="13">
        <f>MONTH(StoreOrders[[#This Row],[order date]])</f>
        <v>3</v>
      </c>
      <c r="D1037" s="13">
        <f>YEAR(StoreOrders[[#This Row],[order date]])</f>
        <v>2011</v>
      </c>
      <c r="E1037" s="35" t="s">
        <v>1060</v>
      </c>
      <c r="F1037" s="35" t="s">
        <v>3727</v>
      </c>
      <c r="G1037" s="35" t="s">
        <v>1062</v>
      </c>
      <c r="H1037" s="35" t="s">
        <v>4136</v>
      </c>
      <c r="I1037" s="35" t="s">
        <v>1358</v>
      </c>
      <c r="J1037" s="35" t="s">
        <v>1065</v>
      </c>
      <c r="K1037" s="35" t="s">
        <v>1065</v>
      </c>
      <c r="L1037" s="35" t="s">
        <v>4148</v>
      </c>
      <c r="M1037" s="35" t="s">
        <v>1067</v>
      </c>
      <c r="N1037" s="35" t="s">
        <v>1068</v>
      </c>
      <c r="O1037" s="35" t="s">
        <v>4149</v>
      </c>
      <c r="P1037" s="7">
        <v>48</v>
      </c>
      <c r="Q1037" s="7">
        <v>1</v>
      </c>
      <c r="R1037" s="12">
        <v>118</v>
      </c>
      <c r="S1037" s="2">
        <v>0</v>
      </c>
      <c r="T1037" s="5">
        <v>4.1100000000000003</v>
      </c>
      <c r="U1037" s="5">
        <f>StoreOrders[[#This Row],[shipping cost]] + (StoreOrders[[#This Row],[shipping cost]] * StoreOrders[[#This Row],[discount]])</f>
        <v>4.1100000000000003</v>
      </c>
      <c r="V1037" t="s">
        <v>1070</v>
      </c>
      <c r="W1037" s="5">
        <f>((StoreOrders[[#This Row],[quantity]]*StoreOrders[[#This Row],[Price]]) -StoreOrders[[#This Row],[cost]])</f>
        <v>113.89</v>
      </c>
    </row>
    <row r="1038" spans="1:23" x14ac:dyDescent="0.25">
      <c r="A1038" t="s">
        <v>4143</v>
      </c>
      <c r="B1038" s="1">
        <v>40616</v>
      </c>
      <c r="C1038" s="13">
        <f>MONTH(StoreOrders[[#This Row],[order date]])</f>
        <v>3</v>
      </c>
      <c r="D1038" s="13">
        <f>YEAR(StoreOrders[[#This Row],[order date]])</f>
        <v>2011</v>
      </c>
      <c r="E1038" s="35" t="s">
        <v>1060</v>
      </c>
      <c r="F1038" s="35" t="s">
        <v>4144</v>
      </c>
      <c r="G1038" s="35" t="s">
        <v>1062</v>
      </c>
      <c r="H1038" s="35" t="s">
        <v>4145</v>
      </c>
      <c r="I1038" s="35" t="s">
        <v>1259</v>
      </c>
      <c r="J1038" s="35" t="s">
        <v>1260</v>
      </c>
      <c r="K1038" s="35" t="s">
        <v>1391</v>
      </c>
      <c r="L1038" s="35" t="s">
        <v>4150</v>
      </c>
      <c r="M1038" s="35" t="s">
        <v>1067</v>
      </c>
      <c r="N1038" s="35" t="s">
        <v>1279</v>
      </c>
      <c r="O1038" s="35" t="s">
        <v>4151</v>
      </c>
      <c r="P1038" s="7">
        <v>62</v>
      </c>
      <c r="Q1038" s="7">
        <v>2</v>
      </c>
      <c r="R1038" s="12">
        <v>91</v>
      </c>
      <c r="S1038" s="2">
        <v>0.2</v>
      </c>
      <c r="T1038" s="5">
        <v>3.92</v>
      </c>
      <c r="U1038" s="5">
        <f>StoreOrders[[#This Row],[shipping cost]] + (StoreOrders[[#This Row],[shipping cost]] * StoreOrders[[#This Row],[discount]])</f>
        <v>4.7039999999999997</v>
      </c>
      <c r="V1038" t="s">
        <v>1070</v>
      </c>
      <c r="W1038" s="5">
        <f>((StoreOrders[[#This Row],[quantity]]*StoreOrders[[#This Row],[Price]]) -StoreOrders[[#This Row],[cost]])</f>
        <v>177.29599999999999</v>
      </c>
    </row>
    <row r="1039" spans="1:23" x14ac:dyDescent="0.25">
      <c r="A1039" t="s">
        <v>4152</v>
      </c>
      <c r="B1039" s="1">
        <v>40616</v>
      </c>
      <c r="C1039" s="13">
        <f>MONTH(StoreOrders[[#This Row],[order date]])</f>
        <v>3</v>
      </c>
      <c r="D1039" s="13">
        <f>YEAR(StoreOrders[[#This Row],[order date]])</f>
        <v>2011</v>
      </c>
      <c r="E1039" s="35" t="s">
        <v>1060</v>
      </c>
      <c r="F1039" s="35" t="s">
        <v>4153</v>
      </c>
      <c r="G1039" s="35" t="s">
        <v>1091</v>
      </c>
      <c r="H1039" s="35" t="s">
        <v>2125</v>
      </c>
      <c r="I1039" s="35" t="s">
        <v>1259</v>
      </c>
      <c r="J1039" s="35" t="s">
        <v>1260</v>
      </c>
      <c r="K1039" s="35" t="s">
        <v>1215</v>
      </c>
      <c r="L1039" s="35" t="s">
        <v>4154</v>
      </c>
      <c r="M1039" s="35" t="s">
        <v>1067</v>
      </c>
      <c r="N1039" s="35" t="s">
        <v>1097</v>
      </c>
      <c r="O1039" s="35" t="s">
        <v>4155</v>
      </c>
      <c r="P1039" s="7">
        <v>91</v>
      </c>
      <c r="Q1039" s="7">
        <v>6</v>
      </c>
      <c r="R1039" s="12">
        <v>103</v>
      </c>
      <c r="S1039" s="2">
        <v>0.2</v>
      </c>
      <c r="T1039" s="5">
        <v>3.22</v>
      </c>
      <c r="U1039" s="5">
        <f>StoreOrders[[#This Row],[shipping cost]] + (StoreOrders[[#This Row],[shipping cost]] * StoreOrders[[#This Row],[discount]])</f>
        <v>3.8640000000000003</v>
      </c>
      <c r="V1039" t="s">
        <v>1070</v>
      </c>
      <c r="W1039" s="5">
        <f>((StoreOrders[[#This Row],[quantity]]*StoreOrders[[#This Row],[Price]]) -StoreOrders[[#This Row],[cost]])</f>
        <v>614.13599999999997</v>
      </c>
    </row>
    <row r="1040" spans="1:23" x14ac:dyDescent="0.25">
      <c r="A1040" t="s">
        <v>4143</v>
      </c>
      <c r="B1040" s="1">
        <v>40616</v>
      </c>
      <c r="C1040" s="13">
        <f>MONTH(StoreOrders[[#This Row],[order date]])</f>
        <v>3</v>
      </c>
      <c r="D1040" s="13">
        <f>YEAR(StoreOrders[[#This Row],[order date]])</f>
        <v>2011</v>
      </c>
      <c r="E1040" s="35" t="s">
        <v>1060</v>
      </c>
      <c r="F1040" s="35" t="s">
        <v>4144</v>
      </c>
      <c r="G1040" s="35" t="s">
        <v>1062</v>
      </c>
      <c r="H1040" s="35" t="s">
        <v>4145</v>
      </c>
      <c r="I1040" s="35" t="s">
        <v>1259</v>
      </c>
      <c r="J1040" s="35" t="s">
        <v>1260</v>
      </c>
      <c r="K1040" s="35" t="s">
        <v>1391</v>
      </c>
      <c r="L1040" s="35" t="s">
        <v>4156</v>
      </c>
      <c r="M1040" s="35" t="s">
        <v>1067</v>
      </c>
      <c r="N1040" s="35" t="s">
        <v>1068</v>
      </c>
      <c r="O1040" s="35" t="s">
        <v>4157</v>
      </c>
      <c r="P1040" s="7">
        <v>81</v>
      </c>
      <c r="Q1040" s="7">
        <v>1</v>
      </c>
      <c r="R1040" s="12">
        <v>120</v>
      </c>
      <c r="S1040" s="2">
        <v>0</v>
      </c>
      <c r="T1040" s="5">
        <v>3.07</v>
      </c>
      <c r="U1040" s="5">
        <f>StoreOrders[[#This Row],[shipping cost]] + (StoreOrders[[#This Row],[shipping cost]] * StoreOrders[[#This Row],[discount]])</f>
        <v>3.07</v>
      </c>
      <c r="V1040" t="s">
        <v>1070</v>
      </c>
      <c r="W1040" s="5">
        <f>((StoreOrders[[#This Row],[quantity]]*StoreOrders[[#This Row],[Price]]) -StoreOrders[[#This Row],[cost]])</f>
        <v>116.93</v>
      </c>
    </row>
    <row r="1041" spans="1:23" x14ac:dyDescent="0.25">
      <c r="A1041" t="s">
        <v>4158</v>
      </c>
      <c r="B1041" s="1">
        <v>40616</v>
      </c>
      <c r="C1041" s="13">
        <f>MONTH(StoreOrders[[#This Row],[order date]])</f>
        <v>3</v>
      </c>
      <c r="D1041" s="13">
        <f>YEAR(StoreOrders[[#This Row],[order date]])</f>
        <v>2011</v>
      </c>
      <c r="E1041" s="35" t="s">
        <v>1287</v>
      </c>
      <c r="F1041" s="35" t="s">
        <v>2129</v>
      </c>
      <c r="G1041" s="35" t="s">
        <v>1116</v>
      </c>
      <c r="H1041" s="35" t="s">
        <v>4159</v>
      </c>
      <c r="I1041" s="35" t="s">
        <v>1338</v>
      </c>
      <c r="J1041" s="35" t="s">
        <v>1075</v>
      </c>
      <c r="K1041" s="35" t="s">
        <v>1267</v>
      </c>
      <c r="L1041" s="35" t="s">
        <v>3396</v>
      </c>
      <c r="M1041" s="35" t="s">
        <v>1067</v>
      </c>
      <c r="N1041" s="35" t="s">
        <v>1204</v>
      </c>
      <c r="O1041" s="35" t="s">
        <v>3397</v>
      </c>
      <c r="P1041" s="7">
        <v>17</v>
      </c>
      <c r="Q1041" s="7">
        <v>2</v>
      </c>
      <c r="R1041" s="12">
        <v>94</v>
      </c>
      <c r="S1041" s="2">
        <v>0</v>
      </c>
      <c r="T1041" s="5">
        <v>2.93</v>
      </c>
      <c r="U1041" s="5">
        <f>StoreOrders[[#This Row],[shipping cost]] + (StoreOrders[[#This Row],[shipping cost]] * StoreOrders[[#This Row],[discount]])</f>
        <v>2.93</v>
      </c>
      <c r="V1041" t="s">
        <v>1088</v>
      </c>
      <c r="W1041" s="5">
        <f>((StoreOrders[[#This Row],[quantity]]*StoreOrders[[#This Row],[Price]]) -StoreOrders[[#This Row],[cost]])</f>
        <v>185.07</v>
      </c>
    </row>
    <row r="1042" spans="1:23" x14ac:dyDescent="0.25">
      <c r="A1042" t="s">
        <v>4131</v>
      </c>
      <c r="B1042" s="1">
        <v>40616</v>
      </c>
      <c r="C1042" s="13">
        <f>MONTH(StoreOrders[[#This Row],[order date]])</f>
        <v>3</v>
      </c>
      <c r="D1042" s="13">
        <f>YEAR(StoreOrders[[#This Row],[order date]])</f>
        <v>2011</v>
      </c>
      <c r="E1042" s="35" t="s">
        <v>1060</v>
      </c>
      <c r="F1042" s="35" t="s">
        <v>1572</v>
      </c>
      <c r="G1042" s="35" t="s">
        <v>1062</v>
      </c>
      <c r="H1042" s="35" t="s">
        <v>2560</v>
      </c>
      <c r="I1042" s="35" t="s">
        <v>2560</v>
      </c>
      <c r="J1042" s="35" t="s">
        <v>1164</v>
      </c>
      <c r="K1042" s="35" t="s">
        <v>1165</v>
      </c>
      <c r="L1042" s="35" t="s">
        <v>4160</v>
      </c>
      <c r="M1042" s="35" t="s">
        <v>1067</v>
      </c>
      <c r="N1042" s="35" t="s">
        <v>1078</v>
      </c>
      <c r="O1042" s="35" t="s">
        <v>4161</v>
      </c>
      <c r="P1042" s="7">
        <v>49</v>
      </c>
      <c r="Q1042" s="7">
        <v>5</v>
      </c>
      <c r="R1042" s="12">
        <v>67</v>
      </c>
      <c r="S1042" s="2">
        <v>0.4</v>
      </c>
      <c r="T1042" s="5">
        <v>2.69</v>
      </c>
      <c r="U1042" s="5">
        <f>StoreOrders[[#This Row],[shipping cost]] + (StoreOrders[[#This Row],[shipping cost]] * StoreOrders[[#This Row],[discount]])</f>
        <v>3.766</v>
      </c>
      <c r="V1042" t="s">
        <v>1070</v>
      </c>
      <c r="W1042" s="5">
        <f>((StoreOrders[[#This Row],[quantity]]*StoreOrders[[#This Row],[Price]]) -StoreOrders[[#This Row],[cost]])</f>
        <v>331.23399999999998</v>
      </c>
    </row>
    <row r="1043" spans="1:23" x14ac:dyDescent="0.25">
      <c r="A1043" t="s">
        <v>4143</v>
      </c>
      <c r="B1043" s="1">
        <v>40616</v>
      </c>
      <c r="C1043" s="13">
        <f>MONTH(StoreOrders[[#This Row],[order date]])</f>
        <v>3</v>
      </c>
      <c r="D1043" s="13">
        <f>YEAR(StoreOrders[[#This Row],[order date]])</f>
        <v>2011</v>
      </c>
      <c r="E1043" s="35" t="s">
        <v>1060</v>
      </c>
      <c r="F1043" s="35" t="s">
        <v>4144</v>
      </c>
      <c r="G1043" s="35" t="s">
        <v>1062</v>
      </c>
      <c r="H1043" s="35" t="s">
        <v>4145</v>
      </c>
      <c r="I1043" s="35" t="s">
        <v>1259</v>
      </c>
      <c r="J1043" s="35" t="s">
        <v>1260</v>
      </c>
      <c r="K1043" s="35" t="s">
        <v>1391</v>
      </c>
      <c r="L1043" s="35" t="s">
        <v>3839</v>
      </c>
      <c r="M1043" s="35" t="s">
        <v>1067</v>
      </c>
      <c r="N1043" s="35" t="s">
        <v>1279</v>
      </c>
      <c r="O1043" s="35" t="s">
        <v>3840</v>
      </c>
      <c r="P1043" s="7">
        <v>33</v>
      </c>
      <c r="Q1043" s="7">
        <v>4</v>
      </c>
      <c r="R1043" s="12">
        <v>96</v>
      </c>
      <c r="S1043" s="2">
        <v>0.2</v>
      </c>
      <c r="T1043" s="5">
        <v>2.61</v>
      </c>
      <c r="U1043" s="5">
        <f>StoreOrders[[#This Row],[shipping cost]] + (StoreOrders[[#This Row],[shipping cost]] * StoreOrders[[#This Row],[discount]])</f>
        <v>3.1319999999999997</v>
      </c>
      <c r="V1043" t="s">
        <v>1070</v>
      </c>
      <c r="W1043" s="5">
        <f>((StoreOrders[[#This Row],[quantity]]*StoreOrders[[#This Row],[Price]]) -StoreOrders[[#This Row],[cost]])</f>
        <v>380.86799999999999</v>
      </c>
    </row>
    <row r="1044" spans="1:23" x14ac:dyDescent="0.25">
      <c r="A1044" t="s">
        <v>4143</v>
      </c>
      <c r="B1044" s="1">
        <v>40616</v>
      </c>
      <c r="C1044" s="13">
        <f>MONTH(StoreOrders[[#This Row],[order date]])</f>
        <v>3</v>
      </c>
      <c r="D1044" s="13">
        <f>YEAR(StoreOrders[[#This Row],[order date]])</f>
        <v>2011</v>
      </c>
      <c r="E1044" s="35" t="s">
        <v>1060</v>
      </c>
      <c r="F1044" s="35" t="s">
        <v>4144</v>
      </c>
      <c r="G1044" s="35" t="s">
        <v>1062</v>
      </c>
      <c r="H1044" s="35" t="s">
        <v>4145</v>
      </c>
      <c r="I1044" s="35" t="s">
        <v>1259</v>
      </c>
      <c r="J1044" s="35" t="s">
        <v>1260</v>
      </c>
      <c r="K1044" s="35" t="s">
        <v>1391</v>
      </c>
      <c r="L1044" s="35" t="s">
        <v>4162</v>
      </c>
      <c r="M1044" s="35" t="s">
        <v>1067</v>
      </c>
      <c r="N1044" s="35" t="s">
        <v>1068</v>
      </c>
      <c r="O1044" s="35" t="s">
        <v>1788</v>
      </c>
      <c r="P1044" s="7">
        <v>21</v>
      </c>
      <c r="Q1044" s="7">
        <v>2</v>
      </c>
      <c r="R1044" s="12">
        <v>114</v>
      </c>
      <c r="S1044" s="2">
        <v>0</v>
      </c>
      <c r="T1044" s="5">
        <v>1.96</v>
      </c>
      <c r="U1044" s="5">
        <f>StoreOrders[[#This Row],[shipping cost]] + (StoreOrders[[#This Row],[shipping cost]] * StoreOrders[[#This Row],[discount]])</f>
        <v>1.96</v>
      </c>
      <c r="V1044" t="s">
        <v>1070</v>
      </c>
      <c r="W1044" s="5">
        <f>((StoreOrders[[#This Row],[quantity]]*StoreOrders[[#This Row],[Price]]) -StoreOrders[[#This Row],[cost]])</f>
        <v>226.04</v>
      </c>
    </row>
    <row r="1045" spans="1:23" x14ac:dyDescent="0.25">
      <c r="A1045" t="s">
        <v>4116</v>
      </c>
      <c r="B1045" s="1">
        <v>40616</v>
      </c>
      <c r="C1045" s="13">
        <f>MONTH(StoreOrders[[#This Row],[order date]])</f>
        <v>3</v>
      </c>
      <c r="D1045" s="13">
        <f>YEAR(StoreOrders[[#This Row],[order date]])</f>
        <v>2011</v>
      </c>
      <c r="E1045" s="35" t="s">
        <v>1287</v>
      </c>
      <c r="F1045" s="35" t="s">
        <v>4117</v>
      </c>
      <c r="G1045" s="35" t="s">
        <v>1091</v>
      </c>
      <c r="H1045" s="35" t="s">
        <v>1295</v>
      </c>
      <c r="I1045" s="35" t="s">
        <v>1259</v>
      </c>
      <c r="J1045" s="35" t="s">
        <v>1260</v>
      </c>
      <c r="K1045" s="35" t="s">
        <v>1165</v>
      </c>
      <c r="L1045" s="35" t="s">
        <v>4163</v>
      </c>
      <c r="M1045" s="35" t="s">
        <v>1067</v>
      </c>
      <c r="N1045" s="35" t="s">
        <v>1097</v>
      </c>
      <c r="O1045" s="35" t="s">
        <v>4164</v>
      </c>
      <c r="P1045" s="7">
        <v>8</v>
      </c>
      <c r="Q1045" s="7">
        <v>2</v>
      </c>
      <c r="R1045" s="12">
        <v>109</v>
      </c>
      <c r="S1045" s="2">
        <v>0.2</v>
      </c>
      <c r="T1045" s="5">
        <v>1.5</v>
      </c>
      <c r="U1045" s="5">
        <f>StoreOrders[[#This Row],[shipping cost]] + (StoreOrders[[#This Row],[shipping cost]] * StoreOrders[[#This Row],[discount]])</f>
        <v>1.8</v>
      </c>
      <c r="V1045" t="s">
        <v>1070</v>
      </c>
      <c r="W1045" s="5">
        <f>((StoreOrders[[#This Row],[quantity]]*StoreOrders[[#This Row],[Price]]) -StoreOrders[[#This Row],[cost]])</f>
        <v>216.2</v>
      </c>
    </row>
    <row r="1046" spans="1:23" x14ac:dyDescent="0.25">
      <c r="A1046" t="s">
        <v>4165</v>
      </c>
      <c r="B1046" s="1">
        <v>40616</v>
      </c>
      <c r="C1046" s="13">
        <f>MONTH(StoreOrders[[#This Row],[order date]])</f>
        <v>3</v>
      </c>
      <c r="D1046" s="13">
        <f>YEAR(StoreOrders[[#This Row],[order date]])</f>
        <v>2011</v>
      </c>
      <c r="E1046" s="35" t="s">
        <v>1060</v>
      </c>
      <c r="F1046" s="35" t="s">
        <v>4166</v>
      </c>
      <c r="G1046" s="35" t="s">
        <v>1116</v>
      </c>
      <c r="H1046" s="35" t="s">
        <v>1390</v>
      </c>
      <c r="I1046" s="35" t="s">
        <v>1259</v>
      </c>
      <c r="J1046" s="35" t="s">
        <v>1260</v>
      </c>
      <c r="K1046" s="35" t="s">
        <v>1391</v>
      </c>
      <c r="L1046" s="35" t="s">
        <v>2535</v>
      </c>
      <c r="M1046" s="35" t="s">
        <v>1067</v>
      </c>
      <c r="N1046" s="35" t="s">
        <v>1097</v>
      </c>
      <c r="O1046" s="35" t="s">
        <v>2536</v>
      </c>
      <c r="P1046" s="7">
        <v>11</v>
      </c>
      <c r="Q1046" s="7">
        <v>2</v>
      </c>
      <c r="R1046" s="12">
        <v>117</v>
      </c>
      <c r="S1046" s="2">
        <v>0</v>
      </c>
      <c r="T1046" s="5">
        <v>1.23</v>
      </c>
      <c r="U1046" s="5">
        <f>StoreOrders[[#This Row],[shipping cost]] + (StoreOrders[[#This Row],[shipping cost]] * StoreOrders[[#This Row],[discount]])</f>
        <v>1.23</v>
      </c>
      <c r="V1046" t="s">
        <v>1088</v>
      </c>
      <c r="W1046" s="5">
        <f>((StoreOrders[[#This Row],[quantity]]*StoreOrders[[#This Row],[Price]]) -StoreOrders[[#This Row],[cost]])</f>
        <v>232.77</v>
      </c>
    </row>
    <row r="1047" spans="1:23" x14ac:dyDescent="0.25">
      <c r="A1047" t="s">
        <v>4165</v>
      </c>
      <c r="B1047" s="1">
        <v>40616</v>
      </c>
      <c r="C1047" s="13">
        <f>MONTH(StoreOrders[[#This Row],[order date]])</f>
        <v>3</v>
      </c>
      <c r="D1047" s="13">
        <f>YEAR(StoreOrders[[#This Row],[order date]])</f>
        <v>2011</v>
      </c>
      <c r="E1047" s="35" t="s">
        <v>1060</v>
      </c>
      <c r="F1047" s="35" t="s">
        <v>4166</v>
      </c>
      <c r="G1047" s="35" t="s">
        <v>1116</v>
      </c>
      <c r="H1047" s="35" t="s">
        <v>1390</v>
      </c>
      <c r="I1047" s="35" t="s">
        <v>1259</v>
      </c>
      <c r="J1047" s="35" t="s">
        <v>1260</v>
      </c>
      <c r="K1047" s="35" t="s">
        <v>1391</v>
      </c>
      <c r="L1047" s="35" t="s">
        <v>4167</v>
      </c>
      <c r="M1047" s="35" t="s">
        <v>1067</v>
      </c>
      <c r="N1047" s="35" t="s">
        <v>1193</v>
      </c>
      <c r="O1047" s="35" t="s">
        <v>4168</v>
      </c>
      <c r="P1047" s="7">
        <v>3</v>
      </c>
      <c r="Q1047" s="7">
        <v>1</v>
      </c>
      <c r="R1047" s="12">
        <v>108</v>
      </c>
      <c r="S1047" s="2">
        <v>0</v>
      </c>
      <c r="T1047" s="5">
        <v>0.4</v>
      </c>
      <c r="U1047" s="5">
        <f>StoreOrders[[#This Row],[shipping cost]] + (StoreOrders[[#This Row],[shipping cost]] * StoreOrders[[#This Row],[discount]])</f>
        <v>0.4</v>
      </c>
      <c r="V1047" t="s">
        <v>1088</v>
      </c>
      <c r="W1047" s="5">
        <f>((StoreOrders[[#This Row],[quantity]]*StoreOrders[[#This Row],[Price]]) -StoreOrders[[#This Row],[cost]])</f>
        <v>107.6</v>
      </c>
    </row>
    <row r="1048" spans="1:23" x14ac:dyDescent="0.25">
      <c r="A1048" t="s">
        <v>4169</v>
      </c>
      <c r="B1048" s="1">
        <v>40616</v>
      </c>
      <c r="C1048" s="13">
        <f>MONTH(StoreOrders[[#This Row],[order date]])</f>
        <v>3</v>
      </c>
      <c r="D1048" s="13">
        <f>YEAR(StoreOrders[[#This Row],[order date]])</f>
        <v>2011</v>
      </c>
      <c r="E1048" s="35" t="s">
        <v>1081</v>
      </c>
      <c r="F1048" s="35" t="s">
        <v>4170</v>
      </c>
      <c r="G1048" s="35" t="s">
        <v>1116</v>
      </c>
      <c r="H1048" s="35" t="s">
        <v>1805</v>
      </c>
      <c r="I1048" s="35" t="s">
        <v>1234</v>
      </c>
      <c r="J1048" s="35" t="s">
        <v>1094</v>
      </c>
      <c r="K1048" s="35" t="s">
        <v>1165</v>
      </c>
      <c r="L1048" s="35" t="s">
        <v>4171</v>
      </c>
      <c r="M1048" s="35" t="s">
        <v>1067</v>
      </c>
      <c r="N1048" s="35" t="s">
        <v>1187</v>
      </c>
      <c r="O1048" s="35" t="s">
        <v>4172</v>
      </c>
      <c r="P1048" s="7">
        <v>14</v>
      </c>
      <c r="Q1048" s="7">
        <v>3</v>
      </c>
      <c r="R1048" s="12">
        <v>75</v>
      </c>
      <c r="S1048" s="2">
        <v>0</v>
      </c>
      <c r="T1048" s="5">
        <v>0.39</v>
      </c>
      <c r="U1048" s="5">
        <f>StoreOrders[[#This Row],[shipping cost]] + (StoreOrders[[#This Row],[shipping cost]] * StoreOrders[[#This Row],[discount]])</f>
        <v>0.39</v>
      </c>
      <c r="V1048" t="s">
        <v>1070</v>
      </c>
      <c r="W1048" s="5">
        <f>((StoreOrders[[#This Row],[quantity]]*StoreOrders[[#This Row],[Price]]) -StoreOrders[[#This Row],[cost]])</f>
        <v>224.61</v>
      </c>
    </row>
    <row r="1049" spans="1:23" x14ac:dyDescent="0.25">
      <c r="A1049" t="s">
        <v>4173</v>
      </c>
      <c r="B1049" s="1">
        <v>40617</v>
      </c>
      <c r="C1049" s="13">
        <f>MONTH(StoreOrders[[#This Row],[order date]])</f>
        <v>3</v>
      </c>
      <c r="D1049" s="13">
        <f>YEAR(StoreOrders[[#This Row],[order date]])</f>
        <v>2011</v>
      </c>
      <c r="E1049" s="35" t="s">
        <v>1060</v>
      </c>
      <c r="F1049" s="35" t="s">
        <v>4174</v>
      </c>
      <c r="G1049" s="35" t="s">
        <v>1062</v>
      </c>
      <c r="H1049" s="35" t="s">
        <v>3033</v>
      </c>
      <c r="I1049" s="35" t="s">
        <v>1338</v>
      </c>
      <c r="J1049" s="35" t="s">
        <v>1075</v>
      </c>
      <c r="K1049" s="35" t="s">
        <v>1267</v>
      </c>
      <c r="L1049" s="35" t="s">
        <v>4175</v>
      </c>
      <c r="M1049" s="35" t="s">
        <v>1110</v>
      </c>
      <c r="N1049" s="35" t="s">
        <v>1176</v>
      </c>
      <c r="O1049" s="35" t="s">
        <v>4176</v>
      </c>
      <c r="P1049" s="7">
        <v>380</v>
      </c>
      <c r="Q1049" s="7">
        <v>9</v>
      </c>
      <c r="R1049" s="12">
        <v>111</v>
      </c>
      <c r="S1049" s="2">
        <v>0</v>
      </c>
      <c r="T1049" s="5">
        <v>73.260000000000005</v>
      </c>
      <c r="U1049" s="5">
        <f>StoreOrders[[#This Row],[shipping cost]] + (StoreOrders[[#This Row],[shipping cost]] * StoreOrders[[#This Row],[discount]])</f>
        <v>73.260000000000005</v>
      </c>
      <c r="V1049" t="s">
        <v>1088</v>
      </c>
      <c r="W1049" s="5">
        <f>((StoreOrders[[#This Row],[quantity]]*StoreOrders[[#This Row],[Price]]) -StoreOrders[[#This Row],[cost]])</f>
        <v>925.74</v>
      </c>
    </row>
    <row r="1050" spans="1:23" x14ac:dyDescent="0.25">
      <c r="C1050" s="27"/>
      <c r="D1050" s="13"/>
      <c r="P1050" s="7"/>
      <c r="Q1050" s="7"/>
      <c r="R1050" s="12"/>
      <c r="S1050" s="2"/>
      <c r="T1050" s="5"/>
      <c r="U1050" s="5"/>
      <c r="W1050" s="5"/>
    </row>
    <row r="1051" spans="1:23" x14ac:dyDescent="0.25">
      <c r="C1051" s="27"/>
      <c r="D1051" s="13"/>
      <c r="P1051" s="7"/>
      <c r="Q1051" s="7"/>
      <c r="R1051" s="12"/>
      <c r="S1051" s="2"/>
      <c r="T1051" s="5"/>
      <c r="U1051" s="5"/>
      <c r="W1051" s="5"/>
    </row>
    <row r="1052" spans="1:23" x14ac:dyDescent="0.25">
      <c r="C1052" s="27"/>
      <c r="D1052" s="13"/>
      <c r="P1052" s="7"/>
      <c r="Q1052" s="7"/>
      <c r="R1052" s="12"/>
      <c r="S1052" s="2"/>
      <c r="T1052" s="5"/>
      <c r="U1052" s="5"/>
      <c r="W1052" s="5"/>
    </row>
    <row r="1053" spans="1:23" x14ac:dyDescent="0.25">
      <c r="C1053" s="27"/>
      <c r="D1053" s="13"/>
      <c r="P1053" s="7"/>
      <c r="Q1053" s="7"/>
      <c r="R1053" s="12"/>
      <c r="S1053" s="2"/>
      <c r="T1053" s="5"/>
      <c r="U1053" s="5"/>
      <c r="W1053" s="5"/>
    </row>
    <row r="1054" spans="1:23" x14ac:dyDescent="0.25">
      <c r="C1054" s="27"/>
      <c r="D1054" s="13"/>
      <c r="P1054" s="7"/>
      <c r="Q1054" s="7"/>
      <c r="R1054" s="12"/>
      <c r="S1054" s="2"/>
      <c r="T1054" s="5"/>
      <c r="U1054" s="5"/>
      <c r="W1054" s="5"/>
    </row>
    <row r="1055" spans="1:23" x14ac:dyDescent="0.25">
      <c r="C1055" s="27"/>
      <c r="D1055" s="13"/>
      <c r="P1055" s="7"/>
      <c r="Q1055" s="7"/>
      <c r="R1055" s="12"/>
      <c r="S1055" s="2"/>
      <c r="T1055" s="5"/>
      <c r="U1055" s="5"/>
      <c r="W1055" s="5"/>
    </row>
    <row r="1056" spans="1:23" x14ac:dyDescent="0.25">
      <c r="C1056" s="27"/>
      <c r="D1056" s="13"/>
      <c r="P1056" s="7"/>
      <c r="Q1056" s="7"/>
      <c r="R1056" s="12"/>
      <c r="S1056" s="2"/>
      <c r="T1056" s="5"/>
      <c r="U1056" s="5"/>
      <c r="W1056" s="5"/>
    </row>
    <row r="1057" spans="3:23" x14ac:dyDescent="0.25">
      <c r="C1057" s="27"/>
      <c r="D1057" s="13"/>
      <c r="P1057" s="7"/>
      <c r="Q1057" s="7"/>
      <c r="R1057" s="12"/>
      <c r="S1057" s="2"/>
      <c r="T1057" s="5"/>
      <c r="U1057" s="5"/>
      <c r="W1057" s="5"/>
    </row>
    <row r="1058" spans="3:23" x14ac:dyDescent="0.25">
      <c r="C1058" s="27"/>
      <c r="D1058" s="13"/>
      <c r="P1058" s="7"/>
      <c r="Q1058" s="7"/>
      <c r="R1058" s="12"/>
      <c r="S1058" s="2"/>
      <c r="T1058" s="5"/>
      <c r="U1058" s="5"/>
      <c r="W1058" s="5"/>
    </row>
    <row r="1059" spans="3:23" x14ac:dyDescent="0.25">
      <c r="C1059" s="27"/>
      <c r="D1059" s="13"/>
      <c r="P1059" s="7"/>
      <c r="Q1059" s="7"/>
      <c r="R1059" s="12"/>
      <c r="S1059" s="2"/>
      <c r="T1059" s="5"/>
      <c r="U1059" s="5"/>
      <c r="W1059" s="5"/>
    </row>
    <row r="1060" spans="3:23" x14ac:dyDescent="0.25">
      <c r="C1060" s="27"/>
      <c r="D1060" s="13"/>
      <c r="P1060" s="7"/>
      <c r="Q1060" s="7"/>
      <c r="R1060" s="12"/>
      <c r="S1060" s="2"/>
      <c r="T1060" s="5"/>
      <c r="U1060" s="5"/>
      <c r="W1060" s="5"/>
    </row>
    <row r="1061" spans="3:23" x14ac:dyDescent="0.25">
      <c r="C1061" s="27"/>
      <c r="D1061" s="13"/>
      <c r="P1061" s="7"/>
      <c r="Q1061" s="7"/>
      <c r="R1061" s="12"/>
      <c r="S1061" s="2"/>
      <c r="T1061" s="5"/>
      <c r="U1061" s="5"/>
      <c r="W1061" s="5"/>
    </row>
    <row r="1062" spans="3:23" x14ac:dyDescent="0.25">
      <c r="C1062" s="27"/>
      <c r="D1062" s="13"/>
      <c r="P1062" s="7"/>
      <c r="Q1062" s="7"/>
      <c r="R1062" s="12"/>
      <c r="S1062" s="2"/>
      <c r="T1062" s="5"/>
      <c r="U1062" s="5"/>
      <c r="W1062" s="5"/>
    </row>
    <row r="1063" spans="3:23" x14ac:dyDescent="0.25">
      <c r="C1063" s="27"/>
      <c r="D1063" s="13"/>
      <c r="P1063" s="7"/>
      <c r="Q1063" s="7"/>
      <c r="R1063" s="12"/>
      <c r="S1063" s="2"/>
      <c r="T1063" s="5"/>
      <c r="U1063" s="5"/>
      <c r="W1063" s="5"/>
    </row>
    <row r="1064" spans="3:23" x14ac:dyDescent="0.25">
      <c r="C1064" s="27"/>
      <c r="D1064" s="13"/>
      <c r="P1064" s="7"/>
      <c r="Q1064" s="7"/>
      <c r="R1064" s="12"/>
      <c r="S1064" s="2"/>
      <c r="T1064" s="5"/>
      <c r="U1064" s="5"/>
      <c r="W1064" s="5"/>
    </row>
    <row r="1065" spans="3:23" x14ac:dyDescent="0.25">
      <c r="C1065" s="27"/>
      <c r="D1065" s="13"/>
      <c r="P1065" s="7"/>
      <c r="Q1065" s="7"/>
      <c r="R1065" s="12"/>
      <c r="S1065" s="2"/>
      <c r="T1065" s="5"/>
      <c r="U1065" s="5"/>
      <c r="W1065" s="5"/>
    </row>
    <row r="1066" spans="3:23" x14ac:dyDescent="0.25">
      <c r="C1066" s="27"/>
      <c r="D1066" s="13"/>
      <c r="P1066" s="7"/>
      <c r="Q1066" s="7"/>
      <c r="R1066" s="12"/>
      <c r="S1066" s="2"/>
      <c r="T1066" s="5"/>
      <c r="U1066" s="5"/>
      <c r="W1066" s="5"/>
    </row>
    <row r="1067" spans="3:23" x14ac:dyDescent="0.25">
      <c r="C1067" s="27"/>
      <c r="D1067" s="13"/>
      <c r="P1067" s="7"/>
      <c r="Q1067" s="7"/>
      <c r="R1067" s="12"/>
      <c r="S1067" s="2"/>
      <c r="T1067" s="5"/>
      <c r="U1067" s="5"/>
      <c r="W1067" s="5"/>
    </row>
    <row r="1068" spans="3:23" x14ac:dyDescent="0.25">
      <c r="C1068" s="27"/>
      <c r="D1068" s="13"/>
      <c r="P1068" s="7"/>
      <c r="Q1068" s="7"/>
      <c r="R1068" s="12"/>
      <c r="S1068" s="2"/>
      <c r="T1068" s="5"/>
      <c r="U1068" s="5"/>
      <c r="W1068" s="5"/>
    </row>
    <row r="1069" spans="3:23" x14ac:dyDescent="0.25">
      <c r="C1069" s="27"/>
      <c r="D1069" s="13"/>
      <c r="P1069" s="7"/>
      <c r="Q1069" s="7"/>
      <c r="R1069" s="12"/>
      <c r="S1069" s="2"/>
      <c r="T1069" s="5"/>
      <c r="U1069" s="5"/>
      <c r="W1069" s="5"/>
    </row>
    <row r="1070" spans="3:23" x14ac:dyDescent="0.25">
      <c r="C1070" s="27"/>
      <c r="D1070" s="13"/>
      <c r="P1070" s="7"/>
      <c r="Q1070" s="7"/>
      <c r="R1070" s="12"/>
      <c r="S1070" s="2"/>
      <c r="T1070" s="5"/>
      <c r="U1070" s="5"/>
      <c r="W1070" s="5"/>
    </row>
    <row r="1071" spans="3:23" x14ac:dyDescent="0.25">
      <c r="C1071" s="27"/>
      <c r="D1071" s="13"/>
      <c r="P1071" s="7"/>
      <c r="Q1071" s="7"/>
      <c r="R1071" s="12"/>
      <c r="S1071" s="2"/>
      <c r="T1071" s="5"/>
      <c r="U1071" s="5"/>
      <c r="W1071" s="5"/>
    </row>
    <row r="1072" spans="3:23" x14ac:dyDescent="0.25">
      <c r="C1072" s="27"/>
      <c r="D1072" s="13"/>
      <c r="P1072" s="7"/>
      <c r="Q1072" s="7"/>
      <c r="R1072" s="12"/>
      <c r="S1072" s="2"/>
      <c r="T1072" s="5"/>
      <c r="U1072" s="5"/>
      <c r="W1072" s="5"/>
    </row>
    <row r="1073" spans="3:23" x14ac:dyDescent="0.25">
      <c r="C1073" s="27"/>
      <c r="D1073" s="13"/>
      <c r="P1073" s="7"/>
      <c r="Q1073" s="7"/>
      <c r="R1073" s="12"/>
      <c r="S1073" s="2"/>
      <c r="T1073" s="5"/>
      <c r="U1073" s="5"/>
      <c r="W1073" s="5"/>
    </row>
    <row r="1074" spans="3:23" x14ac:dyDescent="0.25">
      <c r="C1074" s="27"/>
      <c r="D1074" s="13"/>
      <c r="P1074" s="7"/>
      <c r="Q1074" s="7"/>
      <c r="R1074" s="12"/>
      <c r="S1074" s="2"/>
      <c r="T1074" s="5"/>
      <c r="U1074" s="5"/>
      <c r="W1074" s="5"/>
    </row>
    <row r="1075" spans="3:23" x14ac:dyDescent="0.25">
      <c r="C1075" s="27"/>
      <c r="D1075" s="13"/>
      <c r="P1075" s="7"/>
      <c r="Q1075" s="7"/>
      <c r="R1075" s="12"/>
      <c r="S1075" s="2"/>
      <c r="T1075" s="5"/>
      <c r="U1075" s="5"/>
      <c r="W1075" s="5"/>
    </row>
    <row r="1076" spans="3:23" x14ac:dyDescent="0.25">
      <c r="C1076" s="27"/>
      <c r="D1076" s="13"/>
      <c r="P1076" s="7"/>
      <c r="Q1076" s="7"/>
      <c r="R1076" s="12"/>
      <c r="S1076" s="2"/>
      <c r="T1076" s="5"/>
      <c r="U1076" s="5"/>
      <c r="W1076" s="5"/>
    </row>
    <row r="1077" spans="3:23" x14ac:dyDescent="0.25">
      <c r="C1077" s="27"/>
      <c r="D1077" s="13"/>
      <c r="P1077" s="7"/>
      <c r="Q1077" s="7"/>
      <c r="R1077" s="12"/>
      <c r="S1077" s="2"/>
      <c r="T1077" s="5"/>
      <c r="U1077" s="5"/>
      <c r="W1077" s="5"/>
    </row>
    <row r="1078" spans="3:23" x14ac:dyDescent="0.25">
      <c r="C1078" s="27"/>
      <c r="D1078" s="13"/>
      <c r="P1078" s="7"/>
      <c r="Q1078" s="7"/>
      <c r="R1078" s="12"/>
      <c r="S1078" s="2"/>
      <c r="T1078" s="5"/>
      <c r="U1078" s="5"/>
      <c r="W1078" s="5"/>
    </row>
    <row r="1079" spans="3:23" x14ac:dyDescent="0.25">
      <c r="C1079" s="27"/>
      <c r="D1079" s="13"/>
      <c r="P1079" s="7"/>
      <c r="Q1079" s="7"/>
      <c r="R1079" s="12"/>
      <c r="S1079" s="2"/>
      <c r="T1079" s="5"/>
      <c r="U1079" s="5"/>
      <c r="W1079" s="5"/>
    </row>
    <row r="1080" spans="3:23" x14ac:dyDescent="0.25">
      <c r="C1080" s="27"/>
      <c r="D1080" s="13"/>
      <c r="P1080" s="7"/>
      <c r="Q1080" s="7"/>
      <c r="R1080" s="12"/>
      <c r="S1080" s="2"/>
      <c r="T1080" s="5"/>
      <c r="U1080" s="5"/>
      <c r="W1080" s="5"/>
    </row>
    <row r="1081" spans="3:23" x14ac:dyDescent="0.25">
      <c r="C1081" s="27"/>
      <c r="D1081" s="13"/>
      <c r="P1081" s="7"/>
      <c r="Q1081" s="7"/>
      <c r="R1081" s="12"/>
      <c r="S1081" s="2"/>
      <c r="T1081" s="5"/>
      <c r="U1081" s="5"/>
      <c r="W1081" s="5"/>
    </row>
    <row r="1082" spans="3:23" x14ac:dyDescent="0.25">
      <c r="C1082" s="27"/>
      <c r="D1082" s="13"/>
      <c r="P1082" s="7"/>
      <c r="Q1082" s="7"/>
      <c r="R1082" s="12"/>
      <c r="S1082" s="2"/>
      <c r="T1082" s="5"/>
      <c r="U1082" s="5"/>
      <c r="W1082" s="5"/>
    </row>
    <row r="1083" spans="3:23" x14ac:dyDescent="0.25">
      <c r="C1083" s="27"/>
      <c r="D1083" s="13"/>
      <c r="P1083" s="7"/>
      <c r="Q1083" s="7"/>
      <c r="R1083" s="12"/>
      <c r="S1083" s="2"/>
      <c r="T1083" s="5"/>
      <c r="U1083" s="5"/>
      <c r="W1083" s="5"/>
    </row>
    <row r="1084" spans="3:23" x14ac:dyDescent="0.25">
      <c r="C1084" s="27"/>
      <c r="D1084" s="13"/>
      <c r="P1084" s="7"/>
      <c r="Q1084" s="7"/>
      <c r="R1084" s="12"/>
      <c r="S1084" s="2"/>
      <c r="T1084" s="5"/>
      <c r="U1084" s="5"/>
      <c r="W1084" s="5"/>
    </row>
    <row r="1085" spans="3:23" x14ac:dyDescent="0.25">
      <c r="C1085" s="27"/>
      <c r="D1085" s="13"/>
      <c r="P1085" s="7"/>
      <c r="Q1085" s="7"/>
      <c r="R1085" s="12"/>
      <c r="S1085" s="2"/>
      <c r="T1085" s="5"/>
      <c r="U1085" s="5"/>
      <c r="W1085" s="5"/>
    </row>
    <row r="1086" spans="3:23" x14ac:dyDescent="0.25">
      <c r="C1086" s="27"/>
      <c r="D1086" s="13"/>
      <c r="P1086" s="7"/>
      <c r="Q1086" s="7"/>
      <c r="R1086" s="12"/>
      <c r="S1086" s="2"/>
      <c r="T1086" s="5"/>
      <c r="U1086" s="5"/>
      <c r="W1086" s="5"/>
    </row>
    <row r="1087" spans="3:23" x14ac:dyDescent="0.25">
      <c r="C1087" s="27"/>
      <c r="D1087" s="13"/>
      <c r="P1087" s="7"/>
      <c r="Q1087" s="7"/>
      <c r="R1087" s="12"/>
      <c r="S1087" s="2"/>
      <c r="T1087" s="5"/>
      <c r="U1087" s="5"/>
      <c r="W1087" s="5"/>
    </row>
    <row r="1088" spans="3:23" x14ac:dyDescent="0.25">
      <c r="C1088" s="27"/>
      <c r="D1088" s="13"/>
      <c r="P1088" s="7"/>
      <c r="Q1088" s="7"/>
      <c r="R1088" s="12"/>
      <c r="S1088" s="2"/>
      <c r="T1088" s="5"/>
      <c r="U1088" s="5"/>
      <c r="W1088" s="5"/>
    </row>
    <row r="1089" spans="3:23" x14ac:dyDescent="0.25">
      <c r="C1089" s="27"/>
      <c r="D1089" s="13"/>
      <c r="P1089" s="7"/>
      <c r="Q1089" s="7"/>
      <c r="R1089" s="12"/>
      <c r="S1089" s="2"/>
      <c r="T1089" s="5"/>
      <c r="U1089" s="5"/>
      <c r="W1089" s="5"/>
    </row>
    <row r="1090" spans="3:23" x14ac:dyDescent="0.25">
      <c r="C1090" s="27"/>
      <c r="D1090" s="13"/>
      <c r="P1090" s="7"/>
      <c r="Q1090" s="7"/>
      <c r="R1090" s="12"/>
      <c r="S1090" s="2"/>
      <c r="T1090" s="5"/>
      <c r="U1090" s="5"/>
      <c r="W1090" s="5"/>
    </row>
    <row r="1091" spans="3:23" x14ac:dyDescent="0.25">
      <c r="C1091" s="27"/>
      <c r="D1091" s="13"/>
      <c r="P1091" s="7"/>
      <c r="Q1091" s="7"/>
      <c r="R1091" s="12"/>
      <c r="S1091" s="2"/>
      <c r="T1091" s="5"/>
      <c r="U1091" s="5"/>
      <c r="W1091" s="5"/>
    </row>
    <row r="1092" spans="3:23" x14ac:dyDescent="0.25">
      <c r="C1092" s="27"/>
      <c r="D1092" s="13"/>
      <c r="P1092" s="7"/>
      <c r="Q1092" s="7"/>
      <c r="R1092" s="12"/>
      <c r="S1092" s="2"/>
      <c r="T1092" s="5"/>
      <c r="U1092" s="5"/>
      <c r="W1092" s="5"/>
    </row>
    <row r="1093" spans="3:23" x14ac:dyDescent="0.25">
      <c r="C1093" s="27"/>
      <c r="D1093" s="13"/>
      <c r="P1093" s="7"/>
      <c r="Q1093" s="7"/>
      <c r="R1093" s="12"/>
      <c r="S1093" s="2"/>
      <c r="T1093" s="5"/>
      <c r="U1093" s="5"/>
      <c r="W1093" s="5"/>
    </row>
    <row r="1094" spans="3:23" x14ac:dyDescent="0.25">
      <c r="C1094" s="27"/>
      <c r="D1094" s="13"/>
      <c r="P1094" s="7"/>
      <c r="Q1094" s="7"/>
      <c r="R1094" s="12"/>
      <c r="S1094" s="2"/>
      <c r="T1094" s="5"/>
      <c r="U1094" s="5"/>
      <c r="W1094" s="5"/>
    </row>
    <row r="1095" spans="3:23" x14ac:dyDescent="0.25">
      <c r="C1095" s="27"/>
      <c r="D1095" s="13"/>
      <c r="P1095" s="7"/>
      <c r="Q1095" s="7"/>
      <c r="R1095" s="12"/>
      <c r="S1095" s="2"/>
      <c r="T1095" s="5"/>
      <c r="U1095" s="5"/>
      <c r="W1095" s="5"/>
    </row>
    <row r="1096" spans="3:23" x14ac:dyDescent="0.25">
      <c r="C1096" s="27"/>
      <c r="D1096" s="13"/>
      <c r="P1096" s="7"/>
      <c r="Q1096" s="7"/>
      <c r="R1096" s="12"/>
      <c r="S1096" s="2"/>
      <c r="T1096" s="5"/>
      <c r="U1096" s="5"/>
      <c r="W1096" s="5"/>
    </row>
    <row r="1097" spans="3:23" x14ac:dyDescent="0.25">
      <c r="C1097" s="27"/>
      <c r="D1097" s="13"/>
      <c r="P1097" s="7"/>
      <c r="Q1097" s="7"/>
      <c r="R1097" s="12"/>
      <c r="S1097" s="2"/>
      <c r="T1097" s="5"/>
      <c r="U1097" s="5"/>
      <c r="W1097" s="5"/>
    </row>
    <row r="1098" spans="3:23" x14ac:dyDescent="0.25">
      <c r="C1098" s="27"/>
      <c r="D1098" s="13"/>
      <c r="P1098" s="7"/>
      <c r="Q1098" s="7"/>
      <c r="R1098" s="12"/>
      <c r="S1098" s="2"/>
      <c r="T1098" s="5"/>
      <c r="U1098" s="5"/>
      <c r="W1098" s="5"/>
    </row>
    <row r="1099" spans="3:23" x14ac:dyDescent="0.25">
      <c r="C1099" s="27"/>
      <c r="D1099" s="13"/>
      <c r="P1099" s="7"/>
      <c r="Q1099" s="7"/>
      <c r="R1099" s="12"/>
      <c r="S1099" s="2"/>
      <c r="T1099" s="5"/>
      <c r="U1099" s="5"/>
      <c r="W1099" s="5"/>
    </row>
    <row r="1100" spans="3:23" x14ac:dyDescent="0.25">
      <c r="C1100" s="27"/>
      <c r="D1100" s="13"/>
      <c r="P1100" s="7"/>
      <c r="Q1100" s="7"/>
      <c r="R1100" s="12"/>
      <c r="S1100" s="2"/>
      <c r="T1100" s="5"/>
      <c r="U1100" s="5"/>
      <c r="W1100" s="5"/>
    </row>
    <row r="1101" spans="3:23" x14ac:dyDescent="0.25">
      <c r="C1101" s="27"/>
      <c r="D1101" s="13"/>
      <c r="P1101" s="7"/>
      <c r="Q1101" s="7"/>
      <c r="R1101" s="12"/>
      <c r="S1101" s="2"/>
      <c r="T1101" s="5"/>
      <c r="U1101" s="5"/>
      <c r="W1101" s="5"/>
    </row>
    <row r="1102" spans="3:23" x14ac:dyDescent="0.25">
      <c r="C1102" s="27"/>
      <c r="D1102" s="13"/>
      <c r="P1102" s="7"/>
      <c r="Q1102" s="7"/>
      <c r="R1102" s="12"/>
      <c r="S1102" s="2"/>
      <c r="T1102" s="5"/>
      <c r="U1102" s="5"/>
      <c r="W1102" s="5"/>
    </row>
    <row r="1103" spans="3:23" x14ac:dyDescent="0.25">
      <c r="C1103" s="27"/>
      <c r="D1103" s="13"/>
      <c r="P1103" s="7"/>
      <c r="Q1103" s="7"/>
      <c r="R1103" s="12"/>
      <c r="S1103" s="2"/>
      <c r="T1103" s="5"/>
      <c r="U1103" s="5"/>
      <c r="W1103" s="5"/>
    </row>
    <row r="1104" spans="3:23" x14ac:dyDescent="0.25">
      <c r="C1104" s="27"/>
      <c r="D1104" s="13"/>
      <c r="P1104" s="7"/>
      <c r="Q1104" s="7"/>
      <c r="R1104" s="12"/>
      <c r="S1104" s="2"/>
      <c r="T1104" s="5"/>
      <c r="U1104" s="5"/>
      <c r="W1104" s="5"/>
    </row>
    <row r="1105" spans="3:23" x14ac:dyDescent="0.25">
      <c r="C1105" s="27"/>
      <c r="D1105" s="13"/>
      <c r="P1105" s="7"/>
      <c r="Q1105" s="7"/>
      <c r="R1105" s="12"/>
      <c r="S1105" s="2"/>
      <c r="T1105" s="5"/>
      <c r="U1105" s="5"/>
      <c r="W1105" s="5"/>
    </row>
    <row r="1106" spans="3:23" x14ac:dyDescent="0.25">
      <c r="C1106" s="27"/>
      <c r="D1106" s="13"/>
      <c r="P1106" s="7"/>
      <c r="Q1106" s="7"/>
      <c r="R1106" s="12"/>
      <c r="S1106" s="2"/>
      <c r="T1106" s="5"/>
      <c r="U1106" s="5"/>
      <c r="W1106" s="5"/>
    </row>
    <row r="1107" spans="3:23" x14ac:dyDescent="0.25">
      <c r="C1107" s="27"/>
      <c r="D1107" s="13"/>
      <c r="P1107" s="7"/>
      <c r="Q1107" s="7"/>
      <c r="R1107" s="12"/>
      <c r="S1107" s="2"/>
      <c r="T1107" s="5"/>
      <c r="U1107" s="5"/>
      <c r="W1107" s="5"/>
    </row>
    <row r="1108" spans="3:23" x14ac:dyDescent="0.25">
      <c r="C1108" s="27"/>
      <c r="D1108" s="13"/>
      <c r="P1108" s="7"/>
      <c r="Q1108" s="7"/>
      <c r="R1108" s="12"/>
      <c r="S1108" s="2"/>
      <c r="T1108" s="5"/>
      <c r="U1108" s="5"/>
      <c r="W1108" s="5"/>
    </row>
    <row r="1109" spans="3:23" x14ac:dyDescent="0.25">
      <c r="C1109" s="27"/>
      <c r="D1109" s="13"/>
      <c r="P1109" s="7"/>
      <c r="Q1109" s="7"/>
      <c r="R1109" s="12"/>
      <c r="S1109" s="2"/>
      <c r="T1109" s="5"/>
      <c r="U1109" s="5"/>
      <c r="W1109" s="5"/>
    </row>
    <row r="1110" spans="3:23" x14ac:dyDescent="0.25">
      <c r="C1110" s="27"/>
      <c r="D1110" s="13"/>
      <c r="P1110" s="7"/>
      <c r="Q1110" s="7"/>
      <c r="R1110" s="12"/>
      <c r="S1110" s="2"/>
      <c r="T1110" s="5"/>
      <c r="U1110" s="5"/>
      <c r="W1110" s="5"/>
    </row>
    <row r="1111" spans="3:23" x14ac:dyDescent="0.25">
      <c r="C1111" s="27"/>
      <c r="D1111" s="13"/>
      <c r="P1111" s="7"/>
      <c r="Q1111" s="7"/>
      <c r="R1111" s="12"/>
      <c r="S1111" s="2"/>
      <c r="T1111" s="5"/>
      <c r="U1111" s="5"/>
      <c r="W1111" s="5"/>
    </row>
    <row r="1112" spans="3:23" x14ac:dyDescent="0.25">
      <c r="C1112" s="27"/>
      <c r="D1112" s="13"/>
      <c r="P1112" s="7"/>
      <c r="Q1112" s="7"/>
      <c r="R1112" s="12"/>
      <c r="S1112" s="2"/>
      <c r="T1112" s="5"/>
      <c r="U1112" s="5"/>
      <c r="W1112" s="5"/>
    </row>
    <row r="1113" spans="3:23" x14ac:dyDescent="0.25">
      <c r="C1113" s="27"/>
      <c r="D1113" s="13"/>
      <c r="P1113" s="7"/>
      <c r="Q1113" s="7"/>
      <c r="R1113" s="12"/>
      <c r="S1113" s="2"/>
      <c r="T1113" s="5"/>
      <c r="U1113" s="5"/>
      <c r="W1113" s="5"/>
    </row>
    <row r="1114" spans="3:23" x14ac:dyDescent="0.25">
      <c r="C1114" s="27"/>
      <c r="D1114" s="13"/>
      <c r="P1114" s="7"/>
      <c r="Q1114" s="7"/>
      <c r="R1114" s="12"/>
      <c r="S1114" s="2"/>
      <c r="T1114" s="5"/>
      <c r="U1114" s="5"/>
      <c r="W1114" s="5"/>
    </row>
    <row r="1115" spans="3:23" x14ac:dyDescent="0.25">
      <c r="C1115" s="27"/>
      <c r="D1115" s="13"/>
      <c r="P1115" s="7"/>
      <c r="Q1115" s="7"/>
      <c r="R1115" s="12"/>
      <c r="S1115" s="2"/>
      <c r="T1115" s="5"/>
      <c r="U1115" s="5"/>
      <c r="W1115" s="5"/>
    </row>
    <row r="1116" spans="3:23" x14ac:dyDescent="0.25">
      <c r="C1116" s="27"/>
      <c r="D1116" s="13"/>
      <c r="P1116" s="7"/>
      <c r="Q1116" s="7"/>
      <c r="R1116" s="12"/>
      <c r="S1116" s="2"/>
      <c r="T1116" s="5"/>
      <c r="U1116" s="5"/>
      <c r="W1116" s="5"/>
    </row>
    <row r="1117" spans="3:23" x14ac:dyDescent="0.25">
      <c r="C1117" s="27"/>
      <c r="D1117" s="13"/>
      <c r="P1117" s="7"/>
      <c r="Q1117" s="7"/>
      <c r="R1117" s="12"/>
      <c r="S1117" s="2"/>
      <c r="T1117" s="5"/>
      <c r="U1117" s="5"/>
      <c r="W1117" s="5"/>
    </row>
    <row r="1118" spans="3:23" x14ac:dyDescent="0.25">
      <c r="C1118" s="27"/>
      <c r="D1118" s="13"/>
      <c r="P1118" s="7"/>
      <c r="Q1118" s="7"/>
      <c r="R1118" s="12"/>
      <c r="S1118" s="2"/>
      <c r="T1118" s="5"/>
      <c r="U1118" s="5"/>
      <c r="W1118" s="5"/>
    </row>
    <row r="1119" spans="3:23" x14ac:dyDescent="0.25">
      <c r="C1119" s="27"/>
      <c r="D1119" s="13"/>
      <c r="P1119" s="7"/>
      <c r="Q1119" s="7"/>
      <c r="R1119" s="12"/>
      <c r="S1119" s="2"/>
      <c r="T1119" s="5"/>
      <c r="U1119" s="5"/>
      <c r="W1119" s="5"/>
    </row>
    <row r="1120" spans="3:23" x14ac:dyDescent="0.25">
      <c r="C1120" s="27"/>
      <c r="D1120" s="13"/>
      <c r="P1120" s="7"/>
      <c r="Q1120" s="7"/>
      <c r="R1120" s="12"/>
      <c r="S1120" s="2"/>
      <c r="T1120" s="5"/>
      <c r="U1120" s="5"/>
      <c r="W1120" s="5"/>
    </row>
    <row r="1121" spans="3:23" x14ac:dyDescent="0.25">
      <c r="C1121" s="27"/>
      <c r="D1121" s="13"/>
      <c r="P1121" s="7"/>
      <c r="Q1121" s="7"/>
      <c r="R1121" s="12"/>
      <c r="S1121" s="2"/>
      <c r="T1121" s="5"/>
      <c r="U1121" s="5"/>
      <c r="W1121" s="5"/>
    </row>
    <row r="1122" spans="3:23" x14ac:dyDescent="0.25">
      <c r="C1122" s="27"/>
      <c r="D1122" s="13"/>
      <c r="P1122" s="7"/>
      <c r="Q1122" s="7"/>
      <c r="R1122" s="12"/>
      <c r="S1122" s="2"/>
      <c r="T1122" s="5"/>
      <c r="U1122" s="5"/>
      <c r="W1122" s="5"/>
    </row>
    <row r="1123" spans="3:23" x14ac:dyDescent="0.25">
      <c r="C1123" s="27"/>
      <c r="D1123" s="13"/>
      <c r="P1123" s="7"/>
      <c r="Q1123" s="7"/>
      <c r="R1123" s="12"/>
      <c r="S1123" s="2"/>
      <c r="T1123" s="5"/>
      <c r="U1123" s="5"/>
      <c r="W1123" s="5"/>
    </row>
    <row r="1124" spans="3:23" x14ac:dyDescent="0.25">
      <c r="C1124" s="27"/>
      <c r="D1124" s="13"/>
      <c r="P1124" s="7"/>
      <c r="Q1124" s="7"/>
      <c r="R1124" s="12"/>
      <c r="S1124" s="2"/>
      <c r="T1124" s="5"/>
      <c r="U1124" s="5"/>
      <c r="W1124" s="5"/>
    </row>
    <row r="1125" spans="3:23" x14ac:dyDescent="0.25">
      <c r="C1125" s="27"/>
      <c r="D1125" s="13"/>
      <c r="P1125" s="7"/>
      <c r="Q1125" s="7"/>
      <c r="R1125" s="12"/>
      <c r="S1125" s="2"/>
      <c r="T1125" s="5"/>
      <c r="U1125" s="5"/>
      <c r="W1125" s="5"/>
    </row>
    <row r="1126" spans="3:23" x14ac:dyDescent="0.25">
      <c r="C1126" s="27"/>
      <c r="D1126" s="13"/>
      <c r="P1126" s="7"/>
      <c r="Q1126" s="7"/>
      <c r="R1126" s="12"/>
      <c r="S1126" s="2"/>
      <c r="T1126" s="5"/>
      <c r="U1126" s="5"/>
      <c r="W1126" s="5"/>
    </row>
    <row r="1127" spans="3:23" x14ac:dyDescent="0.25">
      <c r="C1127" s="27"/>
      <c r="D1127" s="13"/>
      <c r="P1127" s="7"/>
      <c r="Q1127" s="7"/>
      <c r="R1127" s="12"/>
      <c r="S1127" s="2"/>
      <c r="T1127" s="5"/>
      <c r="U1127" s="5"/>
      <c r="W1127" s="5"/>
    </row>
    <row r="1128" spans="3:23" x14ac:dyDescent="0.25">
      <c r="C1128" s="27"/>
      <c r="D1128" s="13"/>
      <c r="P1128" s="7"/>
      <c r="Q1128" s="7"/>
      <c r="R1128" s="12"/>
      <c r="S1128" s="2"/>
      <c r="T1128" s="5"/>
      <c r="U1128" s="5"/>
      <c r="W1128" s="5"/>
    </row>
    <row r="1129" spans="3:23" x14ac:dyDescent="0.25">
      <c r="C1129" s="27"/>
      <c r="D1129" s="13"/>
      <c r="P1129" s="7"/>
      <c r="Q1129" s="7"/>
      <c r="R1129" s="12"/>
      <c r="S1129" s="2"/>
      <c r="T1129" s="5"/>
      <c r="U1129" s="5"/>
      <c r="W1129" s="5"/>
    </row>
    <row r="1130" spans="3:23" x14ac:dyDescent="0.25">
      <c r="C1130" s="27"/>
      <c r="D1130" s="13"/>
      <c r="P1130" s="7"/>
      <c r="Q1130" s="7"/>
      <c r="R1130" s="12"/>
      <c r="S1130" s="2"/>
      <c r="T1130" s="5"/>
      <c r="U1130" s="5"/>
      <c r="W1130" s="5"/>
    </row>
    <row r="1131" spans="3:23" x14ac:dyDescent="0.25">
      <c r="C1131" s="27"/>
      <c r="D1131" s="13"/>
      <c r="P1131" s="7"/>
      <c r="Q1131" s="7"/>
      <c r="R1131" s="12"/>
      <c r="S1131" s="2"/>
      <c r="T1131" s="5"/>
      <c r="U1131" s="5"/>
      <c r="W1131" s="5"/>
    </row>
    <row r="1132" spans="3:23" x14ac:dyDescent="0.25">
      <c r="C1132" s="27"/>
      <c r="D1132" s="13"/>
      <c r="P1132" s="7"/>
      <c r="Q1132" s="7"/>
      <c r="R1132" s="12"/>
      <c r="S1132" s="2"/>
      <c r="T1132" s="5"/>
      <c r="U1132" s="5"/>
      <c r="W1132" s="5"/>
    </row>
    <row r="1133" spans="3:23" x14ac:dyDescent="0.25">
      <c r="C1133" s="27"/>
      <c r="D1133" s="13"/>
      <c r="P1133" s="7"/>
      <c r="Q1133" s="7"/>
      <c r="R1133" s="12"/>
      <c r="S1133" s="2"/>
      <c r="T1133" s="5"/>
      <c r="U1133" s="5"/>
      <c r="W1133" s="5"/>
    </row>
    <row r="1134" spans="3:23" x14ac:dyDescent="0.25">
      <c r="C1134" s="27"/>
      <c r="D1134" s="13"/>
      <c r="P1134" s="7"/>
      <c r="Q1134" s="7"/>
      <c r="R1134" s="12"/>
      <c r="S1134" s="2"/>
      <c r="T1134" s="5"/>
      <c r="U1134" s="5"/>
      <c r="W1134" s="5"/>
    </row>
    <row r="1135" spans="3:23" x14ac:dyDescent="0.25">
      <c r="C1135" s="27"/>
      <c r="D1135" s="13"/>
      <c r="P1135" s="7"/>
      <c r="Q1135" s="7"/>
      <c r="R1135" s="12"/>
      <c r="S1135" s="2"/>
      <c r="T1135" s="5"/>
      <c r="U1135" s="5"/>
      <c r="W1135" s="5"/>
    </row>
    <row r="1136" spans="3:23" x14ac:dyDescent="0.25">
      <c r="C1136" s="27"/>
      <c r="D1136" s="13"/>
      <c r="P1136" s="7"/>
      <c r="Q1136" s="7"/>
      <c r="R1136" s="12"/>
      <c r="S1136" s="2"/>
      <c r="T1136" s="5"/>
      <c r="U1136" s="5"/>
      <c r="W1136" s="5"/>
    </row>
    <row r="1137" spans="3:23" x14ac:dyDescent="0.25">
      <c r="C1137" s="27"/>
      <c r="D1137" s="13"/>
      <c r="P1137" s="7"/>
      <c r="Q1137" s="7"/>
      <c r="R1137" s="12"/>
      <c r="S1137" s="2"/>
      <c r="T1137" s="5"/>
      <c r="U1137" s="5"/>
      <c r="W1137" s="5"/>
    </row>
    <row r="1138" spans="3:23" x14ac:dyDescent="0.25">
      <c r="C1138" s="27"/>
      <c r="D1138" s="13"/>
      <c r="P1138" s="7"/>
      <c r="Q1138" s="7"/>
      <c r="R1138" s="12"/>
      <c r="S1138" s="2"/>
      <c r="T1138" s="5"/>
      <c r="U1138" s="5"/>
      <c r="W1138" s="5"/>
    </row>
    <row r="1139" spans="3:23" x14ac:dyDescent="0.25">
      <c r="C1139" s="27"/>
      <c r="D1139" s="13"/>
      <c r="P1139" s="7"/>
      <c r="Q1139" s="7"/>
      <c r="R1139" s="12"/>
      <c r="S1139" s="2"/>
      <c r="T1139" s="5"/>
      <c r="U1139" s="5"/>
      <c r="W1139" s="5"/>
    </row>
    <row r="1140" spans="3:23" x14ac:dyDescent="0.25">
      <c r="C1140" s="27"/>
      <c r="D1140" s="13"/>
      <c r="P1140" s="7"/>
      <c r="Q1140" s="7"/>
      <c r="R1140" s="12"/>
      <c r="S1140" s="2"/>
      <c r="T1140" s="5"/>
      <c r="U1140" s="5"/>
      <c r="W1140" s="5"/>
    </row>
    <row r="1141" spans="3:23" x14ac:dyDescent="0.25">
      <c r="C1141" s="27"/>
      <c r="D1141" s="13"/>
      <c r="P1141" s="7"/>
      <c r="Q1141" s="7"/>
      <c r="R1141" s="12"/>
      <c r="S1141" s="2"/>
      <c r="T1141" s="5"/>
      <c r="U1141" s="5"/>
      <c r="W1141" s="5"/>
    </row>
    <row r="1142" spans="3:23" x14ac:dyDescent="0.25">
      <c r="C1142" s="27"/>
      <c r="D1142" s="13"/>
      <c r="P1142" s="7"/>
      <c r="Q1142" s="7"/>
      <c r="R1142" s="12"/>
      <c r="S1142" s="2"/>
      <c r="T1142" s="5"/>
      <c r="U1142" s="5"/>
      <c r="W1142" s="5"/>
    </row>
    <row r="1143" spans="3:23" x14ac:dyDescent="0.25">
      <c r="C1143" s="27"/>
      <c r="D1143" s="13"/>
      <c r="P1143" s="7"/>
      <c r="Q1143" s="7"/>
      <c r="R1143" s="12"/>
      <c r="S1143" s="2"/>
      <c r="T1143" s="5"/>
      <c r="U1143" s="5"/>
      <c r="W1143" s="5"/>
    </row>
    <row r="1144" spans="3:23" x14ac:dyDescent="0.25">
      <c r="C1144" s="27"/>
      <c r="D1144" s="13"/>
      <c r="P1144" s="7"/>
      <c r="Q1144" s="7"/>
      <c r="R1144" s="12"/>
      <c r="S1144" s="2"/>
      <c r="T1144" s="5"/>
      <c r="U1144" s="5"/>
      <c r="W1144" s="5"/>
    </row>
    <row r="1145" spans="3:23" x14ac:dyDescent="0.25">
      <c r="C1145" s="27"/>
      <c r="D1145" s="13"/>
      <c r="P1145" s="7"/>
      <c r="Q1145" s="7"/>
      <c r="R1145" s="12"/>
      <c r="S1145" s="2"/>
      <c r="T1145" s="5"/>
      <c r="U1145" s="5"/>
      <c r="W1145" s="5"/>
    </row>
    <row r="1146" spans="3:23" x14ac:dyDescent="0.25">
      <c r="C1146" s="27"/>
      <c r="D1146" s="13"/>
      <c r="P1146" s="7"/>
      <c r="Q1146" s="7"/>
      <c r="R1146" s="12"/>
      <c r="S1146" s="2"/>
      <c r="T1146" s="5"/>
      <c r="U1146" s="5"/>
      <c r="W1146" s="5"/>
    </row>
    <row r="1147" spans="3:23" x14ac:dyDescent="0.25">
      <c r="C1147" s="27"/>
      <c r="D1147" s="13"/>
      <c r="P1147" s="7"/>
      <c r="Q1147" s="7"/>
      <c r="R1147" s="12"/>
      <c r="S1147" s="2"/>
      <c r="T1147" s="5"/>
      <c r="U1147" s="5"/>
      <c r="W1147" s="5"/>
    </row>
    <row r="1148" spans="3:23" x14ac:dyDescent="0.25">
      <c r="C1148" s="27"/>
      <c r="D1148" s="13"/>
      <c r="P1148" s="7"/>
      <c r="Q1148" s="7"/>
      <c r="R1148" s="12"/>
      <c r="S1148" s="2"/>
      <c r="T1148" s="5"/>
      <c r="U1148" s="5"/>
      <c r="W1148" s="5"/>
    </row>
    <row r="1149" spans="3:23" x14ac:dyDescent="0.25">
      <c r="C1149" s="27"/>
      <c r="D1149" s="13"/>
      <c r="P1149" s="7"/>
      <c r="Q1149" s="7"/>
      <c r="R1149" s="12"/>
      <c r="S1149" s="2"/>
      <c r="T1149" s="5"/>
      <c r="U1149" s="5"/>
      <c r="W1149" s="5"/>
    </row>
    <row r="1150" spans="3:23" x14ac:dyDescent="0.25">
      <c r="C1150" s="27"/>
      <c r="D1150" s="13"/>
      <c r="P1150" s="7"/>
      <c r="Q1150" s="7"/>
      <c r="R1150" s="12"/>
      <c r="S1150" s="2"/>
      <c r="T1150" s="5"/>
      <c r="U1150" s="5"/>
      <c r="W1150" s="5"/>
    </row>
    <row r="1151" spans="3:23" x14ac:dyDescent="0.25">
      <c r="C1151" s="27"/>
      <c r="D1151" s="13"/>
      <c r="P1151" s="7"/>
      <c r="Q1151" s="7"/>
      <c r="R1151" s="12"/>
      <c r="S1151" s="2"/>
      <c r="T1151" s="5"/>
      <c r="U1151" s="5"/>
      <c r="W1151" s="5"/>
    </row>
    <row r="1152" spans="3:23" x14ac:dyDescent="0.25">
      <c r="C1152" s="27"/>
      <c r="D1152" s="13"/>
      <c r="P1152" s="7"/>
      <c r="Q1152" s="7"/>
      <c r="R1152" s="12"/>
      <c r="S1152" s="2"/>
      <c r="T1152" s="5"/>
      <c r="U1152" s="5"/>
      <c r="W1152" s="5"/>
    </row>
    <row r="1153" spans="3:23" x14ac:dyDescent="0.25">
      <c r="C1153" s="27"/>
      <c r="D1153" s="13"/>
      <c r="P1153" s="7"/>
      <c r="Q1153" s="7"/>
      <c r="R1153" s="12"/>
      <c r="S1153" s="2"/>
      <c r="T1153" s="5"/>
      <c r="U1153" s="5"/>
      <c r="W1153" s="5"/>
    </row>
    <row r="1154" spans="3:23" x14ac:dyDescent="0.25">
      <c r="C1154" s="27"/>
      <c r="D1154" s="13"/>
      <c r="P1154" s="7"/>
      <c r="Q1154" s="7"/>
      <c r="R1154" s="12"/>
      <c r="S1154" s="2"/>
      <c r="T1154" s="5"/>
      <c r="U1154" s="5"/>
      <c r="W1154" s="5"/>
    </row>
    <row r="1155" spans="3:23" x14ac:dyDescent="0.25">
      <c r="C1155" s="27"/>
      <c r="D1155" s="13"/>
      <c r="P1155" s="7"/>
      <c r="Q1155" s="7"/>
      <c r="R1155" s="12"/>
      <c r="S1155" s="2"/>
      <c r="T1155" s="5"/>
      <c r="U1155" s="5"/>
      <c r="W1155" s="5"/>
    </row>
  </sheetData>
  <phoneticPr fontId="22" type="noConversion"/>
  <conditionalFormatting sqref="P1:P1048576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{BC6E3B89-E826-4EFA-805C-3D9E574A9CC6}</x14:id>
        </ext>
      </extLst>
    </cfRule>
    <cfRule type="dataBar" priority="4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{58602AC8-FFBE-4F37-A5B5-A880FB086306}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{7054F8DA-A456-4AF1-B9E6-B04BA859A798}</x14:id>
        </ext>
      </extLst>
    </cfRule>
  </conditionalFormatting>
  <conditionalFormatting sqref="Q1:Q1048576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{E0692D6D-C0ED-4449-B6B9-E34FD52BF7F8}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{5C76F59D-13D2-4FC5-962B-FCEB15A2F775}</x14:id>
        </ext>
      </extLst>
    </cfRule>
  </conditionalFormatting>
  <conditionalFormatting sqref="S1:S1048576">
    <cfRule type="iconSet" priority="10">
      <iconSet iconSet="3Flags">
        <cfvo type="percent" val="0"/>
        <cfvo type="percent" val="33"/>
        <cfvo type="percent" val="67"/>
      </iconSet>
    </cfRule>
  </conditionalFormatting>
  <conditionalFormatting sqref="T1:T1048576">
    <cfRule type="iconSet" priority="8">
      <iconSet iconSet="3Symbols">
        <cfvo type="percent" val="0"/>
        <cfvo type="percent" val="33"/>
        <cfvo type="percent" val="67"/>
      </iconSet>
    </cfRule>
    <cfRule type="colorScale" priority="11">
      <colorScale>
        <cfvo type="min"/>
        <cfvo type="max"/>
        <color theme="3" tint="0.749992370372631"/>
        <color rgb="FFFF0000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:U1048576">
    <cfRule type="colorScale" priority="13">
      <colorScale>
        <cfvo type="min"/>
        <cfvo type="max"/>
        <color theme="3" tint="0.749992370372631"/>
        <color rgb="FFFF0000"/>
      </colorScale>
    </cfRule>
    <cfRule type="colorScale" priority="14">
      <colorScale>
        <cfvo type="min"/>
        <cfvo type="max"/>
        <color rgb="FF7DCA79"/>
        <color rgb="FFFF0000"/>
      </colorScale>
    </cfRule>
    <cfRule type="colorScale" priority="15">
      <colorScale>
        <cfvo type="min"/>
        <cfvo type="max"/>
        <color rgb="FF7DCA79"/>
        <color rgb="FFFF0000"/>
      </colorScale>
    </cfRule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V2:V1049">
    <cfRule type="containsText" dxfId="5" priority="21" operator="containsText" text="low">
      <formula>NOT(ISERROR(SEARCH("low",V2)))</formula>
    </cfRule>
    <cfRule type="containsText" dxfId="4" priority="22" operator="containsText" text="Medium">
      <formula>NOT(ISERROR(SEARCH("Medium",V2)))</formula>
    </cfRule>
    <cfRule type="containsText" dxfId="3" priority="23" operator="containsText" text="high">
      <formula>NOT(ISERROR(SEARCH("high",V2)))</formula>
    </cfRule>
    <cfRule type="containsText" dxfId="2" priority="24" operator="containsText" text="critical">
      <formula>NOT(ISERROR(SEARCH("critical",V2)))</formula>
    </cfRule>
  </conditionalFormatting>
  <conditionalFormatting sqref="W2:W1049">
    <cfRule type="aboveAverage" dxfId="1" priority="19" aboveAverage="0"/>
    <cfRule type="aboveAverage" dxfId="0" priority="20"/>
  </conditionalFormatting>
  <dataValidations count="17">
    <dataValidation type="whole" allowBlank="1" showInputMessage="1" showErrorMessage="1" errorTitle="Error" error="Solo se pueden ingresar ventas en numeros enteros" sqref="N1156:N1048576" xr:uid="{8F649AB2-BBDB-4136-9608-6C47D85F7829}">
      <formula1>1</formula1>
      <formula2>20000</formula2>
    </dataValidation>
    <dataValidation type="whole" allowBlank="1" showInputMessage="1" showErrorMessage="1" errorTitle="Error" error="Debe ingresar un numero entero" sqref="T1156:T1048576" xr:uid="{1960214D-7FB6-4E19-BE01-BC36C6C38779}">
      <formula1>1</formula1>
      <formula2>10000</formula2>
    </dataValidation>
    <dataValidation type="list" allowBlank="1" showInputMessage="1" showErrorMessage="1" sqref="E1156:E1048576" xr:uid="{6420A5D1-5F5F-4B8D-83F0-E545375FCD21}">
      <mc:AlternateContent xmlns:x12ac="http://schemas.microsoft.com/office/spreadsheetml/2011/1/ac" xmlns:mc="http://schemas.openxmlformats.org/markup-compatibility/2006">
        <mc:Choice Requires="x12ac">
          <x12ac:list>"Standard Class, Same Day, Second Class, First Class, "</x12ac:list>
        </mc:Choice>
        <mc:Fallback>
          <formula1>"Standard Class, Same Day, Second Class, First Class, "</formula1>
        </mc:Fallback>
      </mc:AlternateContent>
    </dataValidation>
    <dataValidation type="list" allowBlank="1" showInputMessage="1" showErrorMessage="1" sqref="E2:E1049" xr:uid="{2872CE81-FF3E-4DE2-8ADE-96CE7E724404}">
      <formula1>"Standard Class,Same Day,Second Class,First Class"</formula1>
    </dataValidation>
    <dataValidation type="list" allowBlank="1" showInputMessage="1" showErrorMessage="1" sqref="U1156:U1048576 V2:V1049" xr:uid="{BBCA2B1C-1439-4FFD-805E-437B9F82B57A}">
      <formula1>$V$2:$V$1049</formula1>
    </dataValidation>
    <dataValidation type="date" operator="lessThanOrEqual" allowBlank="1" showInputMessage="1" showErrorMessage="1" sqref="B2:B1048576" xr:uid="{6C1DFA1E-847F-470C-A6EA-C72D797E9CA7}">
      <formula1>TODAY()</formula1>
    </dataValidation>
    <dataValidation type="list" allowBlank="1" showInputMessage="1" showErrorMessage="1" sqref="G1:G1048576" xr:uid="{F54A20D1-0C8C-4169-AB22-9E9E298B8F06}">
      <formula1>"Consumer,Home Office,Corporate"</formula1>
    </dataValidation>
    <dataValidation type="textLength" operator="lessThan" allowBlank="1" showInputMessage="1" showErrorMessage="1" sqref="L1:L1048576 H1:H1048576 F1:F1048576" xr:uid="{D83AA124-5E84-4573-9914-E96F5DA96F85}">
      <formula1>50</formula1>
    </dataValidation>
    <dataValidation type="textLength" operator="lessThan" allowBlank="1" showInputMessage="1" showErrorMessage="1" sqref="A1:A1048576" xr:uid="{A9819C98-D433-4766-A9D7-041742ABDBAA}">
      <formula1>80</formula1>
    </dataValidation>
    <dataValidation type="textLength" operator="lessThanOrEqual" allowBlank="1" showInputMessage="1" showErrorMessage="1" sqref="O1:O1048576" xr:uid="{98374002-07E0-4DC1-B7A0-E8677F0B601E}">
      <formula1>80</formula1>
    </dataValidation>
    <dataValidation type="whole" operator="greaterThanOrEqual" allowBlank="1" showInputMessage="1" showErrorMessage="1" sqref="P1:Q1048576 R2:R1049 T2:T1049 U2:U1049" xr:uid="{373E6E67-A62B-4C82-A303-A49471E42613}">
      <formula1>1</formula1>
    </dataValidation>
    <dataValidation type="textLength" operator="lessThanOrEqual" allowBlank="1" showInputMessage="1" showErrorMessage="1" sqref="I2:I1049" xr:uid="{B276BF2E-C47B-497A-A992-B106D471248D}">
      <formula1>30</formula1>
    </dataValidation>
    <dataValidation type="list" allowBlank="1" showInputMessage="1" showErrorMessage="1" sqref="J2:J1049" xr:uid="{28E63D39-7E15-4D9A-B69C-9CA1C0F40C8C}">
      <formula1>$J$2:$J$1049</formula1>
    </dataValidation>
    <dataValidation type="list" allowBlank="1" showInputMessage="1" showErrorMessage="1" sqref="K2:K1049" xr:uid="{EB330000-A771-40DE-B148-659EAD99CD77}">
      <formula1>$K$2:$K$1049</formula1>
    </dataValidation>
    <dataValidation type="list" allowBlank="1" showInputMessage="1" showErrorMessage="1" sqref="M2:M1049" xr:uid="{A4B8DF0E-DCEC-4AA3-B451-AE43F3A91E25}">
      <formula1>$M$2:$M$1049</formula1>
    </dataValidation>
    <dataValidation type="list" allowBlank="1" showInputMessage="1" showErrorMessage="1" sqref="N2:N1049" xr:uid="{2ABC821B-E315-49AC-B3A6-29B56D18A9B9}">
      <formula1>$N$2:$N$1049</formula1>
    </dataValidation>
    <dataValidation type="textLength" operator="greaterThanOrEqual" allowBlank="1" showInputMessage="1" showErrorMessage="1" sqref="S2:S1049" xr:uid="{76ACE545-97E5-474E-B15D-0EC9E0E042F6}">
      <formula1>1</formula1>
    </dataValidation>
  </dataValidations>
  <pageMargins left="0.7" right="0.7" top="0.75" bottom="0.75" header="0.3" footer="0.3"/>
  <pageSetup orientation="portrait" r:id="rId1"/>
  <ignoredErrors>
    <ignoredError sqref="R1 R2:R1049" calculatedColumn="1"/>
    <ignoredError sqref="Q1156:Q1048576 P29 P1:Q1 Q3:Q1049 T2:T1049 U2:U1049 G1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6E3B89-E826-4EFA-805C-3D9E574A9C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602AC8-FFBE-4F37-A5B5-A880FB086306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054F8DA-A456-4AF1-B9E6-B04BA859A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E0692D6D-C0ED-4449-B6B9-E34FD52BF7F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76F59D-13D2-4FC5-962B-FCEB15A2F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iconSet" priority="9" id="{013494F2-821D-43E0-B421-37B2E2B20E1D}">
            <x14:iconSet iconSet="5Arrows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3Arrows" iconId="2"/>
              <x14:cfIcon iconSet="4Arrows" iconId="2"/>
              <x14:cfIcon iconSet="4ArrowsGray" iconId="2"/>
              <x14:cfIcon iconSet="3Arrows" iconId="1"/>
              <x14:cfIcon iconSet="3Arrows" iconId="0"/>
            </x14:iconSet>
          </x14:cfRule>
          <xm:sqref>S1:S1048576</xm:sqref>
        </x14:conditionalFormatting>
        <x14:conditionalFormatting xmlns:xm="http://schemas.microsoft.com/office/excel/2006/main">
          <x14:cfRule type="iconSet" priority="6" id="{5D4E9C55-B8CF-4399-AE43-67777772D9D3}">
            <x14:iconSet iconSet="3Symbols" custom="1">
              <x14:cfvo type="percent">
                <xm:f>0</xm:f>
              </x14:cfvo>
              <x14:cfvo type="num">
                <xm:f>30</xm:f>
              </x14:cfvo>
              <x14:cfvo type="num">
                <xm:f>60</xm:f>
              </x14:cfvo>
              <x14:cfIcon iconSet="3Symbols" iconId="2"/>
              <x14:cfIcon iconSet="3Symbols" iconId="1"/>
              <x14:cfIcon iconSet="3Symbols" iconId="0"/>
            </x14:iconSet>
          </x14:cfRule>
          <x14:cfRule type="iconSet" priority="7" id="{A7EC5EDF-1E8B-444A-823D-A186FB88D51F}">
            <x14:iconSet iconSet="3Symbol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2"/>
              <x14:cfIcon iconSet="3Symbols" iconId="1"/>
              <x14:cfIcon iconSet="3Symbols" iconId="0"/>
            </x14:iconSet>
          </x14:cfRule>
          <xm:sqref>T1:T1048576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B65-61C2-4B18-8CD1-EED10C645655}">
  <dimension ref="A1:V23"/>
  <sheetViews>
    <sheetView showGridLines="0" topLeftCell="B1" zoomScale="96" zoomScaleNormal="96" workbookViewId="0">
      <selection activeCell="W1" sqref="W1:XFD1048576"/>
    </sheetView>
  </sheetViews>
  <sheetFormatPr baseColWidth="10" defaultColWidth="10.85546875" defaultRowHeight="15" zeroHeight="1" x14ac:dyDescent="0.25"/>
  <cols>
    <col min="1" max="1" width="4" style="8" customWidth="1"/>
    <col min="2" max="22" width="10.85546875" style="8" customWidth="1"/>
    <col min="23" max="16384" width="10.85546875" style="8"/>
  </cols>
  <sheetData>
    <row r="1" spans="1:22" s="9" customFormat="1" ht="46.5" x14ac:dyDescent="0.7">
      <c r="A1" s="42"/>
      <c r="B1" s="37" t="s">
        <v>4177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24" x14ac:dyDescent="0.4">
      <c r="A2" s="43"/>
      <c r="B2" s="36" t="s">
        <v>4178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41"/>
      <c r="V2" s="41"/>
    </row>
    <row r="3" spans="1:22" x14ac:dyDescent="0.25">
      <c r="A3" s="28"/>
    </row>
    <row r="4" spans="1:22" ht="18.75" x14ac:dyDescent="0.3">
      <c r="A4" s="28"/>
      <c r="C4" s="39" t="s">
        <v>4181</v>
      </c>
    </row>
    <row r="5" spans="1:22" ht="18.75" x14ac:dyDescent="0.3">
      <c r="A5" s="28"/>
      <c r="C5" s="40">
        <v>1</v>
      </c>
      <c r="D5" s="11" t="s">
        <v>4229</v>
      </c>
      <c r="E5" s="11"/>
      <c r="F5" s="10"/>
      <c r="G5" s="11"/>
      <c r="H5" s="11"/>
    </row>
    <row r="6" spans="1:22" ht="18.75" x14ac:dyDescent="0.3">
      <c r="A6" s="28"/>
      <c r="C6" s="40">
        <v>2</v>
      </c>
      <c r="D6" s="11" t="s">
        <v>4228</v>
      </c>
      <c r="E6" s="11"/>
      <c r="F6" s="11"/>
      <c r="G6" s="11"/>
      <c r="H6" s="11"/>
    </row>
    <row r="7" spans="1:22" ht="18.75" x14ac:dyDescent="0.3">
      <c r="A7" s="28"/>
      <c r="C7" s="40">
        <v>3</v>
      </c>
      <c r="D7" s="11" t="s">
        <v>4207</v>
      </c>
      <c r="E7" s="11"/>
      <c r="F7" s="11"/>
      <c r="G7" s="11"/>
      <c r="H7" s="11"/>
    </row>
    <row r="8" spans="1:22" ht="18.75" x14ac:dyDescent="0.3">
      <c r="A8" s="28"/>
      <c r="C8" s="40">
        <v>4</v>
      </c>
      <c r="D8" s="11" t="s">
        <v>4227</v>
      </c>
      <c r="E8" s="11"/>
      <c r="F8" s="11"/>
      <c r="G8" s="11"/>
      <c r="H8" s="11"/>
    </row>
    <row r="9" spans="1:22" ht="18.75" x14ac:dyDescent="0.3">
      <c r="A9" s="28"/>
      <c r="C9" s="40">
        <v>5</v>
      </c>
      <c r="D9" s="11" t="s">
        <v>4226</v>
      </c>
      <c r="E9" s="11"/>
      <c r="F9" s="11"/>
      <c r="G9" s="11"/>
      <c r="H9" s="11"/>
    </row>
    <row r="10" spans="1:22" ht="18.75" x14ac:dyDescent="0.3">
      <c r="A10" s="28"/>
      <c r="C10" s="40">
        <v>6</v>
      </c>
      <c r="D10" s="11" t="s">
        <v>4218</v>
      </c>
      <c r="E10" s="11"/>
      <c r="F10" s="11"/>
      <c r="G10" s="11"/>
      <c r="H10" s="11"/>
    </row>
    <row r="11" spans="1:22" ht="18.75" x14ac:dyDescent="0.3">
      <c r="A11" s="28"/>
      <c r="C11" s="40">
        <v>7</v>
      </c>
      <c r="D11" s="11" t="s">
        <v>4222</v>
      </c>
      <c r="E11" s="11"/>
      <c r="F11" s="11"/>
      <c r="G11" s="11"/>
      <c r="H11" s="11"/>
    </row>
    <row r="12" spans="1:22" ht="18.75" x14ac:dyDescent="0.3">
      <c r="A12" s="28"/>
      <c r="C12" s="40">
        <v>8</v>
      </c>
      <c r="D12" s="11" t="s">
        <v>4221</v>
      </c>
    </row>
    <row r="13" spans="1:22" x14ac:dyDescent="0.25">
      <c r="A13" s="28"/>
    </row>
    <row r="14" spans="1:22" ht="18.75" x14ac:dyDescent="0.3">
      <c r="A14" s="28"/>
      <c r="C14" s="39" t="s">
        <v>4182</v>
      </c>
      <c r="D14" s="11"/>
    </row>
    <row r="15" spans="1:22" ht="18.75" x14ac:dyDescent="0.3">
      <c r="A15" s="28"/>
      <c r="C15" s="40">
        <v>1</v>
      </c>
      <c r="D15" s="11" t="s">
        <v>4188</v>
      </c>
    </row>
    <row r="16" spans="1:22" ht="18.75" x14ac:dyDescent="0.3">
      <c r="A16" s="28"/>
      <c r="C16" s="40">
        <v>2</v>
      </c>
      <c r="D16" s="11" t="s">
        <v>4224</v>
      </c>
    </row>
    <row r="17" spans="1:22" ht="18.75" x14ac:dyDescent="0.3">
      <c r="A17" s="28"/>
      <c r="C17" s="40">
        <v>3</v>
      </c>
      <c r="D17" s="11" t="s">
        <v>4195</v>
      </c>
    </row>
    <row r="18" spans="1:22" ht="18.75" x14ac:dyDescent="0.3">
      <c r="A18" s="28"/>
      <c r="C18" s="40">
        <v>4</v>
      </c>
      <c r="D18" s="11" t="s">
        <v>4225</v>
      </c>
    </row>
    <row r="19" spans="1:22" x14ac:dyDescent="0.25">
      <c r="A19" s="28"/>
    </row>
    <row r="20" spans="1:22" x14ac:dyDescent="0.25">
      <c r="A20" s="28"/>
    </row>
    <row r="21" spans="1:22" x14ac:dyDescent="0.25">
      <c r="A21" s="28"/>
    </row>
    <row r="22" spans="1:22" x14ac:dyDescent="0.25">
      <c r="A22" s="28"/>
    </row>
    <row r="23" spans="1:22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</sheetData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297C-4C1D-4609-9DE7-A3249CB35754}">
  <dimension ref="A2:Y115"/>
  <sheetViews>
    <sheetView zoomScale="98" zoomScaleNormal="98" workbookViewId="0">
      <selection activeCell="AC23" sqref="AC23"/>
    </sheetView>
  </sheetViews>
  <sheetFormatPr baseColWidth="10" defaultColWidth="10.7109375" defaultRowHeight="15" x14ac:dyDescent="0.25"/>
  <cols>
    <col min="3" max="3" width="28.140625" bestFit="1" customWidth="1"/>
    <col min="8" max="8" width="17.85546875" bestFit="1" customWidth="1"/>
    <col min="9" max="9" width="17.42578125" bestFit="1" customWidth="1"/>
    <col min="10" max="10" width="14.140625" bestFit="1" customWidth="1"/>
    <col min="11" max="11" width="17.85546875" bestFit="1" customWidth="1"/>
    <col min="12" max="12" width="13" bestFit="1" customWidth="1"/>
    <col min="13" max="13" width="14.140625" bestFit="1" customWidth="1"/>
    <col min="16" max="16" width="17.85546875" bestFit="1" customWidth="1"/>
    <col min="17" max="17" width="13.85546875" bestFit="1" customWidth="1"/>
    <col min="18" max="18" width="13" bestFit="1" customWidth="1"/>
    <col min="19" max="19" width="14.140625" bestFit="1" customWidth="1"/>
    <col min="20" max="20" width="17.85546875" bestFit="1" customWidth="1"/>
    <col min="21" max="21" width="21.85546875" bestFit="1" customWidth="1"/>
    <col min="22" max="22" width="17.140625" bestFit="1" customWidth="1"/>
    <col min="23" max="23" width="7.140625" customWidth="1"/>
    <col min="24" max="24" width="17.85546875" bestFit="1" customWidth="1"/>
    <col min="25" max="25" width="17.5703125" bestFit="1" customWidth="1"/>
    <col min="26" max="27" width="11" bestFit="1" customWidth="1"/>
    <col min="28" max="28" width="12.5703125" bestFit="1" customWidth="1"/>
    <col min="29" max="31" width="7" bestFit="1" customWidth="1"/>
    <col min="32" max="32" width="6" bestFit="1" customWidth="1"/>
    <col min="33" max="33" width="7" bestFit="1" customWidth="1"/>
    <col min="34" max="34" width="6" bestFit="1" customWidth="1"/>
    <col min="35" max="35" width="7" bestFit="1" customWidth="1"/>
    <col min="36" max="36" width="6" bestFit="1" customWidth="1"/>
    <col min="37" max="37" width="7" bestFit="1" customWidth="1"/>
    <col min="38" max="38" width="6" bestFit="1" customWidth="1"/>
    <col min="39" max="41" width="7" bestFit="1" customWidth="1"/>
    <col min="42" max="42" width="6" bestFit="1" customWidth="1"/>
    <col min="43" max="43" width="12.5703125" bestFit="1" customWidth="1"/>
    <col min="44" max="303" width="6" bestFit="1" customWidth="1"/>
    <col min="304" max="529" width="7" bestFit="1" customWidth="1"/>
    <col min="530" max="575" width="8" bestFit="1" customWidth="1"/>
    <col min="576" max="576" width="6.85546875" bestFit="1" customWidth="1"/>
    <col min="577" max="577" width="7.85546875" bestFit="1" customWidth="1"/>
    <col min="578" max="578" width="6" bestFit="1" customWidth="1"/>
    <col min="579" max="584" width="7" bestFit="1" customWidth="1"/>
    <col min="585" max="586" width="8" bestFit="1" customWidth="1"/>
    <col min="587" max="587" width="10.42578125" bestFit="1" customWidth="1"/>
    <col min="588" max="588" width="7" bestFit="1" customWidth="1"/>
    <col min="589" max="589" width="9.42578125" bestFit="1" customWidth="1"/>
    <col min="590" max="625" width="6" bestFit="1" customWidth="1"/>
    <col min="626" max="654" width="7" bestFit="1" customWidth="1"/>
    <col min="655" max="661" width="8" bestFit="1" customWidth="1"/>
    <col min="662" max="662" width="8.42578125" bestFit="1" customWidth="1"/>
    <col min="663" max="663" width="6.85546875" bestFit="1" customWidth="1"/>
    <col min="664" max="665" width="6" bestFit="1" customWidth="1"/>
    <col min="666" max="671" width="7" bestFit="1" customWidth="1"/>
    <col min="672" max="672" width="9.42578125" bestFit="1" customWidth="1"/>
    <col min="673" max="673" width="6.85546875" bestFit="1" customWidth="1"/>
    <col min="674" max="682" width="6" bestFit="1" customWidth="1"/>
    <col min="683" max="688" width="7" bestFit="1" customWidth="1"/>
    <col min="689" max="689" width="9.42578125" bestFit="1" customWidth="1"/>
    <col min="690" max="734" width="6" bestFit="1" customWidth="1"/>
    <col min="735" max="762" width="7" bestFit="1" customWidth="1"/>
    <col min="763" max="764" width="8" bestFit="1" customWidth="1"/>
    <col min="765" max="765" width="8.42578125" bestFit="1" customWidth="1"/>
    <col min="766" max="766" width="6.85546875" bestFit="1" customWidth="1"/>
    <col min="767" max="768" width="6" bestFit="1" customWidth="1"/>
    <col min="769" max="773" width="7" bestFit="1" customWidth="1"/>
    <col min="774" max="774" width="8" bestFit="1" customWidth="1"/>
    <col min="775" max="775" width="9.42578125" bestFit="1" customWidth="1"/>
    <col min="776" max="783" width="7" bestFit="1" customWidth="1"/>
    <col min="784" max="784" width="9.42578125" bestFit="1" customWidth="1"/>
    <col min="785" max="789" width="7" bestFit="1" customWidth="1"/>
    <col min="790" max="790" width="8.42578125" bestFit="1" customWidth="1"/>
    <col min="791" max="791" width="7" bestFit="1" customWidth="1"/>
    <col min="792" max="792" width="8" bestFit="1" customWidth="1"/>
    <col min="793" max="793" width="9.42578125" bestFit="1" customWidth="1"/>
    <col min="794" max="794" width="7" bestFit="1" customWidth="1"/>
    <col min="795" max="795" width="9.42578125" bestFit="1" customWidth="1"/>
    <col min="796" max="814" width="6" bestFit="1" customWidth="1"/>
    <col min="815" max="826" width="7" bestFit="1" customWidth="1"/>
    <col min="827" max="827" width="8" bestFit="1" customWidth="1"/>
    <col min="828" max="828" width="8.42578125" bestFit="1" customWidth="1"/>
    <col min="829" max="829" width="7.85546875" bestFit="1" customWidth="1"/>
    <col min="830" max="831" width="7" bestFit="1" customWidth="1"/>
    <col min="832" max="832" width="10.42578125" bestFit="1" customWidth="1"/>
    <col min="833" max="833" width="6.85546875" bestFit="1" customWidth="1"/>
    <col min="834" max="838" width="6" bestFit="1" customWidth="1"/>
    <col min="839" max="843" width="7" bestFit="1" customWidth="1"/>
    <col min="844" max="844" width="9.42578125" bestFit="1" customWidth="1"/>
    <col min="845" max="845" width="6.85546875" bestFit="1" customWidth="1"/>
    <col min="846" max="853" width="6" bestFit="1" customWidth="1"/>
    <col min="854" max="856" width="7" bestFit="1" customWidth="1"/>
    <col min="857" max="857" width="9.42578125" bestFit="1" customWidth="1"/>
    <col min="858" max="884" width="6" bestFit="1" customWidth="1"/>
    <col min="885" max="898" width="7" bestFit="1" customWidth="1"/>
    <col min="899" max="900" width="8" bestFit="1" customWidth="1"/>
    <col min="901" max="901" width="8.42578125" bestFit="1" customWidth="1"/>
    <col min="902" max="902" width="7" bestFit="1" customWidth="1"/>
    <col min="903" max="903" width="9.42578125" bestFit="1" customWidth="1"/>
    <col min="904" max="929" width="6" bestFit="1" customWidth="1"/>
    <col min="930" max="943" width="7" bestFit="1" customWidth="1"/>
    <col min="944" max="944" width="8.42578125" bestFit="1" customWidth="1"/>
    <col min="945" max="946" width="7" bestFit="1" customWidth="1"/>
    <col min="947" max="947" width="9.42578125" bestFit="1" customWidth="1"/>
    <col min="948" max="987" width="6" bestFit="1" customWidth="1"/>
    <col min="988" max="993" width="7" bestFit="1" customWidth="1"/>
    <col min="994" max="994" width="8.42578125" bestFit="1" customWidth="1"/>
    <col min="995" max="1001" width="6" bestFit="1" customWidth="1"/>
    <col min="1002" max="1003" width="7" bestFit="1" customWidth="1"/>
    <col min="1004" max="1004" width="8.42578125" bestFit="1" customWidth="1"/>
    <col min="1005" max="1005" width="12.5703125" bestFit="1" customWidth="1"/>
  </cols>
  <sheetData>
    <row r="2" spans="1:25" x14ac:dyDescent="0.25">
      <c r="A2" s="16" t="s">
        <v>4200</v>
      </c>
      <c r="B2" s="17" t="s">
        <v>4187</v>
      </c>
      <c r="C2" s="17"/>
      <c r="D2" s="17"/>
      <c r="E2" s="17"/>
    </row>
    <row r="3" spans="1:25" x14ac:dyDescent="0.25">
      <c r="B3" s="18" t="s">
        <v>4186</v>
      </c>
      <c r="C3" s="19">
        <f>SUMIFS(StoreOrders[sales],StoreOrders[order priority],"Critical",StoreOrders[order date],"&lt;1/2/2011")</f>
        <v>5614</v>
      </c>
      <c r="G3" s="13" t="s">
        <v>4205</v>
      </c>
      <c r="H3" s="14" t="s">
        <v>4184</v>
      </c>
      <c r="I3" t="s">
        <v>4204</v>
      </c>
      <c r="K3" s="13" t="s">
        <v>4206</v>
      </c>
      <c r="L3" s="14" t="s">
        <v>4184</v>
      </c>
      <c r="M3" t="s">
        <v>4198</v>
      </c>
      <c r="O3" s="13" t="s">
        <v>4208</v>
      </c>
      <c r="P3" s="14" t="s">
        <v>4184</v>
      </c>
      <c r="Q3" t="s">
        <v>4199</v>
      </c>
      <c r="S3" s="13" t="s">
        <v>4209</v>
      </c>
      <c r="T3" s="14" t="s">
        <v>4184</v>
      </c>
      <c r="U3" t="s">
        <v>4210</v>
      </c>
      <c r="W3" t="s">
        <v>4211</v>
      </c>
      <c r="X3" s="14" t="s">
        <v>4184</v>
      </c>
      <c r="Y3" t="s">
        <v>4212</v>
      </c>
    </row>
    <row r="4" spans="1:25" x14ac:dyDescent="0.25">
      <c r="A4" s="16" t="s">
        <v>4201</v>
      </c>
      <c r="B4" s="17" t="s">
        <v>4192</v>
      </c>
      <c r="C4" s="17"/>
      <c r="D4" s="17"/>
      <c r="E4" s="17"/>
      <c r="H4" s="15" t="s">
        <v>1065</v>
      </c>
      <c r="I4" s="23">
        <v>16663.464</v>
      </c>
      <c r="L4" s="15" t="s">
        <v>1100</v>
      </c>
      <c r="M4" s="24">
        <v>46141.886199999986</v>
      </c>
      <c r="P4" s="15" t="s">
        <v>1065</v>
      </c>
      <c r="Q4" s="23">
        <v>16663.464</v>
      </c>
      <c r="T4" s="15" t="s">
        <v>1065</v>
      </c>
      <c r="U4" s="12">
        <v>3117.5199999999982</v>
      </c>
      <c r="X4" s="15" t="s">
        <v>1062</v>
      </c>
      <c r="Y4" s="25">
        <v>80963.987999999998</v>
      </c>
    </row>
    <row r="5" spans="1:25" x14ac:dyDescent="0.25">
      <c r="B5" s="18" t="s">
        <v>4189</v>
      </c>
      <c r="C5" s="20" t="s">
        <v>1069</v>
      </c>
      <c r="H5" s="15" t="s">
        <v>1108</v>
      </c>
      <c r="I5" s="23">
        <v>2232</v>
      </c>
      <c r="L5" s="15" t="s">
        <v>1067</v>
      </c>
      <c r="M5" s="24">
        <v>183471.81739999968</v>
      </c>
      <c r="P5" s="15" t="s">
        <v>1075</v>
      </c>
      <c r="Q5" s="23">
        <v>43832.02199999999</v>
      </c>
      <c r="T5" s="15" t="s">
        <v>1108</v>
      </c>
      <c r="U5" s="12">
        <v>363.34000000000003</v>
      </c>
      <c r="X5" s="15" t="s">
        <v>1116</v>
      </c>
      <c r="Y5" s="25">
        <v>53440.490000000005</v>
      </c>
    </row>
    <row r="6" spans="1:25" x14ac:dyDescent="0.25">
      <c r="B6" s="18" t="s">
        <v>4191</v>
      </c>
      <c r="C6" s="20" t="s">
        <v>1128</v>
      </c>
      <c r="H6" s="15" t="s">
        <v>1228</v>
      </c>
      <c r="I6" s="23">
        <v>5522</v>
      </c>
      <c r="L6" s="15" t="s">
        <v>1110</v>
      </c>
      <c r="M6" s="24">
        <v>50984.445759999995</v>
      </c>
      <c r="P6" s="15" t="s">
        <v>1108</v>
      </c>
      <c r="Q6" s="23">
        <v>2232</v>
      </c>
      <c r="T6" s="15" t="s">
        <v>1228</v>
      </c>
      <c r="U6" s="12">
        <v>563.00999999999988</v>
      </c>
      <c r="X6" s="15" t="s">
        <v>1091</v>
      </c>
      <c r="Y6" s="25">
        <v>29601.214</v>
      </c>
    </row>
    <row r="7" spans="1:25" x14ac:dyDescent="0.25">
      <c r="B7" s="18" t="s">
        <v>4190</v>
      </c>
      <c r="C7" s="21" t="str">
        <f>IFERROR(INDEX(StoreOrders[Price],MATCH(Auxiliar!C5,StoreOrders[product name],0),MATCH(Auxiliar!C6,StoreOrders[order priority],0)),"este producto no tiene esta orden")</f>
        <v>este producto no tiene esta orden</v>
      </c>
      <c r="H7" s="15" t="s">
        <v>1165</v>
      </c>
      <c r="I7" s="23">
        <v>41566.856000000007</v>
      </c>
      <c r="L7" s="15" t="s">
        <v>4183</v>
      </c>
      <c r="M7" s="24">
        <v>280598.14935999963</v>
      </c>
      <c r="P7" s="15" t="s">
        <v>1085</v>
      </c>
      <c r="Q7" s="23">
        <v>15576.285000000003</v>
      </c>
      <c r="T7" s="15" t="s">
        <v>1165</v>
      </c>
      <c r="U7" s="12">
        <v>6129.61</v>
      </c>
      <c r="X7" s="15" t="s">
        <v>4183</v>
      </c>
      <c r="Y7" s="25">
        <v>164005.69200000001</v>
      </c>
    </row>
    <row r="8" spans="1:25" x14ac:dyDescent="0.25">
      <c r="A8" s="16" t="s">
        <v>4202</v>
      </c>
      <c r="B8" s="17" t="s">
        <v>4195</v>
      </c>
      <c r="C8" s="17"/>
      <c r="D8" s="17"/>
      <c r="E8" s="17"/>
      <c r="H8" s="15" t="s">
        <v>1607</v>
      </c>
      <c r="I8" s="23">
        <v>3314.9</v>
      </c>
      <c r="P8" s="15" t="s">
        <v>1094</v>
      </c>
      <c r="Q8" s="23">
        <v>37469.390999999996</v>
      </c>
      <c r="T8" s="15" t="s">
        <v>1607</v>
      </c>
      <c r="U8" s="12">
        <v>1025.48</v>
      </c>
    </row>
    <row r="9" spans="1:25" x14ac:dyDescent="0.25">
      <c r="B9" s="18" t="s">
        <v>4193</v>
      </c>
      <c r="C9" s="20" t="s">
        <v>1154</v>
      </c>
      <c r="H9" s="15" t="s">
        <v>1344</v>
      </c>
      <c r="I9" s="23">
        <v>2199</v>
      </c>
      <c r="P9" s="15" t="s">
        <v>1164</v>
      </c>
      <c r="Q9" s="23">
        <v>26675.166000000001</v>
      </c>
      <c r="T9" s="15" t="s">
        <v>1344</v>
      </c>
      <c r="U9" s="12">
        <v>304.05</v>
      </c>
    </row>
    <row r="10" spans="1:25" x14ac:dyDescent="0.25">
      <c r="B10" s="18" t="s">
        <v>4194</v>
      </c>
      <c r="C10" s="20" t="str">
        <f>_xlfn.XLOOKUP(C9,StoreOrders[customer name],StoreOrders[product name],)</f>
        <v>Hewlett Fax and Copier, Laser</v>
      </c>
      <c r="H10" s="15" t="s">
        <v>1085</v>
      </c>
      <c r="I10" s="23">
        <v>15576.285000000003</v>
      </c>
      <c r="P10" s="15" t="s">
        <v>1260</v>
      </c>
      <c r="Q10" s="23">
        <v>21557.364000000001</v>
      </c>
      <c r="T10" s="15" t="s">
        <v>1085</v>
      </c>
      <c r="U10" s="12">
        <v>3432.24</v>
      </c>
    </row>
    <row r="11" spans="1:25" x14ac:dyDescent="0.25">
      <c r="A11" s="16" t="s">
        <v>4203</v>
      </c>
      <c r="B11" s="17" t="s">
        <v>4196</v>
      </c>
      <c r="C11" s="17"/>
      <c r="D11" s="17"/>
      <c r="E11" s="17"/>
      <c r="H11" s="15" t="s">
        <v>1095</v>
      </c>
      <c r="I11" s="23">
        <v>8547.0499999999993</v>
      </c>
      <c r="P11" s="15" t="s">
        <v>4183</v>
      </c>
      <c r="Q11" s="23">
        <v>164005.69199999998</v>
      </c>
      <c r="T11" s="15" t="s">
        <v>1095</v>
      </c>
      <c r="U11" s="12">
        <v>1602.3900000000006</v>
      </c>
    </row>
    <row r="12" spans="1:25" x14ac:dyDescent="0.25">
      <c r="B12" s="18" t="s">
        <v>1053</v>
      </c>
      <c r="C12" s="20" t="s">
        <v>1391</v>
      </c>
      <c r="H12" s="15" t="s">
        <v>1267</v>
      </c>
      <c r="I12" s="23">
        <v>10630.138999999999</v>
      </c>
      <c r="T12" s="15" t="s">
        <v>1267</v>
      </c>
      <c r="U12" s="12">
        <v>3147.2100000000005</v>
      </c>
    </row>
    <row r="13" spans="1:25" x14ac:dyDescent="0.25">
      <c r="B13" s="18" t="s">
        <v>4197</v>
      </c>
      <c r="C13" s="22">
        <f>AVERAGEIF(StoreOrders[region],Auxiliar!C12,StoreOrders[sales])</f>
        <v>121.89088461538462</v>
      </c>
      <c r="H13" s="15" t="s">
        <v>1076</v>
      </c>
      <c r="I13" s="23">
        <v>15931.362999999999</v>
      </c>
      <c r="T13" s="15" t="s">
        <v>1076</v>
      </c>
      <c r="U13" s="12">
        <v>2453.6900000000005</v>
      </c>
    </row>
    <row r="14" spans="1:25" x14ac:dyDescent="0.25">
      <c r="H14" s="15" t="s">
        <v>1215</v>
      </c>
      <c r="I14" s="23">
        <v>21528.689000000002</v>
      </c>
      <c r="T14" s="15" t="s">
        <v>1215</v>
      </c>
      <c r="U14" s="12">
        <v>3079.6700000000005</v>
      </c>
      <c r="W14" t="s">
        <v>4217</v>
      </c>
      <c r="X14" s="14" t="s">
        <v>4184</v>
      </c>
      <c r="Y14" t="s">
        <v>4213</v>
      </c>
    </row>
    <row r="15" spans="1:25" x14ac:dyDescent="0.25">
      <c r="H15" s="15" t="s">
        <v>1140</v>
      </c>
      <c r="I15" s="23">
        <v>13955.62</v>
      </c>
      <c r="T15" s="15" t="s">
        <v>1140</v>
      </c>
      <c r="U15" s="12">
        <v>1548.89</v>
      </c>
      <c r="X15" s="15" t="s">
        <v>1065</v>
      </c>
      <c r="Y15" s="12">
        <v>88.138686131386862</v>
      </c>
    </row>
    <row r="16" spans="1:25" ht="15.75" customHeight="1" x14ac:dyDescent="0.25">
      <c r="H16" s="15" t="s">
        <v>1391</v>
      </c>
      <c r="I16" s="23">
        <v>6338.326</v>
      </c>
      <c r="T16" s="15" t="s">
        <v>1391</v>
      </c>
      <c r="U16" s="12">
        <v>779.80999999999983</v>
      </c>
      <c r="X16" s="26">
        <v>1</v>
      </c>
      <c r="Y16" s="12">
        <v>84.746031746031747</v>
      </c>
    </row>
    <row r="17" spans="8:25" x14ac:dyDescent="0.25">
      <c r="H17" s="15" t="s">
        <v>4183</v>
      </c>
      <c r="I17" s="23">
        <v>164005.69200000001</v>
      </c>
      <c r="T17" s="15" t="s">
        <v>4183</v>
      </c>
      <c r="U17" s="12">
        <v>27546.909999999996</v>
      </c>
      <c r="X17" s="26">
        <v>2</v>
      </c>
      <c r="Y17" s="12">
        <v>88.078431372549019</v>
      </c>
    </row>
    <row r="18" spans="8:25" x14ac:dyDescent="0.25">
      <c r="X18" s="26">
        <v>3</v>
      </c>
      <c r="Y18" s="12">
        <v>97.565217391304344</v>
      </c>
    </row>
    <row r="19" spans="8:25" x14ac:dyDescent="0.25">
      <c r="X19" s="15" t="s">
        <v>1075</v>
      </c>
      <c r="Y19" s="12">
        <v>88.352173913043472</v>
      </c>
    </row>
    <row r="20" spans="8:25" x14ac:dyDescent="0.25">
      <c r="X20" s="26">
        <v>1</v>
      </c>
      <c r="Y20" s="12">
        <v>88.460674157303373</v>
      </c>
    </row>
    <row r="21" spans="8:25" x14ac:dyDescent="0.25">
      <c r="X21" s="26">
        <v>2</v>
      </c>
      <c r="Y21" s="12">
        <v>87.175257731958766</v>
      </c>
    </row>
    <row r="22" spans="8:25" x14ac:dyDescent="0.25">
      <c r="X22" s="26">
        <v>3</v>
      </c>
      <c r="Y22" s="12">
        <v>90.727272727272734</v>
      </c>
    </row>
    <row r="23" spans="8:25" x14ac:dyDescent="0.25">
      <c r="P23" s="13" t="s">
        <v>4219</v>
      </c>
      <c r="Q23" s="14" t="s">
        <v>4184</v>
      </c>
      <c r="R23" t="s">
        <v>4220</v>
      </c>
      <c r="X23" s="15" t="s">
        <v>1108</v>
      </c>
      <c r="Y23" s="12">
        <v>94.214285714285708</v>
      </c>
    </row>
    <row r="24" spans="8:25" x14ac:dyDescent="0.25">
      <c r="J24" s="13" t="s">
        <v>4223</v>
      </c>
      <c r="K24" s="14" t="s">
        <v>4184</v>
      </c>
      <c r="L24" t="s">
        <v>4220</v>
      </c>
      <c r="Q24" s="15" t="s">
        <v>1120</v>
      </c>
      <c r="R24" s="25">
        <v>5887.0991999999978</v>
      </c>
      <c r="X24" s="26">
        <v>1</v>
      </c>
      <c r="Y24" s="12">
        <v>98.5</v>
      </c>
    </row>
    <row r="25" spans="8:25" x14ac:dyDescent="0.25">
      <c r="K25" s="15" t="s">
        <v>1287</v>
      </c>
      <c r="L25" s="25">
        <v>6477.0587999999998</v>
      </c>
      <c r="Q25" s="15" t="s">
        <v>1088</v>
      </c>
      <c r="R25" s="25">
        <v>8576.285119999995</v>
      </c>
      <c r="X25" s="26">
        <v>2</v>
      </c>
      <c r="Y25" s="12">
        <v>86.4</v>
      </c>
    </row>
    <row r="26" spans="8:25" x14ac:dyDescent="0.25">
      <c r="K26" s="15" t="s">
        <v>1114</v>
      </c>
      <c r="L26" s="25">
        <v>3114.4678000000004</v>
      </c>
      <c r="Q26" s="15" t="s">
        <v>1128</v>
      </c>
      <c r="R26" s="25">
        <v>1372.7034000000001</v>
      </c>
      <c r="X26" s="26">
        <v>3</v>
      </c>
      <c r="Y26" s="12">
        <v>98.571428571428569</v>
      </c>
    </row>
    <row r="27" spans="8:25" x14ac:dyDescent="0.25">
      <c r="K27" s="15" t="s">
        <v>1081</v>
      </c>
      <c r="L27" s="25">
        <v>6674.6862399999991</v>
      </c>
      <c r="Q27" s="15" t="s">
        <v>1070</v>
      </c>
      <c r="R27" s="25">
        <v>14143.762919999988</v>
      </c>
      <c r="X27" s="15" t="s">
        <v>1085</v>
      </c>
      <c r="Y27" s="12">
        <v>89.983333333333334</v>
      </c>
    </row>
    <row r="28" spans="8:25" x14ac:dyDescent="0.25">
      <c r="K28" s="15" t="s">
        <v>1060</v>
      </c>
      <c r="L28" s="25">
        <v>13713.637799999993</v>
      </c>
      <c r="Q28" s="15" t="s">
        <v>4183</v>
      </c>
      <c r="R28" s="25">
        <v>29979.850639999982</v>
      </c>
      <c r="X28" s="26">
        <v>1</v>
      </c>
      <c r="Y28" s="12">
        <v>93.6875</v>
      </c>
    </row>
    <row r="29" spans="8:25" x14ac:dyDescent="0.25">
      <c r="K29" s="15" t="s">
        <v>4183</v>
      </c>
      <c r="L29" s="25">
        <v>29979.850639999993</v>
      </c>
      <c r="T29" s="15"/>
      <c r="U29" s="2"/>
      <c r="X29" s="26">
        <v>2</v>
      </c>
      <c r="Y29" s="12">
        <v>90.162162162162161</v>
      </c>
    </row>
    <row r="30" spans="8:25" x14ac:dyDescent="0.25">
      <c r="T30" s="15"/>
      <c r="U30" s="2"/>
      <c r="X30" s="26">
        <v>3</v>
      </c>
      <c r="Y30" s="12">
        <v>84.714285714285708</v>
      </c>
    </row>
    <row r="31" spans="8:25" x14ac:dyDescent="0.25">
      <c r="T31" s="15"/>
      <c r="U31" s="2"/>
      <c r="X31" s="15" t="s">
        <v>1094</v>
      </c>
      <c r="Y31" s="12">
        <v>89.013824884792626</v>
      </c>
    </row>
    <row r="32" spans="8:25" x14ac:dyDescent="0.25">
      <c r="T32" s="15"/>
      <c r="U32" s="2"/>
      <c r="X32" s="26">
        <v>1</v>
      </c>
      <c r="Y32" s="12">
        <v>88.066666666666663</v>
      </c>
    </row>
    <row r="33" spans="20:25" x14ac:dyDescent="0.25">
      <c r="T33" s="15"/>
      <c r="U33" s="2"/>
      <c r="X33" s="26">
        <v>2</v>
      </c>
      <c r="Y33" s="12">
        <v>89.088888888888889</v>
      </c>
    </row>
    <row r="34" spans="20:25" x14ac:dyDescent="0.25">
      <c r="T34" s="15"/>
      <c r="U34" s="2"/>
      <c r="X34" s="26">
        <v>3</v>
      </c>
      <c r="Y34" s="12">
        <v>91.13513513513513</v>
      </c>
    </row>
    <row r="35" spans="20:25" x14ac:dyDescent="0.25">
      <c r="T35" s="15"/>
      <c r="U35" s="2"/>
      <c r="X35" s="15" t="s">
        <v>1164</v>
      </c>
      <c r="Y35" s="12">
        <v>88.068965517241381</v>
      </c>
    </row>
    <row r="36" spans="20:25" x14ac:dyDescent="0.25">
      <c r="T36" s="15"/>
      <c r="U36" s="2"/>
      <c r="X36" s="26">
        <v>1</v>
      </c>
      <c r="Y36" s="12">
        <v>85.428571428571431</v>
      </c>
    </row>
    <row r="37" spans="20:25" x14ac:dyDescent="0.25">
      <c r="T37" s="15"/>
      <c r="U37" s="2"/>
      <c r="X37" s="26">
        <v>2</v>
      </c>
      <c r="Y37" s="12">
        <v>90.117647058823536</v>
      </c>
    </row>
    <row r="38" spans="20:25" x14ac:dyDescent="0.25">
      <c r="T38" s="15"/>
      <c r="U38" s="2"/>
      <c r="X38" s="26">
        <v>3</v>
      </c>
      <c r="Y38" s="12">
        <v>90.064516129032256</v>
      </c>
    </row>
    <row r="39" spans="20:25" x14ac:dyDescent="0.25">
      <c r="T39" s="15"/>
      <c r="U39" s="2"/>
      <c r="X39" s="15" t="s">
        <v>1260</v>
      </c>
      <c r="Y39" s="12">
        <v>90.108108108108112</v>
      </c>
    </row>
    <row r="40" spans="20:25" x14ac:dyDescent="0.25">
      <c r="T40" s="15"/>
      <c r="U40" s="2"/>
      <c r="X40" s="26">
        <v>1</v>
      </c>
      <c r="Y40" s="12">
        <v>86.5</v>
      </c>
    </row>
    <row r="41" spans="20:25" x14ac:dyDescent="0.25">
      <c r="T41" s="15"/>
      <c r="U41" s="2"/>
      <c r="X41" s="26">
        <v>2</v>
      </c>
      <c r="Y41" s="12">
        <v>92.914893617021278</v>
      </c>
    </row>
    <row r="42" spans="20:25" x14ac:dyDescent="0.25">
      <c r="T42" s="15"/>
      <c r="U42" s="2"/>
      <c r="X42" s="26">
        <v>3</v>
      </c>
      <c r="Y42" s="12">
        <v>92.6</v>
      </c>
    </row>
    <row r="43" spans="20:25" x14ac:dyDescent="0.25">
      <c r="T43" s="15"/>
      <c r="U43" s="2"/>
      <c r="X43" s="15" t="s">
        <v>4183</v>
      </c>
      <c r="Y43" s="12">
        <v>88.997137404580158</v>
      </c>
    </row>
    <row r="44" spans="20:25" x14ac:dyDescent="0.25">
      <c r="T44" s="15"/>
      <c r="U44" s="2"/>
    </row>
    <row r="45" spans="20:25" x14ac:dyDescent="0.25">
      <c r="T45" s="15"/>
      <c r="U45" s="2"/>
    </row>
    <row r="46" spans="20:25" x14ac:dyDescent="0.25">
      <c r="T46" s="15"/>
      <c r="U46" s="2"/>
    </row>
    <row r="47" spans="20:25" x14ac:dyDescent="0.25">
      <c r="T47" s="15"/>
      <c r="U47" s="2"/>
    </row>
    <row r="48" spans="20:25" x14ac:dyDescent="0.25">
      <c r="T48" s="15"/>
      <c r="U48" s="2"/>
    </row>
    <row r="49" spans="20:21" x14ac:dyDescent="0.25">
      <c r="T49" s="15"/>
      <c r="U49" s="2"/>
    </row>
    <row r="50" spans="20:21" x14ac:dyDescent="0.25">
      <c r="T50" s="15"/>
      <c r="U50" s="2"/>
    </row>
    <row r="51" spans="20:21" x14ac:dyDescent="0.25">
      <c r="T51" s="15"/>
      <c r="U51" s="2"/>
    </row>
    <row r="52" spans="20:21" x14ac:dyDescent="0.25">
      <c r="T52" s="15"/>
      <c r="U52" s="2"/>
    </row>
    <row r="53" spans="20:21" x14ac:dyDescent="0.25">
      <c r="T53" s="15"/>
      <c r="U53" s="2"/>
    </row>
    <row r="54" spans="20:21" x14ac:dyDescent="0.25">
      <c r="T54" s="15"/>
      <c r="U54" s="2"/>
    </row>
    <row r="55" spans="20:21" x14ac:dyDescent="0.25">
      <c r="T55" s="15"/>
      <c r="U55" s="2"/>
    </row>
    <row r="56" spans="20:21" x14ac:dyDescent="0.25">
      <c r="T56" s="15"/>
      <c r="U56" s="2"/>
    </row>
    <row r="57" spans="20:21" x14ac:dyDescent="0.25">
      <c r="T57" s="15"/>
      <c r="U57" s="2"/>
    </row>
    <row r="58" spans="20:21" x14ac:dyDescent="0.25">
      <c r="T58" s="15"/>
      <c r="U58" s="2"/>
    </row>
    <row r="59" spans="20:21" x14ac:dyDescent="0.25">
      <c r="T59" s="15"/>
      <c r="U59" s="2"/>
    </row>
    <row r="60" spans="20:21" x14ac:dyDescent="0.25">
      <c r="T60" s="15"/>
      <c r="U60" s="2"/>
    </row>
    <row r="61" spans="20:21" x14ac:dyDescent="0.25">
      <c r="T61" s="15"/>
      <c r="U61" s="2"/>
    </row>
    <row r="62" spans="20:21" x14ac:dyDescent="0.25">
      <c r="T62" s="15"/>
      <c r="U62" s="2"/>
    </row>
    <row r="63" spans="20:21" x14ac:dyDescent="0.25">
      <c r="T63" s="15"/>
      <c r="U63" s="2"/>
    </row>
    <row r="64" spans="20:21" x14ac:dyDescent="0.25">
      <c r="T64" s="15"/>
      <c r="U64" s="2"/>
    </row>
    <row r="65" spans="20:21" x14ac:dyDescent="0.25">
      <c r="T65" s="15"/>
      <c r="U65" s="2"/>
    </row>
    <row r="66" spans="20:21" x14ac:dyDescent="0.25">
      <c r="T66" s="15"/>
      <c r="U66" s="2"/>
    </row>
    <row r="67" spans="20:21" x14ac:dyDescent="0.25">
      <c r="T67" s="15"/>
      <c r="U67" s="2"/>
    </row>
    <row r="68" spans="20:21" x14ac:dyDescent="0.25">
      <c r="T68" s="15"/>
      <c r="U68" s="2"/>
    </row>
    <row r="69" spans="20:21" x14ac:dyDescent="0.25">
      <c r="T69" s="15"/>
      <c r="U69" s="2"/>
    </row>
    <row r="70" spans="20:21" x14ac:dyDescent="0.25">
      <c r="T70" s="15"/>
      <c r="U70" s="2"/>
    </row>
    <row r="71" spans="20:21" x14ac:dyDescent="0.25">
      <c r="T71" s="15"/>
      <c r="U71" s="2"/>
    </row>
    <row r="72" spans="20:21" x14ac:dyDescent="0.25">
      <c r="T72" s="15"/>
      <c r="U72" s="2"/>
    </row>
    <row r="73" spans="20:21" x14ac:dyDescent="0.25">
      <c r="T73" s="15"/>
      <c r="U73" s="2"/>
    </row>
    <row r="74" spans="20:21" x14ac:dyDescent="0.25">
      <c r="T74" s="15"/>
      <c r="U74" s="2"/>
    </row>
    <row r="75" spans="20:21" x14ac:dyDescent="0.25">
      <c r="T75" s="15"/>
      <c r="U75" s="2"/>
    </row>
    <row r="76" spans="20:21" x14ac:dyDescent="0.25">
      <c r="T76" s="15"/>
      <c r="U76" s="2"/>
    </row>
    <row r="77" spans="20:21" x14ac:dyDescent="0.25">
      <c r="T77" s="15"/>
      <c r="U77" s="2"/>
    </row>
    <row r="78" spans="20:21" x14ac:dyDescent="0.25">
      <c r="T78" s="15"/>
      <c r="U78" s="2"/>
    </row>
    <row r="79" spans="20:21" x14ac:dyDescent="0.25">
      <c r="T79" s="15"/>
      <c r="U79" s="2"/>
    </row>
    <row r="80" spans="20:21" x14ac:dyDescent="0.25">
      <c r="T80" s="15"/>
      <c r="U80" s="2"/>
    </row>
    <row r="81" spans="20:21" x14ac:dyDescent="0.25">
      <c r="T81" s="15"/>
      <c r="U81" s="2"/>
    </row>
    <row r="82" spans="20:21" x14ac:dyDescent="0.25">
      <c r="T82" s="15"/>
      <c r="U82" s="2"/>
    </row>
    <row r="83" spans="20:21" x14ac:dyDescent="0.25">
      <c r="T83" s="15"/>
      <c r="U83" s="2"/>
    </row>
    <row r="84" spans="20:21" x14ac:dyDescent="0.25">
      <c r="T84" s="15"/>
      <c r="U84" s="2"/>
    </row>
    <row r="85" spans="20:21" x14ac:dyDescent="0.25">
      <c r="T85" s="15"/>
      <c r="U85" s="2"/>
    </row>
    <row r="86" spans="20:21" x14ac:dyDescent="0.25">
      <c r="T86" s="15"/>
      <c r="U86" s="2"/>
    </row>
    <row r="87" spans="20:21" x14ac:dyDescent="0.25">
      <c r="T87" s="15"/>
      <c r="U87" s="2"/>
    </row>
    <row r="88" spans="20:21" x14ac:dyDescent="0.25">
      <c r="T88" s="15"/>
      <c r="U88" s="2"/>
    </row>
    <row r="89" spans="20:21" x14ac:dyDescent="0.25">
      <c r="T89" s="15"/>
      <c r="U89" s="2"/>
    </row>
    <row r="90" spans="20:21" x14ac:dyDescent="0.25">
      <c r="T90" s="15"/>
      <c r="U90" s="2"/>
    </row>
    <row r="91" spans="20:21" x14ac:dyDescent="0.25">
      <c r="T91" s="15"/>
      <c r="U91" s="2"/>
    </row>
    <row r="92" spans="20:21" x14ac:dyDescent="0.25">
      <c r="T92" s="15"/>
      <c r="U92" s="2"/>
    </row>
    <row r="93" spans="20:21" x14ac:dyDescent="0.25">
      <c r="T93" s="15"/>
      <c r="U93" s="2"/>
    </row>
    <row r="94" spans="20:21" x14ac:dyDescent="0.25">
      <c r="T94" s="15"/>
      <c r="U94" s="2"/>
    </row>
    <row r="95" spans="20:21" x14ac:dyDescent="0.25">
      <c r="T95" s="15"/>
      <c r="U95" s="2"/>
    </row>
    <row r="96" spans="20:21" x14ac:dyDescent="0.25">
      <c r="T96" s="15"/>
      <c r="U96" s="2"/>
    </row>
    <row r="97" spans="20:21" x14ac:dyDescent="0.25">
      <c r="T97" s="15"/>
      <c r="U97" s="2"/>
    </row>
    <row r="98" spans="20:21" x14ac:dyDescent="0.25">
      <c r="T98" s="15"/>
      <c r="U98" s="2"/>
    </row>
    <row r="99" spans="20:21" x14ac:dyDescent="0.25">
      <c r="T99" s="15"/>
      <c r="U99" s="2"/>
    </row>
    <row r="100" spans="20:21" x14ac:dyDescent="0.25">
      <c r="T100" s="15"/>
      <c r="U100" s="2"/>
    </row>
    <row r="101" spans="20:21" x14ac:dyDescent="0.25">
      <c r="T101" s="15"/>
      <c r="U101" s="2"/>
    </row>
    <row r="102" spans="20:21" x14ac:dyDescent="0.25">
      <c r="T102" s="15"/>
      <c r="U102" s="2"/>
    </row>
    <row r="103" spans="20:21" x14ac:dyDescent="0.25">
      <c r="T103" s="15"/>
      <c r="U103" s="2"/>
    </row>
    <row r="104" spans="20:21" x14ac:dyDescent="0.25">
      <c r="T104" s="15"/>
      <c r="U104" s="2"/>
    </row>
    <row r="105" spans="20:21" x14ac:dyDescent="0.25">
      <c r="T105" s="15"/>
      <c r="U105" s="2"/>
    </row>
    <row r="106" spans="20:21" x14ac:dyDescent="0.25">
      <c r="T106" s="15"/>
      <c r="U106" s="2"/>
    </row>
    <row r="107" spans="20:21" x14ac:dyDescent="0.25">
      <c r="T107" s="15"/>
      <c r="U107" s="2"/>
    </row>
    <row r="108" spans="20:21" x14ac:dyDescent="0.25">
      <c r="T108" s="15"/>
      <c r="U108" s="2"/>
    </row>
    <row r="109" spans="20:21" x14ac:dyDescent="0.25">
      <c r="T109" s="15"/>
      <c r="U109" s="2"/>
    </row>
    <row r="110" spans="20:21" x14ac:dyDescent="0.25">
      <c r="T110" s="15"/>
      <c r="U110" s="2"/>
    </row>
    <row r="111" spans="20:21" x14ac:dyDescent="0.25">
      <c r="T111" s="15"/>
      <c r="U111" s="2"/>
    </row>
    <row r="112" spans="20:21" x14ac:dyDescent="0.25">
      <c r="T112" s="15"/>
      <c r="U112" s="2"/>
    </row>
    <row r="113" spans="20:21" x14ac:dyDescent="0.25">
      <c r="T113" s="15"/>
      <c r="U113" s="2"/>
    </row>
    <row r="114" spans="20:21" x14ac:dyDescent="0.25">
      <c r="T114" s="15"/>
      <c r="U114" s="2"/>
    </row>
    <row r="115" spans="20:21" x14ac:dyDescent="0.25">
      <c r="T115" s="15"/>
      <c r="U115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4603E4-5139-425F-AE7D-9049676CBC56}">
          <x14:formula1>
            <xm:f>CleanData!$O$2:$O$1049</xm:f>
          </x14:formula1>
          <xm:sqref>C5</xm:sqref>
        </x14:dataValidation>
        <x14:dataValidation type="list" allowBlank="1" showInputMessage="1" showErrorMessage="1" xr:uid="{80B86779-9927-4E56-95F5-33D5FC5DF2AF}">
          <x14:formula1>
            <xm:f>CleanData!$V$2:$V$1049</xm:f>
          </x14:formula1>
          <xm:sqref>C6</xm:sqref>
        </x14:dataValidation>
        <x14:dataValidation type="list" allowBlank="1" showInputMessage="1" showErrorMessage="1" xr:uid="{BCBE80A4-1733-4BBC-85F7-DF6335D99337}">
          <x14:formula1>
            <xm:f>CleanData!$F$2:$F$1049</xm:f>
          </x14:formula1>
          <xm:sqref>C9</xm:sqref>
        </x14:dataValidation>
        <x14:dataValidation type="list" allowBlank="1" showInputMessage="1" showErrorMessage="1" xr:uid="{EACDF516-7CB3-4828-AEFC-CE9C336B3DE8}">
          <x14:formula1>
            <xm:f>CleanData!$K$2:$K$1049</xm:f>
          </x14:formula1>
          <xm:sqref>C12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BDA93-9B24-45D2-8B5D-62D7D750D14E}">
  <dimension ref="A1:F11"/>
  <sheetViews>
    <sheetView showGridLines="0" showRowColHeaders="0" tabSelected="1" zoomScale="68" zoomScaleNormal="68" workbookViewId="0">
      <selection activeCell="L41" sqref="L41"/>
    </sheetView>
  </sheetViews>
  <sheetFormatPr baseColWidth="10" defaultRowHeight="15" x14ac:dyDescent="0.25"/>
  <cols>
    <col min="1" max="1" width="14" style="29" customWidth="1"/>
    <col min="2" max="2" width="13.28515625" style="29" customWidth="1"/>
    <col min="3" max="16384" width="11.42578125" style="29"/>
  </cols>
  <sheetData>
    <row r="1" spans="1:6" s="30" customFormat="1" ht="77.25" customHeight="1" x14ac:dyDescent="0.25">
      <c r="A1" s="30" t="e" vm="1">
        <v>#VALUE!</v>
      </c>
      <c r="B1" s="34" t="s">
        <v>4215</v>
      </c>
      <c r="C1" s="31"/>
      <c r="D1" s="31"/>
      <c r="E1" s="31"/>
      <c r="F1" s="32"/>
    </row>
    <row r="2" spans="1:6" s="33" customFormat="1" ht="5.25" customHeight="1" x14ac:dyDescent="0.25"/>
    <row r="3" spans="1:6" ht="7.5" customHeight="1" x14ac:dyDescent="0.25"/>
    <row r="4" spans="1:6" ht="26.25" customHeight="1" x14ac:dyDescent="0.25">
      <c r="A4" s="44" t="s">
        <v>4216</v>
      </c>
      <c r="B4" s="45"/>
    </row>
    <row r="11" spans="1:6" ht="9" customHeight="1" x14ac:dyDescent="0.25"/>
  </sheetData>
  <mergeCells count="1">
    <mergeCell ref="A4:B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RawData</vt:lpstr>
      <vt:lpstr>CleanData</vt:lpstr>
      <vt:lpstr>Readme</vt:lpstr>
      <vt:lpstr>Auxiliar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Murray</dc:creator>
  <cp:keywords/>
  <dc:description/>
  <cp:lastModifiedBy>Jonathan Ezequiel Murray Pintos</cp:lastModifiedBy>
  <cp:revision/>
  <dcterms:created xsi:type="dcterms:W3CDTF">2024-08-31T17:59:44Z</dcterms:created>
  <dcterms:modified xsi:type="dcterms:W3CDTF">2024-09-14T18:29:04Z</dcterms:modified>
  <cp:category/>
  <cp:contentStatus/>
</cp:coreProperties>
</file>